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19224" windowHeight="7476" tabRatio="830"/>
  </bookViews>
  <sheets>
    <sheet name="base para costos" sheetId="1" r:id="rId1"/>
    <sheet name="stock fisico al  16-01" sheetId="2" r:id="rId2"/>
    <sheet name="CALCULADORA" sheetId="3" r:id="rId3"/>
    <sheet name="promedios" sheetId="5" r:id="rId4"/>
    <sheet name="calculadora de porcentaje" sheetId="6" r:id="rId5"/>
    <sheet name="PVP WEB LINK DE PAGO" sheetId="7" r:id="rId6"/>
    <sheet name="HORNOS OULET" sheetId="8" r:id="rId7"/>
  </sheets>
  <definedNames>
    <definedName name="_3_cuotas_al_mismo_precio_que_publiques_8.90">'base para costos'!$G$6</definedName>
    <definedName name="_xlnm._FilterDatabase" localSheetId="0" hidden="1">'base para costos'!$A$13:$P$510</definedName>
    <definedName name="_xlnm._FilterDatabase" localSheetId="1" hidden="1">'stock fisico al  16-01'!$A$2:$L$233</definedName>
  </definedNames>
  <calcPr calcId="124519"/>
</workbook>
</file>

<file path=xl/calcChain.xml><?xml version="1.0" encoding="utf-8"?>
<calcChain xmlns="http://schemas.openxmlformats.org/spreadsheetml/2006/main">
  <c r="K198" i="2"/>
  <c r="J198"/>
  <c r="K197"/>
  <c r="J197"/>
  <c r="K196"/>
  <c r="J196"/>
  <c r="K195"/>
  <c r="J195"/>
  <c r="K194"/>
  <c r="J194"/>
  <c r="K193"/>
  <c r="J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K144"/>
  <c r="J144"/>
  <c r="K143"/>
  <c r="J143"/>
  <c r="K142"/>
  <c r="J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1"/>
  <c r="J1"/>
  <c r="F508" i="1" l="1"/>
  <c r="H508"/>
  <c r="I508"/>
  <c r="J508"/>
  <c r="K508"/>
  <c r="M508"/>
  <c r="N508" l="1"/>
  <c r="M32" i="8"/>
  <c r="J32"/>
  <c r="I32"/>
  <c r="H32"/>
  <c r="F32"/>
  <c r="M31"/>
  <c r="J31"/>
  <c r="I31"/>
  <c r="H31"/>
  <c r="F31"/>
  <c r="M30"/>
  <c r="J30"/>
  <c r="I30"/>
  <c r="H30"/>
  <c r="F30"/>
  <c r="M29"/>
  <c r="J29"/>
  <c r="I29"/>
  <c r="H29"/>
  <c r="F29"/>
  <c r="M28"/>
  <c r="J28"/>
  <c r="I28"/>
  <c r="H28"/>
  <c r="F28"/>
  <c r="M27"/>
  <c r="J27"/>
  <c r="I27"/>
  <c r="H27"/>
  <c r="F27"/>
  <c r="M26"/>
  <c r="J26"/>
  <c r="I26"/>
  <c r="H26"/>
  <c r="F26"/>
  <c r="M25"/>
  <c r="J25"/>
  <c r="I25"/>
  <c r="H25"/>
  <c r="F25"/>
  <c r="M24"/>
  <c r="J24"/>
  <c r="I24"/>
  <c r="H24"/>
  <c r="F24"/>
  <c r="M23"/>
  <c r="J23"/>
  <c r="I23"/>
  <c r="H23"/>
  <c r="F23"/>
  <c r="M22"/>
  <c r="J22"/>
  <c r="I22"/>
  <c r="H22"/>
  <c r="F22"/>
  <c r="M21"/>
  <c r="J21"/>
  <c r="I21"/>
  <c r="H21"/>
  <c r="F21"/>
  <c r="M20"/>
  <c r="J20"/>
  <c r="I20"/>
  <c r="H20"/>
  <c r="F20"/>
  <c r="M19"/>
  <c r="J19"/>
  <c r="I19"/>
  <c r="H19"/>
  <c r="F19"/>
  <c r="M18"/>
  <c r="J18"/>
  <c r="I18"/>
  <c r="H18"/>
  <c r="F18"/>
  <c r="M17"/>
  <c r="J17"/>
  <c r="I17"/>
  <c r="H17"/>
  <c r="F17"/>
  <c r="M16"/>
  <c r="J16"/>
  <c r="I16"/>
  <c r="H16"/>
  <c r="F16"/>
  <c r="M15"/>
  <c r="J15"/>
  <c r="I15"/>
  <c r="H15"/>
  <c r="F15"/>
  <c r="M14"/>
  <c r="J14"/>
  <c r="I14"/>
  <c r="H14"/>
  <c r="F14"/>
  <c r="K14" l="1"/>
  <c r="N14" s="1"/>
  <c r="K18"/>
  <c r="N18" s="1"/>
  <c r="K22"/>
  <c r="N22" s="1"/>
  <c r="K26"/>
  <c r="N26" s="1"/>
  <c r="K30"/>
  <c r="N30" s="1"/>
  <c r="K17"/>
  <c r="N17" s="1"/>
  <c r="K21"/>
  <c r="N21" s="1"/>
  <c r="K25"/>
  <c r="N25" s="1"/>
  <c r="K29"/>
  <c r="N29" s="1"/>
  <c r="K16"/>
  <c r="N16" s="1"/>
  <c r="K20"/>
  <c r="N20" s="1"/>
  <c r="K24"/>
  <c r="N24" s="1"/>
  <c r="K28"/>
  <c r="N28" s="1"/>
  <c r="K32"/>
  <c r="N32" s="1"/>
  <c r="K15"/>
  <c r="N15" s="1"/>
  <c r="K19"/>
  <c r="N19" s="1"/>
  <c r="K23"/>
  <c r="N23" s="1"/>
  <c r="K27"/>
  <c r="N27" s="1"/>
  <c r="K31"/>
  <c r="N31" s="1"/>
  <c r="F511" i="1"/>
  <c r="H511"/>
  <c r="I511"/>
  <c r="J511"/>
  <c r="M511"/>
  <c r="F512"/>
  <c r="H512"/>
  <c r="I512"/>
  <c r="J512"/>
  <c r="M512"/>
  <c r="K511" l="1"/>
  <c r="N511" s="1"/>
  <c r="K512"/>
  <c r="N512" s="1"/>
  <c r="M513" l="1"/>
  <c r="F513"/>
  <c r="H513"/>
  <c r="K513" s="1"/>
  <c r="N513" s="1"/>
  <c r="I513"/>
  <c r="J513"/>
  <c r="F514"/>
  <c r="H514"/>
  <c r="K514" s="1"/>
  <c r="N514" s="1"/>
  <c r="I514"/>
  <c r="J514"/>
  <c r="M514"/>
  <c r="F515"/>
  <c r="H515"/>
  <c r="I515"/>
  <c r="J515"/>
  <c r="M515"/>
  <c r="F516"/>
  <c r="H516"/>
  <c r="I516"/>
  <c r="J516"/>
  <c r="M516"/>
  <c r="F517"/>
  <c r="H517"/>
  <c r="I517"/>
  <c r="J517"/>
  <c r="M517"/>
  <c r="F518"/>
  <c r="H518"/>
  <c r="K518" s="1"/>
  <c r="I518"/>
  <c r="J518"/>
  <c r="M518"/>
  <c r="F519"/>
  <c r="H519"/>
  <c r="I519"/>
  <c r="J519"/>
  <c r="M519"/>
  <c r="F520"/>
  <c r="H520"/>
  <c r="I520"/>
  <c r="J520"/>
  <c r="M520"/>
  <c r="F521"/>
  <c r="H521"/>
  <c r="K521" s="1"/>
  <c r="I521"/>
  <c r="J521"/>
  <c r="M521"/>
  <c r="K519" l="1"/>
  <c r="K517"/>
  <c r="K516"/>
  <c r="N521"/>
  <c r="K515"/>
  <c r="N515" s="1"/>
  <c r="K520"/>
  <c r="N517"/>
  <c r="N516"/>
  <c r="N518"/>
  <c r="N520"/>
  <c r="N519"/>
  <c r="F504"/>
  <c r="H504"/>
  <c r="I504"/>
  <c r="J504"/>
  <c r="M504"/>
  <c r="F505"/>
  <c r="H505"/>
  <c r="I505"/>
  <c r="J505"/>
  <c r="M505"/>
  <c r="F506"/>
  <c r="H506"/>
  <c r="I506"/>
  <c r="J506"/>
  <c r="M506"/>
  <c r="F507"/>
  <c r="H507"/>
  <c r="I507"/>
  <c r="J507"/>
  <c r="M507"/>
  <c r="K507" l="1"/>
  <c r="N507" s="1"/>
  <c r="K506"/>
  <c r="N506" s="1"/>
  <c r="K504"/>
  <c r="N504" s="1"/>
  <c r="K505"/>
  <c r="N505" s="1"/>
  <c r="J501"/>
  <c r="I503"/>
  <c r="F501"/>
  <c r="H501"/>
  <c r="I501"/>
  <c r="M501"/>
  <c r="F502"/>
  <c r="H502"/>
  <c r="I502"/>
  <c r="J502"/>
  <c r="M502"/>
  <c r="F503"/>
  <c r="H503"/>
  <c r="J503"/>
  <c r="M503"/>
  <c r="K503" l="1"/>
  <c r="N503" s="1"/>
  <c r="K502"/>
  <c r="N502" s="1"/>
  <c r="K501"/>
  <c r="N501" s="1"/>
  <c r="F497" l="1"/>
  <c r="H497"/>
  <c r="I497"/>
  <c r="J497"/>
  <c r="M497"/>
  <c r="F498"/>
  <c r="H498"/>
  <c r="I498"/>
  <c r="J498"/>
  <c r="M498"/>
  <c r="F499"/>
  <c r="H499"/>
  <c r="I499"/>
  <c r="J499"/>
  <c r="M499"/>
  <c r="F500"/>
  <c r="H500"/>
  <c r="I500"/>
  <c r="J500"/>
  <c r="M500"/>
  <c r="K500" l="1"/>
  <c r="N500" s="1"/>
  <c r="K499"/>
  <c r="N499" s="1"/>
  <c r="K498"/>
  <c r="N498" s="1"/>
  <c r="K497"/>
  <c r="N497" s="1"/>
  <c r="F487"/>
  <c r="H487"/>
  <c r="I487"/>
  <c r="J487"/>
  <c r="M487"/>
  <c r="F488"/>
  <c r="H488"/>
  <c r="I488"/>
  <c r="J488"/>
  <c r="M488"/>
  <c r="F489"/>
  <c r="H489"/>
  <c r="I489"/>
  <c r="J489"/>
  <c r="M489"/>
  <c r="F490"/>
  <c r="H490"/>
  <c r="I490"/>
  <c r="J490"/>
  <c r="M490"/>
  <c r="F491"/>
  <c r="H491"/>
  <c r="I491"/>
  <c r="J491"/>
  <c r="M491"/>
  <c r="F492"/>
  <c r="H492"/>
  <c r="I492"/>
  <c r="J492"/>
  <c r="M492"/>
  <c r="F493"/>
  <c r="H493"/>
  <c r="I493"/>
  <c r="J493"/>
  <c r="M493"/>
  <c r="F494"/>
  <c r="H494"/>
  <c r="I494"/>
  <c r="J494"/>
  <c r="M494"/>
  <c r="F495"/>
  <c r="H495"/>
  <c r="I495"/>
  <c r="J495"/>
  <c r="M495"/>
  <c r="F496"/>
  <c r="H496"/>
  <c r="I496"/>
  <c r="J496"/>
  <c r="M496"/>
  <c r="K491" l="1"/>
  <c r="N491" s="1"/>
  <c r="K495"/>
  <c r="N495" s="1"/>
  <c r="K492"/>
  <c r="N492" s="1"/>
  <c r="K487"/>
  <c r="N487" s="1"/>
  <c r="K493"/>
  <c r="N493" s="1"/>
  <c r="K488"/>
  <c r="N488" s="1"/>
  <c r="K494"/>
  <c r="N494" s="1"/>
  <c r="K490"/>
  <c r="N490" s="1"/>
  <c r="K489"/>
  <c r="N489" s="1"/>
  <c r="K496"/>
  <c r="N496" s="1"/>
  <c r="D452" i="7"/>
  <c r="K452" s="1"/>
  <c r="W452" s="1"/>
  <c r="D453"/>
  <c r="T453" s="1"/>
  <c r="D454"/>
  <c r="J454" s="1"/>
  <c r="I454" s="1"/>
  <c r="D455"/>
  <c r="V455" s="1"/>
  <c r="D456"/>
  <c r="R456" s="1"/>
  <c r="D457"/>
  <c r="T457" s="1"/>
  <c r="D458"/>
  <c r="T458" s="1"/>
  <c r="D459"/>
  <c r="V459" s="1"/>
  <c r="D460"/>
  <c r="T460" s="1"/>
  <c r="D461"/>
  <c r="T461" s="1"/>
  <c r="D462"/>
  <c r="T462" s="1"/>
  <c r="D463"/>
  <c r="V463" s="1"/>
  <c r="D464"/>
  <c r="K464" s="1"/>
  <c r="W464" s="1"/>
  <c r="D465"/>
  <c r="T465" s="1"/>
  <c r="D466"/>
  <c r="D467"/>
  <c r="R467" s="1"/>
  <c r="N467" s="1"/>
  <c r="D468"/>
  <c r="K468" s="1"/>
  <c r="W468" s="1"/>
  <c r="D469"/>
  <c r="T469" s="1"/>
  <c r="D470"/>
  <c r="K470" s="1"/>
  <c r="W470" s="1"/>
  <c r="D471"/>
  <c r="D472"/>
  <c r="V472" s="1"/>
  <c r="D473"/>
  <c r="T473" s="1"/>
  <c r="D474"/>
  <c r="K474" s="1"/>
  <c r="W474" s="1"/>
  <c r="D475"/>
  <c r="V475" s="1"/>
  <c r="D476"/>
  <c r="K476" s="1"/>
  <c r="W476" s="1"/>
  <c r="D477"/>
  <c r="T477" s="1"/>
  <c r="D478"/>
  <c r="K478" s="1"/>
  <c r="W478" s="1"/>
  <c r="D479"/>
  <c r="V479" s="1"/>
  <c r="D480"/>
  <c r="K480" s="1"/>
  <c r="W480" s="1"/>
  <c r="D481"/>
  <c r="T481" s="1"/>
  <c r="D482"/>
  <c r="K482" s="1"/>
  <c r="W482" s="1"/>
  <c r="D483"/>
  <c r="V483" s="1"/>
  <c r="D484"/>
  <c r="K484" s="1"/>
  <c r="W484" s="1"/>
  <c r="D485"/>
  <c r="T485" s="1"/>
  <c r="D486"/>
  <c r="V486" s="1"/>
  <c r="D487"/>
  <c r="D488"/>
  <c r="R488" s="1"/>
  <c r="M488" s="1"/>
  <c r="D489"/>
  <c r="T489" s="1"/>
  <c r="D490"/>
  <c r="D491"/>
  <c r="T491" s="1"/>
  <c r="D492"/>
  <c r="K492" s="1"/>
  <c r="W492" s="1"/>
  <c r="D493"/>
  <c r="T493" s="1"/>
  <c r="D494"/>
  <c r="K494" s="1"/>
  <c r="W494" s="1"/>
  <c r="D495"/>
  <c r="R495" s="1"/>
  <c r="N495" s="1"/>
  <c r="D496"/>
  <c r="K496" s="1"/>
  <c r="W496" s="1"/>
  <c r="D497"/>
  <c r="T497" s="1"/>
  <c r="D498"/>
  <c r="R498" s="1"/>
  <c r="D499"/>
  <c r="D500"/>
  <c r="K500" s="1"/>
  <c r="W500" s="1"/>
  <c r="D501"/>
  <c r="J501" s="1"/>
  <c r="H501" s="1"/>
  <c r="D502"/>
  <c r="K502" s="1"/>
  <c r="W502" s="1"/>
  <c r="D503"/>
  <c r="J503" s="1"/>
  <c r="D504"/>
  <c r="J504" s="1"/>
  <c r="E504" s="1"/>
  <c r="D505"/>
  <c r="R505" s="1"/>
  <c r="P505" s="1"/>
  <c r="D506"/>
  <c r="D507"/>
  <c r="R507" s="1"/>
  <c r="P507" s="1"/>
  <c r="D508"/>
  <c r="R508" s="1"/>
  <c r="D509"/>
  <c r="T509" s="1"/>
  <c r="D510"/>
  <c r="R510" s="1"/>
  <c r="M510" s="1"/>
  <c r="D511"/>
  <c r="T511" s="1"/>
  <c r="D512"/>
  <c r="R512" s="1"/>
  <c r="D513"/>
  <c r="D514"/>
  <c r="D515"/>
  <c r="J515" s="1"/>
  <c r="H515" s="1"/>
  <c r="D516"/>
  <c r="J516" s="1"/>
  <c r="D517"/>
  <c r="T517" s="1"/>
  <c r="D518"/>
  <c r="D519"/>
  <c r="D520"/>
  <c r="J520" s="1"/>
  <c r="D521"/>
  <c r="J521" s="1"/>
  <c r="E521" s="1"/>
  <c r="D522"/>
  <c r="D523"/>
  <c r="K523" s="1"/>
  <c r="W523" s="1"/>
  <c r="D524"/>
  <c r="K524" s="1"/>
  <c r="W524" s="1"/>
  <c r="D525"/>
  <c r="J525" s="1"/>
  <c r="E525" s="1"/>
  <c r="D526"/>
  <c r="J526" s="1"/>
  <c r="D527"/>
  <c r="D528"/>
  <c r="K528" s="1"/>
  <c r="W528" s="1"/>
  <c r="D529"/>
  <c r="T529" s="1"/>
  <c r="D530"/>
  <c r="J530" s="1"/>
  <c r="D531"/>
  <c r="K531" s="1"/>
  <c r="W531" s="1"/>
  <c r="D532"/>
  <c r="T532" s="1"/>
  <c r="D533"/>
  <c r="K533" s="1"/>
  <c r="W533" s="1"/>
  <c r="D534"/>
  <c r="J534" s="1"/>
  <c r="D535"/>
  <c r="D536"/>
  <c r="R536" s="1"/>
  <c r="L536" s="1"/>
  <c r="D537"/>
  <c r="J537" s="1"/>
  <c r="E537" s="1"/>
  <c r="D538"/>
  <c r="D539"/>
  <c r="K539" s="1"/>
  <c r="W539" s="1"/>
  <c r="D540"/>
  <c r="V540" s="1"/>
  <c r="D541"/>
  <c r="T541" s="1"/>
  <c r="D542"/>
  <c r="D543"/>
  <c r="K543" s="1"/>
  <c r="W543" s="1"/>
  <c r="D544"/>
  <c r="V544" s="1"/>
  <c r="D545"/>
  <c r="V545" s="1"/>
  <c r="D546"/>
  <c r="J546" s="1"/>
  <c r="D547"/>
  <c r="K547" s="1"/>
  <c r="W547" s="1"/>
  <c r="D548"/>
  <c r="T548" s="1"/>
  <c r="D549"/>
  <c r="K549" s="1"/>
  <c r="W549" s="1"/>
  <c r="D550"/>
  <c r="J550" s="1"/>
  <c r="D551"/>
  <c r="D552"/>
  <c r="J552" s="1"/>
  <c r="H552" s="1"/>
  <c r="D553"/>
  <c r="J553" s="1"/>
  <c r="E553" s="1"/>
  <c r="D554"/>
  <c r="J478" l="1"/>
  <c r="H478" s="1"/>
  <c r="V478"/>
  <c r="V533"/>
  <c r="V549"/>
  <c r="T525"/>
  <c r="R533"/>
  <c r="M533" s="1"/>
  <c r="K530"/>
  <c r="W530" s="1"/>
  <c r="V520"/>
  <c r="T540"/>
  <c r="T454"/>
  <c r="R549"/>
  <c r="M549" s="1"/>
  <c r="R520"/>
  <c r="L520" s="1"/>
  <c r="T478"/>
  <c r="T520"/>
  <c r="J480"/>
  <c r="E480" s="1"/>
  <c r="V460"/>
  <c r="R480"/>
  <c r="Q480" s="1"/>
  <c r="V458"/>
  <c r="T549"/>
  <c r="R540"/>
  <c r="Q540" s="1"/>
  <c r="T496"/>
  <c r="T456"/>
  <c r="V536"/>
  <c r="J536"/>
  <c r="H536" s="1"/>
  <c r="V529"/>
  <c r="T516"/>
  <c r="J494"/>
  <c r="I494" s="1"/>
  <c r="J474"/>
  <c r="H474" s="1"/>
  <c r="T464"/>
  <c r="V456"/>
  <c r="J456"/>
  <c r="F456" s="1"/>
  <c r="T536"/>
  <c r="K552"/>
  <c r="W552" s="1"/>
  <c r="K536"/>
  <c r="W536" s="1"/>
  <c r="K532"/>
  <c r="W532" s="1"/>
  <c r="V516"/>
  <c r="K488"/>
  <c r="W488" s="1"/>
  <c r="T474"/>
  <c r="K456"/>
  <c r="W456" s="1"/>
  <c r="R455"/>
  <c r="N455" s="1"/>
  <c r="T552"/>
  <c r="J549"/>
  <c r="E549" s="1"/>
  <c r="J540"/>
  <c r="G540" s="1"/>
  <c r="K520"/>
  <c r="W520" s="1"/>
  <c r="T515"/>
  <c r="K508"/>
  <c r="W508" s="1"/>
  <c r="T502"/>
  <c r="J460"/>
  <c r="F460" s="1"/>
  <c r="T455"/>
  <c r="H520"/>
  <c r="E520"/>
  <c r="T488"/>
  <c r="J486"/>
  <c r="I486" s="1"/>
  <c r="J484"/>
  <c r="E484" s="1"/>
  <c r="J479"/>
  <c r="F479" s="1"/>
  <c r="T468"/>
  <c r="R463"/>
  <c r="P463" s="1"/>
  <c r="R552"/>
  <c r="L552" s="1"/>
  <c r="R544"/>
  <c r="Q544" s="1"/>
  <c r="T533"/>
  <c r="V532"/>
  <c r="T530"/>
  <c r="J529"/>
  <c r="E529" s="1"/>
  <c r="T526"/>
  <c r="K525"/>
  <c r="W525" s="1"/>
  <c r="T508"/>
  <c r="G504"/>
  <c r="K498"/>
  <c r="W498" s="1"/>
  <c r="R491"/>
  <c r="M491" s="1"/>
  <c r="V488"/>
  <c r="J488"/>
  <c r="G488" s="1"/>
  <c r="T484"/>
  <c r="R483"/>
  <c r="N483" s="1"/>
  <c r="R479"/>
  <c r="N479" s="1"/>
  <c r="G474"/>
  <c r="T463"/>
  <c r="J462"/>
  <c r="E462" s="1"/>
  <c r="V508"/>
  <c r="K504"/>
  <c r="W504" s="1"/>
  <c r="V462"/>
  <c r="V454"/>
  <c r="V452"/>
  <c r="V552"/>
  <c r="T545"/>
  <c r="T543"/>
  <c r="J533"/>
  <c r="E533" s="1"/>
  <c r="T524"/>
  <c r="R521"/>
  <c r="M521" s="1"/>
  <c r="J508"/>
  <c r="H508" s="1"/>
  <c r="V504"/>
  <c r="R494"/>
  <c r="Q494" s="1"/>
  <c r="T492"/>
  <c r="J470"/>
  <c r="I470" s="1"/>
  <c r="Q512"/>
  <c r="M512"/>
  <c r="J510"/>
  <c r="F510" s="1"/>
  <c r="K553"/>
  <c r="W553" s="1"/>
  <c r="K548"/>
  <c r="W548" s="1"/>
  <c r="K546"/>
  <c r="W546" s="1"/>
  <c r="K540"/>
  <c r="W540" s="1"/>
  <c r="K537"/>
  <c r="W537" s="1"/>
  <c r="T528"/>
  <c r="R525"/>
  <c r="M525" s="1"/>
  <c r="V524"/>
  <c r="T521"/>
  <c r="I520"/>
  <c r="K512"/>
  <c r="W512" s="1"/>
  <c r="V510"/>
  <c r="K510"/>
  <c r="W510" s="1"/>
  <c r="J509"/>
  <c r="E509" s="1"/>
  <c r="R504"/>
  <c r="M504" s="1"/>
  <c r="I504"/>
  <c r="R503"/>
  <c r="M503" s="1"/>
  <c r="J502"/>
  <c r="E502" s="1"/>
  <c r="T501"/>
  <c r="J496"/>
  <c r="E496" s="1"/>
  <c r="J492"/>
  <c r="E492" s="1"/>
  <c r="R484"/>
  <c r="M484" s="1"/>
  <c r="T483"/>
  <c r="V482"/>
  <c r="J475"/>
  <c r="F475" s="1"/>
  <c r="R474"/>
  <c r="M474" s="1"/>
  <c r="V468"/>
  <c r="J464"/>
  <c r="E464" s="1"/>
  <c r="K460"/>
  <c r="W460" s="1"/>
  <c r="E552"/>
  <c r="V528"/>
  <c r="J524"/>
  <c r="I524" s="1"/>
  <c r="R509"/>
  <c r="Q509" s="1"/>
  <c r="T503"/>
  <c r="J500"/>
  <c r="E500" s="1"/>
  <c r="J476"/>
  <c r="E476" s="1"/>
  <c r="R475"/>
  <c r="M475" s="1"/>
  <c r="R460"/>
  <c r="O460" s="1"/>
  <c r="R452"/>
  <c r="N452" s="1"/>
  <c r="R528"/>
  <c r="M528" s="1"/>
  <c r="T510"/>
  <c r="T482"/>
  <c r="R553"/>
  <c r="M553" s="1"/>
  <c r="T546"/>
  <c r="R537"/>
  <c r="M537" s="1"/>
  <c r="M536"/>
  <c r="T553"/>
  <c r="I552"/>
  <c r="T550"/>
  <c r="T537"/>
  <c r="Q536"/>
  <c r="T534"/>
  <c r="J528"/>
  <c r="V525"/>
  <c r="R524"/>
  <c r="M524" s="1"/>
  <c r="K521"/>
  <c r="W521" s="1"/>
  <c r="R515"/>
  <c r="P515" s="1"/>
  <c r="V502"/>
  <c r="R500"/>
  <c r="M500" s="1"/>
  <c r="V496"/>
  <c r="V492"/>
  <c r="V484"/>
  <c r="J482"/>
  <c r="E482" s="1"/>
  <c r="R476"/>
  <c r="O476" s="1"/>
  <c r="T475"/>
  <c r="V474"/>
  <c r="J468"/>
  <c r="E468" s="1"/>
  <c r="V464"/>
  <c r="R459"/>
  <c r="N459" s="1"/>
  <c r="J458"/>
  <c r="E458" s="1"/>
  <c r="T452"/>
  <c r="L498"/>
  <c r="O498"/>
  <c r="M498"/>
  <c r="Q498"/>
  <c r="V514"/>
  <c r="T514"/>
  <c r="N508"/>
  <c r="Q508"/>
  <c r="O508"/>
  <c r="T506"/>
  <c r="K506"/>
  <c r="W506" s="1"/>
  <c r="R506"/>
  <c r="N506" s="1"/>
  <c r="T490"/>
  <c r="K490"/>
  <c r="W490" s="1"/>
  <c r="R490"/>
  <c r="N490" s="1"/>
  <c r="V471"/>
  <c r="R471"/>
  <c r="N471" s="1"/>
  <c r="K551"/>
  <c r="W551" s="1"/>
  <c r="T551"/>
  <c r="J542"/>
  <c r="E542" s="1"/>
  <c r="T542"/>
  <c r="J554"/>
  <c r="F554" s="1"/>
  <c r="T554"/>
  <c r="K554"/>
  <c r="W554" s="1"/>
  <c r="J548"/>
  <c r="G548" s="1"/>
  <c r="R548"/>
  <c r="O548" s="1"/>
  <c r="R545"/>
  <c r="M545" s="1"/>
  <c r="K545"/>
  <c r="W545" s="1"/>
  <c r="K541"/>
  <c r="W541" s="1"/>
  <c r="J541"/>
  <c r="E541" s="1"/>
  <c r="V541"/>
  <c r="K535"/>
  <c r="W535" s="1"/>
  <c r="T535"/>
  <c r="K527"/>
  <c r="W527" s="1"/>
  <c r="T527"/>
  <c r="K519"/>
  <c r="W519" s="1"/>
  <c r="T519"/>
  <c r="L510"/>
  <c r="Q510"/>
  <c r="O510"/>
  <c r="J507"/>
  <c r="H507" s="1"/>
  <c r="T507"/>
  <c r="V494"/>
  <c r="T494"/>
  <c r="V491"/>
  <c r="J491"/>
  <c r="F491" s="1"/>
  <c r="V470"/>
  <c r="T470"/>
  <c r="T544"/>
  <c r="T539"/>
  <c r="V506"/>
  <c r="J505"/>
  <c r="E505" s="1"/>
  <c r="V490"/>
  <c r="J471"/>
  <c r="E471" s="1"/>
  <c r="J544"/>
  <c r="F544" s="1"/>
  <c r="K542"/>
  <c r="W542" s="1"/>
  <c r="T523"/>
  <c r="J514"/>
  <c r="F514" s="1"/>
  <c r="J506"/>
  <c r="F506" s="1"/>
  <c r="N505"/>
  <c r="J490"/>
  <c r="F490" s="1"/>
  <c r="T471"/>
  <c r="J522"/>
  <c r="F522" s="1"/>
  <c r="T522"/>
  <c r="K522"/>
  <c r="W522" s="1"/>
  <c r="J518"/>
  <c r="K518"/>
  <c r="W518" s="1"/>
  <c r="V518"/>
  <c r="T518"/>
  <c r="J513"/>
  <c r="E513" s="1"/>
  <c r="T513"/>
  <c r="R513"/>
  <c r="O513" s="1"/>
  <c r="V495"/>
  <c r="J495"/>
  <c r="F495" s="1"/>
  <c r="V466"/>
  <c r="T466"/>
  <c r="K466"/>
  <c r="W466" s="1"/>
  <c r="R466"/>
  <c r="N466" s="1"/>
  <c r="N456"/>
  <c r="Q456"/>
  <c r="O456"/>
  <c r="M456"/>
  <c r="V498"/>
  <c r="T498"/>
  <c r="V487"/>
  <c r="J487"/>
  <c r="F487" s="1"/>
  <c r="T487"/>
  <c r="J538"/>
  <c r="E538" s="1"/>
  <c r="T538"/>
  <c r="K538"/>
  <c r="W538" s="1"/>
  <c r="J532"/>
  <c r="G532" s="1"/>
  <c r="R532"/>
  <c r="N532" s="1"/>
  <c r="R529"/>
  <c r="M529" s="1"/>
  <c r="K529"/>
  <c r="W529" s="1"/>
  <c r="N512"/>
  <c r="P512"/>
  <c r="O512"/>
  <c r="J512"/>
  <c r="E512" s="1"/>
  <c r="V512"/>
  <c r="T512"/>
  <c r="V500"/>
  <c r="T500"/>
  <c r="J499"/>
  <c r="G499" s="1"/>
  <c r="T499"/>
  <c r="R499"/>
  <c r="M499" s="1"/>
  <c r="N488"/>
  <c r="Q488"/>
  <c r="O488"/>
  <c r="T486"/>
  <c r="K486"/>
  <c r="W486" s="1"/>
  <c r="R486"/>
  <c r="V480"/>
  <c r="T480"/>
  <c r="V476"/>
  <c r="T476"/>
  <c r="J472"/>
  <c r="H472" s="1"/>
  <c r="T472"/>
  <c r="K472"/>
  <c r="W472" s="1"/>
  <c r="R472"/>
  <c r="P472" s="1"/>
  <c r="V467"/>
  <c r="J467"/>
  <c r="F467" s="1"/>
  <c r="T467"/>
  <c r="M460"/>
  <c r="R518"/>
  <c r="R514"/>
  <c r="P514" s="1"/>
  <c r="J466"/>
  <c r="F466" s="1"/>
  <c r="V548"/>
  <c r="J545"/>
  <c r="E545" s="1"/>
  <c r="K544"/>
  <c r="W544" s="1"/>
  <c r="R541"/>
  <c r="M541" s="1"/>
  <c r="J519"/>
  <c r="E519" s="1"/>
  <c r="K514"/>
  <c r="W514" s="1"/>
  <c r="M508"/>
  <c r="T505"/>
  <c r="R501"/>
  <c r="P501" s="1"/>
  <c r="J498"/>
  <c r="F498" s="1"/>
  <c r="T495"/>
  <c r="R487"/>
  <c r="N487" s="1"/>
  <c r="R470"/>
  <c r="N470" s="1"/>
  <c r="R462"/>
  <c r="N462" s="1"/>
  <c r="K462"/>
  <c r="W462" s="1"/>
  <c r="T459"/>
  <c r="R458"/>
  <c r="N458" s="1"/>
  <c r="K458"/>
  <c r="W458" s="1"/>
  <c r="V553"/>
  <c r="K550"/>
  <c r="W550" s="1"/>
  <c r="T547"/>
  <c r="V537"/>
  <c r="K534"/>
  <c r="W534" s="1"/>
  <c r="T531"/>
  <c r="K526"/>
  <c r="W526" s="1"/>
  <c r="V521"/>
  <c r="R516"/>
  <c r="L516" s="1"/>
  <c r="K516"/>
  <c r="W516" s="1"/>
  <c r="T504"/>
  <c r="R502"/>
  <c r="R496"/>
  <c r="P496" s="1"/>
  <c r="R492"/>
  <c r="L492" s="1"/>
  <c r="J483"/>
  <c r="I483" s="1"/>
  <c r="R482"/>
  <c r="N482" s="1"/>
  <c r="T479"/>
  <c r="R478"/>
  <c r="N478" s="1"/>
  <c r="R468"/>
  <c r="L468" s="1"/>
  <c r="R464"/>
  <c r="L464" s="1"/>
  <c r="J463"/>
  <c r="F463" s="1"/>
  <c r="J459"/>
  <c r="F459" s="1"/>
  <c r="J455"/>
  <c r="I455" s="1"/>
  <c r="K454"/>
  <c r="W454" s="1"/>
  <c r="J452"/>
  <c r="G452" s="1"/>
  <c r="F546"/>
  <c r="E546"/>
  <c r="I546"/>
  <c r="H546"/>
  <c r="G546"/>
  <c r="F530"/>
  <c r="E530"/>
  <c r="I530"/>
  <c r="H530"/>
  <c r="G530"/>
  <c r="F550"/>
  <c r="E550"/>
  <c r="I550"/>
  <c r="H550"/>
  <c r="G550"/>
  <c r="F534"/>
  <c r="E534"/>
  <c r="I534"/>
  <c r="H534"/>
  <c r="G534"/>
  <c r="F526"/>
  <c r="E526"/>
  <c r="I526"/>
  <c r="H526"/>
  <c r="G526"/>
  <c r="K517"/>
  <c r="W517" s="1"/>
  <c r="V517"/>
  <c r="F516"/>
  <c r="H516"/>
  <c r="V511"/>
  <c r="K511"/>
  <c r="W511" s="1"/>
  <c r="E503"/>
  <c r="I503"/>
  <c r="G503"/>
  <c r="K493"/>
  <c r="W493" s="1"/>
  <c r="J493"/>
  <c r="R493"/>
  <c r="V493"/>
  <c r="K477"/>
  <c r="W477" s="1"/>
  <c r="J477"/>
  <c r="R477"/>
  <c r="V477"/>
  <c r="K465"/>
  <c r="W465" s="1"/>
  <c r="J465"/>
  <c r="R465"/>
  <c r="V465"/>
  <c r="F553"/>
  <c r="F537"/>
  <c r="N533"/>
  <c r="F533"/>
  <c r="F525"/>
  <c r="F521"/>
  <c r="E515"/>
  <c r="I515"/>
  <c r="G515"/>
  <c r="K509"/>
  <c r="W509" s="1"/>
  <c r="V509"/>
  <c r="M507"/>
  <c r="Q507"/>
  <c r="O507"/>
  <c r="V503"/>
  <c r="K503"/>
  <c r="W503" s="1"/>
  <c r="G501"/>
  <c r="E501"/>
  <c r="I501"/>
  <c r="K497"/>
  <c r="W497" s="1"/>
  <c r="J497"/>
  <c r="R497"/>
  <c r="V497"/>
  <c r="M495"/>
  <c r="Q495"/>
  <c r="L495"/>
  <c r="P495"/>
  <c r="O495"/>
  <c r="K481"/>
  <c r="W481" s="1"/>
  <c r="J481"/>
  <c r="R481"/>
  <c r="V481"/>
  <c r="K469"/>
  <c r="W469" s="1"/>
  <c r="J469"/>
  <c r="R469"/>
  <c r="V469"/>
  <c r="M467"/>
  <c r="Q467"/>
  <c r="L467"/>
  <c r="P467"/>
  <c r="O467"/>
  <c r="K453"/>
  <c r="W453" s="1"/>
  <c r="J453"/>
  <c r="R453"/>
  <c r="V453"/>
  <c r="G553"/>
  <c r="F552"/>
  <c r="V551"/>
  <c r="V547"/>
  <c r="V543"/>
  <c r="V539"/>
  <c r="G537"/>
  <c r="N536"/>
  <c r="V535"/>
  <c r="O533"/>
  <c r="V531"/>
  <c r="V527"/>
  <c r="G525"/>
  <c r="V523"/>
  <c r="G521"/>
  <c r="N520"/>
  <c r="F520"/>
  <c r="V519"/>
  <c r="E516"/>
  <c r="V515"/>
  <c r="K515"/>
  <c r="W515" s="1"/>
  <c r="V507"/>
  <c r="K507"/>
  <c r="W507" s="1"/>
  <c r="O505"/>
  <c r="M505"/>
  <c r="Q505"/>
  <c r="K501"/>
  <c r="W501" s="1"/>
  <c r="V501"/>
  <c r="K485"/>
  <c r="W485" s="1"/>
  <c r="J485"/>
  <c r="R485"/>
  <c r="V485"/>
  <c r="K457"/>
  <c r="W457" s="1"/>
  <c r="J457"/>
  <c r="R457"/>
  <c r="V457"/>
  <c r="L455"/>
  <c r="H454"/>
  <c r="G454"/>
  <c r="F454"/>
  <c r="V554"/>
  <c r="H553"/>
  <c r="G552"/>
  <c r="R551"/>
  <c r="J551"/>
  <c r="V550"/>
  <c r="R547"/>
  <c r="J547"/>
  <c r="V546"/>
  <c r="R543"/>
  <c r="J543"/>
  <c r="V542"/>
  <c r="R539"/>
  <c r="J539"/>
  <c r="V538"/>
  <c r="H537"/>
  <c r="O536"/>
  <c r="R535"/>
  <c r="J535"/>
  <c r="V534"/>
  <c r="P533"/>
  <c r="L533"/>
  <c r="R531"/>
  <c r="J531"/>
  <c r="V530"/>
  <c r="R527"/>
  <c r="J527"/>
  <c r="V526"/>
  <c r="H525"/>
  <c r="R523"/>
  <c r="J523"/>
  <c r="V522"/>
  <c r="P521"/>
  <c r="L521"/>
  <c r="H521"/>
  <c r="G520"/>
  <c r="R519"/>
  <c r="G516"/>
  <c r="L507"/>
  <c r="F503"/>
  <c r="K513"/>
  <c r="W513" s="1"/>
  <c r="V513"/>
  <c r="K505"/>
  <c r="W505" s="1"/>
  <c r="V505"/>
  <c r="F504"/>
  <c r="H504"/>
  <c r="V499"/>
  <c r="K499"/>
  <c r="W499" s="1"/>
  <c r="K489"/>
  <c r="W489" s="1"/>
  <c r="J489"/>
  <c r="R489"/>
  <c r="V489"/>
  <c r="K473"/>
  <c r="W473" s="1"/>
  <c r="J473"/>
  <c r="R473"/>
  <c r="V473"/>
  <c r="K461"/>
  <c r="W461" s="1"/>
  <c r="J461"/>
  <c r="R461"/>
  <c r="V461"/>
  <c r="R554"/>
  <c r="I553"/>
  <c r="R550"/>
  <c r="R546"/>
  <c r="R542"/>
  <c r="P540"/>
  <c r="R538"/>
  <c r="I537"/>
  <c r="P536"/>
  <c r="R534"/>
  <c r="R530"/>
  <c r="R526"/>
  <c r="I525"/>
  <c r="R522"/>
  <c r="I521"/>
  <c r="R517"/>
  <c r="J517"/>
  <c r="I516"/>
  <c r="F515"/>
  <c r="R511"/>
  <c r="J511"/>
  <c r="N507"/>
  <c r="L505"/>
  <c r="H503"/>
  <c r="F501"/>
  <c r="E454"/>
  <c r="L512"/>
  <c r="N510"/>
  <c r="P508"/>
  <c r="L508"/>
  <c r="N498"/>
  <c r="K495"/>
  <c r="W495" s="1"/>
  <c r="K491"/>
  <c r="W491" s="1"/>
  <c r="P488"/>
  <c r="L488"/>
  <c r="K487"/>
  <c r="W487" s="1"/>
  <c r="K483"/>
  <c r="W483" s="1"/>
  <c r="K479"/>
  <c r="W479" s="1"/>
  <c r="K475"/>
  <c r="W475" s="1"/>
  <c r="K471"/>
  <c r="W471" s="1"/>
  <c r="K467"/>
  <c r="W467" s="1"/>
  <c r="K463"/>
  <c r="W463" s="1"/>
  <c r="L460"/>
  <c r="K459"/>
  <c r="W459" s="1"/>
  <c r="P456"/>
  <c r="L456"/>
  <c r="K455"/>
  <c r="W455" s="1"/>
  <c r="R454"/>
  <c r="P510"/>
  <c r="P498"/>
  <c r="H500" l="1"/>
  <c r="Q521"/>
  <c r="P479"/>
  <c r="P460"/>
  <c r="L472"/>
  <c r="Q533"/>
  <c r="S533" s="1"/>
  <c r="I549"/>
  <c r="H495"/>
  <c r="M463"/>
  <c r="P548"/>
  <c r="O520"/>
  <c r="H541"/>
  <c r="O521"/>
  <c r="E478"/>
  <c r="I495"/>
  <c r="H471"/>
  <c r="Q476"/>
  <c r="I478"/>
  <c r="L463"/>
  <c r="P458"/>
  <c r="F478"/>
  <c r="P480"/>
  <c r="F483"/>
  <c r="M483"/>
  <c r="O463"/>
  <c r="Q491"/>
  <c r="L480"/>
  <c r="N463"/>
  <c r="L513"/>
  <c r="G478"/>
  <c r="N521"/>
  <c r="F500"/>
  <c r="I554"/>
  <c r="Q460"/>
  <c r="Q520"/>
  <c r="P537"/>
  <c r="L476"/>
  <c r="F507"/>
  <c r="L537"/>
  <c r="O537"/>
  <c r="M471"/>
  <c r="M480"/>
  <c r="P474"/>
  <c r="F486"/>
  <c r="F471"/>
  <c r="Q537"/>
  <c r="Q463"/>
  <c r="I471"/>
  <c r="G470"/>
  <c r="O483"/>
  <c r="G471"/>
  <c r="N480"/>
  <c r="Q524"/>
  <c r="H452"/>
  <c r="H492"/>
  <c r="G513"/>
  <c r="E470"/>
  <c r="G500"/>
  <c r="O480"/>
  <c r="G508"/>
  <c r="L503"/>
  <c r="F509"/>
  <c r="P506"/>
  <c r="Q525"/>
  <c r="N525"/>
  <c r="H509"/>
  <c r="G545"/>
  <c r="F452"/>
  <c r="I452"/>
  <c r="E479"/>
  <c r="N503"/>
  <c r="P525"/>
  <c r="P529"/>
  <c r="G544"/>
  <c r="I509"/>
  <c r="P503"/>
  <c r="P478"/>
  <c r="E452"/>
  <c r="P492"/>
  <c r="P528"/>
  <c r="I467"/>
  <c r="N509"/>
  <c r="L525"/>
  <c r="E463"/>
  <c r="M513"/>
  <c r="O525"/>
  <c r="Q503"/>
  <c r="I540"/>
  <c r="M494"/>
  <c r="G480"/>
  <c r="P462"/>
  <c r="L499"/>
  <c r="Q549"/>
  <c r="G529"/>
  <c r="H456"/>
  <c r="H496"/>
  <c r="L500"/>
  <c r="Q529"/>
  <c r="G524"/>
  <c r="H529"/>
  <c r="L549"/>
  <c r="F524"/>
  <c r="O549"/>
  <c r="N500"/>
  <c r="P500"/>
  <c r="O524"/>
  <c r="L529"/>
  <c r="P549"/>
  <c r="O471"/>
  <c r="N524"/>
  <c r="H480"/>
  <c r="P524"/>
  <c r="O544"/>
  <c r="N549"/>
  <c r="O500"/>
  <c r="G456"/>
  <c r="M452"/>
  <c r="H476"/>
  <c r="H488"/>
  <c r="N515"/>
  <c r="P520"/>
  <c r="Q545"/>
  <c r="G536"/>
  <c r="O540"/>
  <c r="P455"/>
  <c r="Q471"/>
  <c r="I499"/>
  <c r="F512"/>
  <c r="E507"/>
  <c r="N541"/>
  <c r="E483"/>
  <c r="I538"/>
  <c r="M476"/>
  <c r="L524"/>
  <c r="F480"/>
  <c r="M552"/>
  <c r="E536"/>
  <c r="F458"/>
  <c r="P464"/>
  <c r="N494"/>
  <c r="P516"/>
  <c r="I545"/>
  <c r="Q553"/>
  <c r="O553"/>
  <c r="O455"/>
  <c r="M455"/>
  <c r="L471"/>
  <c r="N540"/>
  <c r="L494"/>
  <c r="L540"/>
  <c r="I460"/>
  <c r="I536"/>
  <c r="M520"/>
  <c r="P494"/>
  <c r="H460"/>
  <c r="H468"/>
  <c r="F474"/>
  <c r="P476"/>
  <c r="L496"/>
  <c r="O532"/>
  <c r="Q455"/>
  <c r="P471"/>
  <c r="F536"/>
  <c r="O545"/>
  <c r="O494"/>
  <c r="M540"/>
  <c r="E474"/>
  <c r="G460"/>
  <c r="E460"/>
  <c r="I474"/>
  <c r="Q499"/>
  <c r="G507"/>
  <c r="I480"/>
  <c r="G494"/>
  <c r="N529"/>
  <c r="E522"/>
  <c r="E524"/>
  <c r="H486"/>
  <c r="P466"/>
  <c r="L484"/>
  <c r="F502"/>
  <c r="N491"/>
  <c r="P532"/>
  <c r="P552"/>
  <c r="L459"/>
  <c r="L487"/>
  <c r="H475"/>
  <c r="Q483"/>
  <c r="G549"/>
  <c r="N552"/>
  <c r="N537"/>
  <c r="H483"/>
  <c r="L491"/>
  <c r="G509"/>
  <c r="H538"/>
  <c r="Q500"/>
  <c r="H524"/>
  <c r="O484"/>
  <c r="E486"/>
  <c r="Q552"/>
  <c r="I484"/>
  <c r="F470"/>
  <c r="H484"/>
  <c r="H549"/>
  <c r="L483"/>
  <c r="I459"/>
  <c r="I487"/>
  <c r="F549"/>
  <c r="Q475"/>
  <c r="P491"/>
  <c r="G538"/>
  <c r="H470"/>
  <c r="F462"/>
  <c r="N475"/>
  <c r="E467"/>
  <c r="O528"/>
  <c r="H545"/>
  <c r="O552"/>
  <c r="P483"/>
  <c r="G459"/>
  <c r="G487"/>
  <c r="F545"/>
  <c r="O491"/>
  <c r="F538"/>
  <c r="G462"/>
  <c r="S498"/>
  <c r="P452"/>
  <c r="P509"/>
  <c r="I479"/>
  <c r="H533"/>
  <c r="P545"/>
  <c r="G475"/>
  <c r="L509"/>
  <c r="G533"/>
  <c r="F540"/>
  <c r="O479"/>
  <c r="M479"/>
  <c r="H455"/>
  <c r="M509"/>
  <c r="I522"/>
  <c r="H542"/>
  <c r="E494"/>
  <c r="F476"/>
  <c r="H540"/>
  <c r="P504"/>
  <c r="P553"/>
  <c r="N544"/>
  <c r="Q479"/>
  <c r="F529"/>
  <c r="N545"/>
  <c r="N553"/>
  <c r="H522"/>
  <c r="G476"/>
  <c r="L544"/>
  <c r="H494"/>
  <c r="E540"/>
  <c r="L452"/>
  <c r="H464"/>
  <c r="S512"/>
  <c r="P544"/>
  <c r="H479"/>
  <c r="L545"/>
  <c r="E475"/>
  <c r="F482"/>
  <c r="P484"/>
  <c r="F494"/>
  <c r="L504"/>
  <c r="I529"/>
  <c r="I533"/>
  <c r="G479"/>
  <c r="L553"/>
  <c r="I475"/>
  <c r="L479"/>
  <c r="G522"/>
  <c r="N476"/>
  <c r="M544"/>
  <c r="Q452"/>
  <c r="N484"/>
  <c r="E456"/>
  <c r="I456"/>
  <c r="F508"/>
  <c r="I508"/>
  <c r="E508"/>
  <c r="H462"/>
  <c r="I462"/>
  <c r="F484"/>
  <c r="G484"/>
  <c r="S536"/>
  <c r="O499"/>
  <c r="Q513"/>
  <c r="O529"/>
  <c r="H459"/>
  <c r="E487"/>
  <c r="I507"/>
  <c r="F541"/>
  <c r="G455"/>
  <c r="G483"/>
  <c r="O503"/>
  <c r="O509"/>
  <c r="E554"/>
  <c r="G458"/>
  <c r="N460"/>
  <c r="O452"/>
  <c r="G486"/>
  <c r="F488"/>
  <c r="E488"/>
  <c r="I488"/>
  <c r="Q487"/>
  <c r="I463"/>
  <c r="F532"/>
  <c r="G541"/>
  <c r="E459"/>
  <c r="H487"/>
  <c r="I542"/>
  <c r="I476"/>
  <c r="I500"/>
  <c r="Q484"/>
  <c r="H528"/>
  <c r="I528"/>
  <c r="E528"/>
  <c r="F496"/>
  <c r="G496"/>
  <c r="I496"/>
  <c r="H458"/>
  <c r="I458"/>
  <c r="F468"/>
  <c r="I468"/>
  <c r="G468"/>
  <c r="F492"/>
  <c r="G492"/>
  <c r="I492"/>
  <c r="S508"/>
  <c r="P459"/>
  <c r="L515"/>
  <c r="G528"/>
  <c r="O501"/>
  <c r="M515"/>
  <c r="L475"/>
  <c r="L474"/>
  <c r="H502"/>
  <c r="G502"/>
  <c r="I502"/>
  <c r="H510"/>
  <c r="I510"/>
  <c r="G510"/>
  <c r="E510"/>
  <c r="P482"/>
  <c r="H491"/>
  <c r="N528"/>
  <c r="Q515"/>
  <c r="P475"/>
  <c r="Q474"/>
  <c r="L528"/>
  <c r="H482"/>
  <c r="I482"/>
  <c r="G482"/>
  <c r="F464"/>
  <c r="G464"/>
  <c r="I464"/>
  <c r="N504"/>
  <c r="O504"/>
  <c r="Q504"/>
  <c r="O459"/>
  <c r="M459"/>
  <c r="N474"/>
  <c r="Q459"/>
  <c r="L501"/>
  <c r="H519"/>
  <c r="F528"/>
  <c r="F548"/>
  <c r="F472"/>
  <c r="O515"/>
  <c r="O475"/>
  <c r="G519"/>
  <c r="Q528"/>
  <c r="O474"/>
  <c r="L482"/>
  <c r="Q482"/>
  <c r="M482"/>
  <c r="O482"/>
  <c r="L514"/>
  <c r="O514"/>
  <c r="M514"/>
  <c r="Q514"/>
  <c r="L486"/>
  <c r="M486"/>
  <c r="Q486"/>
  <c r="O486"/>
  <c r="H505"/>
  <c r="F505"/>
  <c r="L490"/>
  <c r="M490"/>
  <c r="O490"/>
  <c r="Q490"/>
  <c r="N468"/>
  <c r="Q468"/>
  <c r="O468"/>
  <c r="M468"/>
  <c r="N492"/>
  <c r="Q492"/>
  <c r="O492"/>
  <c r="M492"/>
  <c r="H466"/>
  <c r="I466"/>
  <c r="G466"/>
  <c r="E466"/>
  <c r="H499"/>
  <c r="F499"/>
  <c r="I518"/>
  <c r="G518"/>
  <c r="H490"/>
  <c r="G490"/>
  <c r="E490"/>
  <c r="I490"/>
  <c r="L548"/>
  <c r="Q548"/>
  <c r="M548"/>
  <c r="L458"/>
  <c r="M458"/>
  <c r="Q458"/>
  <c r="O458"/>
  <c r="L462"/>
  <c r="M462"/>
  <c r="Q462"/>
  <c r="O462"/>
  <c r="H498"/>
  <c r="I498"/>
  <c r="G498"/>
  <c r="E498"/>
  <c r="L532"/>
  <c r="Q532"/>
  <c r="M532"/>
  <c r="L466"/>
  <c r="O466"/>
  <c r="M466"/>
  <c r="Q466"/>
  <c r="H514"/>
  <c r="I514"/>
  <c r="G514"/>
  <c r="E514"/>
  <c r="I519"/>
  <c r="G491"/>
  <c r="F519"/>
  <c r="E472"/>
  <c r="P490"/>
  <c r="N486"/>
  <c r="S488"/>
  <c r="E518"/>
  <c r="Q541"/>
  <c r="H467"/>
  <c r="P487"/>
  <c r="G495"/>
  <c r="P541"/>
  <c r="H463"/>
  <c r="E491"/>
  <c r="H518"/>
  <c r="I472"/>
  <c r="Q501"/>
  <c r="E455"/>
  <c r="H554"/>
  <c r="G542"/>
  <c r="F542"/>
  <c r="L470"/>
  <c r="O470"/>
  <c r="M470"/>
  <c r="Q470"/>
  <c r="I512"/>
  <c r="G512"/>
  <c r="H548"/>
  <c r="I548"/>
  <c r="E548"/>
  <c r="L502"/>
  <c r="Q502"/>
  <c r="O502"/>
  <c r="M502"/>
  <c r="N516"/>
  <c r="Q516"/>
  <c r="M516"/>
  <c r="O516"/>
  <c r="H532"/>
  <c r="I532"/>
  <c r="E532"/>
  <c r="H513"/>
  <c r="F513"/>
  <c r="N464"/>
  <c r="Q464"/>
  <c r="O464"/>
  <c r="M464"/>
  <c r="L478"/>
  <c r="Q478"/>
  <c r="M478"/>
  <c r="O478"/>
  <c r="N496"/>
  <c r="Q496"/>
  <c r="M496"/>
  <c r="O496"/>
  <c r="N518"/>
  <c r="P518"/>
  <c r="O518"/>
  <c r="M518"/>
  <c r="L518"/>
  <c r="Q518"/>
  <c r="N472"/>
  <c r="M472"/>
  <c r="O472"/>
  <c r="Q472"/>
  <c r="P499"/>
  <c r="N499"/>
  <c r="P513"/>
  <c r="N513"/>
  <c r="H506"/>
  <c r="G506"/>
  <c r="E506"/>
  <c r="I506"/>
  <c r="H544"/>
  <c r="I544"/>
  <c r="E544"/>
  <c r="L506"/>
  <c r="M506"/>
  <c r="O506"/>
  <c r="Q506"/>
  <c r="S510"/>
  <c r="S456"/>
  <c r="G472"/>
  <c r="I505"/>
  <c r="H512"/>
  <c r="S467"/>
  <c r="M501"/>
  <c r="P470"/>
  <c r="P486"/>
  <c r="P502"/>
  <c r="P468"/>
  <c r="N502"/>
  <c r="N514"/>
  <c r="F455"/>
  <c r="N501"/>
  <c r="I541"/>
  <c r="G467"/>
  <c r="O487"/>
  <c r="M487"/>
  <c r="E495"/>
  <c r="L541"/>
  <c r="G463"/>
  <c r="I491"/>
  <c r="E499"/>
  <c r="G505"/>
  <c r="I513"/>
  <c r="F518"/>
  <c r="O541"/>
  <c r="N548"/>
  <c r="G554"/>
  <c r="O531"/>
  <c r="N531"/>
  <c r="M531"/>
  <c r="Q531"/>
  <c r="L531"/>
  <c r="P531"/>
  <c r="O539"/>
  <c r="N539"/>
  <c r="M539"/>
  <c r="Q539"/>
  <c r="L539"/>
  <c r="P539"/>
  <c r="O547"/>
  <c r="N547"/>
  <c r="M547"/>
  <c r="Q547"/>
  <c r="L547"/>
  <c r="P547"/>
  <c r="L454"/>
  <c r="P454"/>
  <c r="O454"/>
  <c r="N454"/>
  <c r="Q454"/>
  <c r="M454"/>
  <c r="E511"/>
  <c r="I511"/>
  <c r="G511"/>
  <c r="H511"/>
  <c r="F511"/>
  <c r="O517"/>
  <c r="M517"/>
  <c r="Q517"/>
  <c r="P517"/>
  <c r="N517"/>
  <c r="L517"/>
  <c r="G523"/>
  <c r="F523"/>
  <c r="E523"/>
  <c r="I523"/>
  <c r="H523"/>
  <c r="G527"/>
  <c r="F527"/>
  <c r="E527"/>
  <c r="I527"/>
  <c r="H527"/>
  <c r="G531"/>
  <c r="F531"/>
  <c r="E531"/>
  <c r="I531"/>
  <c r="H531"/>
  <c r="G535"/>
  <c r="F535"/>
  <c r="E535"/>
  <c r="I535"/>
  <c r="H535"/>
  <c r="G539"/>
  <c r="F539"/>
  <c r="E539"/>
  <c r="I539"/>
  <c r="H539"/>
  <c r="G543"/>
  <c r="F543"/>
  <c r="E543"/>
  <c r="I543"/>
  <c r="H543"/>
  <c r="G547"/>
  <c r="F547"/>
  <c r="E547"/>
  <c r="I547"/>
  <c r="H547"/>
  <c r="G551"/>
  <c r="F551"/>
  <c r="E551"/>
  <c r="I551"/>
  <c r="H551"/>
  <c r="O485"/>
  <c r="N485"/>
  <c r="M485"/>
  <c r="Q485"/>
  <c r="P485"/>
  <c r="L485"/>
  <c r="G453"/>
  <c r="F453"/>
  <c r="E453"/>
  <c r="I453"/>
  <c r="H453"/>
  <c r="O469"/>
  <c r="N469"/>
  <c r="M469"/>
  <c r="Q469"/>
  <c r="L469"/>
  <c r="P469"/>
  <c r="G477"/>
  <c r="F477"/>
  <c r="E477"/>
  <c r="I477"/>
  <c r="H477"/>
  <c r="O493"/>
  <c r="N493"/>
  <c r="M493"/>
  <c r="Q493"/>
  <c r="P493"/>
  <c r="L493"/>
  <c r="M511"/>
  <c r="Q511"/>
  <c r="O511"/>
  <c r="P511"/>
  <c r="N511"/>
  <c r="L511"/>
  <c r="O461"/>
  <c r="N461"/>
  <c r="M461"/>
  <c r="Q461"/>
  <c r="P461"/>
  <c r="L461"/>
  <c r="O523"/>
  <c r="N523"/>
  <c r="M523"/>
  <c r="Q523"/>
  <c r="L523"/>
  <c r="P523"/>
  <c r="O527"/>
  <c r="N527"/>
  <c r="M527"/>
  <c r="Q527"/>
  <c r="L527"/>
  <c r="P527"/>
  <c r="O543"/>
  <c r="N543"/>
  <c r="M543"/>
  <c r="Q543"/>
  <c r="L543"/>
  <c r="P543"/>
  <c r="G485"/>
  <c r="F485"/>
  <c r="E485"/>
  <c r="I485"/>
  <c r="H485"/>
  <c r="G469"/>
  <c r="F469"/>
  <c r="E469"/>
  <c r="I469"/>
  <c r="H469"/>
  <c r="G517"/>
  <c r="E517"/>
  <c r="I517"/>
  <c r="H517"/>
  <c r="F517"/>
  <c r="G489"/>
  <c r="F489"/>
  <c r="E489"/>
  <c r="I489"/>
  <c r="H489"/>
  <c r="G457"/>
  <c r="F457"/>
  <c r="E457"/>
  <c r="I457"/>
  <c r="H457"/>
  <c r="O453"/>
  <c r="N453"/>
  <c r="M453"/>
  <c r="Q453"/>
  <c r="L453"/>
  <c r="P453"/>
  <c r="G497"/>
  <c r="F497"/>
  <c r="E497"/>
  <c r="I497"/>
  <c r="H497"/>
  <c r="G465"/>
  <c r="F465"/>
  <c r="E465"/>
  <c r="I465"/>
  <c r="H465"/>
  <c r="O477"/>
  <c r="N477"/>
  <c r="M477"/>
  <c r="Q477"/>
  <c r="P477"/>
  <c r="L477"/>
  <c r="S495"/>
  <c r="O473"/>
  <c r="N473"/>
  <c r="M473"/>
  <c r="Q473"/>
  <c r="P473"/>
  <c r="L473"/>
  <c r="O519"/>
  <c r="N519"/>
  <c r="M519"/>
  <c r="L519"/>
  <c r="Q519"/>
  <c r="P519"/>
  <c r="O535"/>
  <c r="N535"/>
  <c r="M535"/>
  <c r="Q535"/>
  <c r="L535"/>
  <c r="P535"/>
  <c r="O551"/>
  <c r="N551"/>
  <c r="M551"/>
  <c r="Q551"/>
  <c r="L551"/>
  <c r="P551"/>
  <c r="O481"/>
  <c r="N481"/>
  <c r="M481"/>
  <c r="Q481"/>
  <c r="L481"/>
  <c r="P481"/>
  <c r="G493"/>
  <c r="F493"/>
  <c r="E493"/>
  <c r="I493"/>
  <c r="H493"/>
  <c r="N522"/>
  <c r="M522"/>
  <c r="Q522"/>
  <c r="L522"/>
  <c r="P522"/>
  <c r="O522"/>
  <c r="N526"/>
  <c r="M526"/>
  <c r="Q526"/>
  <c r="L526"/>
  <c r="P526"/>
  <c r="O526"/>
  <c r="N530"/>
  <c r="M530"/>
  <c r="Q530"/>
  <c r="L530"/>
  <c r="P530"/>
  <c r="O530"/>
  <c r="N534"/>
  <c r="M534"/>
  <c r="Q534"/>
  <c r="L534"/>
  <c r="P534"/>
  <c r="O534"/>
  <c r="N538"/>
  <c r="M538"/>
  <c r="Q538"/>
  <c r="L538"/>
  <c r="P538"/>
  <c r="O538"/>
  <c r="N542"/>
  <c r="M542"/>
  <c r="Q542"/>
  <c r="L542"/>
  <c r="P542"/>
  <c r="O542"/>
  <c r="N546"/>
  <c r="M546"/>
  <c r="Q546"/>
  <c r="L546"/>
  <c r="P546"/>
  <c r="O546"/>
  <c r="N550"/>
  <c r="M550"/>
  <c r="Q550"/>
  <c r="L550"/>
  <c r="P550"/>
  <c r="O550"/>
  <c r="N554"/>
  <c r="M554"/>
  <c r="Q554"/>
  <c r="L554"/>
  <c r="P554"/>
  <c r="O554"/>
  <c r="G461"/>
  <c r="F461"/>
  <c r="E461"/>
  <c r="I461"/>
  <c r="H461"/>
  <c r="G473"/>
  <c r="F473"/>
  <c r="E473"/>
  <c r="I473"/>
  <c r="H473"/>
  <c r="O489"/>
  <c r="N489"/>
  <c r="M489"/>
  <c r="Q489"/>
  <c r="P489"/>
  <c r="L489"/>
  <c r="O457"/>
  <c r="N457"/>
  <c r="M457"/>
  <c r="Q457"/>
  <c r="P457"/>
  <c r="L457"/>
  <c r="G481"/>
  <c r="F481"/>
  <c r="E481"/>
  <c r="I481"/>
  <c r="H481"/>
  <c r="O497"/>
  <c r="N497"/>
  <c r="M497"/>
  <c r="Q497"/>
  <c r="L497"/>
  <c r="P497"/>
  <c r="O465"/>
  <c r="N465"/>
  <c r="M465"/>
  <c r="Q465"/>
  <c r="P465"/>
  <c r="L465"/>
  <c r="S507"/>
  <c r="S505"/>
  <c r="M128" i="1"/>
  <c r="M129"/>
  <c r="S460" i="7" l="1"/>
  <c r="S521"/>
  <c r="S463"/>
  <c r="S479"/>
  <c r="S552"/>
  <c r="S540"/>
  <c r="S480"/>
  <c r="S524"/>
  <c r="S537"/>
  <c r="S529"/>
  <c r="S471"/>
  <c r="S500"/>
  <c r="S525"/>
  <c r="S494"/>
  <c r="S455"/>
  <c r="S499"/>
  <c r="S503"/>
  <c r="S549"/>
  <c r="S520"/>
  <c r="S501"/>
  <c r="S515"/>
  <c r="S476"/>
  <c r="S509"/>
  <c r="S491"/>
  <c r="S483"/>
  <c r="S475"/>
  <c r="S452"/>
  <c r="S462"/>
  <c r="S458"/>
  <c r="S474"/>
  <c r="S504"/>
  <c r="S484"/>
  <c r="S544"/>
  <c r="S545"/>
  <c r="S553"/>
  <c r="S514"/>
  <c r="S486"/>
  <c r="S513"/>
  <c r="S516"/>
  <c r="S490"/>
  <c r="S482"/>
  <c r="S528"/>
  <c r="S459"/>
  <c r="S492"/>
  <c r="S472"/>
  <c r="S464"/>
  <c r="S468"/>
  <c r="S487"/>
  <c r="S496"/>
  <c r="S478"/>
  <c r="S466"/>
  <c r="S532"/>
  <c r="S541"/>
  <c r="S502"/>
  <c r="S506"/>
  <c r="S518"/>
  <c r="S489"/>
  <c r="S519"/>
  <c r="S493"/>
  <c r="S470"/>
  <c r="S548"/>
  <c r="S542"/>
  <c r="S534"/>
  <c r="S526"/>
  <c r="S481"/>
  <c r="S535"/>
  <c r="S473"/>
  <c r="S527"/>
  <c r="S461"/>
  <c r="S511"/>
  <c r="S469"/>
  <c r="S539"/>
  <c r="S497"/>
  <c r="S550"/>
  <c r="S457"/>
  <c r="S477"/>
  <c r="S453"/>
  <c r="S485"/>
  <c r="S454"/>
  <c r="S465"/>
  <c r="S554"/>
  <c r="S546"/>
  <c r="S538"/>
  <c r="S530"/>
  <c r="S522"/>
  <c r="S551"/>
  <c r="S543"/>
  <c r="S523"/>
  <c r="S517"/>
  <c r="S547"/>
  <c r="S531"/>
  <c r="D13" i="3"/>
  <c r="F474" i="1" l="1"/>
  <c r="H474"/>
  <c r="I474"/>
  <c r="J474"/>
  <c r="M474"/>
  <c r="F475"/>
  <c r="H475"/>
  <c r="I475"/>
  <c r="J475"/>
  <c r="M475"/>
  <c r="F476"/>
  <c r="H476"/>
  <c r="I476"/>
  <c r="J476"/>
  <c r="M476"/>
  <c r="F477"/>
  <c r="H477"/>
  <c r="I477"/>
  <c r="J477"/>
  <c r="M477"/>
  <c r="F478"/>
  <c r="H478"/>
  <c r="I478"/>
  <c r="J478"/>
  <c r="M478"/>
  <c r="F479"/>
  <c r="H479"/>
  <c r="I479"/>
  <c r="J479"/>
  <c r="M479"/>
  <c r="F480"/>
  <c r="H480"/>
  <c r="I480"/>
  <c r="J480"/>
  <c r="M480"/>
  <c r="F481"/>
  <c r="H481"/>
  <c r="I481"/>
  <c r="J481"/>
  <c r="M481"/>
  <c r="F482"/>
  <c r="H482"/>
  <c r="I482"/>
  <c r="J482"/>
  <c r="M482"/>
  <c r="F483"/>
  <c r="H483"/>
  <c r="I483"/>
  <c r="J483"/>
  <c r="M483"/>
  <c r="F484"/>
  <c r="H484"/>
  <c r="I484"/>
  <c r="J484"/>
  <c r="M484"/>
  <c r="F485"/>
  <c r="H485"/>
  <c r="I485"/>
  <c r="J485"/>
  <c r="M485"/>
  <c r="F486"/>
  <c r="H486"/>
  <c r="I486"/>
  <c r="J486"/>
  <c r="M486"/>
  <c r="K475" l="1"/>
  <c r="N475" s="1"/>
  <c r="K484"/>
  <c r="N484" s="1"/>
  <c r="K480"/>
  <c r="N480" s="1"/>
  <c r="K486"/>
  <c r="N486" s="1"/>
  <c r="K478"/>
  <c r="N478" s="1"/>
  <c r="K474"/>
  <c r="N474" s="1"/>
  <c r="K483"/>
  <c r="N483" s="1"/>
  <c r="K476"/>
  <c r="N476" s="1"/>
  <c r="K481"/>
  <c r="N481" s="1"/>
  <c r="K482"/>
  <c r="N482" s="1"/>
  <c r="K479"/>
  <c r="N479" s="1"/>
  <c r="K485"/>
  <c r="N485" s="1"/>
  <c r="K477"/>
  <c r="N477" s="1"/>
  <c r="F465"/>
  <c r="H465"/>
  <c r="I465"/>
  <c r="J465"/>
  <c r="M465"/>
  <c r="F466"/>
  <c r="H466"/>
  <c r="I466"/>
  <c r="J466"/>
  <c r="M466"/>
  <c r="F467"/>
  <c r="H467"/>
  <c r="I467"/>
  <c r="J467"/>
  <c r="M467"/>
  <c r="F468"/>
  <c r="H468"/>
  <c r="I468"/>
  <c r="J468"/>
  <c r="M468"/>
  <c r="F469"/>
  <c r="H469"/>
  <c r="I469"/>
  <c r="J469"/>
  <c r="M469"/>
  <c r="F470"/>
  <c r="H470"/>
  <c r="I470"/>
  <c r="J470"/>
  <c r="M470"/>
  <c r="F471"/>
  <c r="H471"/>
  <c r="I471"/>
  <c r="J471"/>
  <c r="M471"/>
  <c r="F472"/>
  <c r="H472"/>
  <c r="I472"/>
  <c r="J472"/>
  <c r="M472"/>
  <c r="F473"/>
  <c r="H473"/>
  <c r="I473"/>
  <c r="J473"/>
  <c r="M473"/>
  <c r="K468" l="1"/>
  <c r="N468" s="1"/>
  <c r="K472"/>
  <c r="K473"/>
  <c r="N473" s="1"/>
  <c r="K469"/>
  <c r="N469" s="1"/>
  <c r="K470"/>
  <c r="N470" s="1"/>
  <c r="K466"/>
  <c r="N466" s="1"/>
  <c r="K465"/>
  <c r="N465" s="1"/>
  <c r="K471"/>
  <c r="N471" s="1"/>
  <c r="K467"/>
  <c r="N467" s="1"/>
  <c r="N472"/>
  <c r="F458"/>
  <c r="H458"/>
  <c r="I458"/>
  <c r="J458"/>
  <c r="M458"/>
  <c r="F459"/>
  <c r="H459"/>
  <c r="I459"/>
  <c r="J459"/>
  <c r="M459"/>
  <c r="F460"/>
  <c r="H460"/>
  <c r="I460"/>
  <c r="J460"/>
  <c r="M460"/>
  <c r="F461"/>
  <c r="H461"/>
  <c r="I461"/>
  <c r="J461"/>
  <c r="M461"/>
  <c r="F462"/>
  <c r="H462"/>
  <c r="I462"/>
  <c r="J462"/>
  <c r="M462"/>
  <c r="F463"/>
  <c r="H463"/>
  <c r="I463"/>
  <c r="J463"/>
  <c r="M463"/>
  <c r="F464"/>
  <c r="H464"/>
  <c r="I464"/>
  <c r="J464"/>
  <c r="M464"/>
  <c r="F5" i="5"/>
  <c r="F10"/>
  <c r="K464" i="1" l="1"/>
  <c r="N464" s="1"/>
  <c r="K460"/>
  <c r="N460" s="1"/>
  <c r="K462"/>
  <c r="N462" s="1"/>
  <c r="K458"/>
  <c r="N458" s="1"/>
  <c r="K459"/>
  <c r="N459" s="1"/>
  <c r="K463"/>
  <c r="N463" s="1"/>
  <c r="K461"/>
  <c r="N461" s="1"/>
  <c r="D6" i="7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H45" i="1" l="1"/>
  <c r="D441" i="7" l="1"/>
  <c r="D442"/>
  <c r="D443"/>
  <c r="D444"/>
  <c r="D445"/>
  <c r="D446"/>
  <c r="D447"/>
  <c r="D448"/>
  <c r="D449"/>
  <c r="D450"/>
  <c r="D451"/>
  <c r="F448" i="1"/>
  <c r="H448"/>
  <c r="I448"/>
  <c r="J448"/>
  <c r="M448"/>
  <c r="F449"/>
  <c r="H449"/>
  <c r="I449"/>
  <c r="J449"/>
  <c r="M449"/>
  <c r="F450"/>
  <c r="H450"/>
  <c r="I450"/>
  <c r="J450"/>
  <c r="M450"/>
  <c r="F451"/>
  <c r="H451"/>
  <c r="I451"/>
  <c r="J451"/>
  <c r="M451"/>
  <c r="F452"/>
  <c r="H452"/>
  <c r="I452"/>
  <c r="J452"/>
  <c r="M452"/>
  <c r="F453"/>
  <c r="H453"/>
  <c r="I453"/>
  <c r="J453"/>
  <c r="M453"/>
  <c r="F454"/>
  <c r="H454"/>
  <c r="I454"/>
  <c r="J454"/>
  <c r="M454"/>
  <c r="F455"/>
  <c r="H455"/>
  <c r="I455"/>
  <c r="J455"/>
  <c r="M455"/>
  <c r="F456"/>
  <c r="H456"/>
  <c r="I456"/>
  <c r="J456"/>
  <c r="M456"/>
  <c r="F457"/>
  <c r="H457"/>
  <c r="I457"/>
  <c r="J457"/>
  <c r="M457"/>
  <c r="K453" l="1"/>
  <c r="N453" s="1"/>
  <c r="K449"/>
  <c r="N449" s="1"/>
  <c r="K454"/>
  <c r="K450"/>
  <c r="N450" s="1"/>
  <c r="K451"/>
  <c r="N451" s="1"/>
  <c r="K455"/>
  <c r="N455" s="1"/>
  <c r="K457"/>
  <c r="N457" s="1"/>
  <c r="K456"/>
  <c r="N456" s="1"/>
  <c r="K452"/>
  <c r="N452" s="1"/>
  <c r="K448"/>
  <c r="N448" s="1"/>
  <c r="N454"/>
  <c r="K448" i="7"/>
  <c r="W448" s="1"/>
  <c r="V448"/>
  <c r="T448"/>
  <c r="R448"/>
  <c r="J444"/>
  <c r="F444" s="1"/>
  <c r="R444"/>
  <c r="V444"/>
  <c r="K444"/>
  <c r="W444" s="1"/>
  <c r="T444"/>
  <c r="R451"/>
  <c r="K451"/>
  <c r="W451" s="1"/>
  <c r="V451"/>
  <c r="T451"/>
  <c r="T443"/>
  <c r="K443"/>
  <c r="W443" s="1"/>
  <c r="R443"/>
  <c r="V443"/>
  <c r="K449"/>
  <c r="W449" s="1"/>
  <c r="V449"/>
  <c r="T449"/>
  <c r="R449"/>
  <c r="K445"/>
  <c r="W445" s="1"/>
  <c r="V445"/>
  <c r="T445"/>
  <c r="R445"/>
  <c r="R447"/>
  <c r="T447"/>
  <c r="K447"/>
  <c r="W447" s="1"/>
  <c r="V447"/>
  <c r="T450"/>
  <c r="V450"/>
  <c r="R450"/>
  <c r="K450"/>
  <c r="W450" s="1"/>
  <c r="T446"/>
  <c r="K446"/>
  <c r="W446" s="1"/>
  <c r="R446"/>
  <c r="V446"/>
  <c r="K441"/>
  <c r="W441" s="1"/>
  <c r="V441"/>
  <c r="T441"/>
  <c r="R441"/>
  <c r="K442"/>
  <c r="W442" s="1"/>
  <c r="R442"/>
  <c r="V442"/>
  <c r="T442"/>
  <c r="J451"/>
  <c r="E451" s="1"/>
  <c r="J447"/>
  <c r="E447" s="1"/>
  <c r="J448"/>
  <c r="G448" s="1"/>
  <c r="J443"/>
  <c r="E443" s="1"/>
  <c r="J450"/>
  <c r="J446"/>
  <c r="J442"/>
  <c r="J449"/>
  <c r="J445"/>
  <c r="J441"/>
  <c r="I447" l="1"/>
  <c r="H447"/>
  <c r="G447"/>
  <c r="F443"/>
  <c r="N445"/>
  <c r="O445"/>
  <c r="L445"/>
  <c r="M445"/>
  <c r="P445"/>
  <c r="Q445"/>
  <c r="N447"/>
  <c r="O447"/>
  <c r="L447"/>
  <c r="M447"/>
  <c r="Q447"/>
  <c r="P447"/>
  <c r="N451"/>
  <c r="O451"/>
  <c r="L451"/>
  <c r="M451"/>
  <c r="P451"/>
  <c r="Q451"/>
  <c r="N444"/>
  <c r="P444"/>
  <c r="O444"/>
  <c r="M444"/>
  <c r="L444"/>
  <c r="Q444"/>
  <c r="N449"/>
  <c r="O449"/>
  <c r="L449"/>
  <c r="P449"/>
  <c r="Q449"/>
  <c r="M449"/>
  <c r="I448"/>
  <c r="F448"/>
  <c r="I443"/>
  <c r="E444"/>
  <c r="E448"/>
  <c r="G443"/>
  <c r="H448"/>
  <c r="N446"/>
  <c r="O446"/>
  <c r="L446"/>
  <c r="M446"/>
  <c r="P446"/>
  <c r="Q446"/>
  <c r="N450"/>
  <c r="O450"/>
  <c r="L450"/>
  <c r="M450"/>
  <c r="P450"/>
  <c r="Q450"/>
  <c r="N443"/>
  <c r="L443"/>
  <c r="O443"/>
  <c r="P443"/>
  <c r="M443"/>
  <c r="Q443"/>
  <c r="N448"/>
  <c r="O448"/>
  <c r="L448"/>
  <c r="M448"/>
  <c r="Q448"/>
  <c r="P448"/>
  <c r="I444"/>
  <c r="H444"/>
  <c r="H443"/>
  <c r="G444"/>
  <c r="N442"/>
  <c r="L442"/>
  <c r="P442"/>
  <c r="O442"/>
  <c r="M442"/>
  <c r="Q442"/>
  <c r="N441"/>
  <c r="L441"/>
  <c r="P441"/>
  <c r="O441"/>
  <c r="M441"/>
  <c r="Q441"/>
  <c r="H451"/>
  <c r="F451"/>
  <c r="G451"/>
  <c r="I451"/>
  <c r="F447"/>
  <c r="H442"/>
  <c r="G442"/>
  <c r="F442"/>
  <c r="E442"/>
  <c r="I442"/>
  <c r="H446"/>
  <c r="G446"/>
  <c r="F446"/>
  <c r="E446"/>
  <c r="I446"/>
  <c r="H450"/>
  <c r="G450"/>
  <c r="F450"/>
  <c r="E450"/>
  <c r="I450"/>
  <c r="G445"/>
  <c r="F445"/>
  <c r="E445"/>
  <c r="I445"/>
  <c r="H445"/>
  <c r="G449"/>
  <c r="F449"/>
  <c r="E449"/>
  <c r="I449"/>
  <c r="H449"/>
  <c r="G441"/>
  <c r="F441"/>
  <c r="E441"/>
  <c r="I441"/>
  <c r="H441"/>
  <c r="F40" i="1"/>
  <c r="S442" i="7" l="1"/>
  <c r="S443"/>
  <c r="S446"/>
  <c r="S447"/>
  <c r="S448"/>
  <c r="S444"/>
  <c r="S441"/>
  <c r="S450"/>
  <c r="S449"/>
  <c r="S451"/>
  <c r="S445"/>
  <c r="Q3"/>
  <c r="P3"/>
  <c r="O3"/>
  <c r="N3"/>
  <c r="M3"/>
  <c r="L3"/>
  <c r="E3"/>
  <c r="F3"/>
  <c r="G3"/>
  <c r="H3"/>
  <c r="I3"/>
  <c r="D440" l="1"/>
  <c r="D430"/>
  <c r="D431"/>
  <c r="D432"/>
  <c r="D433"/>
  <c r="D434"/>
  <c r="D435"/>
  <c r="D436"/>
  <c r="D437"/>
  <c r="D438"/>
  <c r="D439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R440" l="1"/>
  <c r="V440"/>
  <c r="T440"/>
  <c r="K440"/>
  <c r="W440" s="1"/>
  <c r="R439"/>
  <c r="V439"/>
  <c r="T439"/>
  <c r="J414"/>
  <c r="V414"/>
  <c r="T414"/>
  <c r="R414"/>
  <c r="J394"/>
  <c r="V394"/>
  <c r="T394"/>
  <c r="R394"/>
  <c r="J370"/>
  <c r="V370"/>
  <c r="T370"/>
  <c r="R370"/>
  <c r="J366"/>
  <c r="V366"/>
  <c r="T366"/>
  <c r="R366"/>
  <c r="J350"/>
  <c r="V350"/>
  <c r="T350"/>
  <c r="R350"/>
  <c r="J334"/>
  <c r="V334"/>
  <c r="T334"/>
  <c r="R334"/>
  <c r="J326"/>
  <c r="V326"/>
  <c r="T326"/>
  <c r="R326"/>
  <c r="J306"/>
  <c r="V306"/>
  <c r="T306"/>
  <c r="R306"/>
  <c r="J290"/>
  <c r="V290"/>
  <c r="T290"/>
  <c r="R290"/>
  <c r="J282"/>
  <c r="V282"/>
  <c r="T282"/>
  <c r="R282"/>
  <c r="J274"/>
  <c r="V274"/>
  <c r="T274"/>
  <c r="R274"/>
  <c r="J266"/>
  <c r="V266"/>
  <c r="T266"/>
  <c r="R266"/>
  <c r="J262"/>
  <c r="V262"/>
  <c r="T262"/>
  <c r="R262"/>
  <c r="J254"/>
  <c r="V254"/>
  <c r="T254"/>
  <c r="R254"/>
  <c r="J246"/>
  <c r="V246"/>
  <c r="T246"/>
  <c r="R246"/>
  <c r="J238"/>
  <c r="V238"/>
  <c r="T238"/>
  <c r="R238"/>
  <c r="J234"/>
  <c r="V234"/>
  <c r="T234"/>
  <c r="R234"/>
  <c r="J226"/>
  <c r="V226"/>
  <c r="T226"/>
  <c r="R226"/>
  <c r="J222"/>
  <c r="V222"/>
  <c r="T222"/>
  <c r="R222"/>
  <c r="J214"/>
  <c r="V214"/>
  <c r="T214"/>
  <c r="R214"/>
  <c r="J210"/>
  <c r="V210"/>
  <c r="T210"/>
  <c r="R210"/>
  <c r="J422"/>
  <c r="V422"/>
  <c r="T422"/>
  <c r="R422"/>
  <c r="J402"/>
  <c r="V402"/>
  <c r="T402"/>
  <c r="R402"/>
  <c r="J390"/>
  <c r="V390"/>
  <c r="T390"/>
  <c r="R390"/>
  <c r="J378"/>
  <c r="V378"/>
  <c r="T378"/>
  <c r="R378"/>
  <c r="J358"/>
  <c r="V358"/>
  <c r="T358"/>
  <c r="R358"/>
  <c r="J342"/>
  <c r="V342"/>
  <c r="T342"/>
  <c r="R342"/>
  <c r="J322"/>
  <c r="V322"/>
  <c r="T322"/>
  <c r="R322"/>
  <c r="J302"/>
  <c r="V302"/>
  <c r="T302"/>
  <c r="R302"/>
  <c r="J206"/>
  <c r="V206"/>
  <c r="T206"/>
  <c r="R206"/>
  <c r="J418"/>
  <c r="V418"/>
  <c r="T418"/>
  <c r="R418"/>
  <c r="J410"/>
  <c r="V410"/>
  <c r="T410"/>
  <c r="R410"/>
  <c r="J398"/>
  <c r="V398"/>
  <c r="T398"/>
  <c r="R398"/>
  <c r="J382"/>
  <c r="V382"/>
  <c r="T382"/>
  <c r="R382"/>
  <c r="J354"/>
  <c r="V354"/>
  <c r="T354"/>
  <c r="R354"/>
  <c r="J346"/>
  <c r="V346"/>
  <c r="T346"/>
  <c r="R346"/>
  <c r="J330"/>
  <c r="V330"/>
  <c r="T330"/>
  <c r="R330"/>
  <c r="J314"/>
  <c r="V314"/>
  <c r="T314"/>
  <c r="R314"/>
  <c r="J310"/>
  <c r="V310"/>
  <c r="T310"/>
  <c r="R310"/>
  <c r="J298"/>
  <c r="V298"/>
  <c r="T298"/>
  <c r="R298"/>
  <c r="J286"/>
  <c r="V286"/>
  <c r="T286"/>
  <c r="R286"/>
  <c r="J278"/>
  <c r="V278"/>
  <c r="T278"/>
  <c r="R278"/>
  <c r="J270"/>
  <c r="V270"/>
  <c r="T270"/>
  <c r="R270"/>
  <c r="J258"/>
  <c r="V258"/>
  <c r="T258"/>
  <c r="R258"/>
  <c r="J250"/>
  <c r="V250"/>
  <c r="T250"/>
  <c r="R250"/>
  <c r="J242"/>
  <c r="V242"/>
  <c r="T242"/>
  <c r="R242"/>
  <c r="J230"/>
  <c r="V230"/>
  <c r="T230"/>
  <c r="R230"/>
  <c r="J218"/>
  <c r="V218"/>
  <c r="T218"/>
  <c r="R218"/>
  <c r="J198"/>
  <c r="V198"/>
  <c r="T198"/>
  <c r="R198"/>
  <c r="J426"/>
  <c r="V426"/>
  <c r="T426"/>
  <c r="R426"/>
  <c r="J406"/>
  <c r="V406"/>
  <c r="T406"/>
  <c r="R406"/>
  <c r="J386"/>
  <c r="V386"/>
  <c r="T386"/>
  <c r="R386"/>
  <c r="J374"/>
  <c r="V374"/>
  <c r="T374"/>
  <c r="R374"/>
  <c r="J362"/>
  <c r="V362"/>
  <c r="T362"/>
  <c r="R362"/>
  <c r="J338"/>
  <c r="V338"/>
  <c r="T338"/>
  <c r="R338"/>
  <c r="J318"/>
  <c r="V318"/>
  <c r="T318"/>
  <c r="R318"/>
  <c r="J294"/>
  <c r="V294"/>
  <c r="T294"/>
  <c r="R294"/>
  <c r="J202"/>
  <c r="V202"/>
  <c r="T202"/>
  <c r="R202"/>
  <c r="J194"/>
  <c r="V194"/>
  <c r="T194"/>
  <c r="R194"/>
  <c r="J190"/>
  <c r="V190"/>
  <c r="T190"/>
  <c r="R190"/>
  <c r="J186"/>
  <c r="V186"/>
  <c r="T186"/>
  <c r="R186"/>
  <c r="J182"/>
  <c r="V182"/>
  <c r="T182"/>
  <c r="R182"/>
  <c r="J178"/>
  <c r="V178"/>
  <c r="T178"/>
  <c r="R178"/>
  <c r="J174"/>
  <c r="V174"/>
  <c r="T174"/>
  <c r="R174"/>
  <c r="J170"/>
  <c r="V170"/>
  <c r="T170"/>
  <c r="R170"/>
  <c r="J166"/>
  <c r="V166"/>
  <c r="T166"/>
  <c r="R166"/>
  <c r="J162"/>
  <c r="V162"/>
  <c r="T162"/>
  <c r="R162"/>
  <c r="J158"/>
  <c r="V158"/>
  <c r="T158"/>
  <c r="R158"/>
  <c r="J154"/>
  <c r="V154"/>
  <c r="T154"/>
  <c r="R154"/>
  <c r="J150"/>
  <c r="V150"/>
  <c r="T150"/>
  <c r="R150"/>
  <c r="J146"/>
  <c r="V146"/>
  <c r="T146"/>
  <c r="R146"/>
  <c r="J142"/>
  <c r="V142"/>
  <c r="T142"/>
  <c r="R142"/>
  <c r="J138"/>
  <c r="V138"/>
  <c r="T138"/>
  <c r="R138"/>
  <c r="J134"/>
  <c r="V134"/>
  <c r="T134"/>
  <c r="R134"/>
  <c r="J130"/>
  <c r="V130"/>
  <c r="T130"/>
  <c r="R130"/>
  <c r="J126"/>
  <c r="V126"/>
  <c r="T126"/>
  <c r="R126"/>
  <c r="J122"/>
  <c r="V122"/>
  <c r="T122"/>
  <c r="R122"/>
  <c r="J118"/>
  <c r="V118"/>
  <c r="T118"/>
  <c r="R118"/>
  <c r="J114"/>
  <c r="V114"/>
  <c r="T114"/>
  <c r="R114"/>
  <c r="J110"/>
  <c r="V110"/>
  <c r="T110"/>
  <c r="R110"/>
  <c r="J106"/>
  <c r="V106"/>
  <c r="T106"/>
  <c r="R106"/>
  <c r="J102"/>
  <c r="V102"/>
  <c r="T102"/>
  <c r="R102"/>
  <c r="J98"/>
  <c r="V98"/>
  <c r="T98"/>
  <c r="R98"/>
  <c r="J94"/>
  <c r="V94"/>
  <c r="T94"/>
  <c r="R94"/>
  <c r="J90"/>
  <c r="V90"/>
  <c r="T90"/>
  <c r="R90"/>
  <c r="J86"/>
  <c r="V86"/>
  <c r="T86"/>
  <c r="R86"/>
  <c r="J82"/>
  <c r="V82"/>
  <c r="T82"/>
  <c r="R82"/>
  <c r="J78"/>
  <c r="V78"/>
  <c r="T78"/>
  <c r="R78"/>
  <c r="J74"/>
  <c r="V74"/>
  <c r="T74"/>
  <c r="R74"/>
  <c r="J70"/>
  <c r="V70"/>
  <c r="T70"/>
  <c r="R70"/>
  <c r="J66"/>
  <c r="V66"/>
  <c r="T66"/>
  <c r="R66"/>
  <c r="J62"/>
  <c r="V62"/>
  <c r="T62"/>
  <c r="R62"/>
  <c r="J58"/>
  <c r="V58"/>
  <c r="T58"/>
  <c r="R58"/>
  <c r="J54"/>
  <c r="V54"/>
  <c r="T54"/>
  <c r="R54"/>
  <c r="J50"/>
  <c r="V50"/>
  <c r="T50"/>
  <c r="R50"/>
  <c r="J46"/>
  <c r="V46"/>
  <c r="T46"/>
  <c r="R46"/>
  <c r="J42"/>
  <c r="V42"/>
  <c r="T42"/>
  <c r="R42"/>
  <c r="J38"/>
  <c r="V38"/>
  <c r="T38"/>
  <c r="R38"/>
  <c r="J34"/>
  <c r="V34"/>
  <c r="T34"/>
  <c r="R34"/>
  <c r="J30"/>
  <c r="V30"/>
  <c r="T30"/>
  <c r="R30"/>
  <c r="J26"/>
  <c r="V26"/>
  <c r="T26"/>
  <c r="R26"/>
  <c r="J22"/>
  <c r="V22"/>
  <c r="T22"/>
  <c r="R22"/>
  <c r="J18"/>
  <c r="V18"/>
  <c r="T18"/>
  <c r="R18"/>
  <c r="J14"/>
  <c r="V14"/>
  <c r="T14"/>
  <c r="R14"/>
  <c r="J10"/>
  <c r="V10"/>
  <c r="T10"/>
  <c r="R10"/>
  <c r="J6"/>
  <c r="V6"/>
  <c r="T6"/>
  <c r="R6"/>
  <c r="Q6" s="1"/>
  <c r="K436"/>
  <c r="W436" s="1"/>
  <c r="V436"/>
  <c r="R436"/>
  <c r="T436"/>
  <c r="J432"/>
  <c r="V432"/>
  <c r="R432"/>
  <c r="T432"/>
  <c r="J427"/>
  <c r="T427"/>
  <c r="R427"/>
  <c r="V427"/>
  <c r="J423"/>
  <c r="T423"/>
  <c r="V423"/>
  <c r="R423"/>
  <c r="J419"/>
  <c r="T419"/>
  <c r="V419"/>
  <c r="R419"/>
  <c r="J415"/>
  <c r="T415"/>
  <c r="R415"/>
  <c r="V415"/>
  <c r="J411"/>
  <c r="T411"/>
  <c r="R411"/>
  <c r="V411"/>
  <c r="J407"/>
  <c r="T407"/>
  <c r="V407"/>
  <c r="R407"/>
  <c r="J403"/>
  <c r="T403"/>
  <c r="V403"/>
  <c r="R403"/>
  <c r="J399"/>
  <c r="T399"/>
  <c r="R399"/>
  <c r="V399"/>
  <c r="J395"/>
  <c r="T395"/>
  <c r="R395"/>
  <c r="V395"/>
  <c r="J391"/>
  <c r="T391"/>
  <c r="V391"/>
  <c r="R391"/>
  <c r="J387"/>
  <c r="T387"/>
  <c r="V387"/>
  <c r="R387"/>
  <c r="J383"/>
  <c r="T383"/>
  <c r="R383"/>
  <c r="V383"/>
  <c r="J379"/>
  <c r="T379"/>
  <c r="R379"/>
  <c r="V379"/>
  <c r="J375"/>
  <c r="T375"/>
  <c r="V375"/>
  <c r="R375"/>
  <c r="J371"/>
  <c r="T371"/>
  <c r="V371"/>
  <c r="R371"/>
  <c r="J367"/>
  <c r="T367"/>
  <c r="R367"/>
  <c r="V367"/>
  <c r="J363"/>
  <c r="T363"/>
  <c r="R363"/>
  <c r="V363"/>
  <c r="J359"/>
  <c r="T359"/>
  <c r="V359"/>
  <c r="R359"/>
  <c r="J355"/>
  <c r="T355"/>
  <c r="V355"/>
  <c r="R355"/>
  <c r="J351"/>
  <c r="T351"/>
  <c r="R351"/>
  <c r="V351"/>
  <c r="J347"/>
  <c r="T347"/>
  <c r="R347"/>
  <c r="V347"/>
  <c r="J343"/>
  <c r="T343"/>
  <c r="V343"/>
  <c r="R343"/>
  <c r="J339"/>
  <c r="T339"/>
  <c r="V339"/>
  <c r="R339"/>
  <c r="J335"/>
  <c r="T335"/>
  <c r="R335"/>
  <c r="V335"/>
  <c r="J331"/>
  <c r="T331"/>
  <c r="R331"/>
  <c r="V331"/>
  <c r="J327"/>
  <c r="T327"/>
  <c r="V327"/>
  <c r="R327"/>
  <c r="J323"/>
  <c r="T323"/>
  <c r="V323"/>
  <c r="R323"/>
  <c r="J319"/>
  <c r="T319"/>
  <c r="R319"/>
  <c r="V319"/>
  <c r="J315"/>
  <c r="T315"/>
  <c r="R315"/>
  <c r="V315"/>
  <c r="J311"/>
  <c r="T311"/>
  <c r="V311"/>
  <c r="R311"/>
  <c r="J307"/>
  <c r="T307"/>
  <c r="V307"/>
  <c r="R307"/>
  <c r="J303"/>
  <c r="T303"/>
  <c r="R303"/>
  <c r="V303"/>
  <c r="J299"/>
  <c r="T299"/>
  <c r="R299"/>
  <c r="V299"/>
  <c r="J295"/>
  <c r="T295"/>
  <c r="V295"/>
  <c r="R295"/>
  <c r="J291"/>
  <c r="T291"/>
  <c r="V291"/>
  <c r="R291"/>
  <c r="J287"/>
  <c r="T287"/>
  <c r="R287"/>
  <c r="V287"/>
  <c r="J283"/>
  <c r="T283"/>
  <c r="R283"/>
  <c r="V283"/>
  <c r="J279"/>
  <c r="T279"/>
  <c r="V279"/>
  <c r="R279"/>
  <c r="J275"/>
  <c r="T275"/>
  <c r="V275"/>
  <c r="R275"/>
  <c r="J271"/>
  <c r="T271"/>
  <c r="R271"/>
  <c r="V271"/>
  <c r="J267"/>
  <c r="T267"/>
  <c r="R267"/>
  <c r="V267"/>
  <c r="J263"/>
  <c r="T263"/>
  <c r="V263"/>
  <c r="R263"/>
  <c r="J259"/>
  <c r="T259"/>
  <c r="R259"/>
  <c r="V259"/>
  <c r="J255"/>
  <c r="T255"/>
  <c r="R255"/>
  <c r="V255"/>
  <c r="J251"/>
  <c r="T251"/>
  <c r="R251"/>
  <c r="V251"/>
  <c r="J247"/>
  <c r="T247"/>
  <c r="V247"/>
  <c r="R247"/>
  <c r="J243"/>
  <c r="T243"/>
  <c r="R243"/>
  <c r="V243"/>
  <c r="J239"/>
  <c r="T239"/>
  <c r="R239"/>
  <c r="V239"/>
  <c r="J235"/>
  <c r="T235"/>
  <c r="R235"/>
  <c r="V235"/>
  <c r="J231"/>
  <c r="T231"/>
  <c r="V231"/>
  <c r="R231"/>
  <c r="J227"/>
  <c r="T227"/>
  <c r="R227"/>
  <c r="V227"/>
  <c r="J223"/>
  <c r="T223"/>
  <c r="R223"/>
  <c r="V223"/>
  <c r="J219"/>
  <c r="T219"/>
  <c r="R219"/>
  <c r="V219"/>
  <c r="J215"/>
  <c r="T215"/>
  <c r="V215"/>
  <c r="R215"/>
  <c r="J211"/>
  <c r="T211"/>
  <c r="R211"/>
  <c r="V211"/>
  <c r="J207"/>
  <c r="T207"/>
  <c r="R207"/>
  <c r="V207"/>
  <c r="J203"/>
  <c r="T203"/>
  <c r="R203"/>
  <c r="V203"/>
  <c r="J199"/>
  <c r="T199"/>
  <c r="V199"/>
  <c r="R199"/>
  <c r="J195"/>
  <c r="T195"/>
  <c r="R195"/>
  <c r="V195"/>
  <c r="J191"/>
  <c r="T191"/>
  <c r="R191"/>
  <c r="V191"/>
  <c r="J187"/>
  <c r="T187"/>
  <c r="R187"/>
  <c r="V187"/>
  <c r="J183"/>
  <c r="T183"/>
  <c r="V183"/>
  <c r="R183"/>
  <c r="J179"/>
  <c r="T179"/>
  <c r="R179"/>
  <c r="V179"/>
  <c r="J175"/>
  <c r="T175"/>
  <c r="R175"/>
  <c r="V175"/>
  <c r="J171"/>
  <c r="T171"/>
  <c r="R171"/>
  <c r="V171"/>
  <c r="J167"/>
  <c r="T167"/>
  <c r="V167"/>
  <c r="R167"/>
  <c r="J163"/>
  <c r="T163"/>
  <c r="R163"/>
  <c r="V163"/>
  <c r="J159"/>
  <c r="T159"/>
  <c r="R159"/>
  <c r="V159"/>
  <c r="J155"/>
  <c r="T155"/>
  <c r="R155"/>
  <c r="V155"/>
  <c r="J151"/>
  <c r="T151"/>
  <c r="R151"/>
  <c r="V151"/>
  <c r="J147"/>
  <c r="T147"/>
  <c r="R147"/>
  <c r="V147"/>
  <c r="J143"/>
  <c r="T143"/>
  <c r="R143"/>
  <c r="V143"/>
  <c r="J139"/>
  <c r="T139"/>
  <c r="R139"/>
  <c r="V139"/>
  <c r="J135"/>
  <c r="T135"/>
  <c r="R135"/>
  <c r="V135"/>
  <c r="J131"/>
  <c r="T131"/>
  <c r="R131"/>
  <c r="V131"/>
  <c r="J127"/>
  <c r="T127"/>
  <c r="R127"/>
  <c r="V127"/>
  <c r="J123"/>
  <c r="T123"/>
  <c r="R123"/>
  <c r="V123"/>
  <c r="J119"/>
  <c r="T119"/>
  <c r="R119"/>
  <c r="V119"/>
  <c r="J115"/>
  <c r="T115"/>
  <c r="R115"/>
  <c r="V115"/>
  <c r="J111"/>
  <c r="T111"/>
  <c r="R111"/>
  <c r="V111"/>
  <c r="J107"/>
  <c r="T107"/>
  <c r="R107"/>
  <c r="V107"/>
  <c r="J103"/>
  <c r="T103"/>
  <c r="R103"/>
  <c r="V103"/>
  <c r="J99"/>
  <c r="T99"/>
  <c r="R99"/>
  <c r="V99"/>
  <c r="J95"/>
  <c r="T95"/>
  <c r="R95"/>
  <c r="V95"/>
  <c r="J91"/>
  <c r="T91"/>
  <c r="R91"/>
  <c r="V91"/>
  <c r="J87"/>
  <c r="T87"/>
  <c r="R87"/>
  <c r="V87"/>
  <c r="J83"/>
  <c r="T83"/>
  <c r="R83"/>
  <c r="V83"/>
  <c r="J79"/>
  <c r="T79"/>
  <c r="R79"/>
  <c r="V79"/>
  <c r="J75"/>
  <c r="T75"/>
  <c r="R75"/>
  <c r="V75"/>
  <c r="J71"/>
  <c r="T71"/>
  <c r="R71"/>
  <c r="V71"/>
  <c r="J67"/>
  <c r="T67"/>
  <c r="R67"/>
  <c r="V67"/>
  <c r="J63"/>
  <c r="T63"/>
  <c r="R63"/>
  <c r="V63"/>
  <c r="J59"/>
  <c r="T59"/>
  <c r="R59"/>
  <c r="V59"/>
  <c r="J55"/>
  <c r="T55"/>
  <c r="R55"/>
  <c r="V55"/>
  <c r="J51"/>
  <c r="T51"/>
  <c r="R51"/>
  <c r="V51"/>
  <c r="J47"/>
  <c r="T47"/>
  <c r="R47"/>
  <c r="V47"/>
  <c r="J43"/>
  <c r="T43"/>
  <c r="R43"/>
  <c r="V43"/>
  <c r="J39"/>
  <c r="T39"/>
  <c r="R39"/>
  <c r="V39"/>
  <c r="J35"/>
  <c r="T35"/>
  <c r="R35"/>
  <c r="V35"/>
  <c r="J31"/>
  <c r="T31"/>
  <c r="R31"/>
  <c r="V31"/>
  <c r="J27"/>
  <c r="T27"/>
  <c r="R27"/>
  <c r="V27"/>
  <c r="J23"/>
  <c r="T23"/>
  <c r="R23"/>
  <c r="V23"/>
  <c r="J19"/>
  <c r="T19"/>
  <c r="R19"/>
  <c r="V19"/>
  <c r="J15"/>
  <c r="T15"/>
  <c r="R15"/>
  <c r="V15"/>
  <c r="J11"/>
  <c r="T11"/>
  <c r="R11"/>
  <c r="V11"/>
  <c r="J7"/>
  <c r="T7"/>
  <c r="R7"/>
  <c r="V7"/>
  <c r="J437"/>
  <c r="V437"/>
  <c r="T437"/>
  <c r="R437"/>
  <c r="K433"/>
  <c r="W433" s="1"/>
  <c r="V433"/>
  <c r="T433"/>
  <c r="R433"/>
  <c r="J428"/>
  <c r="V428"/>
  <c r="R428"/>
  <c r="T428"/>
  <c r="J424"/>
  <c r="V424"/>
  <c r="R424"/>
  <c r="T424"/>
  <c r="J420"/>
  <c r="V420"/>
  <c r="R420"/>
  <c r="T420"/>
  <c r="J416"/>
  <c r="V416"/>
  <c r="R416"/>
  <c r="T416"/>
  <c r="J412"/>
  <c r="V412"/>
  <c r="R412"/>
  <c r="T412"/>
  <c r="J408"/>
  <c r="V408"/>
  <c r="R408"/>
  <c r="T408"/>
  <c r="J404"/>
  <c r="V404"/>
  <c r="R404"/>
  <c r="T404"/>
  <c r="J400"/>
  <c r="V400"/>
  <c r="R400"/>
  <c r="T400"/>
  <c r="J396"/>
  <c r="V396"/>
  <c r="R396"/>
  <c r="T396"/>
  <c r="J392"/>
  <c r="V392"/>
  <c r="R392"/>
  <c r="T392"/>
  <c r="J388"/>
  <c r="V388"/>
  <c r="R388"/>
  <c r="T388"/>
  <c r="J384"/>
  <c r="V384"/>
  <c r="R384"/>
  <c r="T384"/>
  <c r="J380"/>
  <c r="V380"/>
  <c r="R380"/>
  <c r="T380"/>
  <c r="J376"/>
  <c r="V376"/>
  <c r="R376"/>
  <c r="T376"/>
  <c r="J372"/>
  <c r="V372"/>
  <c r="R372"/>
  <c r="T372"/>
  <c r="J368"/>
  <c r="V368"/>
  <c r="R368"/>
  <c r="T368"/>
  <c r="J364"/>
  <c r="V364"/>
  <c r="R364"/>
  <c r="T364"/>
  <c r="J360"/>
  <c r="V360"/>
  <c r="R360"/>
  <c r="T360"/>
  <c r="J356"/>
  <c r="V356"/>
  <c r="R356"/>
  <c r="T356"/>
  <c r="J352"/>
  <c r="V352"/>
  <c r="R352"/>
  <c r="T352"/>
  <c r="J348"/>
  <c r="V348"/>
  <c r="R348"/>
  <c r="T348"/>
  <c r="J344"/>
  <c r="V344"/>
  <c r="R344"/>
  <c r="T344"/>
  <c r="J340"/>
  <c r="V340"/>
  <c r="R340"/>
  <c r="T340"/>
  <c r="J336"/>
  <c r="V336"/>
  <c r="R336"/>
  <c r="T336"/>
  <c r="J332"/>
  <c r="V332"/>
  <c r="R332"/>
  <c r="T332"/>
  <c r="J328"/>
  <c r="V328"/>
  <c r="R328"/>
  <c r="T328"/>
  <c r="J324"/>
  <c r="V324"/>
  <c r="R324"/>
  <c r="T324"/>
  <c r="J320"/>
  <c r="V320"/>
  <c r="R320"/>
  <c r="T320"/>
  <c r="J316"/>
  <c r="V316"/>
  <c r="R316"/>
  <c r="T316"/>
  <c r="J312"/>
  <c r="V312"/>
  <c r="R312"/>
  <c r="T312"/>
  <c r="J308"/>
  <c r="V308"/>
  <c r="R308"/>
  <c r="T308"/>
  <c r="J304"/>
  <c r="V304"/>
  <c r="R304"/>
  <c r="T304"/>
  <c r="J300"/>
  <c r="V300"/>
  <c r="R300"/>
  <c r="T300"/>
  <c r="J296"/>
  <c r="V296"/>
  <c r="R296"/>
  <c r="T296"/>
  <c r="J292"/>
  <c r="V292"/>
  <c r="R292"/>
  <c r="T292"/>
  <c r="J288"/>
  <c r="V288"/>
  <c r="R288"/>
  <c r="T288"/>
  <c r="J284"/>
  <c r="V284"/>
  <c r="R284"/>
  <c r="T284"/>
  <c r="J280"/>
  <c r="V280"/>
  <c r="R280"/>
  <c r="T280"/>
  <c r="J276"/>
  <c r="V276"/>
  <c r="R276"/>
  <c r="T276"/>
  <c r="J272"/>
  <c r="V272"/>
  <c r="R272"/>
  <c r="T272"/>
  <c r="J268"/>
  <c r="V268"/>
  <c r="R268"/>
  <c r="T268"/>
  <c r="J264"/>
  <c r="V264"/>
  <c r="R264"/>
  <c r="T264"/>
  <c r="J260"/>
  <c r="V260"/>
  <c r="R260"/>
  <c r="T260"/>
  <c r="J256"/>
  <c r="V256"/>
  <c r="R256"/>
  <c r="T256"/>
  <c r="J252"/>
  <c r="V252"/>
  <c r="R252"/>
  <c r="T252"/>
  <c r="J248"/>
  <c r="V248"/>
  <c r="R248"/>
  <c r="T248"/>
  <c r="J244"/>
  <c r="V244"/>
  <c r="R244"/>
  <c r="T244"/>
  <c r="J240"/>
  <c r="V240"/>
  <c r="R240"/>
  <c r="T240"/>
  <c r="J236"/>
  <c r="V236"/>
  <c r="R236"/>
  <c r="T236"/>
  <c r="J232"/>
  <c r="V232"/>
  <c r="R232"/>
  <c r="T232"/>
  <c r="J228"/>
  <c r="V228"/>
  <c r="R228"/>
  <c r="T228"/>
  <c r="J224"/>
  <c r="V224"/>
  <c r="R224"/>
  <c r="T224"/>
  <c r="J220"/>
  <c r="V220"/>
  <c r="R220"/>
  <c r="T220"/>
  <c r="J216"/>
  <c r="V216"/>
  <c r="R216"/>
  <c r="T216"/>
  <c r="J212"/>
  <c r="V212"/>
  <c r="R212"/>
  <c r="T212"/>
  <c r="J208"/>
  <c r="V208"/>
  <c r="R208"/>
  <c r="T208"/>
  <c r="J204"/>
  <c r="V204"/>
  <c r="R204"/>
  <c r="T204"/>
  <c r="J200"/>
  <c r="V200"/>
  <c r="R200"/>
  <c r="T200"/>
  <c r="J196"/>
  <c r="V196"/>
  <c r="R196"/>
  <c r="T196"/>
  <c r="J192"/>
  <c r="V192"/>
  <c r="R192"/>
  <c r="T192"/>
  <c r="J188"/>
  <c r="V188"/>
  <c r="R188"/>
  <c r="T188"/>
  <c r="J184"/>
  <c r="V184"/>
  <c r="R184"/>
  <c r="T184"/>
  <c r="J180"/>
  <c r="V180"/>
  <c r="R180"/>
  <c r="T180"/>
  <c r="J176"/>
  <c r="V176"/>
  <c r="R176"/>
  <c r="T176"/>
  <c r="J172"/>
  <c r="V172"/>
  <c r="R172"/>
  <c r="T172"/>
  <c r="J168"/>
  <c r="V168"/>
  <c r="R168"/>
  <c r="T168"/>
  <c r="J164"/>
  <c r="V164"/>
  <c r="R164"/>
  <c r="T164"/>
  <c r="J160"/>
  <c r="R160"/>
  <c r="V160"/>
  <c r="T160"/>
  <c r="J156"/>
  <c r="R156"/>
  <c r="V156"/>
  <c r="T156"/>
  <c r="J152"/>
  <c r="R152"/>
  <c r="V152"/>
  <c r="T152"/>
  <c r="J148"/>
  <c r="R148"/>
  <c r="V148"/>
  <c r="T148"/>
  <c r="J144"/>
  <c r="R144"/>
  <c r="V144"/>
  <c r="T144"/>
  <c r="J140"/>
  <c r="R140"/>
  <c r="V140"/>
  <c r="T140"/>
  <c r="J136"/>
  <c r="R136"/>
  <c r="V136"/>
  <c r="T136"/>
  <c r="J132"/>
  <c r="R132"/>
  <c r="V132"/>
  <c r="T132"/>
  <c r="J128"/>
  <c r="R128"/>
  <c r="V128"/>
  <c r="T128"/>
  <c r="J124"/>
  <c r="R124"/>
  <c r="V124"/>
  <c r="T124"/>
  <c r="J120"/>
  <c r="R120"/>
  <c r="V120"/>
  <c r="T120"/>
  <c r="J116"/>
  <c r="R116"/>
  <c r="V116"/>
  <c r="T116"/>
  <c r="J112"/>
  <c r="R112"/>
  <c r="V112"/>
  <c r="T112"/>
  <c r="J108"/>
  <c r="R108"/>
  <c r="V108"/>
  <c r="T108"/>
  <c r="J104"/>
  <c r="R104"/>
  <c r="V104"/>
  <c r="T104"/>
  <c r="J100"/>
  <c r="R100"/>
  <c r="V100"/>
  <c r="T100"/>
  <c r="J96"/>
  <c r="R96"/>
  <c r="V96"/>
  <c r="T96"/>
  <c r="J92"/>
  <c r="R92"/>
  <c r="V92"/>
  <c r="T92"/>
  <c r="J88"/>
  <c r="R88"/>
  <c r="V88"/>
  <c r="T88"/>
  <c r="J84"/>
  <c r="R84"/>
  <c r="V84"/>
  <c r="T84"/>
  <c r="J80"/>
  <c r="R80"/>
  <c r="V80"/>
  <c r="T80"/>
  <c r="J76"/>
  <c r="R76"/>
  <c r="V76"/>
  <c r="T76"/>
  <c r="J72"/>
  <c r="R72"/>
  <c r="V72"/>
  <c r="T72"/>
  <c r="J68"/>
  <c r="R68"/>
  <c r="V68"/>
  <c r="T68"/>
  <c r="J64"/>
  <c r="R64"/>
  <c r="V64"/>
  <c r="T64"/>
  <c r="J60"/>
  <c r="R60"/>
  <c r="V60"/>
  <c r="T60"/>
  <c r="J56"/>
  <c r="R56"/>
  <c r="V56"/>
  <c r="T56"/>
  <c r="J52"/>
  <c r="R52"/>
  <c r="V52"/>
  <c r="T52"/>
  <c r="J48"/>
  <c r="R48"/>
  <c r="V48"/>
  <c r="T48"/>
  <c r="J44"/>
  <c r="R44"/>
  <c r="V44"/>
  <c r="T44"/>
  <c r="J40"/>
  <c r="R40"/>
  <c r="V40"/>
  <c r="T40"/>
  <c r="J36"/>
  <c r="R36"/>
  <c r="V36"/>
  <c r="T36"/>
  <c r="J32"/>
  <c r="R32"/>
  <c r="V32"/>
  <c r="T32"/>
  <c r="J28"/>
  <c r="R28"/>
  <c r="V28"/>
  <c r="T28"/>
  <c r="J24"/>
  <c r="R24"/>
  <c r="V24"/>
  <c r="T24"/>
  <c r="J20"/>
  <c r="R20"/>
  <c r="V20"/>
  <c r="T20"/>
  <c r="J16"/>
  <c r="R16"/>
  <c r="V16"/>
  <c r="T16"/>
  <c r="J12"/>
  <c r="R12"/>
  <c r="V12"/>
  <c r="T12"/>
  <c r="J8"/>
  <c r="R8"/>
  <c r="V8"/>
  <c r="T8"/>
  <c r="K438"/>
  <c r="W438" s="1"/>
  <c r="V438"/>
  <c r="T438"/>
  <c r="R438"/>
  <c r="K434"/>
  <c r="W434" s="1"/>
  <c r="V434"/>
  <c r="T434"/>
  <c r="R434"/>
  <c r="K430"/>
  <c r="W430" s="1"/>
  <c r="V430"/>
  <c r="T430"/>
  <c r="R430"/>
  <c r="K429"/>
  <c r="W429" s="1"/>
  <c r="V429"/>
  <c r="T429"/>
  <c r="R429"/>
  <c r="K425"/>
  <c r="W425" s="1"/>
  <c r="V425"/>
  <c r="T425"/>
  <c r="R425"/>
  <c r="K421"/>
  <c r="W421" s="1"/>
  <c r="V421"/>
  <c r="R421"/>
  <c r="T421"/>
  <c r="K417"/>
  <c r="W417" s="1"/>
  <c r="V417"/>
  <c r="T417"/>
  <c r="R417"/>
  <c r="K413"/>
  <c r="W413" s="1"/>
  <c r="V413"/>
  <c r="R413"/>
  <c r="T413"/>
  <c r="K409"/>
  <c r="W409" s="1"/>
  <c r="V409"/>
  <c r="T409"/>
  <c r="R409"/>
  <c r="K405"/>
  <c r="W405" s="1"/>
  <c r="V405"/>
  <c r="R405"/>
  <c r="T405"/>
  <c r="K401"/>
  <c r="W401" s="1"/>
  <c r="V401"/>
  <c r="T401"/>
  <c r="R401"/>
  <c r="K397"/>
  <c r="W397" s="1"/>
  <c r="V397"/>
  <c r="R397"/>
  <c r="T397"/>
  <c r="K393"/>
  <c r="W393" s="1"/>
  <c r="V393"/>
  <c r="T393"/>
  <c r="R393"/>
  <c r="K389"/>
  <c r="W389" s="1"/>
  <c r="V389"/>
  <c r="R389"/>
  <c r="T389"/>
  <c r="K385"/>
  <c r="W385" s="1"/>
  <c r="V385"/>
  <c r="T385"/>
  <c r="R385"/>
  <c r="K381"/>
  <c r="W381" s="1"/>
  <c r="V381"/>
  <c r="R381"/>
  <c r="T381"/>
  <c r="K377"/>
  <c r="W377" s="1"/>
  <c r="V377"/>
  <c r="T377"/>
  <c r="R377"/>
  <c r="K373"/>
  <c r="W373" s="1"/>
  <c r="V373"/>
  <c r="R373"/>
  <c r="T373"/>
  <c r="K369"/>
  <c r="W369" s="1"/>
  <c r="V369"/>
  <c r="T369"/>
  <c r="R369"/>
  <c r="K365"/>
  <c r="W365" s="1"/>
  <c r="V365"/>
  <c r="R365"/>
  <c r="T365"/>
  <c r="K361"/>
  <c r="W361" s="1"/>
  <c r="V361"/>
  <c r="T361"/>
  <c r="R361"/>
  <c r="K357"/>
  <c r="W357" s="1"/>
  <c r="V357"/>
  <c r="R357"/>
  <c r="T357"/>
  <c r="K353"/>
  <c r="W353" s="1"/>
  <c r="V353"/>
  <c r="T353"/>
  <c r="R353"/>
  <c r="K349"/>
  <c r="W349" s="1"/>
  <c r="V349"/>
  <c r="R349"/>
  <c r="T349"/>
  <c r="K345"/>
  <c r="W345" s="1"/>
  <c r="V345"/>
  <c r="T345"/>
  <c r="R345"/>
  <c r="K341"/>
  <c r="W341" s="1"/>
  <c r="V341"/>
  <c r="R341"/>
  <c r="T341"/>
  <c r="K337"/>
  <c r="W337" s="1"/>
  <c r="V337"/>
  <c r="T337"/>
  <c r="R337"/>
  <c r="K333"/>
  <c r="W333" s="1"/>
  <c r="V333"/>
  <c r="R333"/>
  <c r="T333"/>
  <c r="K329"/>
  <c r="W329" s="1"/>
  <c r="V329"/>
  <c r="T329"/>
  <c r="R329"/>
  <c r="K325"/>
  <c r="W325" s="1"/>
  <c r="V325"/>
  <c r="R325"/>
  <c r="T325"/>
  <c r="K321"/>
  <c r="W321" s="1"/>
  <c r="V321"/>
  <c r="T321"/>
  <c r="R321"/>
  <c r="K317"/>
  <c r="W317" s="1"/>
  <c r="V317"/>
  <c r="R317"/>
  <c r="T317"/>
  <c r="K313"/>
  <c r="W313" s="1"/>
  <c r="V313"/>
  <c r="T313"/>
  <c r="R313"/>
  <c r="K309"/>
  <c r="W309" s="1"/>
  <c r="V309"/>
  <c r="R309"/>
  <c r="T309"/>
  <c r="K305"/>
  <c r="W305" s="1"/>
  <c r="V305"/>
  <c r="T305"/>
  <c r="R305"/>
  <c r="K301"/>
  <c r="W301" s="1"/>
  <c r="V301"/>
  <c r="R301"/>
  <c r="T301"/>
  <c r="K297"/>
  <c r="W297" s="1"/>
  <c r="V297"/>
  <c r="T297"/>
  <c r="R297"/>
  <c r="K293"/>
  <c r="W293" s="1"/>
  <c r="V293"/>
  <c r="R293"/>
  <c r="T293"/>
  <c r="K289"/>
  <c r="W289" s="1"/>
  <c r="V289"/>
  <c r="T289"/>
  <c r="R289"/>
  <c r="K285"/>
  <c r="W285" s="1"/>
  <c r="V285"/>
  <c r="R285"/>
  <c r="T285"/>
  <c r="K281"/>
  <c r="W281" s="1"/>
  <c r="V281"/>
  <c r="T281"/>
  <c r="R281"/>
  <c r="K277"/>
  <c r="W277" s="1"/>
  <c r="V277"/>
  <c r="R277"/>
  <c r="T277"/>
  <c r="K273"/>
  <c r="W273" s="1"/>
  <c r="V273"/>
  <c r="T273"/>
  <c r="R273"/>
  <c r="K269"/>
  <c r="W269" s="1"/>
  <c r="V269"/>
  <c r="R269"/>
  <c r="T269"/>
  <c r="K265"/>
  <c r="W265" s="1"/>
  <c r="V265"/>
  <c r="T265"/>
  <c r="R265"/>
  <c r="K261"/>
  <c r="W261" s="1"/>
  <c r="V261"/>
  <c r="R261"/>
  <c r="T261"/>
  <c r="K257"/>
  <c r="W257" s="1"/>
  <c r="V257"/>
  <c r="T257"/>
  <c r="R257"/>
  <c r="K253"/>
  <c r="W253" s="1"/>
  <c r="V253"/>
  <c r="R253"/>
  <c r="T253"/>
  <c r="K249"/>
  <c r="W249" s="1"/>
  <c r="V249"/>
  <c r="T249"/>
  <c r="R249"/>
  <c r="K245"/>
  <c r="W245" s="1"/>
  <c r="V245"/>
  <c r="R245"/>
  <c r="T245"/>
  <c r="K241"/>
  <c r="W241" s="1"/>
  <c r="V241"/>
  <c r="T241"/>
  <c r="R241"/>
  <c r="K237"/>
  <c r="W237" s="1"/>
  <c r="V237"/>
  <c r="R237"/>
  <c r="T237"/>
  <c r="K233"/>
  <c r="W233" s="1"/>
  <c r="V233"/>
  <c r="T233"/>
  <c r="R233"/>
  <c r="K229"/>
  <c r="W229" s="1"/>
  <c r="V229"/>
  <c r="R229"/>
  <c r="T229"/>
  <c r="K225"/>
  <c r="W225" s="1"/>
  <c r="V225"/>
  <c r="T225"/>
  <c r="R225"/>
  <c r="K221"/>
  <c r="W221" s="1"/>
  <c r="V221"/>
  <c r="R221"/>
  <c r="T221"/>
  <c r="K217"/>
  <c r="W217" s="1"/>
  <c r="V217"/>
  <c r="T217"/>
  <c r="R217"/>
  <c r="K213"/>
  <c r="W213" s="1"/>
  <c r="V213"/>
  <c r="R213"/>
  <c r="T213"/>
  <c r="K209"/>
  <c r="W209" s="1"/>
  <c r="V209"/>
  <c r="T209"/>
  <c r="R209"/>
  <c r="K205"/>
  <c r="W205" s="1"/>
  <c r="V205"/>
  <c r="R205"/>
  <c r="T205"/>
  <c r="K201"/>
  <c r="W201" s="1"/>
  <c r="V201"/>
  <c r="T201"/>
  <c r="R201"/>
  <c r="K197"/>
  <c r="W197" s="1"/>
  <c r="V197"/>
  <c r="R197"/>
  <c r="T197"/>
  <c r="K193"/>
  <c r="W193" s="1"/>
  <c r="V193"/>
  <c r="T193"/>
  <c r="R193"/>
  <c r="K189"/>
  <c r="W189" s="1"/>
  <c r="V189"/>
  <c r="R189"/>
  <c r="T189"/>
  <c r="K185"/>
  <c r="W185" s="1"/>
  <c r="V185"/>
  <c r="T185"/>
  <c r="R185"/>
  <c r="K181"/>
  <c r="W181" s="1"/>
  <c r="V181"/>
  <c r="R181"/>
  <c r="T181"/>
  <c r="K177"/>
  <c r="W177" s="1"/>
  <c r="V177"/>
  <c r="T177"/>
  <c r="R177"/>
  <c r="K173"/>
  <c r="W173" s="1"/>
  <c r="V173"/>
  <c r="R173"/>
  <c r="T173"/>
  <c r="K169"/>
  <c r="W169" s="1"/>
  <c r="V169"/>
  <c r="T169"/>
  <c r="R169"/>
  <c r="K165"/>
  <c r="W165" s="1"/>
  <c r="V165"/>
  <c r="R165"/>
  <c r="T165"/>
  <c r="K161"/>
  <c r="W161" s="1"/>
  <c r="V161"/>
  <c r="T161"/>
  <c r="R161"/>
  <c r="K157"/>
  <c r="W157" s="1"/>
  <c r="V157"/>
  <c r="R157"/>
  <c r="T157"/>
  <c r="K153"/>
  <c r="W153" s="1"/>
  <c r="V153"/>
  <c r="T153"/>
  <c r="R153"/>
  <c r="K149"/>
  <c r="W149" s="1"/>
  <c r="V149"/>
  <c r="R149"/>
  <c r="T149"/>
  <c r="K145"/>
  <c r="W145" s="1"/>
  <c r="V145"/>
  <c r="T145"/>
  <c r="R145"/>
  <c r="K141"/>
  <c r="W141" s="1"/>
  <c r="V141"/>
  <c r="R141"/>
  <c r="T141"/>
  <c r="K137"/>
  <c r="W137" s="1"/>
  <c r="V137"/>
  <c r="T137"/>
  <c r="R137"/>
  <c r="K133"/>
  <c r="W133" s="1"/>
  <c r="V133"/>
  <c r="R133"/>
  <c r="T133"/>
  <c r="K129"/>
  <c r="W129" s="1"/>
  <c r="V129"/>
  <c r="T129"/>
  <c r="R129"/>
  <c r="K125"/>
  <c r="W125" s="1"/>
  <c r="V125"/>
  <c r="R125"/>
  <c r="T125"/>
  <c r="K121"/>
  <c r="W121" s="1"/>
  <c r="V121"/>
  <c r="T121"/>
  <c r="R121"/>
  <c r="K117"/>
  <c r="W117" s="1"/>
  <c r="V117"/>
  <c r="R117"/>
  <c r="T117"/>
  <c r="K113"/>
  <c r="W113" s="1"/>
  <c r="V113"/>
  <c r="T113"/>
  <c r="R113"/>
  <c r="K109"/>
  <c r="W109" s="1"/>
  <c r="V109"/>
  <c r="R109"/>
  <c r="T109"/>
  <c r="K105"/>
  <c r="W105" s="1"/>
  <c r="V105"/>
  <c r="T105"/>
  <c r="R105"/>
  <c r="K101"/>
  <c r="W101" s="1"/>
  <c r="V101"/>
  <c r="R101"/>
  <c r="T101"/>
  <c r="K97"/>
  <c r="W97" s="1"/>
  <c r="V97"/>
  <c r="T97"/>
  <c r="R97"/>
  <c r="K93"/>
  <c r="W93" s="1"/>
  <c r="V93"/>
  <c r="R93"/>
  <c r="T93"/>
  <c r="K89"/>
  <c r="W89" s="1"/>
  <c r="V89"/>
  <c r="T89"/>
  <c r="R89"/>
  <c r="K85"/>
  <c r="W85" s="1"/>
  <c r="V85"/>
  <c r="R85"/>
  <c r="T85"/>
  <c r="K81"/>
  <c r="W81" s="1"/>
  <c r="V81"/>
  <c r="T81"/>
  <c r="R81"/>
  <c r="K77"/>
  <c r="W77" s="1"/>
  <c r="V77"/>
  <c r="R77"/>
  <c r="T77"/>
  <c r="K73"/>
  <c r="W73" s="1"/>
  <c r="V73"/>
  <c r="T73"/>
  <c r="R73"/>
  <c r="K69"/>
  <c r="W69" s="1"/>
  <c r="V69"/>
  <c r="R69"/>
  <c r="T69"/>
  <c r="K65"/>
  <c r="W65" s="1"/>
  <c r="V65"/>
  <c r="T65"/>
  <c r="R65"/>
  <c r="K61"/>
  <c r="W61" s="1"/>
  <c r="V61"/>
  <c r="R61"/>
  <c r="T61"/>
  <c r="K57"/>
  <c r="W57" s="1"/>
  <c r="V57"/>
  <c r="T57"/>
  <c r="R57"/>
  <c r="K53"/>
  <c r="W53" s="1"/>
  <c r="V53"/>
  <c r="R53"/>
  <c r="T53"/>
  <c r="K49"/>
  <c r="W49" s="1"/>
  <c r="V49"/>
  <c r="T49"/>
  <c r="R49"/>
  <c r="K45"/>
  <c r="W45" s="1"/>
  <c r="V45"/>
  <c r="R45"/>
  <c r="T45"/>
  <c r="K41"/>
  <c r="W41" s="1"/>
  <c r="V41"/>
  <c r="T41"/>
  <c r="R41"/>
  <c r="K37"/>
  <c r="W37" s="1"/>
  <c r="V37"/>
  <c r="R37"/>
  <c r="T37"/>
  <c r="K33"/>
  <c r="W33" s="1"/>
  <c r="V33"/>
  <c r="T33"/>
  <c r="R33"/>
  <c r="K29"/>
  <c r="W29" s="1"/>
  <c r="V29"/>
  <c r="T29"/>
  <c r="R29"/>
  <c r="K25"/>
  <c r="W25" s="1"/>
  <c r="V25"/>
  <c r="T25"/>
  <c r="R25"/>
  <c r="K21"/>
  <c r="W21" s="1"/>
  <c r="V21"/>
  <c r="T21"/>
  <c r="R21"/>
  <c r="K17"/>
  <c r="W17" s="1"/>
  <c r="V17"/>
  <c r="T17"/>
  <c r="R17"/>
  <c r="K13"/>
  <c r="W13" s="1"/>
  <c r="V13"/>
  <c r="T13"/>
  <c r="R13"/>
  <c r="K9"/>
  <c r="W9" s="1"/>
  <c r="V9"/>
  <c r="T9"/>
  <c r="R9"/>
  <c r="K439"/>
  <c r="W439" s="1"/>
  <c r="J435"/>
  <c r="T435"/>
  <c r="R435"/>
  <c r="V435"/>
  <c r="K431"/>
  <c r="W431" s="1"/>
  <c r="T431"/>
  <c r="R431"/>
  <c r="V431"/>
  <c r="K435"/>
  <c r="W435" s="1"/>
  <c r="J440"/>
  <c r="K437"/>
  <c r="W437" s="1"/>
  <c r="K432"/>
  <c r="W432" s="1"/>
  <c r="J439"/>
  <c r="J438"/>
  <c r="J436"/>
  <c r="J434"/>
  <c r="J433"/>
  <c r="J431"/>
  <c r="J430"/>
  <c r="J429"/>
  <c r="J421"/>
  <c r="J413"/>
  <c r="J405"/>
  <c r="J397"/>
  <c r="J389"/>
  <c r="J381"/>
  <c r="J373"/>
  <c r="J365"/>
  <c r="J357"/>
  <c r="J349"/>
  <c r="J341"/>
  <c r="J333"/>
  <c r="J325"/>
  <c r="J317"/>
  <c r="J309"/>
  <c r="J301"/>
  <c r="J293"/>
  <c r="J285"/>
  <c r="J277"/>
  <c r="J269"/>
  <c r="J261"/>
  <c r="J253"/>
  <c r="J245"/>
  <c r="J237"/>
  <c r="J229"/>
  <c r="J221"/>
  <c r="J213"/>
  <c r="J205"/>
  <c r="J197"/>
  <c r="J189"/>
  <c r="J181"/>
  <c r="J173"/>
  <c r="J165"/>
  <c r="J157"/>
  <c r="J149"/>
  <c r="J141"/>
  <c r="J133"/>
  <c r="J125"/>
  <c r="J117"/>
  <c r="J109"/>
  <c r="J101"/>
  <c r="J93"/>
  <c r="J85"/>
  <c r="J77"/>
  <c r="J69"/>
  <c r="J61"/>
  <c r="J53"/>
  <c r="J45"/>
  <c r="J37"/>
  <c r="J29"/>
  <c r="J21"/>
  <c r="J13"/>
  <c r="K427"/>
  <c r="W427" s="1"/>
  <c r="K423"/>
  <c r="W423" s="1"/>
  <c r="K419"/>
  <c r="W419" s="1"/>
  <c r="K415"/>
  <c r="W415" s="1"/>
  <c r="K411"/>
  <c r="W411" s="1"/>
  <c r="K407"/>
  <c r="W407" s="1"/>
  <c r="K403"/>
  <c r="W403" s="1"/>
  <c r="K399"/>
  <c r="W399" s="1"/>
  <c r="K395"/>
  <c r="W395" s="1"/>
  <c r="K391"/>
  <c r="W391" s="1"/>
  <c r="K387"/>
  <c r="W387" s="1"/>
  <c r="K383"/>
  <c r="W383" s="1"/>
  <c r="K379"/>
  <c r="W379" s="1"/>
  <c r="K375"/>
  <c r="W375" s="1"/>
  <c r="K371"/>
  <c r="W371" s="1"/>
  <c r="K367"/>
  <c r="W367" s="1"/>
  <c r="K363"/>
  <c r="W363" s="1"/>
  <c r="K359"/>
  <c r="W359" s="1"/>
  <c r="K355"/>
  <c r="W355" s="1"/>
  <c r="K351"/>
  <c r="W351" s="1"/>
  <c r="K347"/>
  <c r="W347" s="1"/>
  <c r="K343"/>
  <c r="W343" s="1"/>
  <c r="K339"/>
  <c r="W339" s="1"/>
  <c r="K335"/>
  <c r="W335" s="1"/>
  <c r="K331"/>
  <c r="W331" s="1"/>
  <c r="K327"/>
  <c r="W327" s="1"/>
  <c r="K323"/>
  <c r="W323" s="1"/>
  <c r="K319"/>
  <c r="W319" s="1"/>
  <c r="K315"/>
  <c r="W315" s="1"/>
  <c r="K311"/>
  <c r="W311" s="1"/>
  <c r="K307"/>
  <c r="W307" s="1"/>
  <c r="K303"/>
  <c r="W303" s="1"/>
  <c r="K299"/>
  <c r="W299" s="1"/>
  <c r="K295"/>
  <c r="W295" s="1"/>
  <c r="K291"/>
  <c r="W291" s="1"/>
  <c r="K287"/>
  <c r="W287" s="1"/>
  <c r="K283"/>
  <c r="W283" s="1"/>
  <c r="K279"/>
  <c r="W279" s="1"/>
  <c r="K275"/>
  <c r="W275" s="1"/>
  <c r="K271"/>
  <c r="W271" s="1"/>
  <c r="K267"/>
  <c r="W267" s="1"/>
  <c r="K263"/>
  <c r="W263" s="1"/>
  <c r="K259"/>
  <c r="W259" s="1"/>
  <c r="K255"/>
  <c r="W255" s="1"/>
  <c r="K251"/>
  <c r="W251" s="1"/>
  <c r="K247"/>
  <c r="W247" s="1"/>
  <c r="K243"/>
  <c r="W243" s="1"/>
  <c r="K239"/>
  <c r="W239" s="1"/>
  <c r="K235"/>
  <c r="W235" s="1"/>
  <c r="K231"/>
  <c r="W231" s="1"/>
  <c r="K227"/>
  <c r="W227" s="1"/>
  <c r="K223"/>
  <c r="W223" s="1"/>
  <c r="K219"/>
  <c r="W219" s="1"/>
  <c r="K215"/>
  <c r="W215" s="1"/>
  <c r="K211"/>
  <c r="W211" s="1"/>
  <c r="K207"/>
  <c r="W207" s="1"/>
  <c r="K203"/>
  <c r="W203" s="1"/>
  <c r="K199"/>
  <c r="W199" s="1"/>
  <c r="K195"/>
  <c r="W195" s="1"/>
  <c r="K191"/>
  <c r="W191" s="1"/>
  <c r="K187"/>
  <c r="W187" s="1"/>
  <c r="K183"/>
  <c r="W183" s="1"/>
  <c r="K179"/>
  <c r="W179" s="1"/>
  <c r="K175"/>
  <c r="W175" s="1"/>
  <c r="K171"/>
  <c r="W171" s="1"/>
  <c r="K167"/>
  <c r="W167" s="1"/>
  <c r="K163"/>
  <c r="W163" s="1"/>
  <c r="K159"/>
  <c r="W159" s="1"/>
  <c r="K155"/>
  <c r="W155" s="1"/>
  <c r="K151"/>
  <c r="W151" s="1"/>
  <c r="K147"/>
  <c r="W147" s="1"/>
  <c r="K143"/>
  <c r="W143" s="1"/>
  <c r="K139"/>
  <c r="W139" s="1"/>
  <c r="K135"/>
  <c r="W135" s="1"/>
  <c r="K131"/>
  <c r="W131" s="1"/>
  <c r="K127"/>
  <c r="W127" s="1"/>
  <c r="K123"/>
  <c r="W123" s="1"/>
  <c r="K119"/>
  <c r="W119" s="1"/>
  <c r="K115"/>
  <c r="W115" s="1"/>
  <c r="K111"/>
  <c r="W111" s="1"/>
  <c r="K107"/>
  <c r="W107" s="1"/>
  <c r="K103"/>
  <c r="W103" s="1"/>
  <c r="K99"/>
  <c r="W99" s="1"/>
  <c r="K95"/>
  <c r="W95" s="1"/>
  <c r="K91"/>
  <c r="W91" s="1"/>
  <c r="K87"/>
  <c r="W87" s="1"/>
  <c r="K83"/>
  <c r="W83" s="1"/>
  <c r="K79"/>
  <c r="W79" s="1"/>
  <c r="K75"/>
  <c r="W75" s="1"/>
  <c r="K71"/>
  <c r="W71" s="1"/>
  <c r="K67"/>
  <c r="W67" s="1"/>
  <c r="K63"/>
  <c r="W63" s="1"/>
  <c r="K59"/>
  <c r="W59" s="1"/>
  <c r="K55"/>
  <c r="W55" s="1"/>
  <c r="K51"/>
  <c r="W51" s="1"/>
  <c r="K47"/>
  <c r="W47" s="1"/>
  <c r="K43"/>
  <c r="W43" s="1"/>
  <c r="K39"/>
  <c r="W39" s="1"/>
  <c r="K35"/>
  <c r="W35" s="1"/>
  <c r="K31"/>
  <c r="W31" s="1"/>
  <c r="K27"/>
  <c r="W27" s="1"/>
  <c r="K23"/>
  <c r="W23" s="1"/>
  <c r="K19"/>
  <c r="W19" s="1"/>
  <c r="K15"/>
  <c r="W15" s="1"/>
  <c r="K11"/>
  <c r="W11" s="1"/>
  <c r="K7"/>
  <c r="W7" s="1"/>
  <c r="K428"/>
  <c r="W428" s="1"/>
  <c r="K424"/>
  <c r="W424" s="1"/>
  <c r="K420"/>
  <c r="W420" s="1"/>
  <c r="K416"/>
  <c r="W416" s="1"/>
  <c r="K412"/>
  <c r="W412" s="1"/>
  <c r="K408"/>
  <c r="W408" s="1"/>
  <c r="K404"/>
  <c r="W404" s="1"/>
  <c r="K400"/>
  <c r="W400" s="1"/>
  <c r="K396"/>
  <c r="W396" s="1"/>
  <c r="K392"/>
  <c r="W392" s="1"/>
  <c r="K388"/>
  <c r="W388" s="1"/>
  <c r="K384"/>
  <c r="W384" s="1"/>
  <c r="K380"/>
  <c r="W380" s="1"/>
  <c r="K376"/>
  <c r="W376" s="1"/>
  <c r="K372"/>
  <c r="W372" s="1"/>
  <c r="K368"/>
  <c r="W368" s="1"/>
  <c r="K364"/>
  <c r="W364" s="1"/>
  <c r="K360"/>
  <c r="W360" s="1"/>
  <c r="K356"/>
  <c r="W356" s="1"/>
  <c r="K352"/>
  <c r="W352" s="1"/>
  <c r="K348"/>
  <c r="W348" s="1"/>
  <c r="K344"/>
  <c r="W344" s="1"/>
  <c r="K340"/>
  <c r="W340" s="1"/>
  <c r="K336"/>
  <c r="W336" s="1"/>
  <c r="K332"/>
  <c r="W332" s="1"/>
  <c r="K328"/>
  <c r="W328" s="1"/>
  <c r="K324"/>
  <c r="W324" s="1"/>
  <c r="K320"/>
  <c r="W320" s="1"/>
  <c r="K316"/>
  <c r="W316" s="1"/>
  <c r="K312"/>
  <c r="W312" s="1"/>
  <c r="K308"/>
  <c r="W308" s="1"/>
  <c r="K304"/>
  <c r="W304" s="1"/>
  <c r="K300"/>
  <c r="W300" s="1"/>
  <c r="K296"/>
  <c r="W296" s="1"/>
  <c r="K292"/>
  <c r="W292" s="1"/>
  <c r="K288"/>
  <c r="W288" s="1"/>
  <c r="K284"/>
  <c r="W284" s="1"/>
  <c r="K280"/>
  <c r="W280" s="1"/>
  <c r="K276"/>
  <c r="W276" s="1"/>
  <c r="K272"/>
  <c r="W272" s="1"/>
  <c r="K268"/>
  <c r="W268" s="1"/>
  <c r="K264"/>
  <c r="W264" s="1"/>
  <c r="K260"/>
  <c r="W260" s="1"/>
  <c r="K256"/>
  <c r="W256" s="1"/>
  <c r="K252"/>
  <c r="W252" s="1"/>
  <c r="K248"/>
  <c r="W248" s="1"/>
  <c r="K244"/>
  <c r="W244" s="1"/>
  <c r="K240"/>
  <c r="W240" s="1"/>
  <c r="K236"/>
  <c r="W236" s="1"/>
  <c r="K232"/>
  <c r="W232" s="1"/>
  <c r="K228"/>
  <c r="W228" s="1"/>
  <c r="K224"/>
  <c r="W224" s="1"/>
  <c r="K220"/>
  <c r="W220" s="1"/>
  <c r="K216"/>
  <c r="W216" s="1"/>
  <c r="K212"/>
  <c r="W212" s="1"/>
  <c r="K208"/>
  <c r="W208" s="1"/>
  <c r="K204"/>
  <c r="W204" s="1"/>
  <c r="K200"/>
  <c r="W200" s="1"/>
  <c r="K196"/>
  <c r="W196" s="1"/>
  <c r="K192"/>
  <c r="W192" s="1"/>
  <c r="K188"/>
  <c r="W188" s="1"/>
  <c r="K184"/>
  <c r="W184" s="1"/>
  <c r="K180"/>
  <c r="W180" s="1"/>
  <c r="K176"/>
  <c r="W176" s="1"/>
  <c r="K172"/>
  <c r="W172" s="1"/>
  <c r="K168"/>
  <c r="W168" s="1"/>
  <c r="K164"/>
  <c r="W164" s="1"/>
  <c r="K160"/>
  <c r="W160" s="1"/>
  <c r="K156"/>
  <c r="W156" s="1"/>
  <c r="K152"/>
  <c r="W152" s="1"/>
  <c r="K148"/>
  <c r="W148" s="1"/>
  <c r="K144"/>
  <c r="W144" s="1"/>
  <c r="K140"/>
  <c r="W140" s="1"/>
  <c r="K136"/>
  <c r="W136" s="1"/>
  <c r="K132"/>
  <c r="W132" s="1"/>
  <c r="K128"/>
  <c r="W128" s="1"/>
  <c r="K124"/>
  <c r="W124" s="1"/>
  <c r="K120"/>
  <c r="W120" s="1"/>
  <c r="K116"/>
  <c r="W116" s="1"/>
  <c r="K112"/>
  <c r="W112" s="1"/>
  <c r="K108"/>
  <c r="W108" s="1"/>
  <c r="K104"/>
  <c r="W104" s="1"/>
  <c r="K100"/>
  <c r="W100" s="1"/>
  <c r="K96"/>
  <c r="W96" s="1"/>
  <c r="K92"/>
  <c r="W92" s="1"/>
  <c r="K88"/>
  <c r="W88" s="1"/>
  <c r="K84"/>
  <c r="W84" s="1"/>
  <c r="K80"/>
  <c r="W80" s="1"/>
  <c r="K76"/>
  <c r="W76" s="1"/>
  <c r="K72"/>
  <c r="W72" s="1"/>
  <c r="K68"/>
  <c r="W68" s="1"/>
  <c r="K64"/>
  <c r="W64" s="1"/>
  <c r="K60"/>
  <c r="W60" s="1"/>
  <c r="K56"/>
  <c r="W56" s="1"/>
  <c r="K52"/>
  <c r="W52" s="1"/>
  <c r="K48"/>
  <c r="W48" s="1"/>
  <c r="K44"/>
  <c r="W44" s="1"/>
  <c r="K40"/>
  <c r="W40" s="1"/>
  <c r="K36"/>
  <c r="W36" s="1"/>
  <c r="K32"/>
  <c r="W32" s="1"/>
  <c r="K28"/>
  <c r="W28" s="1"/>
  <c r="K24"/>
  <c r="W24" s="1"/>
  <c r="K20"/>
  <c r="W20" s="1"/>
  <c r="K16"/>
  <c r="W16" s="1"/>
  <c r="K12"/>
  <c r="W12" s="1"/>
  <c r="K8"/>
  <c r="W8" s="1"/>
  <c r="J425"/>
  <c r="J417"/>
  <c r="J409"/>
  <c r="J401"/>
  <c r="J393"/>
  <c r="J385"/>
  <c r="J377"/>
  <c r="J369"/>
  <c r="J361"/>
  <c r="J353"/>
  <c r="J345"/>
  <c r="J337"/>
  <c r="J329"/>
  <c r="J321"/>
  <c r="J313"/>
  <c r="J305"/>
  <c r="J297"/>
  <c r="J289"/>
  <c r="J281"/>
  <c r="J273"/>
  <c r="J265"/>
  <c r="J257"/>
  <c r="J249"/>
  <c r="J241"/>
  <c r="J233"/>
  <c r="J225"/>
  <c r="J217"/>
  <c r="J209"/>
  <c r="J201"/>
  <c r="J193"/>
  <c r="J185"/>
  <c r="J177"/>
  <c r="J169"/>
  <c r="J161"/>
  <c r="J153"/>
  <c r="J145"/>
  <c r="J137"/>
  <c r="J129"/>
  <c r="J121"/>
  <c r="J113"/>
  <c r="J105"/>
  <c r="J97"/>
  <c r="J89"/>
  <c r="J81"/>
  <c r="J73"/>
  <c r="J65"/>
  <c r="J57"/>
  <c r="J49"/>
  <c r="J41"/>
  <c r="J33"/>
  <c r="J25"/>
  <c r="J17"/>
  <c r="J9"/>
  <c r="K6"/>
  <c r="W6" s="1"/>
  <c r="K426"/>
  <c r="W426" s="1"/>
  <c r="K422"/>
  <c r="W422" s="1"/>
  <c r="K418"/>
  <c r="W418" s="1"/>
  <c r="K414"/>
  <c r="W414" s="1"/>
  <c r="K410"/>
  <c r="W410" s="1"/>
  <c r="K406"/>
  <c r="W406" s="1"/>
  <c r="K402"/>
  <c r="W402" s="1"/>
  <c r="K398"/>
  <c r="W398" s="1"/>
  <c r="K394"/>
  <c r="W394" s="1"/>
  <c r="K390"/>
  <c r="W390" s="1"/>
  <c r="K386"/>
  <c r="W386" s="1"/>
  <c r="K382"/>
  <c r="W382" s="1"/>
  <c r="K378"/>
  <c r="W378" s="1"/>
  <c r="K374"/>
  <c r="W374" s="1"/>
  <c r="K370"/>
  <c r="W370" s="1"/>
  <c r="K366"/>
  <c r="W366" s="1"/>
  <c r="K362"/>
  <c r="W362" s="1"/>
  <c r="K358"/>
  <c r="W358" s="1"/>
  <c r="K354"/>
  <c r="W354" s="1"/>
  <c r="K350"/>
  <c r="W350" s="1"/>
  <c r="K346"/>
  <c r="W346" s="1"/>
  <c r="K342"/>
  <c r="W342" s="1"/>
  <c r="K338"/>
  <c r="W338" s="1"/>
  <c r="K334"/>
  <c r="W334" s="1"/>
  <c r="K330"/>
  <c r="W330" s="1"/>
  <c r="K326"/>
  <c r="W326" s="1"/>
  <c r="K322"/>
  <c r="W322" s="1"/>
  <c r="K318"/>
  <c r="W318" s="1"/>
  <c r="K314"/>
  <c r="W314" s="1"/>
  <c r="K310"/>
  <c r="W310" s="1"/>
  <c r="K306"/>
  <c r="W306" s="1"/>
  <c r="K302"/>
  <c r="W302" s="1"/>
  <c r="K298"/>
  <c r="W298" s="1"/>
  <c r="K294"/>
  <c r="W294" s="1"/>
  <c r="K290"/>
  <c r="W290" s="1"/>
  <c r="K286"/>
  <c r="W286" s="1"/>
  <c r="K282"/>
  <c r="W282" s="1"/>
  <c r="K278"/>
  <c r="W278" s="1"/>
  <c r="K274"/>
  <c r="W274" s="1"/>
  <c r="K270"/>
  <c r="W270" s="1"/>
  <c r="K266"/>
  <c r="W266" s="1"/>
  <c r="K262"/>
  <c r="W262" s="1"/>
  <c r="K258"/>
  <c r="W258" s="1"/>
  <c r="K254"/>
  <c r="W254" s="1"/>
  <c r="K250"/>
  <c r="W250" s="1"/>
  <c r="K246"/>
  <c r="W246" s="1"/>
  <c r="K242"/>
  <c r="W242" s="1"/>
  <c r="K238"/>
  <c r="W238" s="1"/>
  <c r="K234"/>
  <c r="W234" s="1"/>
  <c r="K230"/>
  <c r="W230" s="1"/>
  <c r="K226"/>
  <c r="W226" s="1"/>
  <c r="K222"/>
  <c r="W222" s="1"/>
  <c r="K218"/>
  <c r="W218" s="1"/>
  <c r="K214"/>
  <c r="W214" s="1"/>
  <c r="K210"/>
  <c r="W210" s="1"/>
  <c r="K206"/>
  <c r="W206" s="1"/>
  <c r="K202"/>
  <c r="W202" s="1"/>
  <c r="K198"/>
  <c r="W198" s="1"/>
  <c r="K194"/>
  <c r="W194" s="1"/>
  <c r="K190"/>
  <c r="W190" s="1"/>
  <c r="K186"/>
  <c r="W186" s="1"/>
  <c r="K182"/>
  <c r="W182" s="1"/>
  <c r="K178"/>
  <c r="W178" s="1"/>
  <c r="K174"/>
  <c r="W174" s="1"/>
  <c r="K170"/>
  <c r="W170" s="1"/>
  <c r="K166"/>
  <c r="W166" s="1"/>
  <c r="K162"/>
  <c r="W162" s="1"/>
  <c r="K158"/>
  <c r="W158" s="1"/>
  <c r="K154"/>
  <c r="W154" s="1"/>
  <c r="K150"/>
  <c r="W150" s="1"/>
  <c r="K146"/>
  <c r="W146" s="1"/>
  <c r="K142"/>
  <c r="W142" s="1"/>
  <c r="K138"/>
  <c r="W138" s="1"/>
  <c r="K134"/>
  <c r="W134" s="1"/>
  <c r="K130"/>
  <c r="W130" s="1"/>
  <c r="K126"/>
  <c r="W126" s="1"/>
  <c r="K122"/>
  <c r="W122" s="1"/>
  <c r="K118"/>
  <c r="W118" s="1"/>
  <c r="K114"/>
  <c r="W114" s="1"/>
  <c r="K110"/>
  <c r="W110" s="1"/>
  <c r="K106"/>
  <c r="W106" s="1"/>
  <c r="K102"/>
  <c r="W102" s="1"/>
  <c r="K98"/>
  <c r="W98" s="1"/>
  <c r="K94"/>
  <c r="W94" s="1"/>
  <c r="K90"/>
  <c r="W90" s="1"/>
  <c r="K86"/>
  <c r="W86" s="1"/>
  <c r="K82"/>
  <c r="W82" s="1"/>
  <c r="K78"/>
  <c r="W78" s="1"/>
  <c r="K74"/>
  <c r="W74" s="1"/>
  <c r="K70"/>
  <c r="W70" s="1"/>
  <c r="K66"/>
  <c r="W66" s="1"/>
  <c r="K62"/>
  <c r="W62" s="1"/>
  <c r="K58"/>
  <c r="W58" s="1"/>
  <c r="K54"/>
  <c r="W54" s="1"/>
  <c r="K50"/>
  <c r="W50" s="1"/>
  <c r="K46"/>
  <c r="W46" s="1"/>
  <c r="K42"/>
  <c r="W42" s="1"/>
  <c r="K38"/>
  <c r="W38" s="1"/>
  <c r="K34"/>
  <c r="W34" s="1"/>
  <c r="K30"/>
  <c r="W30" s="1"/>
  <c r="K26"/>
  <c r="W26" s="1"/>
  <c r="K22"/>
  <c r="W22" s="1"/>
  <c r="K18"/>
  <c r="W18" s="1"/>
  <c r="K14"/>
  <c r="W14" s="1"/>
  <c r="K10"/>
  <c r="W10" s="1"/>
  <c r="N440" l="1"/>
  <c r="P440"/>
  <c r="O440"/>
  <c r="L440"/>
  <c r="M440"/>
  <c r="Q440"/>
  <c r="N439"/>
  <c r="M439"/>
  <c r="L439"/>
  <c r="Q439"/>
  <c r="P439"/>
  <c r="O439"/>
  <c r="L8"/>
  <c r="O8"/>
  <c r="N8"/>
  <c r="Q8"/>
  <c r="P8"/>
  <c r="M8"/>
  <c r="L12"/>
  <c r="O12"/>
  <c r="N12"/>
  <c r="Q12"/>
  <c r="P12"/>
  <c r="M12"/>
  <c r="L16"/>
  <c r="O16"/>
  <c r="N16"/>
  <c r="Q16"/>
  <c r="P16"/>
  <c r="M16"/>
  <c r="L20"/>
  <c r="O20"/>
  <c r="N20"/>
  <c r="Q20"/>
  <c r="P20"/>
  <c r="M20"/>
  <c r="L24"/>
  <c r="O24"/>
  <c r="N24"/>
  <c r="Q24"/>
  <c r="P24"/>
  <c r="M24"/>
  <c r="L28"/>
  <c r="O28"/>
  <c r="N28"/>
  <c r="Q28"/>
  <c r="P28"/>
  <c r="M28"/>
  <c r="L32"/>
  <c r="O32"/>
  <c r="N32"/>
  <c r="Q32"/>
  <c r="P32"/>
  <c r="M32"/>
  <c r="L36"/>
  <c r="O36"/>
  <c r="N36"/>
  <c r="Q36"/>
  <c r="P36"/>
  <c r="M36"/>
  <c r="L40"/>
  <c r="O40"/>
  <c r="N40"/>
  <c r="Q40"/>
  <c r="M40"/>
  <c r="P40"/>
  <c r="L44"/>
  <c r="O44"/>
  <c r="N44"/>
  <c r="Q44"/>
  <c r="P44"/>
  <c r="M44"/>
  <c r="L48"/>
  <c r="O48"/>
  <c r="N48"/>
  <c r="Q48"/>
  <c r="P48"/>
  <c r="M48"/>
  <c r="L52"/>
  <c r="O52"/>
  <c r="N52"/>
  <c r="Q52"/>
  <c r="P52"/>
  <c r="M52"/>
  <c r="L56"/>
  <c r="O56"/>
  <c r="N56"/>
  <c r="Q56"/>
  <c r="P56"/>
  <c r="M56"/>
  <c r="L60"/>
  <c r="Q60"/>
  <c r="N60"/>
  <c r="P60"/>
  <c r="M60"/>
  <c r="O60"/>
  <c r="L64"/>
  <c r="Q64"/>
  <c r="N64"/>
  <c r="P64"/>
  <c r="O64"/>
  <c r="M64"/>
  <c r="L68"/>
  <c r="Q68"/>
  <c r="N68"/>
  <c r="P68"/>
  <c r="O68"/>
  <c r="M68"/>
  <c r="L72"/>
  <c r="Q72"/>
  <c r="N72"/>
  <c r="P72"/>
  <c r="O72"/>
  <c r="M72"/>
  <c r="L76"/>
  <c r="Q76"/>
  <c r="N76"/>
  <c r="P76"/>
  <c r="O76"/>
  <c r="M76"/>
  <c r="L80"/>
  <c r="Q80"/>
  <c r="N80"/>
  <c r="P80"/>
  <c r="O80"/>
  <c r="M80"/>
  <c r="L84"/>
  <c r="Q84"/>
  <c r="N84"/>
  <c r="P84"/>
  <c r="O84"/>
  <c r="M84"/>
  <c r="L88"/>
  <c r="Q88"/>
  <c r="N88"/>
  <c r="P88"/>
  <c r="O88"/>
  <c r="M88"/>
  <c r="L92"/>
  <c r="Q92"/>
  <c r="N92"/>
  <c r="P92"/>
  <c r="M92"/>
  <c r="O92"/>
  <c r="L96"/>
  <c r="Q96"/>
  <c r="N96"/>
  <c r="P96"/>
  <c r="O96"/>
  <c r="M96"/>
  <c r="L100"/>
  <c r="Q100"/>
  <c r="N100"/>
  <c r="P100"/>
  <c r="O100"/>
  <c r="M100"/>
  <c r="L104"/>
  <c r="Q104"/>
  <c r="N104"/>
  <c r="P104"/>
  <c r="O104"/>
  <c r="M104"/>
  <c r="L108"/>
  <c r="Q108"/>
  <c r="N108"/>
  <c r="P108"/>
  <c r="O108"/>
  <c r="M108"/>
  <c r="L112"/>
  <c r="Q112"/>
  <c r="N112"/>
  <c r="P112"/>
  <c r="O112"/>
  <c r="M112"/>
  <c r="L116"/>
  <c r="Q116"/>
  <c r="N116"/>
  <c r="P116"/>
  <c r="O116"/>
  <c r="M116"/>
  <c r="L120"/>
  <c r="Q120"/>
  <c r="N120"/>
  <c r="P120"/>
  <c r="O120"/>
  <c r="M120"/>
  <c r="L124"/>
  <c r="Q124"/>
  <c r="N124"/>
  <c r="P124"/>
  <c r="M124"/>
  <c r="O124"/>
  <c r="L128"/>
  <c r="Q128"/>
  <c r="N128"/>
  <c r="P128"/>
  <c r="O128"/>
  <c r="M128"/>
  <c r="L132"/>
  <c r="Q132"/>
  <c r="N132"/>
  <c r="P132"/>
  <c r="O132"/>
  <c r="M132"/>
  <c r="L136"/>
  <c r="Q136"/>
  <c r="N136"/>
  <c r="P136"/>
  <c r="O136"/>
  <c r="M136"/>
  <c r="L140"/>
  <c r="Q140"/>
  <c r="N140"/>
  <c r="P140"/>
  <c r="O140"/>
  <c r="M140"/>
  <c r="L144"/>
  <c r="Q144"/>
  <c r="N144"/>
  <c r="P144"/>
  <c r="O144"/>
  <c r="M144"/>
  <c r="L148"/>
  <c r="N148"/>
  <c r="Q148"/>
  <c r="P148"/>
  <c r="O148"/>
  <c r="M148"/>
  <c r="L152"/>
  <c r="Q152"/>
  <c r="N152"/>
  <c r="P152"/>
  <c r="O152"/>
  <c r="M152"/>
  <c r="L156"/>
  <c r="N156"/>
  <c r="Q156"/>
  <c r="P156"/>
  <c r="M156"/>
  <c r="O156"/>
  <c r="L160"/>
  <c r="Q160"/>
  <c r="N160"/>
  <c r="P160"/>
  <c r="O160"/>
  <c r="M160"/>
  <c r="L431"/>
  <c r="Q431"/>
  <c r="O431"/>
  <c r="N431"/>
  <c r="P431"/>
  <c r="M431"/>
  <c r="L435"/>
  <c r="Q435"/>
  <c r="N435"/>
  <c r="P435"/>
  <c r="M435"/>
  <c r="O435"/>
  <c r="L37"/>
  <c r="P37"/>
  <c r="O37"/>
  <c r="Q37"/>
  <c r="N37"/>
  <c r="M37"/>
  <c r="L45"/>
  <c r="P45"/>
  <c r="O45"/>
  <c r="Q45"/>
  <c r="N45"/>
  <c r="M45"/>
  <c r="L53"/>
  <c r="P53"/>
  <c r="O53"/>
  <c r="Q53"/>
  <c r="N53"/>
  <c r="M53"/>
  <c r="L61"/>
  <c r="Q61"/>
  <c r="O61"/>
  <c r="N61"/>
  <c r="M61"/>
  <c r="P61"/>
  <c r="L69"/>
  <c r="Q69"/>
  <c r="O69"/>
  <c r="N69"/>
  <c r="P69"/>
  <c r="M69"/>
  <c r="L77"/>
  <c r="Q77"/>
  <c r="O77"/>
  <c r="N77"/>
  <c r="M77"/>
  <c r="P77"/>
  <c r="L85"/>
  <c r="Q85"/>
  <c r="O85"/>
  <c r="N85"/>
  <c r="P85"/>
  <c r="M85"/>
  <c r="L93"/>
  <c r="Q93"/>
  <c r="O93"/>
  <c r="N93"/>
  <c r="M93"/>
  <c r="P93"/>
  <c r="L101"/>
  <c r="Q101"/>
  <c r="O101"/>
  <c r="N101"/>
  <c r="P101"/>
  <c r="M101"/>
  <c r="L109"/>
  <c r="Q109"/>
  <c r="O109"/>
  <c r="N109"/>
  <c r="M109"/>
  <c r="P109"/>
  <c r="L117"/>
  <c r="Q117"/>
  <c r="O117"/>
  <c r="N117"/>
  <c r="P117"/>
  <c r="M117"/>
  <c r="L125"/>
  <c r="Q125"/>
  <c r="O125"/>
  <c r="N125"/>
  <c r="M125"/>
  <c r="P125"/>
  <c r="L133"/>
  <c r="O133"/>
  <c r="N133"/>
  <c r="Q133"/>
  <c r="P133"/>
  <c r="M133"/>
  <c r="L141"/>
  <c r="Q141"/>
  <c r="O141"/>
  <c r="N141"/>
  <c r="M141"/>
  <c r="P141"/>
  <c r="L149"/>
  <c r="O149"/>
  <c r="Q149"/>
  <c r="N149"/>
  <c r="P149"/>
  <c r="M149"/>
  <c r="L157"/>
  <c r="O157"/>
  <c r="Q157"/>
  <c r="N157"/>
  <c r="M157"/>
  <c r="P157"/>
  <c r="L165"/>
  <c r="O165"/>
  <c r="Q165"/>
  <c r="N165"/>
  <c r="P165"/>
  <c r="M165"/>
  <c r="L173"/>
  <c r="O173"/>
  <c r="Q173"/>
  <c r="N173"/>
  <c r="M173"/>
  <c r="P173"/>
  <c r="L181"/>
  <c r="O181"/>
  <c r="Q181"/>
  <c r="N181"/>
  <c r="P181"/>
  <c r="M181"/>
  <c r="L189"/>
  <c r="O189"/>
  <c r="Q189"/>
  <c r="N189"/>
  <c r="M189"/>
  <c r="P189"/>
  <c r="L197"/>
  <c r="O197"/>
  <c r="Q197"/>
  <c r="N197"/>
  <c r="P197"/>
  <c r="M197"/>
  <c r="L205"/>
  <c r="O205"/>
  <c r="Q205"/>
  <c r="N205"/>
  <c r="M205"/>
  <c r="P205"/>
  <c r="L213"/>
  <c r="O213"/>
  <c r="Q213"/>
  <c r="N213"/>
  <c r="P213"/>
  <c r="M213"/>
  <c r="L221"/>
  <c r="O221"/>
  <c r="Q221"/>
  <c r="N221"/>
  <c r="M221"/>
  <c r="P221"/>
  <c r="L229"/>
  <c r="O229"/>
  <c r="Q229"/>
  <c r="N229"/>
  <c r="P229"/>
  <c r="M229"/>
  <c r="L237"/>
  <c r="O237"/>
  <c r="Q237"/>
  <c r="N237"/>
  <c r="M237"/>
  <c r="P237"/>
  <c r="L245"/>
  <c r="O245"/>
  <c r="Q245"/>
  <c r="N245"/>
  <c r="P245"/>
  <c r="M245"/>
  <c r="L253"/>
  <c r="O253"/>
  <c r="Q253"/>
  <c r="N253"/>
  <c r="M253"/>
  <c r="P253"/>
  <c r="L261"/>
  <c r="O261"/>
  <c r="Q261"/>
  <c r="N261"/>
  <c r="P261"/>
  <c r="M261"/>
  <c r="L269"/>
  <c r="O269"/>
  <c r="Q269"/>
  <c r="N269"/>
  <c r="M269"/>
  <c r="P269"/>
  <c r="L277"/>
  <c r="O277"/>
  <c r="Q277"/>
  <c r="N277"/>
  <c r="P277"/>
  <c r="M277"/>
  <c r="L285"/>
  <c r="Q285"/>
  <c r="N285"/>
  <c r="M285"/>
  <c r="O285"/>
  <c r="P285"/>
  <c r="L293"/>
  <c r="Q293"/>
  <c r="N293"/>
  <c r="M293"/>
  <c r="P293"/>
  <c r="O293"/>
  <c r="L301"/>
  <c r="Q301"/>
  <c r="N301"/>
  <c r="M301"/>
  <c r="O301"/>
  <c r="P301"/>
  <c r="L309"/>
  <c r="Q309"/>
  <c r="N309"/>
  <c r="M309"/>
  <c r="P309"/>
  <c r="O309"/>
  <c r="L317"/>
  <c r="Q317"/>
  <c r="N317"/>
  <c r="M317"/>
  <c r="O317"/>
  <c r="P317"/>
  <c r="L325"/>
  <c r="Q325"/>
  <c r="N325"/>
  <c r="P325"/>
  <c r="M325"/>
  <c r="O325"/>
  <c r="L333"/>
  <c r="Q333"/>
  <c r="P333"/>
  <c r="M333"/>
  <c r="O333"/>
  <c r="N333"/>
  <c r="L341"/>
  <c r="Q341"/>
  <c r="P341"/>
  <c r="M341"/>
  <c r="O341"/>
  <c r="N341"/>
  <c r="L349"/>
  <c r="Q349"/>
  <c r="P349"/>
  <c r="M349"/>
  <c r="O349"/>
  <c r="N349"/>
  <c r="L357"/>
  <c r="Q357"/>
  <c r="P357"/>
  <c r="M357"/>
  <c r="O357"/>
  <c r="N357"/>
  <c r="L365"/>
  <c r="Q365"/>
  <c r="P365"/>
  <c r="M365"/>
  <c r="O365"/>
  <c r="N365"/>
  <c r="L373"/>
  <c r="Q373"/>
  <c r="P373"/>
  <c r="M373"/>
  <c r="O373"/>
  <c r="N373"/>
  <c r="L381"/>
  <c r="Q381"/>
  <c r="P381"/>
  <c r="M381"/>
  <c r="O381"/>
  <c r="N381"/>
  <c r="L389"/>
  <c r="Q389"/>
  <c r="P389"/>
  <c r="M389"/>
  <c r="O389"/>
  <c r="N389"/>
  <c r="L397"/>
  <c r="Q397"/>
  <c r="P397"/>
  <c r="M397"/>
  <c r="O397"/>
  <c r="N397"/>
  <c r="L405"/>
  <c r="Q405"/>
  <c r="P405"/>
  <c r="M405"/>
  <c r="O405"/>
  <c r="N405"/>
  <c r="L413"/>
  <c r="Q413"/>
  <c r="P413"/>
  <c r="M413"/>
  <c r="O413"/>
  <c r="N413"/>
  <c r="L421"/>
  <c r="Q421"/>
  <c r="P421"/>
  <c r="M421"/>
  <c r="O421"/>
  <c r="N421"/>
  <c r="L164"/>
  <c r="N164"/>
  <c r="Q164"/>
  <c r="P164"/>
  <c r="O164"/>
  <c r="M164"/>
  <c r="L168"/>
  <c r="Q168"/>
  <c r="N168"/>
  <c r="P168"/>
  <c r="O168"/>
  <c r="M168"/>
  <c r="L172"/>
  <c r="N172"/>
  <c r="Q172"/>
  <c r="P172"/>
  <c r="O172"/>
  <c r="M172"/>
  <c r="L176"/>
  <c r="Q176"/>
  <c r="N176"/>
  <c r="P176"/>
  <c r="O176"/>
  <c r="M176"/>
  <c r="L180"/>
  <c r="N180"/>
  <c r="Q180"/>
  <c r="P180"/>
  <c r="O180"/>
  <c r="M180"/>
  <c r="L184"/>
  <c r="Q184"/>
  <c r="N184"/>
  <c r="P184"/>
  <c r="O184"/>
  <c r="M184"/>
  <c r="L188"/>
  <c r="N188"/>
  <c r="Q188"/>
  <c r="P188"/>
  <c r="M188"/>
  <c r="O188"/>
  <c r="L192"/>
  <c r="Q192"/>
  <c r="N192"/>
  <c r="P192"/>
  <c r="O192"/>
  <c r="M192"/>
  <c r="L196"/>
  <c r="N196"/>
  <c r="Q196"/>
  <c r="P196"/>
  <c r="O196"/>
  <c r="M196"/>
  <c r="L200"/>
  <c r="Q200"/>
  <c r="N200"/>
  <c r="P200"/>
  <c r="O200"/>
  <c r="M200"/>
  <c r="L204"/>
  <c r="N204"/>
  <c r="Q204"/>
  <c r="P204"/>
  <c r="O204"/>
  <c r="M204"/>
  <c r="L208"/>
  <c r="Q208"/>
  <c r="N208"/>
  <c r="P208"/>
  <c r="O208"/>
  <c r="M208"/>
  <c r="L212"/>
  <c r="N212"/>
  <c r="Q212"/>
  <c r="P212"/>
  <c r="O212"/>
  <c r="M212"/>
  <c r="L216"/>
  <c r="Q216"/>
  <c r="N216"/>
  <c r="P216"/>
  <c r="O216"/>
  <c r="M216"/>
  <c r="L220"/>
  <c r="N220"/>
  <c r="Q220"/>
  <c r="P220"/>
  <c r="M220"/>
  <c r="O220"/>
  <c r="L224"/>
  <c r="Q224"/>
  <c r="N224"/>
  <c r="P224"/>
  <c r="O224"/>
  <c r="M224"/>
  <c r="L228"/>
  <c r="N228"/>
  <c r="Q228"/>
  <c r="P228"/>
  <c r="O228"/>
  <c r="M228"/>
  <c r="L232"/>
  <c r="Q232"/>
  <c r="N232"/>
  <c r="P232"/>
  <c r="O232"/>
  <c r="M232"/>
  <c r="L236"/>
  <c r="N236"/>
  <c r="Q236"/>
  <c r="P236"/>
  <c r="O236"/>
  <c r="M236"/>
  <c r="L240"/>
  <c r="Q240"/>
  <c r="N240"/>
  <c r="P240"/>
  <c r="O240"/>
  <c r="M240"/>
  <c r="L244"/>
  <c r="N244"/>
  <c r="Q244"/>
  <c r="P244"/>
  <c r="O244"/>
  <c r="M244"/>
  <c r="L248"/>
  <c r="Q248"/>
  <c r="N248"/>
  <c r="P248"/>
  <c r="O248"/>
  <c r="M248"/>
  <c r="L252"/>
  <c r="N252"/>
  <c r="Q252"/>
  <c r="P252"/>
  <c r="M252"/>
  <c r="O252"/>
  <c r="L256"/>
  <c r="Q256"/>
  <c r="N256"/>
  <c r="P256"/>
  <c r="O256"/>
  <c r="M256"/>
  <c r="L260"/>
  <c r="N260"/>
  <c r="Q260"/>
  <c r="P260"/>
  <c r="O260"/>
  <c r="M260"/>
  <c r="L264"/>
  <c r="Q264"/>
  <c r="N264"/>
  <c r="P264"/>
  <c r="O264"/>
  <c r="M264"/>
  <c r="L268"/>
  <c r="N268"/>
  <c r="Q268"/>
  <c r="P268"/>
  <c r="O268"/>
  <c r="M268"/>
  <c r="L272"/>
  <c r="Q272"/>
  <c r="N272"/>
  <c r="P272"/>
  <c r="O272"/>
  <c r="M272"/>
  <c r="L276"/>
  <c r="N276"/>
  <c r="Q276"/>
  <c r="P276"/>
  <c r="O276"/>
  <c r="M276"/>
  <c r="L280"/>
  <c r="Q280"/>
  <c r="N280"/>
  <c r="P280"/>
  <c r="O280"/>
  <c r="M280"/>
  <c r="L284"/>
  <c r="Q284"/>
  <c r="P284"/>
  <c r="O284"/>
  <c r="N284"/>
  <c r="M284"/>
  <c r="L288"/>
  <c r="Q288"/>
  <c r="P288"/>
  <c r="O288"/>
  <c r="M288"/>
  <c r="N288"/>
  <c r="L292"/>
  <c r="Q292"/>
  <c r="P292"/>
  <c r="O292"/>
  <c r="N292"/>
  <c r="M292"/>
  <c r="L296"/>
  <c r="Q296"/>
  <c r="P296"/>
  <c r="N296"/>
  <c r="O296"/>
  <c r="M296"/>
  <c r="L300"/>
  <c r="Q300"/>
  <c r="P300"/>
  <c r="O300"/>
  <c r="N300"/>
  <c r="M300"/>
  <c r="L304"/>
  <c r="Q304"/>
  <c r="P304"/>
  <c r="O304"/>
  <c r="M304"/>
  <c r="N304"/>
  <c r="L308"/>
  <c r="Q308"/>
  <c r="P308"/>
  <c r="O308"/>
  <c r="N308"/>
  <c r="M308"/>
  <c r="L312"/>
  <c r="Q312"/>
  <c r="P312"/>
  <c r="N312"/>
  <c r="O312"/>
  <c r="M312"/>
  <c r="L316"/>
  <c r="Q316"/>
  <c r="P316"/>
  <c r="O316"/>
  <c r="N316"/>
  <c r="M316"/>
  <c r="L320"/>
  <c r="Q320"/>
  <c r="P320"/>
  <c r="O320"/>
  <c r="M320"/>
  <c r="N320"/>
  <c r="L324"/>
  <c r="Q324"/>
  <c r="O324"/>
  <c r="N324"/>
  <c r="M324"/>
  <c r="P324"/>
  <c r="L328"/>
  <c r="Q328"/>
  <c r="P328"/>
  <c r="O328"/>
  <c r="N328"/>
  <c r="M328"/>
  <c r="L332"/>
  <c r="Q332"/>
  <c r="P332"/>
  <c r="O332"/>
  <c r="N332"/>
  <c r="M332"/>
  <c r="L336"/>
  <c r="Q336"/>
  <c r="P336"/>
  <c r="O336"/>
  <c r="N336"/>
  <c r="M336"/>
  <c r="L340"/>
  <c r="Q340"/>
  <c r="P340"/>
  <c r="O340"/>
  <c r="N340"/>
  <c r="M340"/>
  <c r="L344"/>
  <c r="Q344"/>
  <c r="P344"/>
  <c r="O344"/>
  <c r="N344"/>
  <c r="M344"/>
  <c r="L348"/>
  <c r="Q348"/>
  <c r="P348"/>
  <c r="O348"/>
  <c r="N348"/>
  <c r="M348"/>
  <c r="L352"/>
  <c r="Q352"/>
  <c r="P352"/>
  <c r="O352"/>
  <c r="N352"/>
  <c r="M352"/>
  <c r="L356"/>
  <c r="Q356"/>
  <c r="P356"/>
  <c r="O356"/>
  <c r="N356"/>
  <c r="M356"/>
  <c r="L360"/>
  <c r="Q360"/>
  <c r="P360"/>
  <c r="O360"/>
  <c r="N360"/>
  <c r="M360"/>
  <c r="L364"/>
  <c r="Q364"/>
  <c r="P364"/>
  <c r="O364"/>
  <c r="N364"/>
  <c r="M364"/>
  <c r="L368"/>
  <c r="Q368"/>
  <c r="P368"/>
  <c r="O368"/>
  <c r="N368"/>
  <c r="M368"/>
  <c r="L372"/>
  <c r="Q372"/>
  <c r="P372"/>
  <c r="O372"/>
  <c r="N372"/>
  <c r="M372"/>
  <c r="L376"/>
  <c r="Q376"/>
  <c r="P376"/>
  <c r="O376"/>
  <c r="N376"/>
  <c r="M376"/>
  <c r="L380"/>
  <c r="Q380"/>
  <c r="P380"/>
  <c r="O380"/>
  <c r="N380"/>
  <c r="M380"/>
  <c r="L384"/>
  <c r="Q384"/>
  <c r="P384"/>
  <c r="O384"/>
  <c r="N384"/>
  <c r="M384"/>
  <c r="L388"/>
  <c r="Q388"/>
  <c r="P388"/>
  <c r="O388"/>
  <c r="N388"/>
  <c r="M388"/>
  <c r="L392"/>
  <c r="Q392"/>
  <c r="P392"/>
  <c r="O392"/>
  <c r="N392"/>
  <c r="M392"/>
  <c r="L396"/>
  <c r="Q396"/>
  <c r="P396"/>
  <c r="O396"/>
  <c r="N396"/>
  <c r="M396"/>
  <c r="L400"/>
  <c r="Q400"/>
  <c r="P400"/>
  <c r="O400"/>
  <c r="N400"/>
  <c r="M400"/>
  <c r="L404"/>
  <c r="Q404"/>
  <c r="P404"/>
  <c r="O404"/>
  <c r="N404"/>
  <c r="M404"/>
  <c r="L408"/>
  <c r="Q408"/>
  <c r="P408"/>
  <c r="O408"/>
  <c r="N408"/>
  <c r="M408"/>
  <c r="L412"/>
  <c r="Q412"/>
  <c r="P412"/>
  <c r="O412"/>
  <c r="N412"/>
  <c r="M412"/>
  <c r="L416"/>
  <c r="Q416"/>
  <c r="P416"/>
  <c r="O416"/>
  <c r="N416"/>
  <c r="M416"/>
  <c r="L420"/>
  <c r="Q420"/>
  <c r="P420"/>
  <c r="O420"/>
  <c r="N420"/>
  <c r="M420"/>
  <c r="L424"/>
  <c r="Q424"/>
  <c r="P424"/>
  <c r="O424"/>
  <c r="N424"/>
  <c r="M424"/>
  <c r="L428"/>
  <c r="Q428"/>
  <c r="P428"/>
  <c r="O428"/>
  <c r="N428"/>
  <c r="M428"/>
  <c r="L7"/>
  <c r="Q7"/>
  <c r="N7"/>
  <c r="P7"/>
  <c r="O7"/>
  <c r="M7"/>
  <c r="L11"/>
  <c r="Q11"/>
  <c r="N11"/>
  <c r="P11"/>
  <c r="O11"/>
  <c r="M11"/>
  <c r="L15"/>
  <c r="Q15"/>
  <c r="N15"/>
  <c r="P15"/>
  <c r="O15"/>
  <c r="M15"/>
  <c r="L19"/>
  <c r="Q19"/>
  <c r="N19"/>
  <c r="P19"/>
  <c r="O19"/>
  <c r="M19"/>
  <c r="L23"/>
  <c r="Q23"/>
  <c r="N23"/>
  <c r="P23"/>
  <c r="O23"/>
  <c r="M23"/>
  <c r="L27"/>
  <c r="Q27"/>
  <c r="N27"/>
  <c r="P27"/>
  <c r="O27"/>
  <c r="M27"/>
  <c r="L31"/>
  <c r="Q31"/>
  <c r="N31"/>
  <c r="P31"/>
  <c r="O31"/>
  <c r="M31"/>
  <c r="L35"/>
  <c r="Q35"/>
  <c r="N35"/>
  <c r="P35"/>
  <c r="O35"/>
  <c r="M35"/>
  <c r="L39"/>
  <c r="Q39"/>
  <c r="N39"/>
  <c r="P39"/>
  <c r="O39"/>
  <c r="M39"/>
  <c r="L43"/>
  <c r="Q43"/>
  <c r="N43"/>
  <c r="P43"/>
  <c r="O43"/>
  <c r="M43"/>
  <c r="L47"/>
  <c r="Q47"/>
  <c r="N47"/>
  <c r="P47"/>
  <c r="O47"/>
  <c r="M47"/>
  <c r="L51"/>
  <c r="Q51"/>
  <c r="N51"/>
  <c r="P51"/>
  <c r="O51"/>
  <c r="M51"/>
  <c r="L55"/>
  <c r="Q55"/>
  <c r="N55"/>
  <c r="P55"/>
  <c r="O55"/>
  <c r="M55"/>
  <c r="L59"/>
  <c r="Q59"/>
  <c r="P59"/>
  <c r="O59"/>
  <c r="N59"/>
  <c r="M59"/>
  <c r="L63"/>
  <c r="Q63"/>
  <c r="P63"/>
  <c r="O63"/>
  <c r="N63"/>
  <c r="M63"/>
  <c r="L67"/>
  <c r="Q67"/>
  <c r="P67"/>
  <c r="O67"/>
  <c r="N67"/>
  <c r="M67"/>
  <c r="L71"/>
  <c r="Q71"/>
  <c r="P71"/>
  <c r="O71"/>
  <c r="N71"/>
  <c r="M71"/>
  <c r="L75"/>
  <c r="Q75"/>
  <c r="P75"/>
  <c r="O75"/>
  <c r="N75"/>
  <c r="M75"/>
  <c r="L79"/>
  <c r="Q79"/>
  <c r="P79"/>
  <c r="O79"/>
  <c r="N79"/>
  <c r="M79"/>
  <c r="L83"/>
  <c r="Q83"/>
  <c r="P83"/>
  <c r="O83"/>
  <c r="N83"/>
  <c r="M83"/>
  <c r="L87"/>
  <c r="Q87"/>
  <c r="P87"/>
  <c r="O87"/>
  <c r="N87"/>
  <c r="M87"/>
  <c r="L91"/>
  <c r="Q91"/>
  <c r="P91"/>
  <c r="O91"/>
  <c r="N91"/>
  <c r="M91"/>
  <c r="L95"/>
  <c r="Q95"/>
  <c r="P95"/>
  <c r="O95"/>
  <c r="N95"/>
  <c r="M95"/>
  <c r="L99"/>
  <c r="Q99"/>
  <c r="P99"/>
  <c r="O99"/>
  <c r="N99"/>
  <c r="M99"/>
  <c r="L103"/>
  <c r="Q103"/>
  <c r="P103"/>
  <c r="O103"/>
  <c r="N103"/>
  <c r="M103"/>
  <c r="L107"/>
  <c r="Q107"/>
  <c r="P107"/>
  <c r="O107"/>
  <c r="N107"/>
  <c r="M107"/>
  <c r="L111"/>
  <c r="Q111"/>
  <c r="P111"/>
  <c r="O111"/>
  <c r="N111"/>
  <c r="M111"/>
  <c r="L115"/>
  <c r="Q115"/>
  <c r="P115"/>
  <c r="O115"/>
  <c r="N115"/>
  <c r="M115"/>
  <c r="L119"/>
  <c r="Q119"/>
  <c r="P119"/>
  <c r="O119"/>
  <c r="N119"/>
  <c r="M119"/>
  <c r="L123"/>
  <c r="Q123"/>
  <c r="P123"/>
  <c r="O123"/>
  <c r="N123"/>
  <c r="M123"/>
  <c r="L127"/>
  <c r="Q127"/>
  <c r="P127"/>
  <c r="O127"/>
  <c r="N127"/>
  <c r="M127"/>
  <c r="L131"/>
  <c r="Q131"/>
  <c r="P131"/>
  <c r="O131"/>
  <c r="N131"/>
  <c r="M131"/>
  <c r="L135"/>
  <c r="Q135"/>
  <c r="P135"/>
  <c r="O135"/>
  <c r="N135"/>
  <c r="M135"/>
  <c r="L139"/>
  <c r="Q139"/>
  <c r="P139"/>
  <c r="O139"/>
  <c r="N139"/>
  <c r="M139"/>
  <c r="L143"/>
  <c r="Q143"/>
  <c r="P143"/>
  <c r="O143"/>
  <c r="N143"/>
  <c r="M143"/>
  <c r="L147"/>
  <c r="Q147"/>
  <c r="P147"/>
  <c r="O147"/>
  <c r="N147"/>
  <c r="M147"/>
  <c r="L151"/>
  <c r="Q151"/>
  <c r="P151"/>
  <c r="O151"/>
  <c r="N151"/>
  <c r="M151"/>
  <c r="L155"/>
  <c r="Q155"/>
  <c r="P155"/>
  <c r="O155"/>
  <c r="N155"/>
  <c r="M155"/>
  <c r="L159"/>
  <c r="Q159"/>
  <c r="P159"/>
  <c r="O159"/>
  <c r="N159"/>
  <c r="M159"/>
  <c r="L163"/>
  <c r="Q163"/>
  <c r="P163"/>
  <c r="O163"/>
  <c r="N163"/>
  <c r="M163"/>
  <c r="L171"/>
  <c r="Q171"/>
  <c r="P171"/>
  <c r="O171"/>
  <c r="N171"/>
  <c r="M171"/>
  <c r="L175"/>
  <c r="Q175"/>
  <c r="P175"/>
  <c r="O175"/>
  <c r="N175"/>
  <c r="M175"/>
  <c r="L179"/>
  <c r="Q179"/>
  <c r="P179"/>
  <c r="O179"/>
  <c r="N179"/>
  <c r="M179"/>
  <c r="L187"/>
  <c r="Q187"/>
  <c r="P187"/>
  <c r="O187"/>
  <c r="N187"/>
  <c r="M187"/>
  <c r="L191"/>
  <c r="Q191"/>
  <c r="P191"/>
  <c r="O191"/>
  <c r="N191"/>
  <c r="M191"/>
  <c r="L195"/>
  <c r="Q195"/>
  <c r="P195"/>
  <c r="O195"/>
  <c r="N195"/>
  <c r="M195"/>
  <c r="L203"/>
  <c r="Q203"/>
  <c r="P203"/>
  <c r="O203"/>
  <c r="N203"/>
  <c r="M203"/>
  <c r="L207"/>
  <c r="Q207"/>
  <c r="P207"/>
  <c r="O207"/>
  <c r="N207"/>
  <c r="M207"/>
  <c r="L211"/>
  <c r="Q211"/>
  <c r="P211"/>
  <c r="O211"/>
  <c r="N211"/>
  <c r="M211"/>
  <c r="L219"/>
  <c r="Q219"/>
  <c r="P219"/>
  <c r="O219"/>
  <c r="N219"/>
  <c r="M219"/>
  <c r="L223"/>
  <c r="Q223"/>
  <c r="P223"/>
  <c r="O223"/>
  <c r="N223"/>
  <c r="M223"/>
  <c r="L227"/>
  <c r="Q227"/>
  <c r="P227"/>
  <c r="O227"/>
  <c r="N227"/>
  <c r="M227"/>
  <c r="L235"/>
  <c r="Q235"/>
  <c r="P235"/>
  <c r="O235"/>
  <c r="N235"/>
  <c r="M235"/>
  <c r="L239"/>
  <c r="Q239"/>
  <c r="P239"/>
  <c r="O239"/>
  <c r="N239"/>
  <c r="M239"/>
  <c r="L243"/>
  <c r="Q243"/>
  <c r="P243"/>
  <c r="O243"/>
  <c r="N243"/>
  <c r="M243"/>
  <c r="L251"/>
  <c r="Q251"/>
  <c r="P251"/>
  <c r="O251"/>
  <c r="N251"/>
  <c r="M251"/>
  <c r="L255"/>
  <c r="Q255"/>
  <c r="P255"/>
  <c r="O255"/>
  <c r="N255"/>
  <c r="M255"/>
  <c r="L259"/>
  <c r="Q259"/>
  <c r="P259"/>
  <c r="O259"/>
  <c r="N259"/>
  <c r="M259"/>
  <c r="L267"/>
  <c r="Q267"/>
  <c r="P267"/>
  <c r="O267"/>
  <c r="N267"/>
  <c r="M267"/>
  <c r="L271"/>
  <c r="Q271"/>
  <c r="P271"/>
  <c r="O271"/>
  <c r="N271"/>
  <c r="M271"/>
  <c r="L283"/>
  <c r="Q283"/>
  <c r="P283"/>
  <c r="O283"/>
  <c r="N283"/>
  <c r="M283"/>
  <c r="L287"/>
  <c r="Q287"/>
  <c r="P287"/>
  <c r="O287"/>
  <c r="N287"/>
  <c r="M287"/>
  <c r="L299"/>
  <c r="Q299"/>
  <c r="P299"/>
  <c r="O299"/>
  <c r="N299"/>
  <c r="M299"/>
  <c r="L303"/>
  <c r="Q303"/>
  <c r="P303"/>
  <c r="O303"/>
  <c r="N303"/>
  <c r="M303"/>
  <c r="L315"/>
  <c r="Q315"/>
  <c r="P315"/>
  <c r="O315"/>
  <c r="N315"/>
  <c r="M315"/>
  <c r="L319"/>
  <c r="Q319"/>
  <c r="P319"/>
  <c r="O319"/>
  <c r="N319"/>
  <c r="M319"/>
  <c r="L331"/>
  <c r="Q331"/>
  <c r="O331"/>
  <c r="N331"/>
  <c r="P331"/>
  <c r="M331"/>
  <c r="L335"/>
  <c r="Q335"/>
  <c r="O335"/>
  <c r="N335"/>
  <c r="P335"/>
  <c r="M335"/>
  <c r="L347"/>
  <c r="Q347"/>
  <c r="O347"/>
  <c r="N347"/>
  <c r="P347"/>
  <c r="M347"/>
  <c r="L351"/>
  <c r="Q351"/>
  <c r="O351"/>
  <c r="N351"/>
  <c r="P351"/>
  <c r="M351"/>
  <c r="L363"/>
  <c r="Q363"/>
  <c r="O363"/>
  <c r="N363"/>
  <c r="P363"/>
  <c r="M363"/>
  <c r="L367"/>
  <c r="Q367"/>
  <c r="O367"/>
  <c r="N367"/>
  <c r="P367"/>
  <c r="M367"/>
  <c r="L379"/>
  <c r="Q379"/>
  <c r="O379"/>
  <c r="N379"/>
  <c r="P379"/>
  <c r="M379"/>
  <c r="L383"/>
  <c r="Q383"/>
  <c r="O383"/>
  <c r="N383"/>
  <c r="P383"/>
  <c r="M383"/>
  <c r="L395"/>
  <c r="Q395"/>
  <c r="O395"/>
  <c r="N395"/>
  <c r="P395"/>
  <c r="M395"/>
  <c r="L399"/>
  <c r="Q399"/>
  <c r="O399"/>
  <c r="N399"/>
  <c r="P399"/>
  <c r="M399"/>
  <c r="L411"/>
  <c r="Q411"/>
  <c r="O411"/>
  <c r="N411"/>
  <c r="P411"/>
  <c r="M411"/>
  <c r="L415"/>
  <c r="Q415"/>
  <c r="O415"/>
  <c r="N415"/>
  <c r="P415"/>
  <c r="M415"/>
  <c r="L427"/>
  <c r="Q427"/>
  <c r="O427"/>
  <c r="N427"/>
  <c r="P427"/>
  <c r="M427"/>
  <c r="L432"/>
  <c r="Q432"/>
  <c r="O432"/>
  <c r="N432"/>
  <c r="M432"/>
  <c r="P432"/>
  <c r="L436"/>
  <c r="Q436"/>
  <c r="P436"/>
  <c r="O436"/>
  <c r="N436"/>
  <c r="M436"/>
  <c r="L9"/>
  <c r="P9"/>
  <c r="O9"/>
  <c r="Q9"/>
  <c r="N9"/>
  <c r="M9"/>
  <c r="L13"/>
  <c r="P13"/>
  <c r="O13"/>
  <c r="Q13"/>
  <c r="N13"/>
  <c r="M13"/>
  <c r="L17"/>
  <c r="P17"/>
  <c r="O17"/>
  <c r="Q17"/>
  <c r="N17"/>
  <c r="M17"/>
  <c r="L21"/>
  <c r="P21"/>
  <c r="O21"/>
  <c r="Q21"/>
  <c r="N21"/>
  <c r="M21"/>
  <c r="L25"/>
  <c r="P25"/>
  <c r="O25"/>
  <c r="Q25"/>
  <c r="N25"/>
  <c r="M25"/>
  <c r="L29"/>
  <c r="P29"/>
  <c r="O29"/>
  <c r="Q29"/>
  <c r="N29"/>
  <c r="M29"/>
  <c r="L33"/>
  <c r="P33"/>
  <c r="O33"/>
  <c r="Q33"/>
  <c r="N33"/>
  <c r="M33"/>
  <c r="L41"/>
  <c r="P41"/>
  <c r="O41"/>
  <c r="Q41"/>
  <c r="N41"/>
  <c r="M41"/>
  <c r="L49"/>
  <c r="P49"/>
  <c r="O49"/>
  <c r="Q49"/>
  <c r="N49"/>
  <c r="M49"/>
  <c r="L57"/>
  <c r="P57"/>
  <c r="O57"/>
  <c r="Q57"/>
  <c r="N57"/>
  <c r="M57"/>
  <c r="L65"/>
  <c r="Q65"/>
  <c r="O65"/>
  <c r="N65"/>
  <c r="M65"/>
  <c r="P65"/>
  <c r="L73"/>
  <c r="Q73"/>
  <c r="O73"/>
  <c r="N73"/>
  <c r="P73"/>
  <c r="M73"/>
  <c r="L81"/>
  <c r="Q81"/>
  <c r="O81"/>
  <c r="N81"/>
  <c r="M81"/>
  <c r="P81"/>
  <c r="L89"/>
  <c r="Q89"/>
  <c r="O89"/>
  <c r="N89"/>
  <c r="P89"/>
  <c r="M89"/>
  <c r="L97"/>
  <c r="Q97"/>
  <c r="O97"/>
  <c r="N97"/>
  <c r="M97"/>
  <c r="P97"/>
  <c r="L105"/>
  <c r="Q105"/>
  <c r="O105"/>
  <c r="N105"/>
  <c r="P105"/>
  <c r="M105"/>
  <c r="L113"/>
  <c r="Q113"/>
  <c r="O113"/>
  <c r="N113"/>
  <c r="M113"/>
  <c r="P113"/>
  <c r="L121"/>
  <c r="Q121"/>
  <c r="O121"/>
  <c r="N121"/>
  <c r="P121"/>
  <c r="M121"/>
  <c r="L129"/>
  <c r="O129"/>
  <c r="N129"/>
  <c r="M129"/>
  <c r="P129"/>
  <c r="Q129"/>
  <c r="L137"/>
  <c r="O137"/>
  <c r="Q137"/>
  <c r="N137"/>
  <c r="P137"/>
  <c r="M137"/>
  <c r="L145"/>
  <c r="O145"/>
  <c r="N145"/>
  <c r="M145"/>
  <c r="Q145"/>
  <c r="P145"/>
  <c r="L153"/>
  <c r="O153"/>
  <c r="N153"/>
  <c r="Q153"/>
  <c r="P153"/>
  <c r="M153"/>
  <c r="L161"/>
  <c r="O161"/>
  <c r="N161"/>
  <c r="Q161"/>
  <c r="M161"/>
  <c r="P161"/>
  <c r="L169"/>
  <c r="O169"/>
  <c r="N169"/>
  <c r="P169"/>
  <c r="M169"/>
  <c r="Q169"/>
  <c r="L177"/>
  <c r="O177"/>
  <c r="N177"/>
  <c r="M177"/>
  <c r="Q177"/>
  <c r="P177"/>
  <c r="L185"/>
  <c r="O185"/>
  <c r="N185"/>
  <c r="Q185"/>
  <c r="P185"/>
  <c r="M185"/>
  <c r="L193"/>
  <c r="O193"/>
  <c r="N193"/>
  <c r="Q193"/>
  <c r="M193"/>
  <c r="P193"/>
  <c r="L201"/>
  <c r="O201"/>
  <c r="N201"/>
  <c r="P201"/>
  <c r="M201"/>
  <c r="Q201"/>
  <c r="L209"/>
  <c r="O209"/>
  <c r="N209"/>
  <c r="M209"/>
  <c r="Q209"/>
  <c r="P209"/>
  <c r="L217"/>
  <c r="O217"/>
  <c r="N217"/>
  <c r="Q217"/>
  <c r="P217"/>
  <c r="M217"/>
  <c r="L225"/>
  <c r="O225"/>
  <c r="N225"/>
  <c r="Q225"/>
  <c r="M225"/>
  <c r="P225"/>
  <c r="L233"/>
  <c r="O233"/>
  <c r="N233"/>
  <c r="P233"/>
  <c r="M233"/>
  <c r="Q233"/>
  <c r="L241"/>
  <c r="O241"/>
  <c r="N241"/>
  <c r="M241"/>
  <c r="Q241"/>
  <c r="P241"/>
  <c r="L249"/>
  <c r="O249"/>
  <c r="N249"/>
  <c r="Q249"/>
  <c r="P249"/>
  <c r="M249"/>
  <c r="L257"/>
  <c r="O257"/>
  <c r="N257"/>
  <c r="Q257"/>
  <c r="M257"/>
  <c r="P257"/>
  <c r="L265"/>
  <c r="O265"/>
  <c r="N265"/>
  <c r="P265"/>
  <c r="M265"/>
  <c r="Q265"/>
  <c r="L273"/>
  <c r="O273"/>
  <c r="N273"/>
  <c r="M273"/>
  <c r="Q273"/>
  <c r="P273"/>
  <c r="L281"/>
  <c r="N281"/>
  <c r="P281"/>
  <c r="Q281"/>
  <c r="O281"/>
  <c r="M281"/>
  <c r="L289"/>
  <c r="N289"/>
  <c r="Q289"/>
  <c r="P289"/>
  <c r="O289"/>
  <c r="M289"/>
  <c r="L297"/>
  <c r="N297"/>
  <c r="P297"/>
  <c r="O297"/>
  <c r="M297"/>
  <c r="Q297"/>
  <c r="L305"/>
  <c r="N305"/>
  <c r="P305"/>
  <c r="O305"/>
  <c r="M305"/>
  <c r="Q305"/>
  <c r="L313"/>
  <c r="N313"/>
  <c r="P313"/>
  <c r="Q313"/>
  <c r="O313"/>
  <c r="M313"/>
  <c r="L321"/>
  <c r="N321"/>
  <c r="Q321"/>
  <c r="P321"/>
  <c r="O321"/>
  <c r="M321"/>
  <c r="L329"/>
  <c r="P329"/>
  <c r="M329"/>
  <c r="N329"/>
  <c r="O329"/>
  <c r="Q329"/>
  <c r="L337"/>
  <c r="P337"/>
  <c r="M337"/>
  <c r="N337"/>
  <c r="Q337"/>
  <c r="O337"/>
  <c r="L345"/>
  <c r="Q345"/>
  <c r="P345"/>
  <c r="M345"/>
  <c r="N345"/>
  <c r="O345"/>
  <c r="L353"/>
  <c r="Q353"/>
  <c r="P353"/>
  <c r="M353"/>
  <c r="N353"/>
  <c r="O353"/>
  <c r="L361"/>
  <c r="P361"/>
  <c r="M361"/>
  <c r="Q361"/>
  <c r="N361"/>
  <c r="O361"/>
  <c r="L369"/>
  <c r="P369"/>
  <c r="M369"/>
  <c r="N369"/>
  <c r="Q369"/>
  <c r="O369"/>
  <c r="L377"/>
  <c r="Q377"/>
  <c r="P377"/>
  <c r="M377"/>
  <c r="N377"/>
  <c r="O377"/>
  <c r="L385"/>
  <c r="Q385"/>
  <c r="P385"/>
  <c r="M385"/>
  <c r="N385"/>
  <c r="O385"/>
  <c r="L393"/>
  <c r="P393"/>
  <c r="M393"/>
  <c r="Q393"/>
  <c r="O393"/>
  <c r="N393"/>
  <c r="L401"/>
  <c r="P401"/>
  <c r="M401"/>
  <c r="Q401"/>
  <c r="O401"/>
  <c r="N401"/>
  <c r="L409"/>
  <c r="Q409"/>
  <c r="P409"/>
  <c r="M409"/>
  <c r="O409"/>
  <c r="N409"/>
  <c r="L417"/>
  <c r="Q417"/>
  <c r="P417"/>
  <c r="M417"/>
  <c r="O417"/>
  <c r="N417"/>
  <c r="L425"/>
  <c r="P425"/>
  <c r="M425"/>
  <c r="O425"/>
  <c r="Q425"/>
  <c r="N425"/>
  <c r="L429"/>
  <c r="Q429"/>
  <c r="P429"/>
  <c r="M429"/>
  <c r="O429"/>
  <c r="N429"/>
  <c r="L430"/>
  <c r="Q430"/>
  <c r="N430"/>
  <c r="P430"/>
  <c r="O430"/>
  <c r="M430"/>
  <c r="L434"/>
  <c r="Q434"/>
  <c r="N434"/>
  <c r="P434"/>
  <c r="O434"/>
  <c r="M434"/>
  <c r="L438"/>
  <c r="Q438"/>
  <c r="P438"/>
  <c r="O438"/>
  <c r="N438"/>
  <c r="M438"/>
  <c r="L433"/>
  <c r="P433"/>
  <c r="M433"/>
  <c r="Q433"/>
  <c r="O433"/>
  <c r="N433"/>
  <c r="L437"/>
  <c r="Q437"/>
  <c r="P437"/>
  <c r="M437"/>
  <c r="O437"/>
  <c r="N437"/>
  <c r="L167"/>
  <c r="Q167"/>
  <c r="P167"/>
  <c r="O167"/>
  <c r="N167"/>
  <c r="M167"/>
  <c r="L183"/>
  <c r="Q183"/>
  <c r="P183"/>
  <c r="O183"/>
  <c r="N183"/>
  <c r="M183"/>
  <c r="L199"/>
  <c r="Q199"/>
  <c r="P199"/>
  <c r="O199"/>
  <c r="N199"/>
  <c r="M199"/>
  <c r="L215"/>
  <c r="Q215"/>
  <c r="P215"/>
  <c r="O215"/>
  <c r="N215"/>
  <c r="M215"/>
  <c r="L231"/>
  <c r="Q231"/>
  <c r="P231"/>
  <c r="O231"/>
  <c r="N231"/>
  <c r="M231"/>
  <c r="L247"/>
  <c r="Q247"/>
  <c r="P247"/>
  <c r="O247"/>
  <c r="N247"/>
  <c r="M247"/>
  <c r="L263"/>
  <c r="Q263"/>
  <c r="P263"/>
  <c r="O263"/>
  <c r="N263"/>
  <c r="M263"/>
  <c r="L275"/>
  <c r="Q275"/>
  <c r="P275"/>
  <c r="O275"/>
  <c r="N275"/>
  <c r="M275"/>
  <c r="L279"/>
  <c r="Q279"/>
  <c r="P279"/>
  <c r="O279"/>
  <c r="N279"/>
  <c r="M279"/>
  <c r="L291"/>
  <c r="Q291"/>
  <c r="P291"/>
  <c r="O291"/>
  <c r="N291"/>
  <c r="M291"/>
  <c r="L295"/>
  <c r="Q295"/>
  <c r="P295"/>
  <c r="O295"/>
  <c r="N295"/>
  <c r="M295"/>
  <c r="L307"/>
  <c r="Q307"/>
  <c r="P307"/>
  <c r="O307"/>
  <c r="N307"/>
  <c r="M307"/>
  <c r="L311"/>
  <c r="Q311"/>
  <c r="P311"/>
  <c r="O311"/>
  <c r="N311"/>
  <c r="M311"/>
  <c r="L323"/>
  <c r="Q323"/>
  <c r="P323"/>
  <c r="O323"/>
  <c r="N323"/>
  <c r="M323"/>
  <c r="L327"/>
  <c r="Q327"/>
  <c r="O327"/>
  <c r="N327"/>
  <c r="P327"/>
  <c r="M327"/>
  <c r="L339"/>
  <c r="Q339"/>
  <c r="O339"/>
  <c r="N339"/>
  <c r="P339"/>
  <c r="M339"/>
  <c r="L343"/>
  <c r="Q343"/>
  <c r="O343"/>
  <c r="N343"/>
  <c r="P343"/>
  <c r="M343"/>
  <c r="L355"/>
  <c r="Q355"/>
  <c r="O355"/>
  <c r="N355"/>
  <c r="P355"/>
  <c r="M355"/>
  <c r="L359"/>
  <c r="Q359"/>
  <c r="O359"/>
  <c r="N359"/>
  <c r="P359"/>
  <c r="M359"/>
  <c r="L371"/>
  <c r="Q371"/>
  <c r="O371"/>
  <c r="N371"/>
  <c r="P371"/>
  <c r="M371"/>
  <c r="L375"/>
  <c r="Q375"/>
  <c r="O375"/>
  <c r="N375"/>
  <c r="P375"/>
  <c r="M375"/>
  <c r="L387"/>
  <c r="Q387"/>
  <c r="O387"/>
  <c r="N387"/>
  <c r="P387"/>
  <c r="M387"/>
  <c r="L391"/>
  <c r="Q391"/>
  <c r="O391"/>
  <c r="N391"/>
  <c r="P391"/>
  <c r="M391"/>
  <c r="L403"/>
  <c r="Q403"/>
  <c r="O403"/>
  <c r="N403"/>
  <c r="P403"/>
  <c r="M403"/>
  <c r="L407"/>
  <c r="Q407"/>
  <c r="O407"/>
  <c r="N407"/>
  <c r="P407"/>
  <c r="M407"/>
  <c r="L419"/>
  <c r="Q419"/>
  <c r="O419"/>
  <c r="N419"/>
  <c r="P419"/>
  <c r="M419"/>
  <c r="L423"/>
  <c r="Q423"/>
  <c r="O423"/>
  <c r="N423"/>
  <c r="P423"/>
  <c r="M423"/>
  <c r="L10"/>
  <c r="Q10"/>
  <c r="P10"/>
  <c r="O10"/>
  <c r="N10"/>
  <c r="M10"/>
  <c r="L14"/>
  <c r="Q14"/>
  <c r="P14"/>
  <c r="O14"/>
  <c r="N14"/>
  <c r="M14"/>
  <c r="L18"/>
  <c r="Q18"/>
  <c r="P18"/>
  <c r="O18"/>
  <c r="N18"/>
  <c r="M18"/>
  <c r="L22"/>
  <c r="Q22"/>
  <c r="P22"/>
  <c r="O22"/>
  <c r="N22"/>
  <c r="M22"/>
  <c r="L26"/>
  <c r="Q26"/>
  <c r="P26"/>
  <c r="O26"/>
  <c r="N26"/>
  <c r="M26"/>
  <c r="L30"/>
  <c r="Q30"/>
  <c r="P30"/>
  <c r="O30"/>
  <c r="N30"/>
  <c r="M30"/>
  <c r="L34"/>
  <c r="Q34"/>
  <c r="P34"/>
  <c r="O34"/>
  <c r="N34"/>
  <c r="M34"/>
  <c r="L38"/>
  <c r="Q38"/>
  <c r="P38"/>
  <c r="O38"/>
  <c r="N38"/>
  <c r="M38"/>
  <c r="L42"/>
  <c r="Q42"/>
  <c r="P42"/>
  <c r="O42"/>
  <c r="N42"/>
  <c r="M42"/>
  <c r="L46"/>
  <c r="Q46"/>
  <c r="P46"/>
  <c r="O46"/>
  <c r="N46"/>
  <c r="M46"/>
  <c r="L50"/>
  <c r="Q50"/>
  <c r="P50"/>
  <c r="O50"/>
  <c r="N50"/>
  <c r="M50"/>
  <c r="L54"/>
  <c r="Q54"/>
  <c r="P54"/>
  <c r="O54"/>
  <c r="M54"/>
  <c r="N54"/>
  <c r="L58"/>
  <c r="Q58"/>
  <c r="P58"/>
  <c r="O58"/>
  <c r="N58"/>
  <c r="M58"/>
  <c r="L62"/>
  <c r="Q62"/>
  <c r="P62"/>
  <c r="O62"/>
  <c r="N62"/>
  <c r="M62"/>
  <c r="L66"/>
  <c r="Q66"/>
  <c r="P66"/>
  <c r="O66"/>
  <c r="N66"/>
  <c r="M66"/>
  <c r="L70"/>
  <c r="Q70"/>
  <c r="P70"/>
  <c r="O70"/>
  <c r="N70"/>
  <c r="M70"/>
  <c r="L74"/>
  <c r="Q74"/>
  <c r="P74"/>
  <c r="O74"/>
  <c r="N74"/>
  <c r="M74"/>
  <c r="L78"/>
  <c r="Q78"/>
  <c r="P78"/>
  <c r="O78"/>
  <c r="N78"/>
  <c r="M78"/>
  <c r="L82"/>
  <c r="Q82"/>
  <c r="P82"/>
  <c r="O82"/>
  <c r="N82"/>
  <c r="M82"/>
  <c r="L86"/>
  <c r="Q86"/>
  <c r="P86"/>
  <c r="O86"/>
  <c r="N86"/>
  <c r="M86"/>
  <c r="L90"/>
  <c r="Q90"/>
  <c r="P90"/>
  <c r="O90"/>
  <c r="N90"/>
  <c r="M90"/>
  <c r="L94"/>
  <c r="Q94"/>
  <c r="P94"/>
  <c r="O94"/>
  <c r="N94"/>
  <c r="M94"/>
  <c r="L98"/>
  <c r="Q98"/>
  <c r="P98"/>
  <c r="O98"/>
  <c r="N98"/>
  <c r="M98"/>
  <c r="L102"/>
  <c r="Q102"/>
  <c r="P102"/>
  <c r="O102"/>
  <c r="N102"/>
  <c r="M102"/>
  <c r="L106"/>
  <c r="Q106"/>
  <c r="P106"/>
  <c r="O106"/>
  <c r="N106"/>
  <c r="M106"/>
  <c r="L110"/>
  <c r="Q110"/>
  <c r="P110"/>
  <c r="O110"/>
  <c r="N110"/>
  <c r="M110"/>
  <c r="L114"/>
  <c r="Q114"/>
  <c r="P114"/>
  <c r="O114"/>
  <c r="N114"/>
  <c r="M114"/>
  <c r="L118"/>
  <c r="Q118"/>
  <c r="P118"/>
  <c r="O118"/>
  <c r="N118"/>
  <c r="M118"/>
  <c r="L122"/>
  <c r="Q122"/>
  <c r="P122"/>
  <c r="O122"/>
  <c r="N122"/>
  <c r="M122"/>
  <c r="L126"/>
  <c r="Q126"/>
  <c r="P126"/>
  <c r="O126"/>
  <c r="N126"/>
  <c r="M126"/>
  <c r="L130"/>
  <c r="Q130"/>
  <c r="P130"/>
  <c r="O130"/>
  <c r="N130"/>
  <c r="M130"/>
  <c r="L134"/>
  <c r="Q134"/>
  <c r="P134"/>
  <c r="O134"/>
  <c r="N134"/>
  <c r="M134"/>
  <c r="L138"/>
  <c r="Q138"/>
  <c r="P138"/>
  <c r="O138"/>
  <c r="N138"/>
  <c r="M138"/>
  <c r="L142"/>
  <c r="Q142"/>
  <c r="P142"/>
  <c r="O142"/>
  <c r="N142"/>
  <c r="M142"/>
  <c r="L146"/>
  <c r="Q146"/>
  <c r="P146"/>
  <c r="O146"/>
  <c r="N146"/>
  <c r="M146"/>
  <c r="L150"/>
  <c r="Q150"/>
  <c r="P150"/>
  <c r="O150"/>
  <c r="N150"/>
  <c r="M150"/>
  <c r="L154"/>
  <c r="Q154"/>
  <c r="P154"/>
  <c r="O154"/>
  <c r="N154"/>
  <c r="M154"/>
  <c r="L158"/>
  <c r="Q158"/>
  <c r="P158"/>
  <c r="O158"/>
  <c r="N158"/>
  <c r="M158"/>
  <c r="L162"/>
  <c r="Q162"/>
  <c r="P162"/>
  <c r="O162"/>
  <c r="N162"/>
  <c r="M162"/>
  <c r="L166"/>
  <c r="Q166"/>
  <c r="P166"/>
  <c r="O166"/>
  <c r="N166"/>
  <c r="M166"/>
  <c r="L170"/>
  <c r="Q170"/>
  <c r="P170"/>
  <c r="O170"/>
  <c r="N170"/>
  <c r="M170"/>
  <c r="L174"/>
  <c r="Q174"/>
  <c r="P174"/>
  <c r="O174"/>
  <c r="N174"/>
  <c r="M174"/>
  <c r="L178"/>
  <c r="Q178"/>
  <c r="P178"/>
  <c r="O178"/>
  <c r="N178"/>
  <c r="M178"/>
  <c r="L182"/>
  <c r="Q182"/>
  <c r="P182"/>
  <c r="O182"/>
  <c r="N182"/>
  <c r="M182"/>
  <c r="L186"/>
  <c r="Q186"/>
  <c r="P186"/>
  <c r="O186"/>
  <c r="N186"/>
  <c r="M186"/>
  <c r="L190"/>
  <c r="Q190"/>
  <c r="P190"/>
  <c r="O190"/>
  <c r="N190"/>
  <c r="M190"/>
  <c r="L194"/>
  <c r="Q194"/>
  <c r="P194"/>
  <c r="O194"/>
  <c r="N194"/>
  <c r="M194"/>
  <c r="L202"/>
  <c r="Q202"/>
  <c r="P202"/>
  <c r="O202"/>
  <c r="N202"/>
  <c r="M202"/>
  <c r="L294"/>
  <c r="Q294"/>
  <c r="O294"/>
  <c r="N294"/>
  <c r="P294"/>
  <c r="M294"/>
  <c r="L318"/>
  <c r="Q318"/>
  <c r="O318"/>
  <c r="N318"/>
  <c r="P318"/>
  <c r="M318"/>
  <c r="L338"/>
  <c r="Q338"/>
  <c r="N338"/>
  <c r="P338"/>
  <c r="O338"/>
  <c r="M338"/>
  <c r="L362"/>
  <c r="Q362"/>
  <c r="N362"/>
  <c r="P362"/>
  <c r="O362"/>
  <c r="M362"/>
  <c r="L374"/>
  <c r="Q374"/>
  <c r="N374"/>
  <c r="O374"/>
  <c r="P374"/>
  <c r="M374"/>
  <c r="L386"/>
  <c r="Q386"/>
  <c r="N386"/>
  <c r="P386"/>
  <c r="O386"/>
  <c r="M386"/>
  <c r="L406"/>
  <c r="Q406"/>
  <c r="N406"/>
  <c r="P406"/>
  <c r="O406"/>
  <c r="M406"/>
  <c r="L426"/>
  <c r="Q426"/>
  <c r="N426"/>
  <c r="P426"/>
  <c r="O426"/>
  <c r="M426"/>
  <c r="L198"/>
  <c r="Q198"/>
  <c r="P198"/>
  <c r="O198"/>
  <c r="N198"/>
  <c r="M198"/>
  <c r="L218"/>
  <c r="Q218"/>
  <c r="P218"/>
  <c r="O218"/>
  <c r="N218"/>
  <c r="M218"/>
  <c r="L230"/>
  <c r="Q230"/>
  <c r="P230"/>
  <c r="O230"/>
  <c r="N230"/>
  <c r="M230"/>
  <c r="L242"/>
  <c r="Q242"/>
  <c r="P242"/>
  <c r="O242"/>
  <c r="N242"/>
  <c r="M242"/>
  <c r="L250"/>
  <c r="Q250"/>
  <c r="P250"/>
  <c r="O250"/>
  <c r="N250"/>
  <c r="M250"/>
  <c r="L258"/>
  <c r="Q258"/>
  <c r="P258"/>
  <c r="O258"/>
  <c r="N258"/>
  <c r="M258"/>
  <c r="L270"/>
  <c r="Q270"/>
  <c r="P270"/>
  <c r="O270"/>
  <c r="N270"/>
  <c r="M270"/>
  <c r="L278"/>
  <c r="Q278"/>
  <c r="P278"/>
  <c r="O278"/>
  <c r="N278"/>
  <c r="M278"/>
  <c r="L286"/>
  <c r="Q286"/>
  <c r="O286"/>
  <c r="N286"/>
  <c r="P286"/>
  <c r="M286"/>
  <c r="L298"/>
  <c r="Q298"/>
  <c r="O298"/>
  <c r="N298"/>
  <c r="P298"/>
  <c r="M298"/>
  <c r="L310"/>
  <c r="Q310"/>
  <c r="O310"/>
  <c r="N310"/>
  <c r="P310"/>
  <c r="M310"/>
  <c r="L314"/>
  <c r="Q314"/>
  <c r="O314"/>
  <c r="N314"/>
  <c r="P314"/>
  <c r="M314"/>
  <c r="L330"/>
  <c r="Q330"/>
  <c r="N330"/>
  <c r="P330"/>
  <c r="O330"/>
  <c r="M330"/>
  <c r="L346"/>
  <c r="Q346"/>
  <c r="N346"/>
  <c r="P346"/>
  <c r="O346"/>
  <c r="M346"/>
  <c r="L354"/>
  <c r="Q354"/>
  <c r="N354"/>
  <c r="P354"/>
  <c r="O354"/>
  <c r="M354"/>
  <c r="L382"/>
  <c r="Q382"/>
  <c r="N382"/>
  <c r="O382"/>
  <c r="P382"/>
  <c r="M382"/>
  <c r="L398"/>
  <c r="Q398"/>
  <c r="N398"/>
  <c r="P398"/>
  <c r="O398"/>
  <c r="M398"/>
  <c r="L410"/>
  <c r="Q410"/>
  <c r="N410"/>
  <c r="P410"/>
  <c r="O410"/>
  <c r="M410"/>
  <c r="L418"/>
  <c r="Q418"/>
  <c r="P418"/>
  <c r="O418"/>
  <c r="N418"/>
  <c r="M418"/>
  <c r="L206"/>
  <c r="Q206"/>
  <c r="P206"/>
  <c r="O206"/>
  <c r="N206"/>
  <c r="M206"/>
  <c r="L302"/>
  <c r="Q302"/>
  <c r="O302"/>
  <c r="N302"/>
  <c r="P302"/>
  <c r="M302"/>
  <c r="L322"/>
  <c r="Q322"/>
  <c r="O322"/>
  <c r="N322"/>
  <c r="P322"/>
  <c r="M322"/>
  <c r="L342"/>
  <c r="Q342"/>
  <c r="N342"/>
  <c r="O342"/>
  <c r="P342"/>
  <c r="M342"/>
  <c r="L358"/>
  <c r="Q358"/>
  <c r="N358"/>
  <c r="O358"/>
  <c r="P358"/>
  <c r="M358"/>
  <c r="L378"/>
  <c r="Q378"/>
  <c r="N378"/>
  <c r="P378"/>
  <c r="O378"/>
  <c r="M378"/>
  <c r="L390"/>
  <c r="Q390"/>
  <c r="N390"/>
  <c r="P390"/>
  <c r="O390"/>
  <c r="M390"/>
  <c r="L402"/>
  <c r="Q402"/>
  <c r="N402"/>
  <c r="P402"/>
  <c r="O402"/>
  <c r="M402"/>
  <c r="L422"/>
  <c r="Q422"/>
  <c r="N422"/>
  <c r="P422"/>
  <c r="O422"/>
  <c r="M422"/>
  <c r="L210"/>
  <c r="Q210"/>
  <c r="P210"/>
  <c r="O210"/>
  <c r="N210"/>
  <c r="M210"/>
  <c r="L214"/>
  <c r="Q214"/>
  <c r="P214"/>
  <c r="O214"/>
  <c r="N214"/>
  <c r="M214"/>
  <c r="L222"/>
  <c r="Q222"/>
  <c r="P222"/>
  <c r="O222"/>
  <c r="N222"/>
  <c r="M222"/>
  <c r="L226"/>
  <c r="Q226"/>
  <c r="P226"/>
  <c r="O226"/>
  <c r="N226"/>
  <c r="M226"/>
  <c r="L234"/>
  <c r="Q234"/>
  <c r="P234"/>
  <c r="O234"/>
  <c r="N234"/>
  <c r="M234"/>
  <c r="L238"/>
  <c r="Q238"/>
  <c r="P238"/>
  <c r="O238"/>
  <c r="N238"/>
  <c r="M238"/>
  <c r="L246"/>
  <c r="Q246"/>
  <c r="P246"/>
  <c r="O246"/>
  <c r="N246"/>
  <c r="M246"/>
  <c r="L254"/>
  <c r="Q254"/>
  <c r="P254"/>
  <c r="O254"/>
  <c r="N254"/>
  <c r="M254"/>
  <c r="L262"/>
  <c r="Q262"/>
  <c r="P262"/>
  <c r="O262"/>
  <c r="N262"/>
  <c r="M262"/>
  <c r="L266"/>
  <c r="Q266"/>
  <c r="P266"/>
  <c r="O266"/>
  <c r="N266"/>
  <c r="M266"/>
  <c r="L274"/>
  <c r="Q274"/>
  <c r="P274"/>
  <c r="O274"/>
  <c r="N274"/>
  <c r="M274"/>
  <c r="L282"/>
  <c r="Q282"/>
  <c r="O282"/>
  <c r="N282"/>
  <c r="P282"/>
  <c r="M282"/>
  <c r="L290"/>
  <c r="Q290"/>
  <c r="O290"/>
  <c r="N290"/>
  <c r="P290"/>
  <c r="M290"/>
  <c r="L306"/>
  <c r="Q306"/>
  <c r="O306"/>
  <c r="N306"/>
  <c r="P306"/>
  <c r="M306"/>
  <c r="L326"/>
  <c r="Q326"/>
  <c r="N326"/>
  <c r="O326"/>
  <c r="P326"/>
  <c r="M326"/>
  <c r="L334"/>
  <c r="Q334"/>
  <c r="N334"/>
  <c r="O334"/>
  <c r="P334"/>
  <c r="M334"/>
  <c r="L350"/>
  <c r="Q350"/>
  <c r="N350"/>
  <c r="O350"/>
  <c r="P350"/>
  <c r="M350"/>
  <c r="L366"/>
  <c r="Q366"/>
  <c r="N366"/>
  <c r="O366"/>
  <c r="P366"/>
  <c r="M366"/>
  <c r="L370"/>
  <c r="Q370"/>
  <c r="N370"/>
  <c r="P370"/>
  <c r="O370"/>
  <c r="M370"/>
  <c r="L394"/>
  <c r="Q394"/>
  <c r="N394"/>
  <c r="P394"/>
  <c r="O394"/>
  <c r="M394"/>
  <c r="L414"/>
  <c r="Q414"/>
  <c r="N414"/>
  <c r="P414"/>
  <c r="O414"/>
  <c r="M414"/>
  <c r="M6"/>
  <c r="O6"/>
  <c r="P6"/>
  <c r="N6"/>
  <c r="L6"/>
  <c r="H49"/>
  <c r="G49"/>
  <c r="F49"/>
  <c r="E49"/>
  <c r="I49"/>
  <c r="H81"/>
  <c r="G81"/>
  <c r="F81"/>
  <c r="E81"/>
  <c r="I81"/>
  <c r="H145"/>
  <c r="G145"/>
  <c r="F145"/>
  <c r="E145"/>
  <c r="I145"/>
  <c r="H209"/>
  <c r="G209"/>
  <c r="F209"/>
  <c r="E209"/>
  <c r="I209"/>
  <c r="H241"/>
  <c r="G241"/>
  <c r="F241"/>
  <c r="E241"/>
  <c r="I241"/>
  <c r="H305"/>
  <c r="G305"/>
  <c r="F305"/>
  <c r="E305"/>
  <c r="I305"/>
  <c r="H337"/>
  <c r="G337"/>
  <c r="F337"/>
  <c r="E337"/>
  <c r="I337"/>
  <c r="H401"/>
  <c r="G401"/>
  <c r="I401"/>
  <c r="F401"/>
  <c r="E401"/>
  <c r="H13"/>
  <c r="G13"/>
  <c r="F13"/>
  <c r="E13"/>
  <c r="I13"/>
  <c r="H77"/>
  <c r="G77"/>
  <c r="F77"/>
  <c r="E77"/>
  <c r="I77"/>
  <c r="H109"/>
  <c r="G109"/>
  <c r="F109"/>
  <c r="E109"/>
  <c r="I109"/>
  <c r="H173"/>
  <c r="G173"/>
  <c r="F173"/>
  <c r="E173"/>
  <c r="I173"/>
  <c r="H205"/>
  <c r="G205"/>
  <c r="F205"/>
  <c r="E205"/>
  <c r="I205"/>
  <c r="H269"/>
  <c r="G269"/>
  <c r="F269"/>
  <c r="E269"/>
  <c r="I269"/>
  <c r="H333"/>
  <c r="E333"/>
  <c r="G333"/>
  <c r="F333"/>
  <c r="I333"/>
  <c r="H365"/>
  <c r="G365"/>
  <c r="E365"/>
  <c r="F365"/>
  <c r="I365"/>
  <c r="H429"/>
  <c r="G429"/>
  <c r="F429"/>
  <c r="E429"/>
  <c r="I429"/>
  <c r="G434"/>
  <c r="F434"/>
  <c r="E434"/>
  <c r="I434"/>
  <c r="H434"/>
  <c r="H9"/>
  <c r="G9"/>
  <c r="F9"/>
  <c r="E9"/>
  <c r="I9"/>
  <c r="H41"/>
  <c r="G41"/>
  <c r="F41"/>
  <c r="E41"/>
  <c r="I41"/>
  <c r="H73"/>
  <c r="G73"/>
  <c r="F73"/>
  <c r="E73"/>
  <c r="I73"/>
  <c r="H105"/>
  <c r="G105"/>
  <c r="F105"/>
  <c r="E105"/>
  <c r="I105"/>
  <c r="H137"/>
  <c r="G137"/>
  <c r="F137"/>
  <c r="E137"/>
  <c r="I137"/>
  <c r="H169"/>
  <c r="G169"/>
  <c r="F169"/>
  <c r="E169"/>
  <c r="I169"/>
  <c r="H201"/>
  <c r="G201"/>
  <c r="F201"/>
  <c r="E201"/>
  <c r="I201"/>
  <c r="H233"/>
  <c r="G233"/>
  <c r="F233"/>
  <c r="E233"/>
  <c r="I233"/>
  <c r="H265"/>
  <c r="G265"/>
  <c r="F265"/>
  <c r="E265"/>
  <c r="I265"/>
  <c r="H297"/>
  <c r="G297"/>
  <c r="F297"/>
  <c r="E297"/>
  <c r="I297"/>
  <c r="H329"/>
  <c r="G329"/>
  <c r="E329"/>
  <c r="F329"/>
  <c r="I329"/>
  <c r="H361"/>
  <c r="E361"/>
  <c r="G361"/>
  <c r="I361"/>
  <c r="F361"/>
  <c r="H393"/>
  <c r="E393"/>
  <c r="G393"/>
  <c r="F393"/>
  <c r="I393"/>
  <c r="H425"/>
  <c r="G425"/>
  <c r="E425"/>
  <c r="F425"/>
  <c r="I425"/>
  <c r="H37"/>
  <c r="G37"/>
  <c r="F37"/>
  <c r="E37"/>
  <c r="I37"/>
  <c r="H69"/>
  <c r="G69"/>
  <c r="F69"/>
  <c r="E69"/>
  <c r="I69"/>
  <c r="H101"/>
  <c r="G101"/>
  <c r="F101"/>
  <c r="E101"/>
  <c r="I101"/>
  <c r="H133"/>
  <c r="G133"/>
  <c r="F133"/>
  <c r="E133"/>
  <c r="I133"/>
  <c r="H165"/>
  <c r="G165"/>
  <c r="F165"/>
  <c r="E165"/>
  <c r="I165"/>
  <c r="H197"/>
  <c r="G197"/>
  <c r="F197"/>
  <c r="E197"/>
  <c r="I197"/>
  <c r="H229"/>
  <c r="G229"/>
  <c r="F229"/>
  <c r="E229"/>
  <c r="I229"/>
  <c r="H261"/>
  <c r="G261"/>
  <c r="F261"/>
  <c r="E261"/>
  <c r="I261"/>
  <c r="H293"/>
  <c r="G293"/>
  <c r="F293"/>
  <c r="E293"/>
  <c r="I293"/>
  <c r="H325"/>
  <c r="G325"/>
  <c r="I325"/>
  <c r="F325"/>
  <c r="E325"/>
  <c r="H357"/>
  <c r="G357"/>
  <c r="I357"/>
  <c r="F357"/>
  <c r="E357"/>
  <c r="H389"/>
  <c r="E389"/>
  <c r="G389"/>
  <c r="I389"/>
  <c r="F389"/>
  <c r="H421"/>
  <c r="I421"/>
  <c r="G421"/>
  <c r="E421"/>
  <c r="F421"/>
  <c r="H433"/>
  <c r="I433"/>
  <c r="G433"/>
  <c r="F433"/>
  <c r="E433"/>
  <c r="F439"/>
  <c r="G439"/>
  <c r="E439"/>
  <c r="I439"/>
  <c r="H439"/>
  <c r="F435"/>
  <c r="E435"/>
  <c r="I435"/>
  <c r="G435"/>
  <c r="H435"/>
  <c r="E8"/>
  <c r="I8"/>
  <c r="H8"/>
  <c r="G8"/>
  <c r="F8"/>
  <c r="E12"/>
  <c r="I12"/>
  <c r="H12"/>
  <c r="G12"/>
  <c r="F12"/>
  <c r="E16"/>
  <c r="I16"/>
  <c r="H16"/>
  <c r="G16"/>
  <c r="F16"/>
  <c r="E20"/>
  <c r="I20"/>
  <c r="H20"/>
  <c r="G20"/>
  <c r="F20"/>
  <c r="E24"/>
  <c r="I24"/>
  <c r="H24"/>
  <c r="G24"/>
  <c r="F24"/>
  <c r="E28"/>
  <c r="I28"/>
  <c r="H28"/>
  <c r="G28"/>
  <c r="F28"/>
  <c r="E32"/>
  <c r="I32"/>
  <c r="H32"/>
  <c r="G32"/>
  <c r="F32"/>
  <c r="E36"/>
  <c r="I36"/>
  <c r="H36"/>
  <c r="G36"/>
  <c r="F36"/>
  <c r="E40"/>
  <c r="I40"/>
  <c r="H40"/>
  <c r="G40"/>
  <c r="F40"/>
  <c r="E44"/>
  <c r="I44"/>
  <c r="H44"/>
  <c r="G44"/>
  <c r="F44"/>
  <c r="E48"/>
  <c r="I48"/>
  <c r="H48"/>
  <c r="G48"/>
  <c r="F48"/>
  <c r="E52"/>
  <c r="I52"/>
  <c r="H52"/>
  <c r="G52"/>
  <c r="F52"/>
  <c r="E56"/>
  <c r="I56"/>
  <c r="H56"/>
  <c r="G56"/>
  <c r="F56"/>
  <c r="E60"/>
  <c r="I60"/>
  <c r="H60"/>
  <c r="G60"/>
  <c r="F60"/>
  <c r="E64"/>
  <c r="I64"/>
  <c r="H64"/>
  <c r="G64"/>
  <c r="F64"/>
  <c r="E68"/>
  <c r="I68"/>
  <c r="H68"/>
  <c r="G68"/>
  <c r="F68"/>
  <c r="E72"/>
  <c r="I72"/>
  <c r="H72"/>
  <c r="G72"/>
  <c r="F72"/>
  <c r="E76"/>
  <c r="I76"/>
  <c r="H76"/>
  <c r="G76"/>
  <c r="F76"/>
  <c r="E80"/>
  <c r="I80"/>
  <c r="H80"/>
  <c r="G80"/>
  <c r="F80"/>
  <c r="E84"/>
  <c r="I84"/>
  <c r="H84"/>
  <c r="G84"/>
  <c r="F84"/>
  <c r="E88"/>
  <c r="I88"/>
  <c r="H88"/>
  <c r="G88"/>
  <c r="F88"/>
  <c r="E92"/>
  <c r="I92"/>
  <c r="H92"/>
  <c r="G92"/>
  <c r="F92"/>
  <c r="E96"/>
  <c r="I96"/>
  <c r="H96"/>
  <c r="G96"/>
  <c r="F96"/>
  <c r="E100"/>
  <c r="I100"/>
  <c r="H100"/>
  <c r="G100"/>
  <c r="F100"/>
  <c r="E104"/>
  <c r="I104"/>
  <c r="H104"/>
  <c r="G104"/>
  <c r="F104"/>
  <c r="E108"/>
  <c r="I108"/>
  <c r="H108"/>
  <c r="G108"/>
  <c r="F108"/>
  <c r="E112"/>
  <c r="I112"/>
  <c r="H112"/>
  <c r="G112"/>
  <c r="F112"/>
  <c r="E116"/>
  <c r="I116"/>
  <c r="H116"/>
  <c r="G116"/>
  <c r="F116"/>
  <c r="E120"/>
  <c r="I120"/>
  <c r="H120"/>
  <c r="G120"/>
  <c r="F120"/>
  <c r="E124"/>
  <c r="I124"/>
  <c r="H124"/>
  <c r="G124"/>
  <c r="F124"/>
  <c r="E128"/>
  <c r="I128"/>
  <c r="H128"/>
  <c r="G128"/>
  <c r="F128"/>
  <c r="E132"/>
  <c r="I132"/>
  <c r="H132"/>
  <c r="G132"/>
  <c r="F132"/>
  <c r="E136"/>
  <c r="I136"/>
  <c r="H136"/>
  <c r="G136"/>
  <c r="F136"/>
  <c r="E140"/>
  <c r="I140"/>
  <c r="H140"/>
  <c r="G140"/>
  <c r="F140"/>
  <c r="E144"/>
  <c r="I144"/>
  <c r="H144"/>
  <c r="G144"/>
  <c r="F144"/>
  <c r="E148"/>
  <c r="I148"/>
  <c r="H148"/>
  <c r="G148"/>
  <c r="F148"/>
  <c r="E152"/>
  <c r="I152"/>
  <c r="H152"/>
  <c r="G152"/>
  <c r="F152"/>
  <c r="E156"/>
  <c r="I156"/>
  <c r="H156"/>
  <c r="G156"/>
  <c r="F156"/>
  <c r="E160"/>
  <c r="I160"/>
  <c r="H160"/>
  <c r="G160"/>
  <c r="F160"/>
  <c r="E164"/>
  <c r="I164"/>
  <c r="H164"/>
  <c r="G164"/>
  <c r="F164"/>
  <c r="E168"/>
  <c r="I168"/>
  <c r="H168"/>
  <c r="G168"/>
  <c r="F168"/>
  <c r="E172"/>
  <c r="I172"/>
  <c r="H172"/>
  <c r="G172"/>
  <c r="F172"/>
  <c r="E176"/>
  <c r="I176"/>
  <c r="H176"/>
  <c r="G176"/>
  <c r="F176"/>
  <c r="E180"/>
  <c r="I180"/>
  <c r="H180"/>
  <c r="G180"/>
  <c r="F180"/>
  <c r="E184"/>
  <c r="I184"/>
  <c r="H184"/>
  <c r="G184"/>
  <c r="F184"/>
  <c r="E188"/>
  <c r="I188"/>
  <c r="H188"/>
  <c r="G188"/>
  <c r="F188"/>
  <c r="E192"/>
  <c r="I192"/>
  <c r="H192"/>
  <c r="G192"/>
  <c r="F192"/>
  <c r="E196"/>
  <c r="I196"/>
  <c r="H196"/>
  <c r="G196"/>
  <c r="F196"/>
  <c r="E200"/>
  <c r="I200"/>
  <c r="H200"/>
  <c r="G200"/>
  <c r="F200"/>
  <c r="E204"/>
  <c r="I204"/>
  <c r="H204"/>
  <c r="G204"/>
  <c r="F204"/>
  <c r="E208"/>
  <c r="I208"/>
  <c r="H208"/>
  <c r="G208"/>
  <c r="F208"/>
  <c r="E212"/>
  <c r="I212"/>
  <c r="H212"/>
  <c r="G212"/>
  <c r="F212"/>
  <c r="E216"/>
  <c r="I216"/>
  <c r="H216"/>
  <c r="G216"/>
  <c r="F216"/>
  <c r="E220"/>
  <c r="I220"/>
  <c r="H220"/>
  <c r="G220"/>
  <c r="F220"/>
  <c r="E224"/>
  <c r="I224"/>
  <c r="H224"/>
  <c r="G224"/>
  <c r="F224"/>
  <c r="E228"/>
  <c r="I228"/>
  <c r="H228"/>
  <c r="G228"/>
  <c r="F228"/>
  <c r="E232"/>
  <c r="I232"/>
  <c r="H232"/>
  <c r="G232"/>
  <c r="F232"/>
  <c r="E236"/>
  <c r="I236"/>
  <c r="H236"/>
  <c r="G236"/>
  <c r="F236"/>
  <c r="E240"/>
  <c r="I240"/>
  <c r="H240"/>
  <c r="G240"/>
  <c r="F240"/>
  <c r="E244"/>
  <c r="I244"/>
  <c r="H244"/>
  <c r="G244"/>
  <c r="F244"/>
  <c r="E248"/>
  <c r="I248"/>
  <c r="H248"/>
  <c r="G248"/>
  <c r="F248"/>
  <c r="E252"/>
  <c r="I252"/>
  <c r="H252"/>
  <c r="G252"/>
  <c r="F252"/>
  <c r="E256"/>
  <c r="I256"/>
  <c r="H256"/>
  <c r="G256"/>
  <c r="F256"/>
  <c r="E260"/>
  <c r="I260"/>
  <c r="H260"/>
  <c r="G260"/>
  <c r="F260"/>
  <c r="H129"/>
  <c r="G129"/>
  <c r="F129"/>
  <c r="E129"/>
  <c r="I129"/>
  <c r="H225"/>
  <c r="G225"/>
  <c r="F225"/>
  <c r="E225"/>
  <c r="I225"/>
  <c r="H289"/>
  <c r="G289"/>
  <c r="F289"/>
  <c r="E289"/>
  <c r="I289"/>
  <c r="H353"/>
  <c r="G353"/>
  <c r="F353"/>
  <c r="I353"/>
  <c r="E353"/>
  <c r="H61"/>
  <c r="G61"/>
  <c r="F61"/>
  <c r="E61"/>
  <c r="I61"/>
  <c r="H125"/>
  <c r="G125"/>
  <c r="F125"/>
  <c r="E125"/>
  <c r="I125"/>
  <c r="H189"/>
  <c r="G189"/>
  <c r="F189"/>
  <c r="E189"/>
  <c r="I189"/>
  <c r="H253"/>
  <c r="G253"/>
  <c r="F253"/>
  <c r="E253"/>
  <c r="I253"/>
  <c r="H349"/>
  <c r="G349"/>
  <c r="E349"/>
  <c r="F349"/>
  <c r="I349"/>
  <c r="H413"/>
  <c r="G413"/>
  <c r="F413"/>
  <c r="E413"/>
  <c r="I413"/>
  <c r="E440"/>
  <c r="I440"/>
  <c r="H440"/>
  <c r="G440"/>
  <c r="F440"/>
  <c r="H33"/>
  <c r="G33"/>
  <c r="F33"/>
  <c r="E33"/>
  <c r="I33"/>
  <c r="H65"/>
  <c r="G65"/>
  <c r="F65"/>
  <c r="E65"/>
  <c r="I65"/>
  <c r="H97"/>
  <c r="G97"/>
  <c r="F97"/>
  <c r="E97"/>
  <c r="I97"/>
  <c r="H161"/>
  <c r="G161"/>
  <c r="F161"/>
  <c r="E161"/>
  <c r="I161"/>
  <c r="H193"/>
  <c r="G193"/>
  <c r="F193"/>
  <c r="E193"/>
  <c r="I193"/>
  <c r="H257"/>
  <c r="G257"/>
  <c r="F257"/>
  <c r="E257"/>
  <c r="I257"/>
  <c r="H321"/>
  <c r="E321"/>
  <c r="G321"/>
  <c r="F321"/>
  <c r="I321"/>
  <c r="H385"/>
  <c r="E385"/>
  <c r="G385"/>
  <c r="F385"/>
  <c r="I385"/>
  <c r="H417"/>
  <c r="G417"/>
  <c r="I417"/>
  <c r="F417"/>
  <c r="E417"/>
  <c r="H29"/>
  <c r="G29"/>
  <c r="F29"/>
  <c r="E29"/>
  <c r="I29"/>
  <c r="H93"/>
  <c r="G93"/>
  <c r="F93"/>
  <c r="E93"/>
  <c r="I93"/>
  <c r="H157"/>
  <c r="G157"/>
  <c r="F157"/>
  <c r="E157"/>
  <c r="I157"/>
  <c r="H221"/>
  <c r="G221"/>
  <c r="F221"/>
  <c r="E221"/>
  <c r="I221"/>
  <c r="H285"/>
  <c r="G285"/>
  <c r="F285"/>
  <c r="E285"/>
  <c r="I285"/>
  <c r="H317"/>
  <c r="G317"/>
  <c r="F317"/>
  <c r="E317"/>
  <c r="I317"/>
  <c r="H381"/>
  <c r="E381"/>
  <c r="G381"/>
  <c r="I381"/>
  <c r="F381"/>
  <c r="F431"/>
  <c r="E431"/>
  <c r="I431"/>
  <c r="G431"/>
  <c r="H431"/>
  <c r="G438"/>
  <c r="F438"/>
  <c r="H438"/>
  <c r="E438"/>
  <c r="I438"/>
  <c r="H25"/>
  <c r="G25"/>
  <c r="F25"/>
  <c r="E25"/>
  <c r="I25"/>
  <c r="H57"/>
  <c r="G57"/>
  <c r="F57"/>
  <c r="E57"/>
  <c r="I57"/>
  <c r="H89"/>
  <c r="G89"/>
  <c r="F89"/>
  <c r="E89"/>
  <c r="I89"/>
  <c r="H121"/>
  <c r="G121"/>
  <c r="F121"/>
  <c r="E121"/>
  <c r="I121"/>
  <c r="H153"/>
  <c r="G153"/>
  <c r="F153"/>
  <c r="E153"/>
  <c r="I153"/>
  <c r="H185"/>
  <c r="G185"/>
  <c r="F185"/>
  <c r="E185"/>
  <c r="I185"/>
  <c r="H217"/>
  <c r="G217"/>
  <c r="F217"/>
  <c r="E217"/>
  <c r="I217"/>
  <c r="H249"/>
  <c r="G249"/>
  <c r="F249"/>
  <c r="E249"/>
  <c r="I249"/>
  <c r="H281"/>
  <c r="G281"/>
  <c r="F281"/>
  <c r="E281"/>
  <c r="I281"/>
  <c r="H313"/>
  <c r="G313"/>
  <c r="F313"/>
  <c r="E313"/>
  <c r="I313"/>
  <c r="H345"/>
  <c r="I345"/>
  <c r="G345"/>
  <c r="E345"/>
  <c r="F345"/>
  <c r="H377"/>
  <c r="G377"/>
  <c r="I377"/>
  <c r="F377"/>
  <c r="E377"/>
  <c r="H409"/>
  <c r="E409"/>
  <c r="G409"/>
  <c r="F409"/>
  <c r="I409"/>
  <c r="H21"/>
  <c r="G21"/>
  <c r="F21"/>
  <c r="E21"/>
  <c r="I21"/>
  <c r="H53"/>
  <c r="G53"/>
  <c r="F53"/>
  <c r="E53"/>
  <c r="I53"/>
  <c r="H85"/>
  <c r="G85"/>
  <c r="F85"/>
  <c r="E85"/>
  <c r="I85"/>
  <c r="H117"/>
  <c r="G117"/>
  <c r="F117"/>
  <c r="E117"/>
  <c r="I117"/>
  <c r="H149"/>
  <c r="G149"/>
  <c r="F149"/>
  <c r="E149"/>
  <c r="I149"/>
  <c r="H181"/>
  <c r="G181"/>
  <c r="F181"/>
  <c r="E181"/>
  <c r="I181"/>
  <c r="H213"/>
  <c r="G213"/>
  <c r="F213"/>
  <c r="E213"/>
  <c r="I213"/>
  <c r="H245"/>
  <c r="G245"/>
  <c r="F245"/>
  <c r="E245"/>
  <c r="I245"/>
  <c r="H277"/>
  <c r="G277"/>
  <c r="F277"/>
  <c r="E277"/>
  <c r="I277"/>
  <c r="H309"/>
  <c r="G309"/>
  <c r="F309"/>
  <c r="E309"/>
  <c r="I309"/>
  <c r="H341"/>
  <c r="G341"/>
  <c r="I341"/>
  <c r="F341"/>
  <c r="E341"/>
  <c r="H373"/>
  <c r="G373"/>
  <c r="F373"/>
  <c r="I373"/>
  <c r="E373"/>
  <c r="H405"/>
  <c r="I405"/>
  <c r="G405"/>
  <c r="E405"/>
  <c r="F405"/>
  <c r="G430"/>
  <c r="H430"/>
  <c r="F430"/>
  <c r="E430"/>
  <c r="I430"/>
  <c r="E436"/>
  <c r="I436"/>
  <c r="H436"/>
  <c r="G436"/>
  <c r="F436"/>
  <c r="H17"/>
  <c r="G17"/>
  <c r="F17"/>
  <c r="E17"/>
  <c r="I17"/>
  <c r="H113"/>
  <c r="G113"/>
  <c r="F113"/>
  <c r="E113"/>
  <c r="I113"/>
  <c r="H177"/>
  <c r="G177"/>
  <c r="F177"/>
  <c r="E177"/>
  <c r="I177"/>
  <c r="H273"/>
  <c r="G273"/>
  <c r="F273"/>
  <c r="E273"/>
  <c r="I273"/>
  <c r="H369"/>
  <c r="E369"/>
  <c r="G369"/>
  <c r="F369"/>
  <c r="I369"/>
  <c r="H45"/>
  <c r="G45"/>
  <c r="F45"/>
  <c r="E45"/>
  <c r="I45"/>
  <c r="H141"/>
  <c r="G141"/>
  <c r="F141"/>
  <c r="E141"/>
  <c r="I141"/>
  <c r="H237"/>
  <c r="G237"/>
  <c r="F237"/>
  <c r="E237"/>
  <c r="I237"/>
  <c r="H301"/>
  <c r="G301"/>
  <c r="F301"/>
  <c r="E301"/>
  <c r="I301"/>
  <c r="H397"/>
  <c r="G397"/>
  <c r="F397"/>
  <c r="E397"/>
  <c r="I397"/>
  <c r="E264"/>
  <c r="I264"/>
  <c r="H264"/>
  <c r="G264"/>
  <c r="F264"/>
  <c r="E268"/>
  <c r="I268"/>
  <c r="H268"/>
  <c r="G268"/>
  <c r="F268"/>
  <c r="E272"/>
  <c r="I272"/>
  <c r="H272"/>
  <c r="G272"/>
  <c r="F272"/>
  <c r="E276"/>
  <c r="I276"/>
  <c r="H276"/>
  <c r="G276"/>
  <c r="F276"/>
  <c r="E280"/>
  <c r="I280"/>
  <c r="H280"/>
  <c r="G280"/>
  <c r="F280"/>
  <c r="E284"/>
  <c r="I284"/>
  <c r="H284"/>
  <c r="G284"/>
  <c r="F284"/>
  <c r="E288"/>
  <c r="I288"/>
  <c r="H288"/>
  <c r="G288"/>
  <c r="F288"/>
  <c r="E292"/>
  <c r="I292"/>
  <c r="H292"/>
  <c r="G292"/>
  <c r="F292"/>
  <c r="E296"/>
  <c r="I296"/>
  <c r="H296"/>
  <c r="G296"/>
  <c r="F296"/>
  <c r="E300"/>
  <c r="I300"/>
  <c r="H300"/>
  <c r="G300"/>
  <c r="F300"/>
  <c r="E304"/>
  <c r="I304"/>
  <c r="F304"/>
  <c r="H304"/>
  <c r="G304"/>
  <c r="E308"/>
  <c r="I308"/>
  <c r="H308"/>
  <c r="G308"/>
  <c r="F308"/>
  <c r="E312"/>
  <c r="I312"/>
  <c r="H312"/>
  <c r="G312"/>
  <c r="F312"/>
  <c r="E316"/>
  <c r="I316"/>
  <c r="H316"/>
  <c r="F316"/>
  <c r="G316"/>
  <c r="E320"/>
  <c r="I320"/>
  <c r="H320"/>
  <c r="G320"/>
  <c r="F320"/>
  <c r="E324"/>
  <c r="I324"/>
  <c r="F324"/>
  <c r="H324"/>
  <c r="G324"/>
  <c r="E328"/>
  <c r="I328"/>
  <c r="H328"/>
  <c r="G328"/>
  <c r="F328"/>
  <c r="E332"/>
  <c r="I332"/>
  <c r="H332"/>
  <c r="F332"/>
  <c r="G332"/>
  <c r="E336"/>
  <c r="I336"/>
  <c r="F336"/>
  <c r="H336"/>
  <c r="G336"/>
  <c r="E340"/>
  <c r="I340"/>
  <c r="H340"/>
  <c r="G340"/>
  <c r="F340"/>
  <c r="E344"/>
  <c r="I344"/>
  <c r="H344"/>
  <c r="G344"/>
  <c r="F344"/>
  <c r="E348"/>
  <c r="I348"/>
  <c r="F348"/>
  <c r="H348"/>
  <c r="G348"/>
  <c r="E352"/>
  <c r="I352"/>
  <c r="H352"/>
  <c r="F352"/>
  <c r="G352"/>
  <c r="E356"/>
  <c r="I356"/>
  <c r="H356"/>
  <c r="G356"/>
  <c r="F356"/>
  <c r="E360"/>
  <c r="I360"/>
  <c r="H360"/>
  <c r="G360"/>
  <c r="F360"/>
  <c r="E364"/>
  <c r="I364"/>
  <c r="F364"/>
  <c r="H364"/>
  <c r="G364"/>
  <c r="E368"/>
  <c r="I368"/>
  <c r="H368"/>
  <c r="F368"/>
  <c r="G368"/>
  <c r="E372"/>
  <c r="I372"/>
  <c r="F372"/>
  <c r="H372"/>
  <c r="G372"/>
  <c r="E376"/>
  <c r="I376"/>
  <c r="H376"/>
  <c r="G376"/>
  <c r="F376"/>
  <c r="E380"/>
  <c r="I380"/>
  <c r="H380"/>
  <c r="G380"/>
  <c r="F380"/>
  <c r="E384"/>
  <c r="I384"/>
  <c r="H384"/>
  <c r="G384"/>
  <c r="F384"/>
  <c r="E388"/>
  <c r="I388"/>
  <c r="H388"/>
  <c r="G388"/>
  <c r="F388"/>
  <c r="E392"/>
  <c r="I392"/>
  <c r="H392"/>
  <c r="F392"/>
  <c r="G392"/>
  <c r="E396"/>
  <c r="I396"/>
  <c r="F396"/>
  <c r="H396"/>
  <c r="G396"/>
  <c r="E400"/>
  <c r="I400"/>
  <c r="H400"/>
  <c r="G400"/>
  <c r="F400"/>
  <c r="E404"/>
  <c r="I404"/>
  <c r="H404"/>
  <c r="G404"/>
  <c r="F404"/>
  <c r="E408"/>
  <c r="I408"/>
  <c r="H408"/>
  <c r="F408"/>
  <c r="G408"/>
  <c r="E412"/>
  <c r="I412"/>
  <c r="F412"/>
  <c r="H412"/>
  <c r="G412"/>
  <c r="E416"/>
  <c r="I416"/>
  <c r="H416"/>
  <c r="G416"/>
  <c r="F416"/>
  <c r="E420"/>
  <c r="I420"/>
  <c r="H420"/>
  <c r="G420"/>
  <c r="F420"/>
  <c r="E424"/>
  <c r="I424"/>
  <c r="F424"/>
  <c r="H424"/>
  <c r="G424"/>
  <c r="E428"/>
  <c r="I428"/>
  <c r="H428"/>
  <c r="F428"/>
  <c r="G428"/>
  <c r="H437"/>
  <c r="E437"/>
  <c r="G437"/>
  <c r="F437"/>
  <c r="I437"/>
  <c r="F7"/>
  <c r="E7"/>
  <c r="I7"/>
  <c r="H7"/>
  <c r="G7"/>
  <c r="F11"/>
  <c r="E11"/>
  <c r="I11"/>
  <c r="H11"/>
  <c r="G11"/>
  <c r="F15"/>
  <c r="E15"/>
  <c r="I15"/>
  <c r="H15"/>
  <c r="G15"/>
  <c r="F19"/>
  <c r="E19"/>
  <c r="I19"/>
  <c r="H19"/>
  <c r="G19"/>
  <c r="F23"/>
  <c r="E23"/>
  <c r="I23"/>
  <c r="H23"/>
  <c r="G23"/>
  <c r="F27"/>
  <c r="E27"/>
  <c r="I27"/>
  <c r="H27"/>
  <c r="G27"/>
  <c r="F31"/>
  <c r="E31"/>
  <c r="I31"/>
  <c r="H31"/>
  <c r="G31"/>
  <c r="F35"/>
  <c r="E35"/>
  <c r="I35"/>
  <c r="H35"/>
  <c r="G35"/>
  <c r="F39"/>
  <c r="E39"/>
  <c r="I39"/>
  <c r="H39"/>
  <c r="G39"/>
  <c r="F43"/>
  <c r="E43"/>
  <c r="I43"/>
  <c r="H43"/>
  <c r="G43"/>
  <c r="F47"/>
  <c r="E47"/>
  <c r="I47"/>
  <c r="H47"/>
  <c r="G47"/>
  <c r="F51"/>
  <c r="E51"/>
  <c r="I51"/>
  <c r="H51"/>
  <c r="G51"/>
  <c r="F55"/>
  <c r="E55"/>
  <c r="I55"/>
  <c r="H55"/>
  <c r="G55"/>
  <c r="F59"/>
  <c r="E59"/>
  <c r="I59"/>
  <c r="H59"/>
  <c r="G59"/>
  <c r="F63"/>
  <c r="E63"/>
  <c r="I63"/>
  <c r="H63"/>
  <c r="G63"/>
  <c r="F67"/>
  <c r="E67"/>
  <c r="I67"/>
  <c r="H67"/>
  <c r="G67"/>
  <c r="F71"/>
  <c r="E71"/>
  <c r="I71"/>
  <c r="H71"/>
  <c r="G71"/>
  <c r="F75"/>
  <c r="E75"/>
  <c r="I75"/>
  <c r="H75"/>
  <c r="G75"/>
  <c r="F79"/>
  <c r="E79"/>
  <c r="I79"/>
  <c r="H79"/>
  <c r="G79"/>
  <c r="F83"/>
  <c r="E83"/>
  <c r="I83"/>
  <c r="H83"/>
  <c r="G83"/>
  <c r="F87"/>
  <c r="E87"/>
  <c r="I87"/>
  <c r="H87"/>
  <c r="G87"/>
  <c r="F91"/>
  <c r="E91"/>
  <c r="I91"/>
  <c r="H91"/>
  <c r="G91"/>
  <c r="F95"/>
  <c r="E95"/>
  <c r="I95"/>
  <c r="H95"/>
  <c r="G95"/>
  <c r="F99"/>
  <c r="E99"/>
  <c r="I99"/>
  <c r="H99"/>
  <c r="G99"/>
  <c r="F103"/>
  <c r="E103"/>
  <c r="I103"/>
  <c r="H103"/>
  <c r="G103"/>
  <c r="F107"/>
  <c r="E107"/>
  <c r="I107"/>
  <c r="H107"/>
  <c r="G107"/>
  <c r="F111"/>
  <c r="E111"/>
  <c r="I111"/>
  <c r="H111"/>
  <c r="G111"/>
  <c r="F115"/>
  <c r="E115"/>
  <c r="I115"/>
  <c r="H115"/>
  <c r="G115"/>
  <c r="F119"/>
  <c r="E119"/>
  <c r="I119"/>
  <c r="H119"/>
  <c r="G119"/>
  <c r="F123"/>
  <c r="E123"/>
  <c r="I123"/>
  <c r="H123"/>
  <c r="G123"/>
  <c r="F127"/>
  <c r="E127"/>
  <c r="I127"/>
  <c r="H127"/>
  <c r="G127"/>
  <c r="F131"/>
  <c r="E131"/>
  <c r="I131"/>
  <c r="H131"/>
  <c r="G131"/>
  <c r="F135"/>
  <c r="E135"/>
  <c r="I135"/>
  <c r="H135"/>
  <c r="G135"/>
  <c r="F139"/>
  <c r="E139"/>
  <c r="I139"/>
  <c r="H139"/>
  <c r="G139"/>
  <c r="F143"/>
  <c r="E143"/>
  <c r="I143"/>
  <c r="H143"/>
  <c r="G143"/>
  <c r="F147"/>
  <c r="E147"/>
  <c r="I147"/>
  <c r="H147"/>
  <c r="G147"/>
  <c r="F151"/>
  <c r="E151"/>
  <c r="I151"/>
  <c r="H151"/>
  <c r="G151"/>
  <c r="F155"/>
  <c r="E155"/>
  <c r="I155"/>
  <c r="H155"/>
  <c r="G155"/>
  <c r="F159"/>
  <c r="E159"/>
  <c r="I159"/>
  <c r="H159"/>
  <c r="G159"/>
  <c r="F163"/>
  <c r="E163"/>
  <c r="I163"/>
  <c r="H163"/>
  <c r="G163"/>
  <c r="F167"/>
  <c r="E167"/>
  <c r="I167"/>
  <c r="H167"/>
  <c r="G167"/>
  <c r="F171"/>
  <c r="E171"/>
  <c r="I171"/>
  <c r="H171"/>
  <c r="G171"/>
  <c r="F175"/>
  <c r="E175"/>
  <c r="I175"/>
  <c r="H175"/>
  <c r="G175"/>
  <c r="F179"/>
  <c r="E179"/>
  <c r="I179"/>
  <c r="H179"/>
  <c r="G179"/>
  <c r="F183"/>
  <c r="E183"/>
  <c r="I183"/>
  <c r="H183"/>
  <c r="G183"/>
  <c r="F187"/>
  <c r="E187"/>
  <c r="I187"/>
  <c r="H187"/>
  <c r="G187"/>
  <c r="F191"/>
  <c r="E191"/>
  <c r="I191"/>
  <c r="H191"/>
  <c r="G191"/>
  <c r="F195"/>
  <c r="E195"/>
  <c r="I195"/>
  <c r="H195"/>
  <c r="G195"/>
  <c r="F199"/>
  <c r="E199"/>
  <c r="I199"/>
  <c r="H199"/>
  <c r="G199"/>
  <c r="F203"/>
  <c r="E203"/>
  <c r="I203"/>
  <c r="H203"/>
  <c r="G203"/>
  <c r="F207"/>
  <c r="E207"/>
  <c r="I207"/>
  <c r="H207"/>
  <c r="G207"/>
  <c r="F211"/>
  <c r="E211"/>
  <c r="I211"/>
  <c r="H211"/>
  <c r="G211"/>
  <c r="F215"/>
  <c r="E215"/>
  <c r="I215"/>
  <c r="H215"/>
  <c r="G215"/>
  <c r="F219"/>
  <c r="E219"/>
  <c r="I219"/>
  <c r="H219"/>
  <c r="G219"/>
  <c r="F223"/>
  <c r="E223"/>
  <c r="I223"/>
  <c r="H223"/>
  <c r="G223"/>
  <c r="F227"/>
  <c r="E227"/>
  <c r="I227"/>
  <c r="H227"/>
  <c r="G227"/>
  <c r="F231"/>
  <c r="E231"/>
  <c r="I231"/>
  <c r="H231"/>
  <c r="G231"/>
  <c r="F235"/>
  <c r="E235"/>
  <c r="I235"/>
  <c r="H235"/>
  <c r="G235"/>
  <c r="F239"/>
  <c r="E239"/>
  <c r="I239"/>
  <c r="H239"/>
  <c r="G239"/>
  <c r="F243"/>
  <c r="E243"/>
  <c r="I243"/>
  <c r="H243"/>
  <c r="G243"/>
  <c r="F247"/>
  <c r="E247"/>
  <c r="I247"/>
  <c r="H247"/>
  <c r="G247"/>
  <c r="F251"/>
  <c r="E251"/>
  <c r="I251"/>
  <c r="H251"/>
  <c r="G251"/>
  <c r="F255"/>
  <c r="E255"/>
  <c r="I255"/>
  <c r="H255"/>
  <c r="G255"/>
  <c r="F259"/>
  <c r="E259"/>
  <c r="I259"/>
  <c r="H259"/>
  <c r="G259"/>
  <c r="F263"/>
  <c r="E263"/>
  <c r="I263"/>
  <c r="H263"/>
  <c r="G263"/>
  <c r="F267"/>
  <c r="E267"/>
  <c r="I267"/>
  <c r="H267"/>
  <c r="G267"/>
  <c r="F271"/>
  <c r="E271"/>
  <c r="I271"/>
  <c r="H271"/>
  <c r="G271"/>
  <c r="F275"/>
  <c r="E275"/>
  <c r="I275"/>
  <c r="H275"/>
  <c r="G275"/>
  <c r="F279"/>
  <c r="E279"/>
  <c r="I279"/>
  <c r="H279"/>
  <c r="G279"/>
  <c r="F283"/>
  <c r="E283"/>
  <c r="I283"/>
  <c r="H283"/>
  <c r="G283"/>
  <c r="F287"/>
  <c r="E287"/>
  <c r="I287"/>
  <c r="H287"/>
  <c r="G287"/>
  <c r="F291"/>
  <c r="E291"/>
  <c r="I291"/>
  <c r="H291"/>
  <c r="G291"/>
  <c r="F295"/>
  <c r="E295"/>
  <c r="I295"/>
  <c r="H295"/>
  <c r="G295"/>
  <c r="F299"/>
  <c r="E299"/>
  <c r="I299"/>
  <c r="H299"/>
  <c r="G299"/>
  <c r="F303"/>
  <c r="E303"/>
  <c r="I303"/>
  <c r="G303"/>
  <c r="H303"/>
  <c r="F307"/>
  <c r="E307"/>
  <c r="I307"/>
  <c r="H307"/>
  <c r="G307"/>
  <c r="F311"/>
  <c r="E311"/>
  <c r="I311"/>
  <c r="H311"/>
  <c r="G311"/>
  <c r="F315"/>
  <c r="E315"/>
  <c r="I315"/>
  <c r="H315"/>
  <c r="G315"/>
  <c r="F319"/>
  <c r="E319"/>
  <c r="I319"/>
  <c r="G319"/>
  <c r="H319"/>
  <c r="F323"/>
  <c r="E323"/>
  <c r="I323"/>
  <c r="H323"/>
  <c r="G323"/>
  <c r="F327"/>
  <c r="G327"/>
  <c r="E327"/>
  <c r="I327"/>
  <c r="H327"/>
  <c r="F331"/>
  <c r="E331"/>
  <c r="I331"/>
  <c r="H331"/>
  <c r="G331"/>
  <c r="F335"/>
  <c r="E335"/>
  <c r="I335"/>
  <c r="G335"/>
  <c r="H335"/>
  <c r="F339"/>
  <c r="G339"/>
  <c r="E339"/>
  <c r="I339"/>
  <c r="H339"/>
  <c r="F343"/>
  <c r="E343"/>
  <c r="I343"/>
  <c r="H343"/>
  <c r="G343"/>
  <c r="F347"/>
  <c r="E347"/>
  <c r="I347"/>
  <c r="H347"/>
  <c r="G347"/>
  <c r="F351"/>
  <c r="G351"/>
  <c r="E351"/>
  <c r="I351"/>
  <c r="H351"/>
  <c r="F355"/>
  <c r="E355"/>
  <c r="I355"/>
  <c r="G355"/>
  <c r="H355"/>
  <c r="F359"/>
  <c r="E359"/>
  <c r="I359"/>
  <c r="H359"/>
  <c r="G359"/>
  <c r="F363"/>
  <c r="E363"/>
  <c r="I363"/>
  <c r="H363"/>
  <c r="G363"/>
  <c r="F367"/>
  <c r="E367"/>
  <c r="I367"/>
  <c r="H367"/>
  <c r="G367"/>
  <c r="F371"/>
  <c r="E371"/>
  <c r="I371"/>
  <c r="G371"/>
  <c r="H371"/>
  <c r="F375"/>
  <c r="G375"/>
  <c r="E375"/>
  <c r="I375"/>
  <c r="H375"/>
  <c r="F379"/>
  <c r="E379"/>
  <c r="I379"/>
  <c r="H379"/>
  <c r="G379"/>
  <c r="F383"/>
  <c r="E383"/>
  <c r="I383"/>
  <c r="G383"/>
  <c r="H383"/>
  <c r="F387"/>
  <c r="E387"/>
  <c r="I387"/>
  <c r="H387"/>
  <c r="G387"/>
  <c r="F391"/>
  <c r="E391"/>
  <c r="I391"/>
  <c r="H391"/>
  <c r="G391"/>
  <c r="F395"/>
  <c r="E395"/>
  <c r="I395"/>
  <c r="G395"/>
  <c r="H395"/>
  <c r="F399"/>
  <c r="G399"/>
  <c r="E399"/>
  <c r="I399"/>
  <c r="H399"/>
  <c r="F403"/>
  <c r="E403"/>
  <c r="I403"/>
  <c r="H403"/>
  <c r="G403"/>
  <c r="F407"/>
  <c r="E407"/>
  <c r="I407"/>
  <c r="H407"/>
  <c r="G407"/>
  <c r="F411"/>
  <c r="E411"/>
  <c r="I411"/>
  <c r="G411"/>
  <c r="H411"/>
  <c r="F415"/>
  <c r="G415"/>
  <c r="E415"/>
  <c r="I415"/>
  <c r="H415"/>
  <c r="F419"/>
  <c r="E419"/>
  <c r="I419"/>
  <c r="H419"/>
  <c r="G419"/>
  <c r="F423"/>
  <c r="E423"/>
  <c r="I423"/>
  <c r="H423"/>
  <c r="G423"/>
  <c r="F427"/>
  <c r="G427"/>
  <c r="E427"/>
  <c r="I427"/>
  <c r="H427"/>
  <c r="E432"/>
  <c r="I432"/>
  <c r="H432"/>
  <c r="G432"/>
  <c r="F432"/>
  <c r="G6"/>
  <c r="F6"/>
  <c r="E6"/>
  <c r="I6"/>
  <c r="H6"/>
  <c r="G10"/>
  <c r="F10"/>
  <c r="E10"/>
  <c r="I10"/>
  <c r="H10"/>
  <c r="G14"/>
  <c r="F14"/>
  <c r="E14"/>
  <c r="I14"/>
  <c r="H14"/>
  <c r="G18"/>
  <c r="F18"/>
  <c r="E18"/>
  <c r="I18"/>
  <c r="H18"/>
  <c r="G22"/>
  <c r="F22"/>
  <c r="E22"/>
  <c r="I22"/>
  <c r="H22"/>
  <c r="G26"/>
  <c r="F26"/>
  <c r="E26"/>
  <c r="I26"/>
  <c r="H26"/>
  <c r="G30"/>
  <c r="F30"/>
  <c r="E30"/>
  <c r="I30"/>
  <c r="H30"/>
  <c r="G34"/>
  <c r="F34"/>
  <c r="E34"/>
  <c r="I34"/>
  <c r="H34"/>
  <c r="G38"/>
  <c r="F38"/>
  <c r="E38"/>
  <c r="I38"/>
  <c r="H38"/>
  <c r="G42"/>
  <c r="F42"/>
  <c r="E42"/>
  <c r="I42"/>
  <c r="H42"/>
  <c r="G46"/>
  <c r="F46"/>
  <c r="E46"/>
  <c r="I46"/>
  <c r="H46"/>
  <c r="G50"/>
  <c r="F50"/>
  <c r="E50"/>
  <c r="I50"/>
  <c r="H50"/>
  <c r="G54"/>
  <c r="F54"/>
  <c r="E54"/>
  <c r="I54"/>
  <c r="H54"/>
  <c r="G58"/>
  <c r="F58"/>
  <c r="E58"/>
  <c r="I58"/>
  <c r="H58"/>
  <c r="G62"/>
  <c r="F62"/>
  <c r="E62"/>
  <c r="I62"/>
  <c r="H62"/>
  <c r="G66"/>
  <c r="F66"/>
  <c r="E66"/>
  <c r="I66"/>
  <c r="H66"/>
  <c r="G70"/>
  <c r="F70"/>
  <c r="E70"/>
  <c r="I70"/>
  <c r="H70"/>
  <c r="G74"/>
  <c r="F74"/>
  <c r="E74"/>
  <c r="I74"/>
  <c r="H74"/>
  <c r="G78"/>
  <c r="F78"/>
  <c r="E78"/>
  <c r="I78"/>
  <c r="H78"/>
  <c r="G82"/>
  <c r="F82"/>
  <c r="E82"/>
  <c r="I82"/>
  <c r="H82"/>
  <c r="G86"/>
  <c r="F86"/>
  <c r="E86"/>
  <c r="I86"/>
  <c r="H86"/>
  <c r="G90"/>
  <c r="F90"/>
  <c r="E90"/>
  <c r="I90"/>
  <c r="H90"/>
  <c r="G94"/>
  <c r="F94"/>
  <c r="E94"/>
  <c r="I94"/>
  <c r="H94"/>
  <c r="G98"/>
  <c r="F98"/>
  <c r="E98"/>
  <c r="I98"/>
  <c r="H98"/>
  <c r="G102"/>
  <c r="F102"/>
  <c r="E102"/>
  <c r="I102"/>
  <c r="H102"/>
  <c r="G106"/>
  <c r="F106"/>
  <c r="E106"/>
  <c r="I106"/>
  <c r="H106"/>
  <c r="G110"/>
  <c r="F110"/>
  <c r="E110"/>
  <c r="I110"/>
  <c r="H110"/>
  <c r="G114"/>
  <c r="F114"/>
  <c r="E114"/>
  <c r="I114"/>
  <c r="H114"/>
  <c r="G118"/>
  <c r="F118"/>
  <c r="E118"/>
  <c r="I118"/>
  <c r="H118"/>
  <c r="G122"/>
  <c r="F122"/>
  <c r="E122"/>
  <c r="I122"/>
  <c r="H122"/>
  <c r="G126"/>
  <c r="F126"/>
  <c r="E126"/>
  <c r="I126"/>
  <c r="H126"/>
  <c r="G130"/>
  <c r="F130"/>
  <c r="E130"/>
  <c r="I130"/>
  <c r="H130"/>
  <c r="G134"/>
  <c r="F134"/>
  <c r="E134"/>
  <c r="I134"/>
  <c r="H134"/>
  <c r="G138"/>
  <c r="F138"/>
  <c r="E138"/>
  <c r="I138"/>
  <c r="H138"/>
  <c r="G142"/>
  <c r="F142"/>
  <c r="E142"/>
  <c r="I142"/>
  <c r="H142"/>
  <c r="G146"/>
  <c r="F146"/>
  <c r="E146"/>
  <c r="I146"/>
  <c r="H146"/>
  <c r="G150"/>
  <c r="F150"/>
  <c r="E150"/>
  <c r="I150"/>
  <c r="H150"/>
  <c r="G154"/>
  <c r="F154"/>
  <c r="E154"/>
  <c r="I154"/>
  <c r="H154"/>
  <c r="G158"/>
  <c r="F158"/>
  <c r="E158"/>
  <c r="I158"/>
  <c r="H158"/>
  <c r="G162"/>
  <c r="F162"/>
  <c r="E162"/>
  <c r="I162"/>
  <c r="H162"/>
  <c r="G166"/>
  <c r="F166"/>
  <c r="E166"/>
  <c r="I166"/>
  <c r="H166"/>
  <c r="G170"/>
  <c r="F170"/>
  <c r="E170"/>
  <c r="I170"/>
  <c r="H170"/>
  <c r="G174"/>
  <c r="F174"/>
  <c r="E174"/>
  <c r="I174"/>
  <c r="H174"/>
  <c r="G178"/>
  <c r="F178"/>
  <c r="E178"/>
  <c r="I178"/>
  <c r="H178"/>
  <c r="G182"/>
  <c r="F182"/>
  <c r="E182"/>
  <c r="I182"/>
  <c r="H182"/>
  <c r="G186"/>
  <c r="F186"/>
  <c r="E186"/>
  <c r="I186"/>
  <c r="H186"/>
  <c r="G190"/>
  <c r="F190"/>
  <c r="E190"/>
  <c r="I190"/>
  <c r="H190"/>
  <c r="G194"/>
  <c r="F194"/>
  <c r="E194"/>
  <c r="I194"/>
  <c r="H194"/>
  <c r="G202"/>
  <c r="F202"/>
  <c r="E202"/>
  <c r="I202"/>
  <c r="H202"/>
  <c r="G294"/>
  <c r="F294"/>
  <c r="E294"/>
  <c r="I294"/>
  <c r="H294"/>
  <c r="G318"/>
  <c r="H318"/>
  <c r="F318"/>
  <c r="E318"/>
  <c r="I318"/>
  <c r="G338"/>
  <c r="F338"/>
  <c r="H338"/>
  <c r="E338"/>
  <c r="I338"/>
  <c r="G362"/>
  <c r="F362"/>
  <c r="E362"/>
  <c r="I362"/>
  <c r="H362"/>
  <c r="G374"/>
  <c r="F374"/>
  <c r="H374"/>
  <c r="E374"/>
  <c r="I374"/>
  <c r="G386"/>
  <c r="F386"/>
  <c r="H386"/>
  <c r="E386"/>
  <c r="I386"/>
  <c r="G406"/>
  <c r="F406"/>
  <c r="E406"/>
  <c r="I406"/>
  <c r="H406"/>
  <c r="G426"/>
  <c r="F426"/>
  <c r="E426"/>
  <c r="I426"/>
  <c r="H426"/>
  <c r="G198"/>
  <c r="F198"/>
  <c r="E198"/>
  <c r="I198"/>
  <c r="H198"/>
  <c r="G218"/>
  <c r="F218"/>
  <c r="E218"/>
  <c r="I218"/>
  <c r="H218"/>
  <c r="G230"/>
  <c r="F230"/>
  <c r="E230"/>
  <c r="I230"/>
  <c r="H230"/>
  <c r="G242"/>
  <c r="F242"/>
  <c r="E242"/>
  <c r="I242"/>
  <c r="H242"/>
  <c r="G250"/>
  <c r="F250"/>
  <c r="E250"/>
  <c r="I250"/>
  <c r="H250"/>
  <c r="G258"/>
  <c r="F258"/>
  <c r="E258"/>
  <c r="I258"/>
  <c r="H258"/>
  <c r="G270"/>
  <c r="F270"/>
  <c r="E270"/>
  <c r="I270"/>
  <c r="H270"/>
  <c r="G278"/>
  <c r="F278"/>
  <c r="E278"/>
  <c r="I278"/>
  <c r="H278"/>
  <c r="G286"/>
  <c r="F286"/>
  <c r="E286"/>
  <c r="I286"/>
  <c r="H286"/>
  <c r="G298"/>
  <c r="F298"/>
  <c r="E298"/>
  <c r="I298"/>
  <c r="H298"/>
  <c r="G310"/>
  <c r="F310"/>
  <c r="E310"/>
  <c r="I310"/>
  <c r="H310"/>
  <c r="G314"/>
  <c r="H314"/>
  <c r="F314"/>
  <c r="E314"/>
  <c r="I314"/>
  <c r="G330"/>
  <c r="H330"/>
  <c r="F330"/>
  <c r="E330"/>
  <c r="I330"/>
  <c r="G346"/>
  <c r="F346"/>
  <c r="E346"/>
  <c r="I346"/>
  <c r="H346"/>
  <c r="G354"/>
  <c r="H354"/>
  <c r="F354"/>
  <c r="E354"/>
  <c r="I354"/>
  <c r="G382"/>
  <c r="F382"/>
  <c r="E382"/>
  <c r="I382"/>
  <c r="H382"/>
  <c r="G398"/>
  <c r="F398"/>
  <c r="H398"/>
  <c r="E398"/>
  <c r="I398"/>
  <c r="G410"/>
  <c r="F410"/>
  <c r="E410"/>
  <c r="I410"/>
  <c r="H410"/>
  <c r="G418"/>
  <c r="H418"/>
  <c r="F418"/>
  <c r="E418"/>
  <c r="I418"/>
  <c r="G206"/>
  <c r="F206"/>
  <c r="E206"/>
  <c r="I206"/>
  <c r="H206"/>
  <c r="G302"/>
  <c r="F302"/>
  <c r="E302"/>
  <c r="I302"/>
  <c r="H302"/>
  <c r="G322"/>
  <c r="F322"/>
  <c r="H322"/>
  <c r="E322"/>
  <c r="I322"/>
  <c r="G342"/>
  <c r="H342"/>
  <c r="F342"/>
  <c r="E342"/>
  <c r="I342"/>
  <c r="G358"/>
  <c r="H358"/>
  <c r="F358"/>
  <c r="E358"/>
  <c r="I358"/>
  <c r="G378"/>
  <c r="H378"/>
  <c r="F378"/>
  <c r="E378"/>
  <c r="I378"/>
  <c r="G390"/>
  <c r="F390"/>
  <c r="E390"/>
  <c r="I390"/>
  <c r="H390"/>
  <c r="G402"/>
  <c r="H402"/>
  <c r="F402"/>
  <c r="E402"/>
  <c r="I402"/>
  <c r="G422"/>
  <c r="F422"/>
  <c r="E422"/>
  <c r="I422"/>
  <c r="H422"/>
  <c r="G210"/>
  <c r="F210"/>
  <c r="E210"/>
  <c r="H210"/>
  <c r="I210"/>
  <c r="G214"/>
  <c r="F214"/>
  <c r="E214"/>
  <c r="I214"/>
  <c r="H214"/>
  <c r="G222"/>
  <c r="F222"/>
  <c r="E222"/>
  <c r="I222"/>
  <c r="H222"/>
  <c r="G226"/>
  <c r="F226"/>
  <c r="E226"/>
  <c r="I226"/>
  <c r="H226"/>
  <c r="G234"/>
  <c r="F234"/>
  <c r="E234"/>
  <c r="I234"/>
  <c r="H234"/>
  <c r="G238"/>
  <c r="F238"/>
  <c r="E238"/>
  <c r="I238"/>
  <c r="H238"/>
  <c r="G246"/>
  <c r="F246"/>
  <c r="E246"/>
  <c r="I246"/>
  <c r="H246"/>
  <c r="G254"/>
  <c r="F254"/>
  <c r="E254"/>
  <c r="I254"/>
  <c r="H254"/>
  <c r="G262"/>
  <c r="F262"/>
  <c r="E262"/>
  <c r="I262"/>
  <c r="H262"/>
  <c r="G266"/>
  <c r="F266"/>
  <c r="E266"/>
  <c r="I266"/>
  <c r="H266"/>
  <c r="G274"/>
  <c r="F274"/>
  <c r="E274"/>
  <c r="I274"/>
  <c r="H274"/>
  <c r="G282"/>
  <c r="F282"/>
  <c r="E282"/>
  <c r="I282"/>
  <c r="H282"/>
  <c r="G290"/>
  <c r="F290"/>
  <c r="E290"/>
  <c r="I290"/>
  <c r="H290"/>
  <c r="G306"/>
  <c r="F306"/>
  <c r="E306"/>
  <c r="I306"/>
  <c r="H306"/>
  <c r="G326"/>
  <c r="F326"/>
  <c r="E326"/>
  <c r="I326"/>
  <c r="H326"/>
  <c r="G334"/>
  <c r="F334"/>
  <c r="E334"/>
  <c r="I334"/>
  <c r="H334"/>
  <c r="G350"/>
  <c r="F350"/>
  <c r="E350"/>
  <c r="I350"/>
  <c r="H350"/>
  <c r="G366"/>
  <c r="H366"/>
  <c r="F366"/>
  <c r="E366"/>
  <c r="I366"/>
  <c r="G370"/>
  <c r="F370"/>
  <c r="E370"/>
  <c r="I370"/>
  <c r="H370"/>
  <c r="G394"/>
  <c r="F394"/>
  <c r="E394"/>
  <c r="I394"/>
  <c r="H394"/>
  <c r="G414"/>
  <c r="F414"/>
  <c r="H414"/>
  <c r="E414"/>
  <c r="I414"/>
  <c r="S369" l="1"/>
  <c r="S337"/>
  <c r="S241"/>
  <c r="S209"/>
  <c r="S177"/>
  <c r="S145"/>
  <c r="S277"/>
  <c r="S261"/>
  <c r="S245"/>
  <c r="S229"/>
  <c r="S213"/>
  <c r="S440"/>
  <c r="S137"/>
  <c r="S439"/>
  <c r="S197"/>
  <c r="S181"/>
  <c r="S165"/>
  <c r="S149"/>
  <c r="S156"/>
  <c r="S148"/>
  <c r="S273"/>
  <c r="S6"/>
  <c r="S394"/>
  <c r="S366"/>
  <c r="S334"/>
  <c r="S306"/>
  <c r="S282"/>
  <c r="S266"/>
  <c r="S254"/>
  <c r="S238"/>
  <c r="S226"/>
  <c r="S214"/>
  <c r="S422"/>
  <c r="S390"/>
  <c r="S358"/>
  <c r="S322"/>
  <c r="S206"/>
  <c r="S410"/>
  <c r="S382"/>
  <c r="S346"/>
  <c r="S314"/>
  <c r="S298"/>
  <c r="S278"/>
  <c r="S258"/>
  <c r="S242"/>
  <c r="S218"/>
  <c r="S426"/>
  <c r="S386"/>
  <c r="S362"/>
  <c r="S318"/>
  <c r="S202"/>
  <c r="S190"/>
  <c r="S182"/>
  <c r="S174"/>
  <c r="S166"/>
  <c r="S158"/>
  <c r="S150"/>
  <c r="S142"/>
  <c r="S134"/>
  <c r="S126"/>
  <c r="S118"/>
  <c r="S110"/>
  <c r="S102"/>
  <c r="S94"/>
  <c r="S86"/>
  <c r="S78"/>
  <c r="S70"/>
  <c r="S62"/>
  <c r="S54"/>
  <c r="S46"/>
  <c r="S38"/>
  <c r="S30"/>
  <c r="S22"/>
  <c r="S14"/>
  <c r="S423"/>
  <c r="S407"/>
  <c r="S391"/>
  <c r="S375"/>
  <c r="S359"/>
  <c r="S343"/>
  <c r="S327"/>
  <c r="S311"/>
  <c r="S295"/>
  <c r="S279"/>
  <c r="S263"/>
  <c r="S231"/>
  <c r="S199"/>
  <c r="S167"/>
  <c r="S434"/>
  <c r="S429"/>
  <c r="S417"/>
  <c r="S393"/>
  <c r="S385"/>
  <c r="S361"/>
  <c r="S353"/>
  <c r="S313"/>
  <c r="S305"/>
  <c r="S281"/>
  <c r="S249"/>
  <c r="S217"/>
  <c r="S185"/>
  <c r="S153"/>
  <c r="S129"/>
  <c r="S113"/>
  <c r="S97"/>
  <c r="S81"/>
  <c r="S65"/>
  <c r="S57"/>
  <c r="S41"/>
  <c r="S29"/>
  <c r="S21"/>
  <c r="S13"/>
  <c r="S436"/>
  <c r="S427"/>
  <c r="S411"/>
  <c r="S395"/>
  <c r="S379"/>
  <c r="S363"/>
  <c r="S347"/>
  <c r="S331"/>
  <c r="S315"/>
  <c r="S299"/>
  <c r="S283"/>
  <c r="S267"/>
  <c r="S255"/>
  <c r="S243"/>
  <c r="S235"/>
  <c r="S223"/>
  <c r="S211"/>
  <c r="S203"/>
  <c r="S191"/>
  <c r="S179"/>
  <c r="S171"/>
  <c r="S159"/>
  <c r="S151"/>
  <c r="S143"/>
  <c r="S135"/>
  <c r="S127"/>
  <c r="S119"/>
  <c r="S111"/>
  <c r="S103"/>
  <c r="S95"/>
  <c r="S87"/>
  <c r="S79"/>
  <c r="S71"/>
  <c r="S63"/>
  <c r="S55"/>
  <c r="S47"/>
  <c r="S39"/>
  <c r="S31"/>
  <c r="S23"/>
  <c r="S15"/>
  <c r="S7"/>
  <c r="S428"/>
  <c r="S420"/>
  <c r="S412"/>
  <c r="S404"/>
  <c r="S396"/>
  <c r="S388"/>
  <c r="S380"/>
  <c r="S372"/>
  <c r="S364"/>
  <c r="S356"/>
  <c r="S348"/>
  <c r="S340"/>
  <c r="S332"/>
  <c r="S324"/>
  <c r="S316"/>
  <c r="S308"/>
  <c r="S300"/>
  <c r="S292"/>
  <c r="S284"/>
  <c r="S413"/>
  <c r="S397"/>
  <c r="S381"/>
  <c r="S365"/>
  <c r="S349"/>
  <c r="S333"/>
  <c r="S317"/>
  <c r="S301"/>
  <c r="S285"/>
  <c r="S141"/>
  <c r="S133"/>
  <c r="S125"/>
  <c r="S109"/>
  <c r="S93"/>
  <c r="S77"/>
  <c r="S61"/>
  <c r="S53"/>
  <c r="S37"/>
  <c r="S435"/>
  <c r="S160"/>
  <c r="S152"/>
  <c r="S144"/>
  <c r="S136"/>
  <c r="S128"/>
  <c r="S120"/>
  <c r="S112"/>
  <c r="S104"/>
  <c r="S96"/>
  <c r="S88"/>
  <c r="S80"/>
  <c r="S72"/>
  <c r="S64"/>
  <c r="S52"/>
  <c r="S44"/>
  <c r="S36"/>
  <c r="S28"/>
  <c r="S20"/>
  <c r="S12"/>
  <c r="S425"/>
  <c r="S321"/>
  <c r="S289"/>
  <c r="S276"/>
  <c r="S268"/>
  <c r="S260"/>
  <c r="S252"/>
  <c r="S244"/>
  <c r="S236"/>
  <c r="S228"/>
  <c r="S220"/>
  <c r="S212"/>
  <c r="S204"/>
  <c r="S196"/>
  <c r="S188"/>
  <c r="S180"/>
  <c r="S172"/>
  <c r="S164"/>
  <c r="S269"/>
  <c r="S253"/>
  <c r="S237"/>
  <c r="S221"/>
  <c r="S205"/>
  <c r="S189"/>
  <c r="S173"/>
  <c r="S157"/>
  <c r="S414"/>
  <c r="S370"/>
  <c r="S350"/>
  <c r="S326"/>
  <c r="S290"/>
  <c r="S274"/>
  <c r="S262"/>
  <c r="S246"/>
  <c r="S234"/>
  <c r="S222"/>
  <c r="S210"/>
  <c r="S402"/>
  <c r="S378"/>
  <c r="S342"/>
  <c r="S302"/>
  <c r="S418"/>
  <c r="S398"/>
  <c r="S354"/>
  <c r="S330"/>
  <c r="S310"/>
  <c r="S286"/>
  <c r="S270"/>
  <c r="S250"/>
  <c r="S230"/>
  <c r="S198"/>
  <c r="S406"/>
  <c r="S374"/>
  <c r="S338"/>
  <c r="S294"/>
  <c r="S194"/>
  <c r="S186"/>
  <c r="S178"/>
  <c r="S170"/>
  <c r="S162"/>
  <c r="S154"/>
  <c r="S146"/>
  <c r="S138"/>
  <c r="S130"/>
  <c r="S122"/>
  <c r="S114"/>
  <c r="S106"/>
  <c r="S98"/>
  <c r="S90"/>
  <c r="S82"/>
  <c r="S74"/>
  <c r="S66"/>
  <c r="S58"/>
  <c r="S50"/>
  <c r="S42"/>
  <c r="S34"/>
  <c r="S26"/>
  <c r="S18"/>
  <c r="S10"/>
  <c r="S419"/>
  <c r="S403"/>
  <c r="S387"/>
  <c r="S371"/>
  <c r="S355"/>
  <c r="S339"/>
  <c r="S323"/>
  <c r="S307"/>
  <c r="S291"/>
  <c r="S275"/>
  <c r="S247"/>
  <c r="S215"/>
  <c r="S183"/>
  <c r="S437"/>
  <c r="S433"/>
  <c r="S438"/>
  <c r="S430"/>
  <c r="S409"/>
  <c r="S401"/>
  <c r="S377"/>
  <c r="S345"/>
  <c r="S329"/>
  <c r="S297"/>
  <c r="S265"/>
  <c r="S257"/>
  <c r="S233"/>
  <c r="S225"/>
  <c r="S201"/>
  <c r="S193"/>
  <c r="S169"/>
  <c r="S161"/>
  <c r="S121"/>
  <c r="S105"/>
  <c r="S89"/>
  <c r="S73"/>
  <c r="S49"/>
  <c r="S33"/>
  <c r="S25"/>
  <c r="S17"/>
  <c r="S9"/>
  <c r="S432"/>
  <c r="S415"/>
  <c r="S399"/>
  <c r="S383"/>
  <c r="S367"/>
  <c r="S351"/>
  <c r="S335"/>
  <c r="S319"/>
  <c r="S303"/>
  <c r="S287"/>
  <c r="S271"/>
  <c r="S259"/>
  <c r="S251"/>
  <c r="S239"/>
  <c r="S227"/>
  <c r="S219"/>
  <c r="S207"/>
  <c r="S195"/>
  <c r="S187"/>
  <c r="S175"/>
  <c r="S163"/>
  <c r="S155"/>
  <c r="S147"/>
  <c r="S139"/>
  <c r="S131"/>
  <c r="S123"/>
  <c r="S115"/>
  <c r="S107"/>
  <c r="S99"/>
  <c r="S91"/>
  <c r="S83"/>
  <c r="S75"/>
  <c r="S67"/>
  <c r="S59"/>
  <c r="S51"/>
  <c r="S43"/>
  <c r="S35"/>
  <c r="S27"/>
  <c r="S19"/>
  <c r="S11"/>
  <c r="S424"/>
  <c r="S416"/>
  <c r="S408"/>
  <c r="S400"/>
  <c r="S392"/>
  <c r="S384"/>
  <c r="S376"/>
  <c r="S368"/>
  <c r="S360"/>
  <c r="S352"/>
  <c r="S344"/>
  <c r="S336"/>
  <c r="S328"/>
  <c r="S320"/>
  <c r="S312"/>
  <c r="S304"/>
  <c r="S296"/>
  <c r="S288"/>
  <c r="S280"/>
  <c r="S272"/>
  <c r="S264"/>
  <c r="S256"/>
  <c r="S248"/>
  <c r="S240"/>
  <c r="S232"/>
  <c r="S224"/>
  <c r="S216"/>
  <c r="S208"/>
  <c r="S200"/>
  <c r="S192"/>
  <c r="S184"/>
  <c r="S176"/>
  <c r="S168"/>
  <c r="S421"/>
  <c r="S405"/>
  <c r="S389"/>
  <c r="S373"/>
  <c r="S357"/>
  <c r="S341"/>
  <c r="S325"/>
  <c r="S309"/>
  <c r="S293"/>
  <c r="S117"/>
  <c r="S101"/>
  <c r="S85"/>
  <c r="S69"/>
  <c r="S45"/>
  <c r="S431"/>
  <c r="S140"/>
  <c r="S132"/>
  <c r="S124"/>
  <c r="S116"/>
  <c r="S108"/>
  <c r="S100"/>
  <c r="S92"/>
  <c r="S84"/>
  <c r="S76"/>
  <c r="S68"/>
  <c r="S60"/>
  <c r="S56"/>
  <c r="S48"/>
  <c r="S40"/>
  <c r="S32"/>
  <c r="S24"/>
  <c r="S16"/>
  <c r="S8"/>
  <c r="F437" i="1"/>
  <c r="H437"/>
  <c r="I437"/>
  <c r="J437"/>
  <c r="M437"/>
  <c r="F438"/>
  <c r="H438"/>
  <c r="I438"/>
  <c r="J438"/>
  <c r="M438"/>
  <c r="F439"/>
  <c r="H439"/>
  <c r="I439"/>
  <c r="J439"/>
  <c r="M439"/>
  <c r="F440"/>
  <c r="H440"/>
  <c r="I440"/>
  <c r="J440"/>
  <c r="M440"/>
  <c r="F441"/>
  <c r="H441"/>
  <c r="I441"/>
  <c r="J441"/>
  <c r="M441"/>
  <c r="F442"/>
  <c r="H442"/>
  <c r="I442"/>
  <c r="J442"/>
  <c r="M442"/>
  <c r="F443"/>
  <c r="H443"/>
  <c r="I443"/>
  <c r="J443"/>
  <c r="M443"/>
  <c r="F444"/>
  <c r="H444"/>
  <c r="I444"/>
  <c r="J444"/>
  <c r="M444"/>
  <c r="F445"/>
  <c r="H445"/>
  <c r="I445"/>
  <c r="J445"/>
  <c r="M445"/>
  <c r="F446"/>
  <c r="H446"/>
  <c r="I446"/>
  <c r="J446"/>
  <c r="M446"/>
  <c r="F447"/>
  <c r="H447"/>
  <c r="I447"/>
  <c r="J447"/>
  <c r="M447"/>
  <c r="K442" l="1"/>
  <c r="N442" s="1"/>
  <c r="K438"/>
  <c r="N438" s="1"/>
  <c r="K446"/>
  <c r="N446" s="1"/>
  <c r="K443"/>
  <c r="N443" s="1"/>
  <c r="K439"/>
  <c r="N439" s="1"/>
  <c r="K447"/>
  <c r="N447" s="1"/>
  <c r="K445"/>
  <c r="N445" s="1"/>
  <c r="K444"/>
  <c r="N444" s="1"/>
  <c r="K441"/>
  <c r="N441" s="1"/>
  <c r="K440"/>
  <c r="N440" s="1"/>
  <c r="K437"/>
  <c r="N437" s="1"/>
  <c r="F429"/>
  <c r="H429"/>
  <c r="I429"/>
  <c r="J429"/>
  <c r="M429"/>
  <c r="F430"/>
  <c r="H430"/>
  <c r="I430"/>
  <c r="J430"/>
  <c r="M430"/>
  <c r="F431"/>
  <c r="H431"/>
  <c r="I431"/>
  <c r="J431"/>
  <c r="M431"/>
  <c r="F432"/>
  <c r="H432"/>
  <c r="I432"/>
  <c r="J432"/>
  <c r="M432"/>
  <c r="F433"/>
  <c r="H433"/>
  <c r="I433"/>
  <c r="J433"/>
  <c r="M433"/>
  <c r="F434"/>
  <c r="H434"/>
  <c r="I434"/>
  <c r="J434"/>
  <c r="M434"/>
  <c r="F435"/>
  <c r="H435"/>
  <c r="I435"/>
  <c r="J435"/>
  <c r="M435"/>
  <c r="F436"/>
  <c r="H436"/>
  <c r="I436"/>
  <c r="J436"/>
  <c r="M436"/>
  <c r="K429" l="1"/>
  <c r="N429" s="1"/>
  <c r="K433"/>
  <c r="N433" s="1"/>
  <c r="K432"/>
  <c r="N432" s="1"/>
  <c r="K435"/>
  <c r="N435" s="1"/>
  <c r="K434"/>
  <c r="N434" s="1"/>
  <c r="K431"/>
  <c r="N431" s="1"/>
  <c r="K430"/>
  <c r="N430" s="1"/>
  <c r="K436"/>
  <c r="N436" s="1"/>
  <c r="C9" i="6"/>
  <c r="G10" i="5" l="1"/>
  <c r="F16"/>
  <c r="F17"/>
  <c r="G17" l="1"/>
  <c r="G16"/>
  <c r="F418" i="1"/>
  <c r="H418"/>
  <c r="I418"/>
  <c r="J418"/>
  <c r="M418"/>
  <c r="F419"/>
  <c r="H419"/>
  <c r="I419"/>
  <c r="J419"/>
  <c r="M419"/>
  <c r="F420"/>
  <c r="H420"/>
  <c r="I420"/>
  <c r="J420"/>
  <c r="M420"/>
  <c r="F421"/>
  <c r="H421"/>
  <c r="I421"/>
  <c r="J421"/>
  <c r="M421"/>
  <c r="F422"/>
  <c r="H422"/>
  <c r="I422"/>
  <c r="J422"/>
  <c r="M422"/>
  <c r="F423"/>
  <c r="H423"/>
  <c r="I423"/>
  <c r="J423"/>
  <c r="M423"/>
  <c r="F424"/>
  <c r="H424"/>
  <c r="I424"/>
  <c r="J424"/>
  <c r="M424"/>
  <c r="F425"/>
  <c r="H425"/>
  <c r="I425"/>
  <c r="J425"/>
  <c r="M425"/>
  <c r="F426"/>
  <c r="H426"/>
  <c r="I426"/>
  <c r="J426"/>
  <c r="M426"/>
  <c r="F427"/>
  <c r="H427"/>
  <c r="I427"/>
  <c r="J427"/>
  <c r="M427"/>
  <c r="F428"/>
  <c r="H428"/>
  <c r="I428"/>
  <c r="J428"/>
  <c r="M428"/>
  <c r="I25" i="3"/>
  <c r="J19"/>
  <c r="K13"/>
  <c r="H13"/>
  <c r="G13"/>
  <c r="F13"/>
  <c r="I13" s="1"/>
  <c r="K424" i="1" l="1"/>
  <c r="N424" s="1"/>
  <c r="K426"/>
  <c r="K422"/>
  <c r="N422" s="1"/>
  <c r="K421"/>
  <c r="N421" s="1"/>
  <c r="K425"/>
  <c r="N425" s="1"/>
  <c r="K418"/>
  <c r="N418" s="1"/>
  <c r="K428"/>
  <c r="N428" s="1"/>
  <c r="K420"/>
  <c r="N420" s="1"/>
  <c r="K427"/>
  <c r="N427" s="1"/>
  <c r="K423"/>
  <c r="N423" s="1"/>
  <c r="K419"/>
  <c r="N419" s="1"/>
  <c r="G19" i="5"/>
  <c r="G14" s="1"/>
  <c r="N426" i="1"/>
  <c r="L13" i="3"/>
  <c r="H415" i="1" l="1"/>
  <c r="I415"/>
  <c r="J415"/>
  <c r="M415"/>
  <c r="H416"/>
  <c r="I416"/>
  <c r="J416"/>
  <c r="M416"/>
  <c r="H417"/>
  <c r="I417"/>
  <c r="J417"/>
  <c r="M417"/>
  <c r="F415"/>
  <c r="F416"/>
  <c r="F417"/>
  <c r="K415" l="1"/>
  <c r="N415" s="1"/>
  <c r="K417"/>
  <c r="N417" s="1"/>
  <c r="K416"/>
  <c r="N416" s="1"/>
  <c r="H414"/>
  <c r="I414"/>
  <c r="J414"/>
  <c r="M414"/>
  <c r="F414"/>
  <c r="H413"/>
  <c r="I413"/>
  <c r="J413"/>
  <c r="M413"/>
  <c r="F413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14"/>
  <c r="F14"/>
  <c r="H14"/>
  <c r="I14"/>
  <c r="J14"/>
  <c r="J357"/>
  <c r="I357"/>
  <c r="H357"/>
  <c r="F357"/>
  <c r="J262"/>
  <c r="I262"/>
  <c r="H262"/>
  <c r="F262"/>
  <c r="J179"/>
  <c r="I179"/>
  <c r="H179"/>
  <c r="F179"/>
  <c r="J176"/>
  <c r="I176"/>
  <c r="H176"/>
  <c r="F176"/>
  <c r="J169"/>
  <c r="I169"/>
  <c r="H169"/>
  <c r="F169"/>
  <c r="J167"/>
  <c r="I167"/>
  <c r="H167"/>
  <c r="F167"/>
  <c r="J144"/>
  <c r="I144"/>
  <c r="H144"/>
  <c r="F144"/>
  <c r="J123"/>
  <c r="I123"/>
  <c r="H123"/>
  <c r="F123"/>
  <c r="J110"/>
  <c r="I110"/>
  <c r="H110"/>
  <c r="F110"/>
  <c r="J407"/>
  <c r="I407"/>
  <c r="H407"/>
  <c r="F407"/>
  <c r="J406"/>
  <c r="I406"/>
  <c r="H406"/>
  <c r="F406"/>
  <c r="J404"/>
  <c r="I404"/>
  <c r="H404"/>
  <c r="F404"/>
  <c r="J403"/>
  <c r="I403"/>
  <c r="H403"/>
  <c r="F403"/>
  <c r="J398"/>
  <c r="I398"/>
  <c r="H398"/>
  <c r="F398"/>
  <c r="J397"/>
  <c r="I397"/>
  <c r="H397"/>
  <c r="F397"/>
  <c r="J396"/>
  <c r="I396"/>
  <c r="H396"/>
  <c r="F396"/>
  <c r="J394"/>
  <c r="I394"/>
  <c r="H394"/>
  <c r="F394"/>
  <c r="J391"/>
  <c r="I391"/>
  <c r="H391"/>
  <c r="F391"/>
  <c r="J388"/>
  <c r="I388"/>
  <c r="H388"/>
  <c r="F388"/>
  <c r="J386"/>
  <c r="I386"/>
  <c r="H386"/>
  <c r="F386"/>
  <c r="J385"/>
  <c r="I385"/>
  <c r="H385"/>
  <c r="F385"/>
  <c r="J384"/>
  <c r="I384"/>
  <c r="H384"/>
  <c r="F384"/>
  <c r="J366"/>
  <c r="I366"/>
  <c r="H366"/>
  <c r="F366"/>
  <c r="J356"/>
  <c r="I356"/>
  <c r="H356"/>
  <c r="F356"/>
  <c r="J354"/>
  <c r="I354"/>
  <c r="H354"/>
  <c r="F354"/>
  <c r="J340"/>
  <c r="I340"/>
  <c r="H340"/>
  <c r="F340"/>
  <c r="J331"/>
  <c r="I331"/>
  <c r="H331"/>
  <c r="F331"/>
  <c r="J309"/>
  <c r="I309"/>
  <c r="H309"/>
  <c r="F309"/>
  <c r="J306"/>
  <c r="I306"/>
  <c r="H306"/>
  <c r="F306"/>
  <c r="J297"/>
  <c r="I297"/>
  <c r="H297"/>
  <c r="F297"/>
  <c r="J293"/>
  <c r="I293"/>
  <c r="H293"/>
  <c r="F293"/>
  <c r="J245"/>
  <c r="I245"/>
  <c r="H245"/>
  <c r="F245"/>
  <c r="J239"/>
  <c r="I239"/>
  <c r="H239"/>
  <c r="F239"/>
  <c r="J231"/>
  <c r="I231"/>
  <c r="H231"/>
  <c r="F231"/>
  <c r="J212"/>
  <c r="I212"/>
  <c r="H212"/>
  <c r="F212"/>
  <c r="J211"/>
  <c r="I211"/>
  <c r="H211"/>
  <c r="F211"/>
  <c r="J208"/>
  <c r="I208"/>
  <c r="H208"/>
  <c r="F208"/>
  <c r="J193"/>
  <c r="I193"/>
  <c r="H193"/>
  <c r="F193"/>
  <c r="J185"/>
  <c r="I185"/>
  <c r="H185"/>
  <c r="F185"/>
  <c r="J163"/>
  <c r="I163"/>
  <c r="H163"/>
  <c r="F163"/>
  <c r="J150"/>
  <c r="I150"/>
  <c r="H150"/>
  <c r="F150"/>
  <c r="J139"/>
  <c r="I139"/>
  <c r="H139"/>
  <c r="F139"/>
  <c r="J131"/>
  <c r="I131"/>
  <c r="H131"/>
  <c r="F131"/>
  <c r="J99"/>
  <c r="I99"/>
  <c r="H99"/>
  <c r="F99"/>
  <c r="J15"/>
  <c r="I15"/>
  <c r="H15"/>
  <c r="F15"/>
  <c r="J18"/>
  <c r="I18"/>
  <c r="H18"/>
  <c r="F18"/>
  <c r="J22"/>
  <c r="I22"/>
  <c r="H22"/>
  <c r="F22"/>
  <c r="J21"/>
  <c r="I21"/>
  <c r="H21"/>
  <c r="F21"/>
  <c r="J24"/>
  <c r="I24"/>
  <c r="H24"/>
  <c r="F24"/>
  <c r="J30"/>
  <c r="I30"/>
  <c r="H30"/>
  <c r="F30"/>
  <c r="J29"/>
  <c r="I29"/>
  <c r="H29"/>
  <c r="F29"/>
  <c r="J45"/>
  <c r="I45"/>
  <c r="F45"/>
  <c r="K45" s="1"/>
  <c r="J52"/>
  <c r="I52"/>
  <c r="H52"/>
  <c r="F52"/>
  <c r="J54"/>
  <c r="I54"/>
  <c r="H54"/>
  <c r="F54"/>
  <c r="J56"/>
  <c r="I56"/>
  <c r="H56"/>
  <c r="F56"/>
  <c r="J63"/>
  <c r="I63"/>
  <c r="H63"/>
  <c r="F63"/>
  <c r="J67"/>
  <c r="I67"/>
  <c r="H67"/>
  <c r="F67"/>
  <c r="J91"/>
  <c r="I91"/>
  <c r="H91"/>
  <c r="F91"/>
  <c r="J82"/>
  <c r="I82"/>
  <c r="H82"/>
  <c r="F82"/>
  <c r="J300"/>
  <c r="I300"/>
  <c r="H300"/>
  <c r="F300"/>
  <c r="J247"/>
  <c r="I247"/>
  <c r="H247"/>
  <c r="F247"/>
  <c r="J271"/>
  <c r="I271"/>
  <c r="H271"/>
  <c r="F271"/>
  <c r="J335"/>
  <c r="I335"/>
  <c r="H335"/>
  <c r="F335"/>
  <c r="J252"/>
  <c r="I252"/>
  <c r="H252"/>
  <c r="F252"/>
  <c r="J198"/>
  <c r="I198"/>
  <c r="H198"/>
  <c r="F198"/>
  <c r="J156"/>
  <c r="I156"/>
  <c r="H156"/>
  <c r="F156"/>
  <c r="J136"/>
  <c r="I136"/>
  <c r="H136"/>
  <c r="F136"/>
  <c r="J135"/>
  <c r="I135"/>
  <c r="H135"/>
  <c r="F135"/>
  <c r="J122"/>
  <c r="I122"/>
  <c r="H122"/>
  <c r="F122"/>
  <c r="J120"/>
  <c r="I120"/>
  <c r="H120"/>
  <c r="F120"/>
  <c r="J400"/>
  <c r="I400"/>
  <c r="H400"/>
  <c r="F400"/>
  <c r="J339"/>
  <c r="I339"/>
  <c r="H339"/>
  <c r="F339"/>
  <c r="J168"/>
  <c r="I168"/>
  <c r="H168"/>
  <c r="F168"/>
  <c r="J389"/>
  <c r="I389"/>
  <c r="H389"/>
  <c r="F389"/>
  <c r="J126"/>
  <c r="I126"/>
  <c r="H126"/>
  <c r="F126"/>
  <c r="J137"/>
  <c r="I137"/>
  <c r="H137"/>
  <c r="F137"/>
  <c r="J142"/>
  <c r="I142"/>
  <c r="H142"/>
  <c r="F142"/>
  <c r="J170"/>
  <c r="I170"/>
  <c r="H170"/>
  <c r="F170"/>
  <c r="J181"/>
  <c r="I181"/>
  <c r="H181"/>
  <c r="F181"/>
  <c r="J205"/>
  <c r="I205"/>
  <c r="H205"/>
  <c r="F205"/>
  <c r="J282"/>
  <c r="I282"/>
  <c r="H282"/>
  <c r="F282"/>
  <c r="J347"/>
  <c r="I347"/>
  <c r="H347"/>
  <c r="F347"/>
  <c r="J355"/>
  <c r="I355"/>
  <c r="H355"/>
  <c r="F355"/>
  <c r="J359"/>
  <c r="I359"/>
  <c r="H359"/>
  <c r="F359"/>
  <c r="J375"/>
  <c r="I375"/>
  <c r="H375"/>
  <c r="F375"/>
  <c r="J377"/>
  <c r="I377"/>
  <c r="H377"/>
  <c r="F377"/>
  <c r="J378"/>
  <c r="I378"/>
  <c r="H378"/>
  <c r="F378"/>
  <c r="J367"/>
  <c r="I367"/>
  <c r="H367"/>
  <c r="F367"/>
  <c r="J329"/>
  <c r="I329"/>
  <c r="H329"/>
  <c r="F329"/>
  <c r="J320"/>
  <c r="I320"/>
  <c r="H320"/>
  <c r="F320"/>
  <c r="J289"/>
  <c r="I289"/>
  <c r="H289"/>
  <c r="F289"/>
  <c r="J286"/>
  <c r="I286"/>
  <c r="H286"/>
  <c r="F286"/>
  <c r="J243"/>
  <c r="I243"/>
  <c r="H243"/>
  <c r="F243"/>
  <c r="J207"/>
  <c r="I207"/>
  <c r="H207"/>
  <c r="F207"/>
  <c r="J184"/>
  <c r="I184"/>
  <c r="H184"/>
  <c r="F184"/>
  <c r="J178"/>
  <c r="I178"/>
  <c r="H178"/>
  <c r="F178"/>
  <c r="J177"/>
  <c r="I177"/>
  <c r="H177"/>
  <c r="F177"/>
  <c r="J161"/>
  <c r="I161"/>
  <c r="H161"/>
  <c r="F161"/>
  <c r="J98"/>
  <c r="I98"/>
  <c r="H98"/>
  <c r="F98"/>
  <c r="J95"/>
  <c r="I95"/>
  <c r="H95"/>
  <c r="F95"/>
  <c r="J92"/>
  <c r="I92"/>
  <c r="H92"/>
  <c r="F92"/>
  <c r="J17"/>
  <c r="I17"/>
  <c r="H17"/>
  <c r="F17"/>
  <c r="J20"/>
  <c r="I20"/>
  <c r="H20"/>
  <c r="F20"/>
  <c r="J278"/>
  <c r="I278"/>
  <c r="H278"/>
  <c r="F278"/>
  <c r="J230"/>
  <c r="I230"/>
  <c r="H230"/>
  <c r="F230"/>
  <c r="J121"/>
  <c r="I121"/>
  <c r="H121"/>
  <c r="F121"/>
  <c r="J112"/>
  <c r="I112"/>
  <c r="H112"/>
  <c r="F112"/>
  <c r="J107"/>
  <c r="I107"/>
  <c r="H107"/>
  <c r="F107"/>
  <c r="J106"/>
  <c r="I106"/>
  <c r="H106"/>
  <c r="F106"/>
  <c r="J97"/>
  <c r="I97"/>
  <c r="H97"/>
  <c r="F97"/>
  <c r="J96"/>
  <c r="I96"/>
  <c r="H96"/>
  <c r="F96"/>
  <c r="J87"/>
  <c r="I87"/>
  <c r="H87"/>
  <c r="F87"/>
  <c r="J81"/>
  <c r="I81"/>
  <c r="H81"/>
  <c r="F81"/>
  <c r="J80"/>
  <c r="I80"/>
  <c r="H80"/>
  <c r="F80"/>
  <c r="J74"/>
  <c r="I74"/>
  <c r="H74"/>
  <c r="F74"/>
  <c r="J72"/>
  <c r="I72"/>
  <c r="H72"/>
  <c r="F72"/>
  <c r="J65"/>
  <c r="I65"/>
  <c r="H65"/>
  <c r="F65"/>
  <c r="J62"/>
  <c r="I62"/>
  <c r="H62"/>
  <c r="F62"/>
  <c r="J60"/>
  <c r="I60"/>
  <c r="H60"/>
  <c r="F60"/>
  <c r="J57"/>
  <c r="I57"/>
  <c r="H57"/>
  <c r="F57"/>
  <c r="J55"/>
  <c r="I55"/>
  <c r="H55"/>
  <c r="F55"/>
  <c r="J50"/>
  <c r="I50"/>
  <c r="H50"/>
  <c r="F50"/>
  <c r="J44"/>
  <c r="I44"/>
  <c r="H44"/>
  <c r="F44"/>
  <c r="J42"/>
  <c r="I42"/>
  <c r="H42"/>
  <c r="F42"/>
  <c r="J41"/>
  <c r="I41"/>
  <c r="H41"/>
  <c r="F41"/>
  <c r="J40"/>
  <c r="I40"/>
  <c r="H40"/>
  <c r="K40" s="1"/>
  <c r="J39"/>
  <c r="I39"/>
  <c r="H39"/>
  <c r="F39"/>
  <c r="J35"/>
  <c r="I35"/>
  <c r="H35"/>
  <c r="F35"/>
  <c r="J34"/>
  <c r="I34"/>
  <c r="H34"/>
  <c r="F34"/>
  <c r="J370"/>
  <c r="I370"/>
  <c r="H370"/>
  <c r="F370"/>
  <c r="J16"/>
  <c r="I16"/>
  <c r="H16"/>
  <c r="F16"/>
  <c r="J19"/>
  <c r="I19"/>
  <c r="H19"/>
  <c r="F19"/>
  <c r="J26"/>
  <c r="I26"/>
  <c r="H26"/>
  <c r="F26"/>
  <c r="J33"/>
  <c r="I33"/>
  <c r="H33"/>
  <c r="F33"/>
  <c r="J53"/>
  <c r="I53"/>
  <c r="H53"/>
  <c r="F53"/>
  <c r="J64"/>
  <c r="I64"/>
  <c r="H64"/>
  <c r="F64"/>
  <c r="J79"/>
  <c r="I79"/>
  <c r="H79"/>
  <c r="F79"/>
  <c r="J352"/>
  <c r="I352"/>
  <c r="H352"/>
  <c r="F352"/>
  <c r="J298"/>
  <c r="I298"/>
  <c r="H298"/>
  <c r="F298"/>
  <c r="J251"/>
  <c r="I251"/>
  <c r="H251"/>
  <c r="F251"/>
  <c r="J393"/>
  <c r="I393"/>
  <c r="H393"/>
  <c r="F393"/>
  <c r="J369"/>
  <c r="I369"/>
  <c r="H369"/>
  <c r="F369"/>
  <c r="J364"/>
  <c r="I364"/>
  <c r="H364"/>
  <c r="F364"/>
  <c r="J326"/>
  <c r="I326"/>
  <c r="H326"/>
  <c r="F326"/>
  <c r="J301"/>
  <c r="I301"/>
  <c r="H301"/>
  <c r="F301"/>
  <c r="J277"/>
  <c r="I277"/>
  <c r="H277"/>
  <c r="F277"/>
  <c r="J270"/>
  <c r="I270"/>
  <c r="H270"/>
  <c r="F270"/>
  <c r="J328"/>
  <c r="I328"/>
  <c r="H328"/>
  <c r="F328"/>
  <c r="J258"/>
  <c r="I258"/>
  <c r="H258"/>
  <c r="F258"/>
  <c r="J143"/>
  <c r="I143"/>
  <c r="H143"/>
  <c r="F143"/>
  <c r="J28"/>
  <c r="I28"/>
  <c r="H28"/>
  <c r="J89"/>
  <c r="I89"/>
  <c r="H89"/>
  <c r="F89"/>
  <c r="J73"/>
  <c r="I73"/>
  <c r="H73"/>
  <c r="F73"/>
  <c r="J68"/>
  <c r="I68"/>
  <c r="H68"/>
  <c r="F68"/>
  <c r="J61"/>
  <c r="I61"/>
  <c r="H61"/>
  <c r="F61"/>
  <c r="J48"/>
  <c r="I48"/>
  <c r="H48"/>
  <c r="F48"/>
  <c r="J38"/>
  <c r="I38"/>
  <c r="H38"/>
  <c r="F38"/>
  <c r="F28"/>
  <c r="J392"/>
  <c r="I392"/>
  <c r="H392"/>
  <c r="F392"/>
  <c r="J376"/>
  <c r="I376"/>
  <c r="H376"/>
  <c r="F376"/>
  <c r="J358"/>
  <c r="I358"/>
  <c r="H358"/>
  <c r="F358"/>
  <c r="J23"/>
  <c r="I23"/>
  <c r="H23"/>
  <c r="F23"/>
  <c r="J27"/>
  <c r="I27"/>
  <c r="H27"/>
  <c r="F27"/>
  <c r="J32"/>
  <c r="I32"/>
  <c r="H32"/>
  <c r="F32"/>
  <c r="J43"/>
  <c r="I43"/>
  <c r="H43"/>
  <c r="F43"/>
  <c r="J47"/>
  <c r="I47"/>
  <c r="H47"/>
  <c r="F47"/>
  <c r="J46"/>
  <c r="I46"/>
  <c r="H46"/>
  <c r="F46"/>
  <c r="J49"/>
  <c r="I49"/>
  <c r="H49"/>
  <c r="F49"/>
  <c r="J66"/>
  <c r="I66"/>
  <c r="H66"/>
  <c r="F66"/>
  <c r="J70"/>
  <c r="I70"/>
  <c r="H70"/>
  <c r="F70"/>
  <c r="J75"/>
  <c r="I75"/>
  <c r="H75"/>
  <c r="F75"/>
  <c r="J78"/>
  <c r="I78"/>
  <c r="H78"/>
  <c r="F78"/>
  <c r="J85"/>
  <c r="I85"/>
  <c r="H85"/>
  <c r="F85"/>
  <c r="J90"/>
  <c r="I90"/>
  <c r="H90"/>
  <c r="F90"/>
  <c r="J267"/>
  <c r="I267"/>
  <c r="H267"/>
  <c r="F267"/>
  <c r="J234"/>
  <c r="I234"/>
  <c r="H234"/>
  <c r="F234"/>
  <c r="J174"/>
  <c r="I174"/>
  <c r="H174"/>
  <c r="F174"/>
  <c r="J25"/>
  <c r="I25"/>
  <c r="H25"/>
  <c r="F25"/>
  <c r="J31"/>
  <c r="I31"/>
  <c r="H31"/>
  <c r="F31"/>
  <c r="J37"/>
  <c r="I37"/>
  <c r="H37"/>
  <c r="F37"/>
  <c r="J86"/>
  <c r="I86"/>
  <c r="H86"/>
  <c r="F86"/>
  <c r="J261"/>
  <c r="I261"/>
  <c r="H261"/>
  <c r="F261"/>
  <c r="J256"/>
  <c r="I256"/>
  <c r="H256"/>
  <c r="F256"/>
  <c r="J248"/>
  <c r="I248"/>
  <c r="H248"/>
  <c r="F248"/>
  <c r="J203"/>
  <c r="I203"/>
  <c r="H203"/>
  <c r="F203"/>
  <c r="J192"/>
  <c r="I192"/>
  <c r="H192"/>
  <c r="F192"/>
  <c r="J191"/>
  <c r="I191"/>
  <c r="H191"/>
  <c r="F191"/>
  <c r="J188"/>
  <c r="I188"/>
  <c r="H188"/>
  <c r="F188"/>
  <c r="J180"/>
  <c r="I180"/>
  <c r="H180"/>
  <c r="F180"/>
  <c r="J158"/>
  <c r="I158"/>
  <c r="H158"/>
  <c r="F158"/>
  <c r="J157"/>
  <c r="I157"/>
  <c r="H157"/>
  <c r="F157"/>
  <c r="J141"/>
  <c r="I141"/>
  <c r="H141"/>
  <c r="F141"/>
  <c r="J140"/>
  <c r="I140"/>
  <c r="H140"/>
  <c r="F140"/>
  <c r="J114"/>
  <c r="I114"/>
  <c r="H114"/>
  <c r="F114"/>
  <c r="J113"/>
  <c r="I113"/>
  <c r="H113"/>
  <c r="F113"/>
  <c r="J111"/>
  <c r="I111"/>
  <c r="H111"/>
  <c r="F111"/>
  <c r="J93"/>
  <c r="I93"/>
  <c r="H93"/>
  <c r="F93"/>
  <c r="J59"/>
  <c r="I59"/>
  <c r="H59"/>
  <c r="F59"/>
  <c r="J58"/>
  <c r="I58"/>
  <c r="H58"/>
  <c r="F58"/>
  <c r="J36"/>
  <c r="I36"/>
  <c r="H36"/>
  <c r="F36"/>
  <c r="J219"/>
  <c r="I219"/>
  <c r="H219"/>
  <c r="F219"/>
  <c r="J201"/>
  <c r="I201"/>
  <c r="H201"/>
  <c r="F201"/>
  <c r="J160"/>
  <c r="I160"/>
  <c r="H160"/>
  <c r="F160"/>
  <c r="J148"/>
  <c r="I148"/>
  <c r="H148"/>
  <c r="F148"/>
  <c r="J94"/>
  <c r="I94"/>
  <c r="H94"/>
  <c r="F94"/>
  <c r="J337"/>
  <c r="I337"/>
  <c r="H337"/>
  <c r="F337"/>
  <c r="J334"/>
  <c r="I334"/>
  <c r="H334"/>
  <c r="F334"/>
  <c r="J249"/>
  <c r="I249"/>
  <c r="H249"/>
  <c r="F249"/>
  <c r="J244"/>
  <c r="I244"/>
  <c r="H244"/>
  <c r="F244"/>
  <c r="J238"/>
  <c r="I238"/>
  <c r="H238"/>
  <c r="F238"/>
  <c r="J226"/>
  <c r="I226"/>
  <c r="H226"/>
  <c r="F226"/>
  <c r="J206"/>
  <c r="I206"/>
  <c r="H206"/>
  <c r="F206"/>
  <c r="J195"/>
  <c r="I195"/>
  <c r="H195"/>
  <c r="F195"/>
  <c r="J175"/>
  <c r="I175"/>
  <c r="H175"/>
  <c r="F175"/>
  <c r="J172"/>
  <c r="I172"/>
  <c r="H172"/>
  <c r="F172"/>
  <c r="J138"/>
  <c r="I138"/>
  <c r="H138"/>
  <c r="F138"/>
  <c r="J130"/>
  <c r="I130"/>
  <c r="H130"/>
  <c r="F130"/>
  <c r="J129"/>
  <c r="I129"/>
  <c r="H129"/>
  <c r="F129"/>
  <c r="J109"/>
  <c r="I109"/>
  <c r="H109"/>
  <c r="F109"/>
  <c r="J105"/>
  <c r="I105"/>
  <c r="H105"/>
  <c r="F105"/>
  <c r="F51"/>
  <c r="H51"/>
  <c r="I51"/>
  <c r="J51"/>
  <c r="J100"/>
  <c r="I100"/>
  <c r="H100"/>
  <c r="F100"/>
  <c r="J263"/>
  <c r="I263"/>
  <c r="H263"/>
  <c r="J83"/>
  <c r="I83"/>
  <c r="H83"/>
  <c r="F263"/>
  <c r="F83"/>
  <c r="J281"/>
  <c r="I281"/>
  <c r="H281"/>
  <c r="F281"/>
  <c r="J209"/>
  <c r="I209"/>
  <c r="H209"/>
  <c r="F209"/>
  <c r="J229"/>
  <c r="I229"/>
  <c r="H229"/>
  <c r="F229"/>
  <c r="J228"/>
  <c r="I228"/>
  <c r="H228"/>
  <c r="F228"/>
  <c r="J103"/>
  <c r="I103"/>
  <c r="H103"/>
  <c r="F103"/>
  <c r="J395"/>
  <c r="I395"/>
  <c r="H395"/>
  <c r="F395"/>
  <c r="J383"/>
  <c r="I383"/>
  <c r="H383"/>
  <c r="F383"/>
  <c r="J361"/>
  <c r="I361"/>
  <c r="H361"/>
  <c r="F361"/>
  <c r="J349"/>
  <c r="I349"/>
  <c r="H349"/>
  <c r="F349"/>
  <c r="J344"/>
  <c r="I344"/>
  <c r="H344"/>
  <c r="F344"/>
  <c r="J343"/>
  <c r="I343"/>
  <c r="H343"/>
  <c r="F343"/>
  <c r="J342"/>
  <c r="I342"/>
  <c r="H342"/>
  <c r="F342"/>
  <c r="J341"/>
  <c r="I341"/>
  <c r="H341"/>
  <c r="F341"/>
  <c r="J319"/>
  <c r="I319"/>
  <c r="H319"/>
  <c r="F319"/>
  <c r="J317"/>
  <c r="I317"/>
  <c r="H317"/>
  <c r="F317"/>
  <c r="J316"/>
  <c r="I316"/>
  <c r="H316"/>
  <c r="F316"/>
  <c r="J311"/>
  <c r="I311"/>
  <c r="H311"/>
  <c r="F311"/>
  <c r="J308"/>
  <c r="I308"/>
  <c r="H308"/>
  <c r="F308"/>
  <c r="J305"/>
  <c r="I305"/>
  <c r="H305"/>
  <c r="F305"/>
  <c r="J303"/>
  <c r="I303"/>
  <c r="H303"/>
  <c r="F303"/>
  <c r="J302"/>
  <c r="I302"/>
  <c r="H302"/>
  <c r="F302"/>
  <c r="J299"/>
  <c r="I299"/>
  <c r="H299"/>
  <c r="F299"/>
  <c r="J296"/>
  <c r="I296"/>
  <c r="H296"/>
  <c r="F296"/>
  <c r="J295"/>
  <c r="I295"/>
  <c r="H295"/>
  <c r="F295"/>
  <c r="J290"/>
  <c r="I290"/>
  <c r="H290"/>
  <c r="F290"/>
  <c r="J285"/>
  <c r="I285"/>
  <c r="H285"/>
  <c r="F285"/>
  <c r="J284"/>
  <c r="I284"/>
  <c r="H284"/>
  <c r="F284"/>
  <c r="J276"/>
  <c r="I276"/>
  <c r="H276"/>
  <c r="F276"/>
  <c r="J275"/>
  <c r="I275"/>
  <c r="H275"/>
  <c r="F275"/>
  <c r="J273"/>
  <c r="I273"/>
  <c r="H273"/>
  <c r="F273"/>
  <c r="J265"/>
  <c r="I265"/>
  <c r="H265"/>
  <c r="F265"/>
  <c r="J259"/>
  <c r="I259"/>
  <c r="H259"/>
  <c r="F259"/>
  <c r="J257"/>
  <c r="I257"/>
  <c r="H257"/>
  <c r="F257"/>
  <c r="J255"/>
  <c r="I255"/>
  <c r="H255"/>
  <c r="F255"/>
  <c r="J254"/>
  <c r="I254"/>
  <c r="H254"/>
  <c r="F254"/>
  <c r="J253"/>
  <c r="I253"/>
  <c r="H253"/>
  <c r="F253"/>
  <c r="J250"/>
  <c r="I250"/>
  <c r="H250"/>
  <c r="F250"/>
  <c r="J246"/>
  <c r="I246"/>
  <c r="H246"/>
  <c r="F246"/>
  <c r="J242"/>
  <c r="I242"/>
  <c r="H242"/>
  <c r="F242"/>
  <c r="J237"/>
  <c r="I237"/>
  <c r="H237"/>
  <c r="F237"/>
  <c r="J235"/>
  <c r="I235"/>
  <c r="H235"/>
  <c r="F235"/>
  <c r="J233"/>
  <c r="I233"/>
  <c r="H233"/>
  <c r="F233"/>
  <c r="J224"/>
  <c r="I224"/>
  <c r="H224"/>
  <c r="F224"/>
  <c r="J217"/>
  <c r="I217"/>
  <c r="H217"/>
  <c r="F217"/>
  <c r="J216"/>
  <c r="I216"/>
  <c r="H216"/>
  <c r="F216"/>
  <c r="J214"/>
  <c r="I214"/>
  <c r="H214"/>
  <c r="F214"/>
  <c r="J210"/>
  <c r="I210"/>
  <c r="H210"/>
  <c r="F210"/>
  <c r="J202"/>
  <c r="I202"/>
  <c r="H202"/>
  <c r="F202"/>
  <c r="J200"/>
  <c r="I200"/>
  <c r="H200"/>
  <c r="F200"/>
  <c r="J189"/>
  <c r="I189"/>
  <c r="H189"/>
  <c r="F189"/>
  <c r="J187"/>
  <c r="I187"/>
  <c r="H187"/>
  <c r="F187"/>
  <c r="J183"/>
  <c r="I183"/>
  <c r="H183"/>
  <c r="F183"/>
  <c r="J165"/>
  <c r="I165"/>
  <c r="H165"/>
  <c r="F165"/>
  <c r="J164"/>
  <c r="I164"/>
  <c r="H164"/>
  <c r="F164"/>
  <c r="J162"/>
  <c r="I162"/>
  <c r="H162"/>
  <c r="F162"/>
  <c r="J155"/>
  <c r="I155"/>
  <c r="H155"/>
  <c r="F155"/>
  <c r="J152"/>
  <c r="I152"/>
  <c r="H152"/>
  <c r="F152"/>
  <c r="J149"/>
  <c r="I149"/>
  <c r="H149"/>
  <c r="F149"/>
  <c r="J145"/>
  <c r="I145"/>
  <c r="H145"/>
  <c r="F145"/>
  <c r="J134"/>
  <c r="I134"/>
  <c r="H134"/>
  <c r="F134"/>
  <c r="J132"/>
  <c r="I132"/>
  <c r="H132"/>
  <c r="F132"/>
  <c r="J119"/>
  <c r="I119"/>
  <c r="H119"/>
  <c r="F119"/>
  <c r="J117"/>
  <c r="I117"/>
  <c r="H117"/>
  <c r="F117"/>
  <c r="J116"/>
  <c r="I116"/>
  <c r="H116"/>
  <c r="F116"/>
  <c r="J115"/>
  <c r="I115"/>
  <c r="H115"/>
  <c r="F115"/>
  <c r="J76"/>
  <c r="I76"/>
  <c r="H76"/>
  <c r="F76"/>
  <c r="J69"/>
  <c r="I69"/>
  <c r="H69"/>
  <c r="F69"/>
  <c r="J381"/>
  <c r="I381"/>
  <c r="H381"/>
  <c r="F381"/>
  <c r="J360"/>
  <c r="I360"/>
  <c r="H360"/>
  <c r="F360"/>
  <c r="J314"/>
  <c r="I314"/>
  <c r="H314"/>
  <c r="F314"/>
  <c r="J294"/>
  <c r="I294"/>
  <c r="H294"/>
  <c r="F294"/>
  <c r="J272"/>
  <c r="I272"/>
  <c r="H272"/>
  <c r="F272"/>
  <c r="J268"/>
  <c r="I268"/>
  <c r="H268"/>
  <c r="F268"/>
  <c r="J241"/>
  <c r="I241"/>
  <c r="H241"/>
  <c r="F241"/>
  <c r="J223"/>
  <c r="I223"/>
  <c r="H223"/>
  <c r="F223"/>
  <c r="J186"/>
  <c r="I186"/>
  <c r="H186"/>
  <c r="F186"/>
  <c r="J166"/>
  <c r="I166"/>
  <c r="H166"/>
  <c r="F166"/>
  <c r="J153"/>
  <c r="I153"/>
  <c r="H153"/>
  <c r="F153"/>
  <c r="J102"/>
  <c r="I102"/>
  <c r="H102"/>
  <c r="F102"/>
  <c r="J154"/>
  <c r="I154"/>
  <c r="H154"/>
  <c r="F154"/>
  <c r="J405"/>
  <c r="I405"/>
  <c r="H405"/>
  <c r="F405"/>
  <c r="J401"/>
  <c r="I401"/>
  <c r="H401"/>
  <c r="F401"/>
  <c r="J390"/>
  <c r="I390"/>
  <c r="H390"/>
  <c r="F390"/>
  <c r="J387"/>
  <c r="I387"/>
  <c r="H387"/>
  <c r="F387"/>
  <c r="J380"/>
  <c r="I380"/>
  <c r="H380"/>
  <c r="F380"/>
  <c r="J379"/>
  <c r="I379"/>
  <c r="H379"/>
  <c r="F379"/>
  <c r="J374"/>
  <c r="I374"/>
  <c r="H374"/>
  <c r="F374"/>
  <c r="J368"/>
  <c r="I368"/>
  <c r="H368"/>
  <c r="F368"/>
  <c r="J351"/>
  <c r="I351"/>
  <c r="H351"/>
  <c r="F351"/>
  <c r="J348"/>
  <c r="I348"/>
  <c r="H348"/>
  <c r="F348"/>
  <c r="J333"/>
  <c r="I333"/>
  <c r="H333"/>
  <c r="F333"/>
  <c r="J332"/>
  <c r="I332"/>
  <c r="H332"/>
  <c r="F332"/>
  <c r="J323"/>
  <c r="I323"/>
  <c r="H323"/>
  <c r="F323"/>
  <c r="J318"/>
  <c r="I318"/>
  <c r="H318"/>
  <c r="F318"/>
  <c r="J312"/>
  <c r="I312"/>
  <c r="H312"/>
  <c r="F312"/>
  <c r="J310"/>
  <c r="I310"/>
  <c r="H310"/>
  <c r="F310"/>
  <c r="J291"/>
  <c r="I291"/>
  <c r="H291"/>
  <c r="F291"/>
  <c r="J283"/>
  <c r="I283"/>
  <c r="H283"/>
  <c r="F283"/>
  <c r="J274"/>
  <c r="I274"/>
  <c r="H274"/>
  <c r="F274"/>
  <c r="J269"/>
  <c r="I269"/>
  <c r="H269"/>
  <c r="F269"/>
  <c r="J260"/>
  <c r="I260"/>
  <c r="H260"/>
  <c r="F260"/>
  <c r="J240"/>
  <c r="I240"/>
  <c r="H240"/>
  <c r="F240"/>
  <c r="J236"/>
  <c r="I236"/>
  <c r="H236"/>
  <c r="F236"/>
  <c r="J232"/>
  <c r="I232"/>
  <c r="H232"/>
  <c r="F232"/>
  <c r="J222"/>
  <c r="I222"/>
  <c r="H222"/>
  <c r="F222"/>
  <c r="J221"/>
  <c r="I221"/>
  <c r="H221"/>
  <c r="F221"/>
  <c r="J218"/>
  <c r="I218"/>
  <c r="H218"/>
  <c r="F218"/>
  <c r="J199"/>
  <c r="I199"/>
  <c r="H199"/>
  <c r="F199"/>
  <c r="J190"/>
  <c r="I190"/>
  <c r="H190"/>
  <c r="F190"/>
  <c r="J182"/>
  <c r="I182"/>
  <c r="H182"/>
  <c r="F182"/>
  <c r="J173"/>
  <c r="I173"/>
  <c r="H173"/>
  <c r="F173"/>
  <c r="J147"/>
  <c r="I147"/>
  <c r="H147"/>
  <c r="F147"/>
  <c r="J146"/>
  <c r="I146"/>
  <c r="H146"/>
  <c r="F146"/>
  <c r="J125"/>
  <c r="I125"/>
  <c r="H125"/>
  <c r="F125"/>
  <c r="J124"/>
  <c r="I124"/>
  <c r="H124"/>
  <c r="F124"/>
  <c r="J108"/>
  <c r="I108"/>
  <c r="H108"/>
  <c r="F108"/>
  <c r="J84"/>
  <c r="I84"/>
  <c r="H84"/>
  <c r="F84"/>
  <c r="J77"/>
  <c r="I77"/>
  <c r="H77"/>
  <c r="F77"/>
  <c r="J71"/>
  <c r="I71"/>
  <c r="H71"/>
  <c r="F71"/>
  <c r="J373"/>
  <c r="I373"/>
  <c r="H373"/>
  <c r="F373"/>
  <c r="J372"/>
  <c r="I372"/>
  <c r="H372"/>
  <c r="F372"/>
  <c r="J371"/>
  <c r="I371"/>
  <c r="H371"/>
  <c r="F371"/>
  <c r="J353"/>
  <c r="I353"/>
  <c r="H353"/>
  <c r="F353"/>
  <c r="J346"/>
  <c r="I346"/>
  <c r="H346"/>
  <c r="F346"/>
  <c r="J345"/>
  <c r="I345"/>
  <c r="H345"/>
  <c r="F345"/>
  <c r="J338"/>
  <c r="I338"/>
  <c r="H338"/>
  <c r="F338"/>
  <c r="J327"/>
  <c r="I327"/>
  <c r="H327"/>
  <c r="F327"/>
  <c r="J321"/>
  <c r="I321"/>
  <c r="H321"/>
  <c r="F321"/>
  <c r="J313"/>
  <c r="I313"/>
  <c r="H313"/>
  <c r="F313"/>
  <c r="J307"/>
  <c r="I307"/>
  <c r="H307"/>
  <c r="F307"/>
  <c r="J288"/>
  <c r="I288"/>
  <c r="H288"/>
  <c r="F288"/>
  <c r="J287"/>
  <c r="I287"/>
  <c r="H287"/>
  <c r="F287"/>
  <c r="J280"/>
  <c r="I280"/>
  <c r="H280"/>
  <c r="F280"/>
  <c r="J220"/>
  <c r="I220"/>
  <c r="H220"/>
  <c r="F220"/>
  <c r="J215"/>
  <c r="I215"/>
  <c r="H215"/>
  <c r="F215"/>
  <c r="J204"/>
  <c r="I204"/>
  <c r="H204"/>
  <c r="F204"/>
  <c r="J197"/>
  <c r="I197"/>
  <c r="H197"/>
  <c r="F197"/>
  <c r="J196"/>
  <c r="I196"/>
  <c r="H196"/>
  <c r="F196"/>
  <c r="J194"/>
  <c r="I194"/>
  <c r="H194"/>
  <c r="F194"/>
  <c r="J171"/>
  <c r="I171"/>
  <c r="H171"/>
  <c r="F171"/>
  <c r="J159"/>
  <c r="I159"/>
  <c r="H159"/>
  <c r="F159"/>
  <c r="J151"/>
  <c r="I151"/>
  <c r="H151"/>
  <c r="F151"/>
  <c r="J133"/>
  <c r="I133"/>
  <c r="H133"/>
  <c r="F133"/>
  <c r="J128"/>
  <c r="I128"/>
  <c r="H128"/>
  <c r="F128"/>
  <c r="J127"/>
  <c r="I127"/>
  <c r="H127"/>
  <c r="F127"/>
  <c r="J118"/>
  <c r="I118"/>
  <c r="H118"/>
  <c r="F118"/>
  <c r="J104"/>
  <c r="I104"/>
  <c r="H104"/>
  <c r="F104"/>
  <c r="J101"/>
  <c r="I101"/>
  <c r="H101"/>
  <c r="F101"/>
  <c r="F88"/>
  <c r="H88"/>
  <c r="I88"/>
  <c r="J88"/>
  <c r="J399"/>
  <c r="I399"/>
  <c r="H399"/>
  <c r="J365"/>
  <c r="I365"/>
  <c r="H365"/>
  <c r="J362"/>
  <c r="I362"/>
  <c r="H362"/>
  <c r="J350"/>
  <c r="I350"/>
  <c r="H350"/>
  <c r="J336"/>
  <c r="I336"/>
  <c r="H336"/>
  <c r="J330"/>
  <c r="I330"/>
  <c r="H330"/>
  <c r="J322"/>
  <c r="I322"/>
  <c r="H322"/>
  <c r="J315"/>
  <c r="I315"/>
  <c r="H315"/>
  <c r="J279"/>
  <c r="I279"/>
  <c r="H279"/>
  <c r="J225"/>
  <c r="I225"/>
  <c r="H225"/>
  <c r="F399"/>
  <c r="F365"/>
  <c r="F362"/>
  <c r="F350"/>
  <c r="F336"/>
  <c r="F330"/>
  <c r="F322"/>
  <c r="F315"/>
  <c r="F279"/>
  <c r="F225"/>
  <c r="J227"/>
  <c r="I227"/>
  <c r="H227"/>
  <c r="F227"/>
  <c r="J412"/>
  <c r="I412"/>
  <c r="J411"/>
  <c r="I411"/>
  <c r="J410"/>
  <c r="I410"/>
  <c r="J409"/>
  <c r="I409"/>
  <c r="J408"/>
  <c r="I408"/>
  <c r="J402"/>
  <c r="I402"/>
  <c r="J382"/>
  <c r="I382"/>
  <c r="J363"/>
  <c r="I363"/>
  <c r="J325"/>
  <c r="I325"/>
  <c r="J324"/>
  <c r="I324"/>
  <c r="J304"/>
  <c r="I304"/>
  <c r="J292"/>
  <c r="I292"/>
  <c r="J266"/>
  <c r="I266"/>
  <c r="J264"/>
  <c r="I264"/>
  <c r="J213"/>
  <c r="I213"/>
  <c r="H412"/>
  <c r="H411"/>
  <c r="H410"/>
  <c r="H409"/>
  <c r="H408"/>
  <c r="H402"/>
  <c r="H382"/>
  <c r="H363"/>
  <c r="H325"/>
  <c r="H324"/>
  <c r="H304"/>
  <c r="H292"/>
  <c r="H266"/>
  <c r="H264"/>
  <c r="H213"/>
  <c r="F412"/>
  <c r="F411"/>
  <c r="K411" s="1"/>
  <c r="F410"/>
  <c r="F409"/>
  <c r="F408"/>
  <c r="F402"/>
  <c r="K402" s="1"/>
  <c r="F382"/>
  <c r="F363"/>
  <c r="F325"/>
  <c r="F324"/>
  <c r="K324" s="1"/>
  <c r="F304"/>
  <c r="F292"/>
  <c r="F266"/>
  <c r="F264"/>
  <c r="K264" s="1"/>
  <c r="F213"/>
  <c r="K362" l="1"/>
  <c r="N362" s="1"/>
  <c r="K174"/>
  <c r="N174" s="1"/>
  <c r="K267"/>
  <c r="K85"/>
  <c r="K70"/>
  <c r="N70" s="1"/>
  <c r="K49"/>
  <c r="N49" s="1"/>
  <c r="K47"/>
  <c r="N47" s="1"/>
  <c r="K32"/>
  <c r="K23"/>
  <c r="N23" s="1"/>
  <c r="K376"/>
  <c r="N376" s="1"/>
  <c r="K143"/>
  <c r="N143" s="1"/>
  <c r="K328"/>
  <c r="K277"/>
  <c r="N277" s="1"/>
  <c r="K326"/>
  <c r="N326" s="1"/>
  <c r="K369"/>
  <c r="N369" s="1"/>
  <c r="K251"/>
  <c r="K352"/>
  <c r="N352" s="1"/>
  <c r="K64"/>
  <c r="N64" s="1"/>
  <c r="K33"/>
  <c r="N33" s="1"/>
  <c r="K16"/>
  <c r="N16" s="1"/>
  <c r="K34"/>
  <c r="N34" s="1"/>
  <c r="K39"/>
  <c r="N39" s="1"/>
  <c r="K31"/>
  <c r="N31" s="1"/>
  <c r="K234"/>
  <c r="K90"/>
  <c r="N90" s="1"/>
  <c r="K78"/>
  <c r="N78" s="1"/>
  <c r="K66"/>
  <c r="N66" s="1"/>
  <c r="K46"/>
  <c r="K43"/>
  <c r="N43" s="1"/>
  <c r="K27"/>
  <c r="N27" s="1"/>
  <c r="K358"/>
  <c r="N358" s="1"/>
  <c r="K392"/>
  <c r="K258"/>
  <c r="N258" s="1"/>
  <c r="K270"/>
  <c r="N270" s="1"/>
  <c r="K301"/>
  <c r="N301" s="1"/>
  <c r="K364"/>
  <c r="K393"/>
  <c r="N393" s="1"/>
  <c r="K298"/>
  <c r="N298" s="1"/>
  <c r="K79"/>
  <c r="N79" s="1"/>
  <c r="K53"/>
  <c r="K19"/>
  <c r="N19" s="1"/>
  <c r="K370"/>
  <c r="N370" s="1"/>
  <c r="K35"/>
  <c r="N35" s="1"/>
  <c r="K28"/>
  <c r="N28" s="1"/>
  <c r="K322"/>
  <c r="N322" s="1"/>
  <c r="K192"/>
  <c r="N192" s="1"/>
  <c r="K203"/>
  <c r="N203" s="1"/>
  <c r="K248"/>
  <c r="N248" s="1"/>
  <c r="K256"/>
  <c r="N256" s="1"/>
  <c r="K261"/>
  <c r="N261" s="1"/>
  <c r="K86"/>
  <c r="N86" s="1"/>
  <c r="K37"/>
  <c r="N37" s="1"/>
  <c r="K22"/>
  <c r="N22" s="1"/>
  <c r="K18"/>
  <c r="N18" s="1"/>
  <c r="K399"/>
  <c r="N399" s="1"/>
  <c r="K26"/>
  <c r="N26" s="1"/>
  <c r="K292"/>
  <c r="N292" s="1"/>
  <c r="K363"/>
  <c r="N363" s="1"/>
  <c r="K409"/>
  <c r="N409" s="1"/>
  <c r="K88"/>
  <c r="N88" s="1"/>
  <c r="K51"/>
  <c r="N51" s="1"/>
  <c r="K140"/>
  <c r="N140" s="1"/>
  <c r="K141"/>
  <c r="N141" s="1"/>
  <c r="K157"/>
  <c r="N157" s="1"/>
  <c r="K158"/>
  <c r="N158" s="1"/>
  <c r="K180"/>
  <c r="N180" s="1"/>
  <c r="K188"/>
  <c r="N188" s="1"/>
  <c r="K191"/>
  <c r="N191" s="1"/>
  <c r="K414"/>
  <c r="N414" s="1"/>
  <c r="K38"/>
  <c r="N38" s="1"/>
  <c r="K48"/>
  <c r="N48" s="1"/>
  <c r="K61"/>
  <c r="N61" s="1"/>
  <c r="K68"/>
  <c r="N68" s="1"/>
  <c r="K73"/>
  <c r="N73" s="1"/>
  <c r="K89"/>
  <c r="N89" s="1"/>
  <c r="K413"/>
  <c r="K225"/>
  <c r="N225" s="1"/>
  <c r="K330"/>
  <c r="N330" s="1"/>
  <c r="K365"/>
  <c r="N365" s="1"/>
  <c r="K83"/>
  <c r="N83" s="1"/>
  <c r="K336"/>
  <c r="N336" s="1"/>
  <c r="K263"/>
  <c r="N263" s="1"/>
  <c r="K213"/>
  <c r="N213" s="1"/>
  <c r="K304"/>
  <c r="N304" s="1"/>
  <c r="K382"/>
  <c r="N382" s="1"/>
  <c r="K410"/>
  <c r="N410" s="1"/>
  <c r="K100"/>
  <c r="N100" s="1"/>
  <c r="K105"/>
  <c r="N105" s="1"/>
  <c r="K109"/>
  <c r="N109" s="1"/>
  <c r="K129"/>
  <c r="N129" s="1"/>
  <c r="K130"/>
  <c r="N130" s="1"/>
  <c r="K138"/>
  <c r="N138" s="1"/>
  <c r="K172"/>
  <c r="N172" s="1"/>
  <c r="K175"/>
  <c r="N175" s="1"/>
  <c r="K195"/>
  <c r="N195" s="1"/>
  <c r="K206"/>
  <c r="N206" s="1"/>
  <c r="K226"/>
  <c r="N226" s="1"/>
  <c r="K238"/>
  <c r="N238" s="1"/>
  <c r="K244"/>
  <c r="N244" s="1"/>
  <c r="K249"/>
  <c r="N249" s="1"/>
  <c r="K334"/>
  <c r="N334" s="1"/>
  <c r="K337"/>
  <c r="N337" s="1"/>
  <c r="K94"/>
  <c r="N94" s="1"/>
  <c r="K148"/>
  <c r="N148" s="1"/>
  <c r="K160"/>
  <c r="N160" s="1"/>
  <c r="K201"/>
  <c r="N201" s="1"/>
  <c r="K219"/>
  <c r="K36"/>
  <c r="N36" s="1"/>
  <c r="K58"/>
  <c r="N58" s="1"/>
  <c r="K59"/>
  <c r="N59" s="1"/>
  <c r="K93"/>
  <c r="N93" s="1"/>
  <c r="K111"/>
  <c r="N111" s="1"/>
  <c r="K113"/>
  <c r="N113" s="1"/>
  <c r="K114"/>
  <c r="N114" s="1"/>
  <c r="K57"/>
  <c r="N57" s="1"/>
  <c r="K20"/>
  <c r="N20" s="1"/>
  <c r="K52"/>
  <c r="N52" s="1"/>
  <c r="K101"/>
  <c r="N101" s="1"/>
  <c r="K118"/>
  <c r="N118" s="1"/>
  <c r="K128"/>
  <c r="N128" s="1"/>
  <c r="K151"/>
  <c r="N151" s="1"/>
  <c r="K171"/>
  <c r="N171" s="1"/>
  <c r="K196"/>
  <c r="N196" s="1"/>
  <c r="K204"/>
  <c r="N204" s="1"/>
  <c r="K220"/>
  <c r="N220" s="1"/>
  <c r="K287"/>
  <c r="N287" s="1"/>
  <c r="K307"/>
  <c r="N307" s="1"/>
  <c r="K321"/>
  <c r="N321" s="1"/>
  <c r="K338"/>
  <c r="N338" s="1"/>
  <c r="K353"/>
  <c r="N353" s="1"/>
  <c r="K372"/>
  <c r="N372" s="1"/>
  <c r="K71"/>
  <c r="N71" s="1"/>
  <c r="K84"/>
  <c r="N84" s="1"/>
  <c r="K124"/>
  <c r="N124" s="1"/>
  <c r="K146"/>
  <c r="N146" s="1"/>
  <c r="K173"/>
  <c r="N173" s="1"/>
  <c r="K190"/>
  <c r="N190" s="1"/>
  <c r="K218"/>
  <c r="N218" s="1"/>
  <c r="K222"/>
  <c r="N222" s="1"/>
  <c r="K236"/>
  <c r="N236" s="1"/>
  <c r="K260"/>
  <c r="N260" s="1"/>
  <c r="K274"/>
  <c r="N274" s="1"/>
  <c r="K291"/>
  <c r="N291" s="1"/>
  <c r="K312"/>
  <c r="N312" s="1"/>
  <c r="K323"/>
  <c r="N323" s="1"/>
  <c r="K333"/>
  <c r="N333" s="1"/>
  <c r="K351"/>
  <c r="N351" s="1"/>
  <c r="K374"/>
  <c r="N374" s="1"/>
  <c r="K380"/>
  <c r="N380" s="1"/>
  <c r="K390"/>
  <c r="N390" s="1"/>
  <c r="K405"/>
  <c r="N405" s="1"/>
  <c r="K102"/>
  <c r="N102" s="1"/>
  <c r="K166"/>
  <c r="N166" s="1"/>
  <c r="K223"/>
  <c r="N223" s="1"/>
  <c r="K268"/>
  <c r="N268" s="1"/>
  <c r="K294"/>
  <c r="N294" s="1"/>
  <c r="K360"/>
  <c r="N360" s="1"/>
  <c r="K69"/>
  <c r="N69" s="1"/>
  <c r="K115"/>
  <c r="N115" s="1"/>
  <c r="K117"/>
  <c r="N117" s="1"/>
  <c r="K132"/>
  <c r="N132" s="1"/>
  <c r="K145"/>
  <c r="N145" s="1"/>
  <c r="K152"/>
  <c r="N152" s="1"/>
  <c r="K162"/>
  <c r="N162" s="1"/>
  <c r="K165"/>
  <c r="N165" s="1"/>
  <c r="K187"/>
  <c r="N187" s="1"/>
  <c r="K200"/>
  <c r="N200" s="1"/>
  <c r="K210"/>
  <c r="N210" s="1"/>
  <c r="K216"/>
  <c r="N216" s="1"/>
  <c r="K224"/>
  <c r="N224" s="1"/>
  <c r="K235"/>
  <c r="N235" s="1"/>
  <c r="K242"/>
  <c r="N242" s="1"/>
  <c r="K250"/>
  <c r="N250" s="1"/>
  <c r="K254"/>
  <c r="N254" s="1"/>
  <c r="K257"/>
  <c r="N257" s="1"/>
  <c r="K265"/>
  <c r="N265" s="1"/>
  <c r="K275"/>
  <c r="N275" s="1"/>
  <c r="K284"/>
  <c r="N284" s="1"/>
  <c r="K290"/>
  <c r="N290" s="1"/>
  <c r="K296"/>
  <c r="N296" s="1"/>
  <c r="K302"/>
  <c r="N302" s="1"/>
  <c r="K305"/>
  <c r="N305" s="1"/>
  <c r="K311"/>
  <c r="K317"/>
  <c r="N317" s="1"/>
  <c r="K341"/>
  <c r="N341" s="1"/>
  <c r="K343"/>
  <c r="N343" s="1"/>
  <c r="K344"/>
  <c r="N344" s="1"/>
  <c r="K361"/>
  <c r="N361" s="1"/>
  <c r="K395"/>
  <c r="N395" s="1"/>
  <c r="K228"/>
  <c r="N228" s="1"/>
  <c r="K209"/>
  <c r="N209" s="1"/>
  <c r="K42"/>
  <c r="N42" s="1"/>
  <c r="K50"/>
  <c r="N50" s="1"/>
  <c r="K60"/>
  <c r="N60" s="1"/>
  <c r="K65"/>
  <c r="N65" s="1"/>
  <c r="K74"/>
  <c r="N74" s="1"/>
  <c r="K81"/>
  <c r="N81" s="1"/>
  <c r="K96"/>
  <c r="N96" s="1"/>
  <c r="K106"/>
  <c r="N106" s="1"/>
  <c r="K112"/>
  <c r="N112" s="1"/>
  <c r="K230"/>
  <c r="N230" s="1"/>
  <c r="K92"/>
  <c r="N92" s="1"/>
  <c r="K95"/>
  <c r="N95" s="1"/>
  <c r="K161"/>
  <c r="N161" s="1"/>
  <c r="K178"/>
  <c r="N178" s="1"/>
  <c r="K207"/>
  <c r="N207" s="1"/>
  <c r="K286"/>
  <c r="N286" s="1"/>
  <c r="K320"/>
  <c r="N320" s="1"/>
  <c r="K367"/>
  <c r="N367" s="1"/>
  <c r="K377"/>
  <c r="N377" s="1"/>
  <c r="K359"/>
  <c r="N359" s="1"/>
  <c r="K347"/>
  <c r="N347" s="1"/>
  <c r="K205"/>
  <c r="N205" s="1"/>
  <c r="K170"/>
  <c r="N170" s="1"/>
  <c r="K137"/>
  <c r="N137" s="1"/>
  <c r="K389"/>
  <c r="N389" s="1"/>
  <c r="K339"/>
  <c r="N339" s="1"/>
  <c r="K120"/>
  <c r="N120" s="1"/>
  <c r="K135"/>
  <c r="N135" s="1"/>
  <c r="K156"/>
  <c r="N156" s="1"/>
  <c r="K252"/>
  <c r="N252" s="1"/>
  <c r="K271"/>
  <c r="N271" s="1"/>
  <c r="K82"/>
  <c r="N82" s="1"/>
  <c r="K67"/>
  <c r="N67" s="1"/>
  <c r="K279"/>
  <c r="N279" s="1"/>
  <c r="K227"/>
  <c r="N227" s="1"/>
  <c r="K104"/>
  <c r="N104" s="1"/>
  <c r="K127"/>
  <c r="N127" s="1"/>
  <c r="K133"/>
  <c r="N133" s="1"/>
  <c r="K159"/>
  <c r="N159" s="1"/>
  <c r="K194"/>
  <c r="N194" s="1"/>
  <c r="K197"/>
  <c r="N197" s="1"/>
  <c r="K215"/>
  <c r="N215" s="1"/>
  <c r="K280"/>
  <c r="N280" s="1"/>
  <c r="K288"/>
  <c r="N288" s="1"/>
  <c r="K313"/>
  <c r="N313" s="1"/>
  <c r="K327"/>
  <c r="N327" s="1"/>
  <c r="K345"/>
  <c r="N345" s="1"/>
  <c r="K346"/>
  <c r="N346" s="1"/>
  <c r="K371"/>
  <c r="N371" s="1"/>
  <c r="K373"/>
  <c r="N373" s="1"/>
  <c r="K77"/>
  <c r="N77" s="1"/>
  <c r="K108"/>
  <c r="N108" s="1"/>
  <c r="K125"/>
  <c r="N125" s="1"/>
  <c r="K147"/>
  <c r="N147" s="1"/>
  <c r="K182"/>
  <c r="N182" s="1"/>
  <c r="K199"/>
  <c r="N199" s="1"/>
  <c r="K221"/>
  <c r="N221" s="1"/>
  <c r="K232"/>
  <c r="N232" s="1"/>
  <c r="K240"/>
  <c r="N240" s="1"/>
  <c r="K269"/>
  <c r="N269" s="1"/>
  <c r="K283"/>
  <c r="N283" s="1"/>
  <c r="K310"/>
  <c r="N310" s="1"/>
  <c r="K318"/>
  <c r="N318" s="1"/>
  <c r="K332"/>
  <c r="N332" s="1"/>
  <c r="K348"/>
  <c r="N348" s="1"/>
  <c r="K368"/>
  <c r="N368" s="1"/>
  <c r="K379"/>
  <c r="N379" s="1"/>
  <c r="K387"/>
  <c r="N387" s="1"/>
  <c r="K401"/>
  <c r="N401" s="1"/>
  <c r="K154"/>
  <c r="N154" s="1"/>
  <c r="K153"/>
  <c r="N153" s="1"/>
  <c r="K186"/>
  <c r="N186" s="1"/>
  <c r="K241"/>
  <c r="N241" s="1"/>
  <c r="K272"/>
  <c r="N272" s="1"/>
  <c r="K314"/>
  <c r="N314" s="1"/>
  <c r="K381"/>
  <c r="N381" s="1"/>
  <c r="K76"/>
  <c r="N76" s="1"/>
  <c r="K116"/>
  <c r="N116" s="1"/>
  <c r="K119"/>
  <c r="N119" s="1"/>
  <c r="K134"/>
  <c r="N134" s="1"/>
  <c r="K149"/>
  <c r="N149" s="1"/>
  <c r="K155"/>
  <c r="N155" s="1"/>
  <c r="K164"/>
  <c r="N164" s="1"/>
  <c r="K183"/>
  <c r="N183" s="1"/>
  <c r="K189"/>
  <c r="N189" s="1"/>
  <c r="K202"/>
  <c r="N202" s="1"/>
  <c r="K214"/>
  <c r="N214" s="1"/>
  <c r="K217"/>
  <c r="N217" s="1"/>
  <c r="K233"/>
  <c r="N233" s="1"/>
  <c r="K237"/>
  <c r="N237" s="1"/>
  <c r="K246"/>
  <c r="N246" s="1"/>
  <c r="K253"/>
  <c r="N253" s="1"/>
  <c r="K255"/>
  <c r="N255" s="1"/>
  <c r="K259"/>
  <c r="N259" s="1"/>
  <c r="K273"/>
  <c r="N273" s="1"/>
  <c r="K276"/>
  <c r="N276" s="1"/>
  <c r="K285"/>
  <c r="N285" s="1"/>
  <c r="K295"/>
  <c r="N295" s="1"/>
  <c r="K299"/>
  <c r="N299" s="1"/>
  <c r="K303"/>
  <c r="N303" s="1"/>
  <c r="K308"/>
  <c r="N308" s="1"/>
  <c r="K316"/>
  <c r="N316" s="1"/>
  <c r="K319"/>
  <c r="N319" s="1"/>
  <c r="K342"/>
  <c r="N342" s="1"/>
  <c r="K349"/>
  <c r="N349" s="1"/>
  <c r="K383"/>
  <c r="N383" s="1"/>
  <c r="K103"/>
  <c r="N103" s="1"/>
  <c r="K229"/>
  <c r="N229" s="1"/>
  <c r="K281"/>
  <c r="N281" s="1"/>
  <c r="K41"/>
  <c r="N41" s="1"/>
  <c r="K44"/>
  <c r="N44" s="1"/>
  <c r="K55"/>
  <c r="N55" s="1"/>
  <c r="K62"/>
  <c r="N62" s="1"/>
  <c r="K72"/>
  <c r="N72" s="1"/>
  <c r="K80"/>
  <c r="N80" s="1"/>
  <c r="K87"/>
  <c r="N87" s="1"/>
  <c r="K97"/>
  <c r="N97" s="1"/>
  <c r="K107"/>
  <c r="N107" s="1"/>
  <c r="K121"/>
  <c r="N121" s="1"/>
  <c r="K278"/>
  <c r="N278" s="1"/>
  <c r="K17"/>
  <c r="N17" s="1"/>
  <c r="K98"/>
  <c r="N98" s="1"/>
  <c r="K177"/>
  <c r="N177" s="1"/>
  <c r="K184"/>
  <c r="N184" s="1"/>
  <c r="K243"/>
  <c r="N243" s="1"/>
  <c r="K289"/>
  <c r="N289" s="1"/>
  <c r="K329"/>
  <c r="N329" s="1"/>
  <c r="K378"/>
  <c r="N378" s="1"/>
  <c r="K375"/>
  <c r="N375" s="1"/>
  <c r="K355"/>
  <c r="N355" s="1"/>
  <c r="K282"/>
  <c r="N282" s="1"/>
  <c r="K181"/>
  <c r="N181" s="1"/>
  <c r="K142"/>
  <c r="N142" s="1"/>
  <c r="K126"/>
  <c r="N126" s="1"/>
  <c r="K168"/>
  <c r="N168" s="1"/>
  <c r="K400"/>
  <c r="N400" s="1"/>
  <c r="K122"/>
  <c r="N122" s="1"/>
  <c r="K136"/>
  <c r="N136" s="1"/>
  <c r="K198"/>
  <c r="N198" s="1"/>
  <c r="K335"/>
  <c r="N335" s="1"/>
  <c r="K247"/>
  <c r="N247" s="1"/>
  <c r="K300"/>
  <c r="N300" s="1"/>
  <c r="K91"/>
  <c r="N91" s="1"/>
  <c r="K63"/>
  <c r="N63" s="1"/>
  <c r="K56"/>
  <c r="N56" s="1"/>
  <c r="K54"/>
  <c r="N54" s="1"/>
  <c r="K266"/>
  <c r="N266" s="1"/>
  <c r="K325"/>
  <c r="N325" s="1"/>
  <c r="K408"/>
  <c r="N408" s="1"/>
  <c r="K412"/>
  <c r="N412" s="1"/>
  <c r="K315"/>
  <c r="N315" s="1"/>
  <c r="K350"/>
  <c r="N350" s="1"/>
  <c r="K29"/>
  <c r="N29" s="1"/>
  <c r="K30"/>
  <c r="N30" s="1"/>
  <c r="K24"/>
  <c r="N24" s="1"/>
  <c r="K21"/>
  <c r="N21" s="1"/>
  <c r="K15"/>
  <c r="N15" s="1"/>
  <c r="K99"/>
  <c r="N99" s="1"/>
  <c r="K131"/>
  <c r="N131" s="1"/>
  <c r="K139"/>
  <c r="N139" s="1"/>
  <c r="K150"/>
  <c r="N150" s="1"/>
  <c r="K163"/>
  <c r="N163" s="1"/>
  <c r="K185"/>
  <c r="N185" s="1"/>
  <c r="K193"/>
  <c r="N193" s="1"/>
  <c r="K208"/>
  <c r="N208" s="1"/>
  <c r="K211"/>
  <c r="N211" s="1"/>
  <c r="K212"/>
  <c r="N212" s="1"/>
  <c r="K231"/>
  <c r="N231" s="1"/>
  <c r="K239"/>
  <c r="N239" s="1"/>
  <c r="K245"/>
  <c r="N245" s="1"/>
  <c r="K293"/>
  <c r="N293" s="1"/>
  <c r="K297"/>
  <c r="N297" s="1"/>
  <c r="K306"/>
  <c r="N306" s="1"/>
  <c r="K309"/>
  <c r="N309" s="1"/>
  <c r="K331"/>
  <c r="N331" s="1"/>
  <c r="K340"/>
  <c r="N340" s="1"/>
  <c r="K354"/>
  <c r="N354" s="1"/>
  <c r="K356"/>
  <c r="N356" s="1"/>
  <c r="K366"/>
  <c r="N366" s="1"/>
  <c r="K384"/>
  <c r="N384" s="1"/>
  <c r="K385"/>
  <c r="N385" s="1"/>
  <c r="K386"/>
  <c r="N386" s="1"/>
  <c r="K388"/>
  <c r="N388" s="1"/>
  <c r="K391"/>
  <c r="N391" s="1"/>
  <c r="K394"/>
  <c r="N394" s="1"/>
  <c r="K396"/>
  <c r="N396" s="1"/>
  <c r="K397"/>
  <c r="N397" s="1"/>
  <c r="K398"/>
  <c r="N398" s="1"/>
  <c r="K403"/>
  <c r="N403" s="1"/>
  <c r="K404"/>
  <c r="N404" s="1"/>
  <c r="K406"/>
  <c r="N406" s="1"/>
  <c r="K407"/>
  <c r="N407" s="1"/>
  <c r="K110"/>
  <c r="N110" s="1"/>
  <c r="K123"/>
  <c r="N123" s="1"/>
  <c r="K144"/>
  <c r="N144" s="1"/>
  <c r="K167"/>
  <c r="N167" s="1"/>
  <c r="K169"/>
  <c r="N169" s="1"/>
  <c r="K176"/>
  <c r="N176" s="1"/>
  <c r="K179"/>
  <c r="N179" s="1"/>
  <c r="K262"/>
  <c r="N262" s="1"/>
  <c r="K357"/>
  <c r="N357" s="1"/>
  <c r="K25"/>
  <c r="N25" s="1"/>
  <c r="K75"/>
  <c r="N75" s="1"/>
  <c r="K14"/>
  <c r="N14" s="1"/>
  <c r="N324"/>
  <c r="N402"/>
  <c r="N219"/>
  <c r="N411"/>
  <c r="N413"/>
  <c r="N264"/>
  <c r="N45"/>
  <c r="N40"/>
  <c r="N53"/>
  <c r="N251"/>
  <c r="N364"/>
  <c r="N328"/>
  <c r="N392"/>
  <c r="N85"/>
  <c r="N46"/>
  <c r="N32"/>
  <c r="N267"/>
  <c r="N234"/>
  <c r="N311"/>
</calcChain>
</file>

<file path=xl/sharedStrings.xml><?xml version="1.0" encoding="utf-8"?>
<sst xmlns="http://schemas.openxmlformats.org/spreadsheetml/2006/main" count="3923" uniqueCount="1309">
  <si>
    <t>CODIGO</t>
  </si>
  <si>
    <t>DESCRIPCION</t>
  </si>
  <si>
    <t>CATEGORIA</t>
  </si>
  <si>
    <t>MARCA</t>
  </si>
  <si>
    <t>LAB544</t>
  </si>
  <si>
    <t>AIRE ACONDICIONADO ALASKA 3450W F/C ASE35WCCS PNB045525  EAN:  7796885455266</t>
  </si>
  <si>
    <t>Aires acondicionados</t>
  </si>
  <si>
    <t>Alaska</t>
  </si>
  <si>
    <t>TV121</t>
  </si>
  <si>
    <t>TV LED SMART 50" RCA C50AND-F ANDROID EAN 7796941250859</t>
  </si>
  <si>
    <t>Televisores</t>
  </si>
  <si>
    <t>Rca</t>
  </si>
  <si>
    <t>LAB80AB</t>
  </si>
  <si>
    <t>LAVARROPAS CARGA FRONTAL WNQ80AB 8KG BLANCO  WHIRLPOOL  EAN:  7797750979924</t>
  </si>
  <si>
    <t>Lavarropas</t>
  </si>
  <si>
    <t>Whirlpool</t>
  </si>
  <si>
    <t>LAB0038</t>
  </si>
  <si>
    <t>MICROONDAS HITACHI HITPLUS CM256DG-F 25L EAN 7796941130038</t>
  </si>
  <si>
    <t>Microondas</t>
  </si>
  <si>
    <t>Hitachi</t>
  </si>
  <si>
    <t>TV2840</t>
  </si>
  <si>
    <t>TV LED 55" SHARP 4T-C55FL6L GVTPNE 40284 EAN 7796885402840</t>
  </si>
  <si>
    <t>SHARP</t>
  </si>
  <si>
    <t>LAB205</t>
  </si>
  <si>
    <t>LAVARROPAS DREAN NEXT 6.06 ECO 6 KILOS 600RPM EAN:  7795473028721</t>
  </si>
  <si>
    <t>Drean</t>
  </si>
  <si>
    <t>LAB129</t>
  </si>
  <si>
    <t>BATIDORA PLANETARIA POWERMIX  AB910 ROJO  LILIANA   EAN: 7793862007548</t>
  </si>
  <si>
    <t xml:space="preserve">Pequeños Electrodomesticos </t>
  </si>
  <si>
    <t>Liliana</t>
  </si>
  <si>
    <t>TV635</t>
  </si>
  <si>
    <t>TV LED TCL 55" L55P635 UHD EAN 7796941329098</t>
  </si>
  <si>
    <t>Tcl</t>
  </si>
  <si>
    <t>TV261</t>
  </si>
  <si>
    <t>TV 32" BGH B3222S5A PNB040261 EAN:  7796885402611</t>
  </si>
  <si>
    <t>Bgh</t>
  </si>
  <si>
    <t>LAB280F</t>
  </si>
  <si>
    <t>HELADERA CICLICA BLANCA HDR280F00B  DREAN  EAN:  7797102525588</t>
  </si>
  <si>
    <t>Heladeras</t>
  </si>
  <si>
    <t>LAB822</t>
  </si>
  <si>
    <t>TERMOTANQUE ELECTRICO 90 LITROS ESCORIAL  EAN:  7798013732539</t>
  </si>
  <si>
    <t>Termotanques</t>
  </si>
  <si>
    <t>Escorial</t>
  </si>
  <si>
    <t>LAB894</t>
  </si>
  <si>
    <t>FREEZER HORIZONTAL 414 LITROS WHB42D2 WHIRLPOOL  EAN: 7891129536449</t>
  </si>
  <si>
    <t>Freezer</t>
  </si>
  <si>
    <t>LAB082</t>
  </si>
  <si>
    <t>LAVARROPAS AUTOMATICO BGH CARGA FRONTAL 7KG BLANCO BWFA07W21AR -PNH179001</t>
  </si>
  <si>
    <t>LAB370F</t>
  </si>
  <si>
    <t>HELADERA DREAN CICLICA ALUMINIO C/DISPENSER HDR370F11S SILVER  EAN:  7797102525625</t>
  </si>
  <si>
    <t>LAB501</t>
  </si>
  <si>
    <t>HORNO ELECTRICO LILIANA MOD: AAO138 38L PROGRAMCOOK EAN 7793861011941</t>
  </si>
  <si>
    <t>Horno</t>
  </si>
  <si>
    <t>LAB821</t>
  </si>
  <si>
    <t>TERMOTANQUE ELECTRICO 55 LITROS ESCORIAL   EAN: 7798013732522</t>
  </si>
  <si>
    <t>LAB819</t>
  </si>
  <si>
    <t>TERMOTANQUE 80 LITROS MULTIGAS ESCORIAL  EAN:  7798013730559</t>
  </si>
  <si>
    <t>LAB925</t>
  </si>
  <si>
    <t>FREEZER VERTICAL ESLABON DE LUJO EVU22D1 142 LITROS CYCLE EAN:  7891129217485</t>
  </si>
  <si>
    <t>Eslabon de lujo</t>
  </si>
  <si>
    <t>LAB85AB</t>
  </si>
  <si>
    <t>HELADERA WRE85AB BLANCA INVERTER 588 LITROS WHIRLPOOL  EAN: 7891129557703</t>
  </si>
  <si>
    <t>LAB791</t>
  </si>
  <si>
    <t>COCINA DE GAS LICUADO ESCORIAL MOD: CANDOR S2 GL LINEA BLACK   EAN:  7798013732751</t>
  </si>
  <si>
    <t>Cocinas</t>
  </si>
  <si>
    <t>LAB113</t>
  </si>
  <si>
    <t>MICROONDAS PHILCO MPG8428N 28L DIGITAL C/GRILL EAN 7796962308423</t>
  </si>
  <si>
    <t>Philco</t>
  </si>
  <si>
    <t>LAB789</t>
  </si>
  <si>
    <t>COCINA DE GAS LICUADO ESCORIAL CANDOR S2 GL BLANCA EAN:  7798013732591</t>
  </si>
  <si>
    <t>CALE1150</t>
  </si>
  <si>
    <t>ESTUFA INFRAROJA  STI080 800W 2 VELAS STAR-TRAK  EAN:  798185861150</t>
  </si>
  <si>
    <t>Estufas y Calefactores Eléctricos</t>
  </si>
  <si>
    <t>Star-trak</t>
  </si>
  <si>
    <t>LABW26</t>
  </si>
  <si>
    <t>FREEZER VERTICAL WHIRLPOOL MODELO COMERCIAL WVU27D2 EAN:  7891129556812</t>
  </si>
  <si>
    <t>LAB851</t>
  </si>
  <si>
    <t>HORNO ELECTRICO FACILCOOK 32 LTS AO132 LILIANA EAN: 7793862011200</t>
  </si>
  <si>
    <t>horno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</si>
  <si>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</si>
  <si>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</si>
  <si>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</si>
  <si>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</si>
  <si>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LAB3056</t>
  </si>
  <si>
    <t>COCINA ESCORIAL MASTER S2 BLANCA  CLASSIC GAS LICUADO  EAN:  7798013733062</t>
  </si>
  <si>
    <t>LAB790</t>
  </si>
  <si>
    <t>COCINA DE GAS NATURAL CANDOR S2 GN LINEA BLACK  ESCORIAL   EAN:  7798013732744</t>
  </si>
  <si>
    <t>LAB1506</t>
  </si>
  <si>
    <t>HELADERA WHIRLPOOL WRM56D2 462L EVOX EAN 7891129521506</t>
  </si>
  <si>
    <t>LAB079</t>
  </si>
  <si>
    <t>COCINA ESCORIAL MASTER S2 NEGRA  CLASSIC GAS NATURAL -EAN 7798013733079</t>
  </si>
  <si>
    <t>TV061</t>
  </si>
  <si>
    <t>TV SMART 32" TELEFUNKEN TK3223H5 PNE040278 EAN 7796885402789</t>
  </si>
  <si>
    <t>Telefunken</t>
  </si>
  <si>
    <t>LAB56HK</t>
  </si>
  <si>
    <t>HELADERA TRM56HKDIM TOP MOUNT INOX 450 LITROS ARISTON  EAN:  7891129537699</t>
  </si>
  <si>
    <t>ARISTON</t>
  </si>
  <si>
    <t>LAB56HB</t>
  </si>
  <si>
    <t>HELADERA TRM56HBDIM TOP MOUNT BLANCA 450 LITROS ARISTON EAN:  7891129537682</t>
  </si>
  <si>
    <t>LAB636</t>
  </si>
  <si>
    <t>HORNO ELECTRICO BGH BHE30M23N 30L PNH048327 EAN: 7796885483276</t>
  </si>
  <si>
    <t>LAB588L</t>
  </si>
  <si>
    <t>HELADERA WRE85AK INVERTER INOXIDABLE 588 LITROS WHIRLPOOL  EAN:  7891129557666</t>
  </si>
  <si>
    <t>LAB788</t>
  </si>
  <si>
    <t>COCINA DE GAS NATURAL CANDOR S2 GN BLANCA   ESCORIAL  EAN:  7798013732584</t>
  </si>
  <si>
    <t>GAMA9449</t>
  </si>
  <si>
    <t>COJIN MASAJEADOR SHIATSU MULTIFUNCION PM-540 GAMA  EAN:  8023277099449</t>
  </si>
  <si>
    <t xml:space="preserve">Cuidado personal </t>
  </si>
  <si>
    <t>Gama</t>
  </si>
  <si>
    <t>TV4322</t>
  </si>
  <si>
    <t>SMART TV LED 43" BGH B4322FS5A PNE040262 EAN 77969885402628</t>
  </si>
  <si>
    <t>LAB856</t>
  </si>
  <si>
    <t>LAVAVAJILLA WHIRLPOOL WLV14BY25Z - 14 CUBIERTOS BLANCO EAN:  8003437234477</t>
  </si>
  <si>
    <t>Lavavajillas</t>
  </si>
  <si>
    <t>LAB845</t>
  </si>
  <si>
    <t>TERMOTANQUE 45 LITROS MULTIGAS ESCORIAL  EAN:  7798013730542</t>
  </si>
  <si>
    <t>LAB844</t>
  </si>
  <si>
    <t>COCINA ESCORIAL PALACE CRISTAL BLACK LX S2 GAS LICUADO EAN:  7798013732638</t>
  </si>
  <si>
    <t>LAB820</t>
  </si>
  <si>
    <t>TERMOTANQUE 120 LITROS MULTIGAS ESCORIAL  EAN:  7798013730566</t>
  </si>
  <si>
    <t>LAB2191</t>
  </si>
  <si>
    <t>BATIDORA DE MANO + BATIDOR HB1100X2AR1 MIDEA  EAN:  7797087512191</t>
  </si>
  <si>
    <t>Midea</t>
  </si>
  <si>
    <t>CALE0894</t>
  </si>
  <si>
    <t>ESTUFA ALOGENA STH125 1200W 3 VELAS STAR-TRAK  EAN:  7798185860894</t>
  </si>
  <si>
    <t>CALE1699</t>
  </si>
  <si>
    <t>CALOVENTOR BLACKSUN CCCFH450 LILIANA  EAN:  7793862011699</t>
  </si>
  <si>
    <t>LAB824</t>
  </si>
  <si>
    <t>COCINA ESCORIAL PALACE CRISTAL BLACK LX S2 GAS NATURAL -EAN 7798013732621</t>
  </si>
  <si>
    <t>LAB3221</t>
  </si>
  <si>
    <t>HORNO ELECTRICO BGH BHE35S22A 35L PNH048322 EAN: 7796885483221</t>
  </si>
  <si>
    <t>LAB3093</t>
  </si>
  <si>
    <t>COCINA ESCORIAL MASTER STYLE BLANCA MULTIGAS -EAN:  7798013733093</t>
  </si>
  <si>
    <t>TV2857</t>
  </si>
  <si>
    <t>TV LED 65" SHARP 4T-C65FL6L GVTPNE 40285 EAN 7796885402857</t>
  </si>
  <si>
    <t>LAB9955</t>
  </si>
  <si>
    <t>LAVARROPAS WHIRLPOOL WNQ90AS 9 KG TITANIUN EAN:  7797750979955</t>
  </si>
  <si>
    <t>LAB832</t>
  </si>
  <si>
    <t>COCINA ESCORIAL PALACE CRISTAL BLANCA LX S2 GAS NATURAL EAN 7798013732607</t>
  </si>
  <si>
    <t>LAB44AK</t>
  </si>
  <si>
    <t>HELADERA TRE44AKDIM INVERTER BOTTOM INOX 397LITROS ARISTON  EAN:  7891129539594</t>
  </si>
  <si>
    <t>TV99</t>
  </si>
  <si>
    <t>TV SMART BGH 50" ANDROID B5023US6G PNE040275 EAN: 7796885402758</t>
  </si>
  <si>
    <t>LAB2665</t>
  </si>
  <si>
    <t>HORNO ELECTRICO LILIANA TURBOCOOK AO460 46L EAN:  7793862012665</t>
  </si>
  <si>
    <t>CAR434</t>
  </si>
  <si>
    <t>CARTUCHO ALTERNATIVO EPSON T196 MAGENTA  GLOBAL  EAN:  NO TIENE</t>
  </si>
  <si>
    <t>Cartuchos de Tinta Original</t>
  </si>
  <si>
    <t>Global</t>
  </si>
  <si>
    <t>LAB861</t>
  </si>
  <si>
    <t>HELADERA RT35K5532SL 362 LITROS SILVER INVERTER INOXIDABLE SAMSUNG  EAN:  8806088534831</t>
  </si>
  <si>
    <t>Samsung</t>
  </si>
  <si>
    <t>CAB5661</t>
  </si>
  <si>
    <t>CABLE UTP CAT5E PACH CORD 0.5M  NETMAK  EAN:  7792641880044</t>
  </si>
  <si>
    <t>Cables</t>
  </si>
  <si>
    <t>Netmak</t>
  </si>
  <si>
    <t>LAB729</t>
  </si>
  <si>
    <t>ASPIRADORA ROBOT W300 WINCO   EAN:  4511413404164</t>
  </si>
  <si>
    <t>Winco</t>
  </si>
  <si>
    <t>LAB3030</t>
  </si>
  <si>
    <t>HORNO ELECTRICO BGH BHE55M19N 55L PNH048303 EAN: 7796885483030</t>
  </si>
  <si>
    <t>LAB3610</t>
  </si>
  <si>
    <t>BATIDORA DE MANO Y PEDESTAL HM3610 3.7L BLANCA OSTER  EAN:  053891143936</t>
  </si>
  <si>
    <t>Oster</t>
  </si>
  <si>
    <t>LAB09R3</t>
  </si>
  <si>
    <t>HELADERA WHIRLPOOL WRA09R3 RETRO 76 LITROS ROJA EAN:  7891129529823</t>
  </si>
  <si>
    <t>CAR289</t>
  </si>
  <si>
    <t>CARTUCHO ALTERNATIVO EPSON T1333 MAGENTA  GLOBAL  EAN:  NO TIENE</t>
  </si>
  <si>
    <t>TLC26</t>
  </si>
  <si>
    <t>CABLE USB A MICRO USB 0.25 METROS  TL-USBMUSB025  T-LINE  EAN: NO TIENE</t>
  </si>
  <si>
    <t>Tline</t>
  </si>
  <si>
    <t>LAB380S</t>
  </si>
  <si>
    <t>HELADERA DREAN HDR380N12M SILVER EAN:  7797102525731</t>
  </si>
  <si>
    <t>LAB1598</t>
  </si>
  <si>
    <t>LAVARROPAS LG INVER 8.5KG 1400RPM WM8516WE6 BLANCO EAN 7790653061598</t>
  </si>
  <si>
    <t>Lg</t>
  </si>
  <si>
    <t>LAB581</t>
  </si>
  <si>
    <t>HORNO MICROONDAS B228DB9 28 LITROS C/ GRILL BLANCO PNH048664  BGH  EAN:  7796885486642</t>
  </si>
  <si>
    <t>LAB3109</t>
  </si>
  <si>
    <t>COCINA ESCORIAL MASTER STYLE NEGRO MULTIGAS -EAN:  7798013733109</t>
  </si>
  <si>
    <t>TV069</t>
  </si>
  <si>
    <t>TV LED SMART 32" R32AND-F ANDROID RCA  EAN:  7796941250958</t>
  </si>
  <si>
    <t>CON8020</t>
  </si>
  <si>
    <t>CONSOLA GAMING 8BITS NOGA NG-FG02 2 JOYSTICK EAN 7798137718020</t>
  </si>
  <si>
    <t>Consolas de videojuegos</t>
  </si>
  <si>
    <t>Noga</t>
  </si>
  <si>
    <t>TLC37</t>
  </si>
  <si>
    <t>CABLE HDMI A MINI HDMI 3 METROS  TL-HDMMII30  T-LINE  EAN:  NO TIENE</t>
  </si>
  <si>
    <t>LAB320F</t>
  </si>
  <si>
    <t>HELADERA DREAN CICLICA PLATEADA HDR320F00S EAN 7797102525595</t>
  </si>
  <si>
    <t>LAB2522</t>
  </si>
  <si>
    <t>FREEZER FR2522 GP HC A2 KP BRIKET  EAN:  7798003342557</t>
  </si>
  <si>
    <t>Briket</t>
  </si>
  <si>
    <t>LAB823</t>
  </si>
  <si>
    <t>COCINA ESCORIAL PALACE CRISTAL BLANCA LX S2 GAS LICUADO EAN:  7798013732614</t>
  </si>
  <si>
    <t>LAB2600</t>
  </si>
  <si>
    <t>AIRE ACONDICIONADO TACA-2600 F/C 2236 FRIGORIAS BLANCO 220V TCL  EAN:  7796941323393</t>
  </si>
  <si>
    <t>LAB3207</t>
  </si>
  <si>
    <t>HORNO ELECTRICO BGH BHE17M20N 20L PNH048320 EAN: 7796885483207</t>
  </si>
  <si>
    <t>Bestway</t>
  </si>
  <si>
    <t>LAB12K2</t>
  </si>
  <si>
    <t>HELADERA WHIRLPOOL WRX12K2 117L EAN:  7891129530201</t>
  </si>
  <si>
    <t>ACC938</t>
  </si>
  <si>
    <t>TERMOMETRO INFRARROJO JXB-178  BERRCOM  EAN:  6947656112739</t>
  </si>
  <si>
    <t>Termómetros</t>
  </si>
  <si>
    <t>Berrcom</t>
  </si>
  <si>
    <t>MOT99</t>
  </si>
  <si>
    <t>MOTHER E1-6010 CON CPU INCORPORADO AMD GIGABYTE  EAN:  4719331808761</t>
  </si>
  <si>
    <t>Motherboards</t>
  </si>
  <si>
    <t>Gigabyte</t>
  </si>
  <si>
    <t>CALE1668</t>
  </si>
  <si>
    <t>CALEFACTOR RADIANTE FIBRA CARBONO CP2203 LILIANA  EAN:  7793862011668</t>
  </si>
  <si>
    <t>UPS16</t>
  </si>
  <si>
    <t>UPS TOWER +EST 2500 APTO GE</t>
  </si>
  <si>
    <t>Estabilizadores y UPS</t>
  </si>
  <si>
    <t>Atomlux</t>
  </si>
  <si>
    <t>PAD36</t>
  </si>
  <si>
    <t>PAD MOUSE GEL BLUE NM-PGEL-B NETMAK  EAN:  0700306603003</t>
  </si>
  <si>
    <t>PAD MOUSE</t>
  </si>
  <si>
    <t>GAMA0623</t>
  </si>
  <si>
    <t>BALANZA DE BAÑO FIT ULTRA GAMA  EAN:  8023277130623</t>
  </si>
  <si>
    <t>GAMA5874</t>
  </si>
  <si>
    <t>BALANZA DE VIDRIO SCG-430 GAMA  EAN:  8023277105874</t>
  </si>
  <si>
    <t>PAD37</t>
  </si>
  <si>
    <t>PAD MOUSE GEL RED NM-PGEL-R NETMAK  EAN:  0700306602990</t>
  </si>
  <si>
    <t>LAB846</t>
  </si>
  <si>
    <t>TERMOTANQUE GEISER 120 LITROS GAS NATURAL ESCORIAL  EAN:  7798013732577</t>
  </si>
  <si>
    <t>GAMA9502</t>
  </si>
  <si>
    <t>PLANCHITA CP 14 LED DUAL PLATE GOLD GAMA  EAN:  8023277149502</t>
  </si>
  <si>
    <t>AURI1650N</t>
  </si>
  <si>
    <t>AURICULAR NG-1650 NEGRO NOGANET  EAN:  7798137719201</t>
  </si>
  <si>
    <t>Auriculares</t>
  </si>
  <si>
    <t>Noganet</t>
  </si>
  <si>
    <t>FUB1240</t>
  </si>
  <si>
    <t>BATERIA FUB-1240 12V 4.0 A  FORZA  EAN:  798302201804</t>
  </si>
  <si>
    <t>Cargadores</t>
  </si>
  <si>
    <t>Forza</t>
  </si>
  <si>
    <t>CD01</t>
  </si>
  <si>
    <t>CD VIRGEN BULK X50 UNIDADES 700MB 52X GLOBAL</t>
  </si>
  <si>
    <t>CDs y DVDs Vírgenes</t>
  </si>
  <si>
    <t>TWINS2N</t>
  </si>
  <si>
    <t>AURICULARES BT  TWINS NG-BTWINS2 NEGRO NOGANET  EAN:  7798137714794</t>
  </si>
  <si>
    <t>CARRY5</t>
  </si>
  <si>
    <t>CARRY DISK EXTERNO P/SSD M2 SATA/NVME TIPO C  NETMAK  EAN:  0700306603690</t>
  </si>
  <si>
    <t>Discos rígidos y SSD</t>
  </si>
  <si>
    <t>GAMA6932</t>
  </si>
  <si>
    <t>BALANZA DE BAÑO SCF-2000 GAMA  EAN:  8023277106932</t>
  </si>
  <si>
    <t>LAB882</t>
  </si>
  <si>
    <t>BATIDORA PLANETARIA LILIANA AAB700 SPEEDCHEF EAN:  7793862009924</t>
  </si>
  <si>
    <t>TLC47</t>
  </si>
  <si>
    <t>CABLE USB PARA IMPRESORA 5 METROS TL-PRINT5   T-LINE</t>
  </si>
  <si>
    <t>GAMA9380</t>
  </si>
  <si>
    <t>PLANCHITA ELEGANCE LED PTC GOLD AF GAMA  EAN:  8023277149380</t>
  </si>
  <si>
    <t>LAB0979</t>
  </si>
  <si>
    <t>VENTILADOR DE PIE GIRATORIO 14" STPG14  STAR-TRAK EAN:  7798185860979</t>
  </si>
  <si>
    <t>Ventiladores</t>
  </si>
  <si>
    <t>CALE20</t>
  </si>
  <si>
    <t>CALOVENTOR SOLEIL 750/1500W COLOR NEGRO CPTC550 LILIANA  EAN:  7793862008156</t>
  </si>
  <si>
    <t>LAB6734</t>
  </si>
  <si>
    <t>HORNO MICROONDAS DAEWO D120M 20L MANUAL PNH048673 EAN 7796885486734</t>
  </si>
  <si>
    <t>Daewoo</t>
  </si>
  <si>
    <t>CALE39</t>
  </si>
  <si>
    <t>CALOVENTOR CFH510 DUAL HOT COLOR BLANCO LILIANA  EAN:  7793862009696</t>
  </si>
  <si>
    <t>CALE65</t>
  </si>
  <si>
    <t>CONVECTOR E-544 2000 WTS BLANCO  EIFFEL   EAN:  7798131920467</t>
  </si>
  <si>
    <t>Eiffel</t>
  </si>
  <si>
    <t>CAR168</t>
  </si>
  <si>
    <t>CARTUCHO ORIGINAL EPSON 196 CYAN  EAN:  010343902329</t>
  </si>
  <si>
    <t>Epson</t>
  </si>
  <si>
    <t>CAR290</t>
  </si>
  <si>
    <t xml:space="preserve">CARTUCHO ALTERNATIVO T1334 AMARILLO EPSON GLOBAL </t>
  </si>
  <si>
    <t>CAR236</t>
  </si>
  <si>
    <t>CARTUCHO ALTERNATIVO EPSON T0733 MAGENTA  GLOBAL  EAN:  NO TIENE</t>
  </si>
  <si>
    <t>AURI918RJ</t>
  </si>
  <si>
    <t>AURICULAR BT C/VINCHA ROJO NG-918BT NOGANET EAN 7798137719645</t>
  </si>
  <si>
    <t>CAR621</t>
  </si>
  <si>
    <t>CARTUCHO ALTERNATIVO EPSON T296 CYAN  GLOBAL  EAN:  NO TIENE</t>
  </si>
  <si>
    <t>ACC2485</t>
  </si>
  <si>
    <t>SMARTWATCH NOGA NG-SW09 NEGRO EAN 7798137722485</t>
  </si>
  <si>
    <t>Smartwatch</t>
  </si>
  <si>
    <t>GAMA6505</t>
  </si>
  <si>
    <t>BALANZA DE BAÑO SCF-5000 GAMA  EAN:  8023277106505</t>
  </si>
  <si>
    <t>ACC0511</t>
  </si>
  <si>
    <t>RELOJ SMARTWATCH NG-SW04 AMARILLO NOGANET EAN:  7798137720511</t>
  </si>
  <si>
    <t>LAB1068</t>
  </si>
  <si>
    <t>TURBO VENTILADOR STTG31-14 14" STAR-TRAK EAN:  7798185861068</t>
  </si>
  <si>
    <t>CAB12</t>
  </si>
  <si>
    <t>CABLE POWER FUENTE NM-C45 220V 1.5 METROS  NETMAK   EAN:  NO TIENE</t>
  </si>
  <si>
    <t>CAB369</t>
  </si>
  <si>
    <t>CABLE VGA M/M NM-C18 10 METROS NETMAK   EAN:  7792641882208</t>
  </si>
  <si>
    <t>ACC2467</t>
  </si>
  <si>
    <t>PILETA ESTRUCTURAL MOD: 56681 S/BOMBA 3.66M X 76CM  BESTWAY  EAN:  6942138972467</t>
  </si>
  <si>
    <t>Piletas</t>
  </si>
  <si>
    <t>AURI918R</t>
  </si>
  <si>
    <t>AURICULAR BT C/VINCHA ROSA NG-918BT NOGA EAN 7798137715487</t>
  </si>
  <si>
    <t>AURI1700N</t>
  </si>
  <si>
    <t>AURICULAR NG-1700 NEGRO NOGANET  EAN:  7798137719232</t>
  </si>
  <si>
    <t>GAMA0649</t>
  </si>
  <si>
    <t>SECADOR DE PELO GAMA VIAVENETO BLACK ION EAN:  8023277110649</t>
  </si>
  <si>
    <t>GAMA17</t>
  </si>
  <si>
    <t>PLANCHITA DE PELO GAMA CP14 DIGITAL DUAL PLATE 4D - 450°F/ 230° C -EAN:  8023277143418</t>
  </si>
  <si>
    <t>TALT26</t>
  </si>
  <si>
    <t>TONER ALT 533/413/383 UNIV MAG</t>
  </si>
  <si>
    <t>Toner Alternativo</t>
  </si>
  <si>
    <t>Cargar una Marca</t>
  </si>
  <si>
    <t>CAR228</t>
  </si>
  <si>
    <t>CARTUCHO ORIGINAL 60XL NEGRO CC641WL HP EAN:  883585983186</t>
  </si>
  <si>
    <t>Hp</t>
  </si>
  <si>
    <t>AURI1782</t>
  </si>
  <si>
    <t>AURICULAR IN EAR NG-GL1782 NOGANET  EAN: 7798137711595</t>
  </si>
  <si>
    <t>CAR900</t>
  </si>
  <si>
    <t>CARTUCHO ALTERNATIVO T117 NEGRO  GLOBAL  EAN:  NO TIENE</t>
  </si>
  <si>
    <t>ACC2508</t>
  </si>
  <si>
    <t>SMARTWATCH NOGA NG-SW09 AZUL EAN 7798137722508</t>
  </si>
  <si>
    <t>ACC2515</t>
  </si>
  <si>
    <t>SMARTWATCH NOGA NG-SW09 GRIS EAN 7798137722515</t>
  </si>
  <si>
    <t>Acer</t>
  </si>
  <si>
    <t>ACC1810</t>
  </si>
  <si>
    <t>PILETA ESTRUCTURAL 305X76 CON BOMBA BESTWAY EAN:  6942138981810</t>
  </si>
  <si>
    <t>GAMA1050</t>
  </si>
  <si>
    <t>SECADOR DE PELO G-EVO EVOLUZIONE 3800 TIT ION GAMA  EAN:  8023277101050</t>
  </si>
  <si>
    <t>TIN504C</t>
  </si>
  <si>
    <t>BOTELLA TINTA ORIGINAL 504 CYAN  EPSON  EAN:  010343938755</t>
  </si>
  <si>
    <t>TINTAS</t>
  </si>
  <si>
    <t>CALE03</t>
  </si>
  <si>
    <t>PLASMA VITROCERAMICO 1000W ENERGY SAFE /BLANCO-</t>
  </si>
  <si>
    <t>Energysafe</t>
  </si>
  <si>
    <t>CALE36</t>
  </si>
  <si>
    <t>CONVECTOR E-544 2000 WTS ROJO EIFFEL  EAN:  7798131920467</t>
  </si>
  <si>
    <t>PIL38</t>
  </si>
  <si>
    <t>BATERIA DE LITIO NM-CR2032 BLISTER X5 NETMAK  EAN:  0700306601498</t>
  </si>
  <si>
    <t>Pilas</t>
  </si>
  <si>
    <t>LAB3283</t>
  </si>
  <si>
    <t>HORNO ELECTRICO BGH BHE40M23N 40L PNH048328 EAN: 7796885483283</t>
  </si>
  <si>
    <t>LAB800</t>
  </si>
  <si>
    <t>TURBO VENTILADOR INDUSTRIAL 32" VTI32 LILIANA  EAN:  7793862011088</t>
  </si>
  <si>
    <t>CAR234</t>
  </si>
  <si>
    <t>CARTUCHO ALTERNATIVO T0731N NEGRO EPSON GLOBAL</t>
  </si>
  <si>
    <t>TLC35</t>
  </si>
  <si>
    <t>CABLE HDMI A VGA 1.5 METROS  TL-HDMIVGA  T-LINE  EAN:  NO TIENE</t>
  </si>
  <si>
    <t>TLC14</t>
  </si>
  <si>
    <t>CABLE MINI PLUG 3.5 M/M A 2 RCA 1.8 METROS TL-MP2RCA18  T-LINE</t>
  </si>
  <si>
    <t>UPS15</t>
  </si>
  <si>
    <t>UPS ATOMLUX MOD: UPS500TOWER TOWER+ESTABILIZACOR CON SOFT500VA</t>
  </si>
  <si>
    <t>CAR623</t>
  </si>
  <si>
    <t>CARTUCHO ALTERNATIVO EPSON T296 AMARILLO  GLOBAL  EAN:  NO TIENE</t>
  </si>
  <si>
    <t>TON750</t>
  </si>
  <si>
    <t>CARTUCHO TONER ALTERNATIVO 750 BROTHER  GLOBAL  EAN:  NO TIENE</t>
  </si>
  <si>
    <t>AURI1783</t>
  </si>
  <si>
    <t>AURICULAR IN EAR FULL LED NG-1783 NOGANET  EAN: 7798137711601</t>
  </si>
  <si>
    <t>CAR358</t>
  </si>
  <si>
    <t>CARTUCHO ALTERNATIVO HP 920XL NEGRO EVERTEC</t>
  </si>
  <si>
    <t>Evertec</t>
  </si>
  <si>
    <t>CARG734</t>
  </si>
  <si>
    <t>CARGADOR INALAMBRICO ATRIL QI CAR-011  INTCO  EAN:  NO TIENE</t>
  </si>
  <si>
    <t>Intco</t>
  </si>
  <si>
    <t>CAM22</t>
  </si>
  <si>
    <t>CAMARA INSTAX MINI 9 AZUL FUJIFILM  EAN:  074101033090</t>
  </si>
  <si>
    <t>Camaras</t>
  </si>
  <si>
    <t>Fujifilm</t>
  </si>
  <si>
    <t>CAR14</t>
  </si>
  <si>
    <t>CARTUCHO ALTERNATIVO HP 93 COLOR GLOBAL</t>
  </si>
  <si>
    <t>ACC0504</t>
  </si>
  <si>
    <t>RELOJ SMARTWATCH NG-SW04 CELESTE NOGANET  EAN:  7798137720504</t>
  </si>
  <si>
    <t>CALE12</t>
  </si>
  <si>
    <t>TURBOFORZADOR INFRARROJO RAPIHOT CIGF200 BLANCO LILIANA  EAN:  7793862008194</t>
  </si>
  <si>
    <t>CALE1174BLANCO</t>
  </si>
  <si>
    <t>CALOVENTOR 2 POCISIONES BLANCO STC122-B  STAR-TRAK  EAN:  7798185861174</t>
  </si>
  <si>
    <t>AURI1700B</t>
  </si>
  <si>
    <t>AURICULAR NG-1700 BLANCO NOGANET  EAN:  7798137719249</t>
  </si>
  <si>
    <t>ACC208</t>
  </si>
  <si>
    <t>PROTECTOR DE TENSION P1000@ ATOMLUX  EAN:  7796682000324</t>
  </si>
  <si>
    <t>GLADIUS</t>
  </si>
  <si>
    <t>PAD MOUSE GLADIUS NETMAK  EAN:  0700306602402</t>
  </si>
  <si>
    <t>CAR142</t>
  </si>
  <si>
    <t>CARTUCHO ALTERNATIVO HP 75XL COLOR  GLOBAL  EAN:  NO TIENE</t>
  </si>
  <si>
    <t>TONER380</t>
  </si>
  <si>
    <t>TONER ALTERNATIVO 530A-410A-380A UNIVERSAL GLOBAL</t>
  </si>
  <si>
    <t>CAR319</t>
  </si>
  <si>
    <t>CARTUCHO ORIGINAL 133 MAGENTA  EPSON  EAN:  010343876958</t>
  </si>
  <si>
    <t>CAR318</t>
  </si>
  <si>
    <t>CARTUCHO ORIGINAL EPSON 133 CYAN  EAN:  010343876941</t>
  </si>
  <si>
    <t>CARG735</t>
  </si>
  <si>
    <t>CARGADOR INALAMBRICO CAR-39  INTCO  EAN:  NO TIENE</t>
  </si>
  <si>
    <t>LAB0962</t>
  </si>
  <si>
    <t>VENTILADOR DE PIE STPG20 20" STAR-TRAK EAN:  7798185860962</t>
  </si>
  <si>
    <t>TP1583</t>
  </si>
  <si>
    <t>ACCESS POINT CPE220 OUTDOOR 12DBI TP-LINK  EAN:  6935364091583</t>
  </si>
  <si>
    <t>Routers</t>
  </si>
  <si>
    <t>Tplink</t>
  </si>
  <si>
    <t>LAB1120</t>
  </si>
  <si>
    <t>VENTILADOR GIRATORIO STG41-14 14"  STAR-TRAK EAN:  7798185861020</t>
  </si>
  <si>
    <t>PAD49</t>
  </si>
  <si>
    <t>MOUSE PAD RGB NM-LUMINOSA  NETMAK  EAN:  700306602440</t>
  </si>
  <si>
    <t>Mouse</t>
  </si>
  <si>
    <t>AURI24B</t>
  </si>
  <si>
    <t>AURICULAR TWS BT NG-BTWINS24 BLANCO NOGANET EAN:  7798137718921</t>
  </si>
  <si>
    <t>GAMA0150</t>
  </si>
  <si>
    <t>SECADOR DE PELO G-EVO EVOLUZIONE ULTRA LIGHT RED GAMA  EAN:  8023277120150</t>
  </si>
  <si>
    <t>TLC36</t>
  </si>
  <si>
    <t>CABLE HDMI A 3 RCA 1.5 METROS TL-HDMIRCA  T-LINE</t>
  </si>
  <si>
    <t>FUE05</t>
  </si>
  <si>
    <t>FUENTE ATX 550W 24 PINS NOGANET  EAN:  NO TIENE</t>
  </si>
  <si>
    <t>Fuentes PC</t>
  </si>
  <si>
    <t>GAMA3845</t>
  </si>
  <si>
    <t>PLANCHITA BELLA LED CERAMIC SHINE GAMA  EAN:  8023277143845</t>
  </si>
  <si>
    <t>LAB1198</t>
  </si>
  <si>
    <t>VENTILADOR STP31-18 18" 3 EN 1 STAR-TRAK EAN:  7798185861198</t>
  </si>
  <si>
    <t>ARENA</t>
  </si>
  <si>
    <t>PAD MAUSE NM-ARENA NETMAK  EAN:  0700306602389</t>
  </si>
  <si>
    <t>PAD35</t>
  </si>
  <si>
    <t>PAD MOUSE GEL BLACK NM-PGEL NETMAK  EAN:  0700306603010</t>
  </si>
  <si>
    <t>LAB1075</t>
  </si>
  <si>
    <t>TURBO VENTILADOR STTG31-20 20" STAR-TRAK EAN:  7798185861075</t>
  </si>
  <si>
    <t>CALE33</t>
  </si>
  <si>
    <t>ESTUFA INFRAROJA GIRATORIA E-531 4 VELAS 1600W EIFFEL  EAN:  7798131921013</t>
  </si>
  <si>
    <t>PAR440</t>
  </si>
  <si>
    <t>PARLANTE PORTATIL BLUETOOTH LED NGL-440BT 12" USB/TF -FM MIC TWINS NOGANET  EAN: 7798137717191</t>
  </si>
  <si>
    <t>Parlantes</t>
  </si>
  <si>
    <t>TLC30</t>
  </si>
  <si>
    <t>CABLE DE RED 1 METRO TL-PATCH10  T-LINE  EAN:  NO TIENE</t>
  </si>
  <si>
    <t>CAR169</t>
  </si>
  <si>
    <t>CARTUCHO ORIGINAL EPSON 196 MAGENTA  EAN:  010343902336</t>
  </si>
  <si>
    <t>COO15</t>
  </si>
  <si>
    <t>COOLER CNPS2X AMD/1150/1151  ZALMAN  EAN:  8809213765445</t>
  </si>
  <si>
    <t>Zalman</t>
  </si>
  <si>
    <t>TALT29</t>
  </si>
  <si>
    <t>CARTUCHO TONER ALTERNATIVO HP Q6511 GLOBAL  EAN:  NO TIENE</t>
  </si>
  <si>
    <t>CARG50</t>
  </si>
  <si>
    <t>CARGADOR INALAMBRICO NG-Q03 10  NOGANET  EAN:  7798137717849</t>
  </si>
  <si>
    <t>CAR215</t>
  </si>
  <si>
    <t>CARTUCHO ORIGINAL HP 22XL COLOR  EAN:  884420013310</t>
  </si>
  <si>
    <t>CALE31</t>
  </si>
  <si>
    <t>ESTUFA HALÓGENA FIJA 2 VELAS 800W E-511  EIFFEL  EAN:  7798131920931</t>
  </si>
  <si>
    <t>CAR211</t>
  </si>
  <si>
    <t>CARTUCHO ORIGINAL 75 COLOR HP  EAN:  808736847056</t>
  </si>
  <si>
    <t>CAB500</t>
  </si>
  <si>
    <t>CABLE ALARGUE USB 2.0 1.8MT NM-C09 1.8  NETMAK   EAN:  7792641880099</t>
  </si>
  <si>
    <t>LAB1952</t>
  </si>
  <si>
    <t>CALOVENTOR 2 POCISIONES ROSA STC122-R  STAR-TRAK  EAN:  7798185861952</t>
  </si>
  <si>
    <t>CALE1938</t>
  </si>
  <si>
    <t>CALOVENTOR VERTICAL VIOLETA STC122-V  STAR-TRAK  EAN:  7798185861938</t>
  </si>
  <si>
    <t>TALT45</t>
  </si>
  <si>
    <t>CARTUCHO TONER ALTERNATIVO HP CF287A GLOBAL  EAN:  NO TIENE</t>
  </si>
  <si>
    <t>AURI90B</t>
  </si>
  <si>
    <t>AURICULAR BT IN EAR TWA-90B BLANCO AIWA  EAN:  7798111354794</t>
  </si>
  <si>
    <t>AIWA</t>
  </si>
  <si>
    <t>GAMA9601</t>
  </si>
  <si>
    <t>DEPILADORA OASIS GOLD GAMA  EAN:  8023277149601</t>
  </si>
  <si>
    <t>AURI0054</t>
  </si>
  <si>
    <t>AURICULAR NGX-BTWINS 4 GAMING ROSA  NOGANET  EAN:  7798137720054</t>
  </si>
  <si>
    <t>AURI24RJ</t>
  </si>
  <si>
    <t>AURICULAR TWS BT NG-BTWINS24 ROJO NOGANET  EAN:  7798137718914</t>
  </si>
  <si>
    <t>FIT04</t>
  </si>
  <si>
    <t>PULSERA BT FITNESS NG-SB01 NEGRO   NOGANET   EAN:  7798137714763</t>
  </si>
  <si>
    <t>TLC09</t>
  </si>
  <si>
    <t>CABLE HDMI FLAT 4K 2.5 METROS T-LINE  EAN: NO TIENE</t>
  </si>
  <si>
    <t>CAR160</t>
  </si>
  <si>
    <t>CARTUCHO ALTERNATIVO HP 93 COLOR GLOBAL EAN:  NO TIENE</t>
  </si>
  <si>
    <t>EST011</t>
  </si>
  <si>
    <t>ESTABILIZADOR DE TENSION R500@ ATOMLUX  EAN:  7796682099427</t>
  </si>
  <si>
    <t>CAR473</t>
  </si>
  <si>
    <t>CARTUCHO ORIGINAL 296 AMARILLO EPSON  EAN:  010343922020</t>
  </si>
  <si>
    <t>CALE57</t>
  </si>
  <si>
    <t>ESTUFA INFRAROJA FIJA E-533 4 VELAS 1600W  EIFFEL  EAN:  7798131921020</t>
  </si>
  <si>
    <t>AURI1650B</t>
  </si>
  <si>
    <t>AURICULAR NG-1650 BLANCO NOGANET  EAN:  7798137719218</t>
  </si>
  <si>
    <t>TRU144</t>
  </si>
  <si>
    <t>MOUSE GAMING VERTICAL REXX GXT 144  NEGRO 10000DPI  TRUST   EAN:  8713439229912</t>
  </si>
  <si>
    <t>Trust</t>
  </si>
  <si>
    <t>GAMA10</t>
  </si>
  <si>
    <t>SECADOR DE PELO MISTRAL CERAMIC ION GAMA  EAN:  8023277145726</t>
  </si>
  <si>
    <t>PAD50</t>
  </si>
  <si>
    <t>PAD MOUSE GAMER HORIZON NOGANET  EAN: 7798137718396</t>
  </si>
  <si>
    <t>TON211</t>
  </si>
  <si>
    <t>TONER ORIGINAL PB211 PANTUM  EAN: 6936358015462</t>
  </si>
  <si>
    <t>Pantum</t>
  </si>
  <si>
    <t>CEL510</t>
  </si>
  <si>
    <t>CELULAR YOLO ROJO 3G 5" QUAD CORE QUANTUM  EAN:  7798243635501</t>
  </si>
  <si>
    <t>Celulares</t>
  </si>
  <si>
    <t>Quantum</t>
  </si>
  <si>
    <t>CAR268</t>
  </si>
  <si>
    <t>CARTUCHO ALTERNATIVO HP 56 NEGRO GLOBAL  EAN:  NO TIENE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</si>
  <si>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</si>
  <si>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</si>
  <si>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</si>
  <si>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</si>
  <si>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FUN85</t>
  </si>
  <si>
    <t>FUNDA PARA TABLET CON TECLADO 7" NEGRA NETMAK  EAN:  700306601252</t>
  </si>
  <si>
    <t>Accesorios</t>
  </si>
  <si>
    <t>CAR353</t>
  </si>
  <si>
    <t>CARTUCHO ALTERNATIVO HP 564XL NEGRO EVERTEC  EAN:  6954093112734</t>
  </si>
  <si>
    <t>AURI0030</t>
  </si>
  <si>
    <t>AURICULAR NGX-BTWINS 3 NOGANET EAN:  7798137720030</t>
  </si>
  <si>
    <t>TIN673Y</t>
  </si>
  <si>
    <t>BOTELLA TINTA ORIGINAL 673 AMARILLO  EPSON  EAN:  010343888296</t>
  </si>
  <si>
    <t>CAR471</t>
  </si>
  <si>
    <t xml:space="preserve">CARTUCHO ORIGINAL T296220 CYAN EPSON  EAN: </t>
  </si>
  <si>
    <t>CAB361</t>
  </si>
  <si>
    <t>CABLE VGA M/M NM-C18 5MT NETMAK   EAN:  7792641882192</t>
  </si>
  <si>
    <t>EST500</t>
  </si>
  <si>
    <t>ESTABILIZADOR 220 VCA PROTECCION P/INTERNET H500  T-LINE  EAN:  7796682099205</t>
  </si>
  <si>
    <t>AURI8372</t>
  </si>
  <si>
    <t>AURICULAR NOGA NG-BTWINS 21 EAN 7798137718372</t>
  </si>
  <si>
    <t>TLC41</t>
  </si>
  <si>
    <t>CABLE HDMI A MINI HDMI 1.5mts</t>
  </si>
  <si>
    <t>TLC11</t>
  </si>
  <si>
    <t xml:space="preserve">CABLE VGA CON FILTRO 2 METROS T-LINE  EAN:  NO TIENE </t>
  </si>
  <si>
    <t>CARG727</t>
  </si>
  <si>
    <t>FUENTE ACER 19V 3.42A 5.5*1.7  BELSIC   EAN:  NO TIENE</t>
  </si>
  <si>
    <t>Belsic</t>
  </si>
  <si>
    <t>CAR522</t>
  </si>
  <si>
    <t>CARTUCHO ALTERNATIVO EPSON T196 MAGENTA GLOBAL  EAN:  NO TIENE</t>
  </si>
  <si>
    <t>CAB135</t>
  </si>
  <si>
    <t>ADAPTADOR VGA (H) A VGA (H)  NM-VGAH  NETMAK  EAN:  7792641881003</t>
  </si>
  <si>
    <t>Adaptadores</t>
  </si>
  <si>
    <t>GAMA3984</t>
  </si>
  <si>
    <t>RIZADOR NEW TOUR RGSTD-N 25MM GAMA   EAN:  8023277123984</t>
  </si>
  <si>
    <t>ACC106</t>
  </si>
  <si>
    <t>REPRODUCTOR MP3 PARA AUTO NG-26 NOGANET  EAN:  7798137701367</t>
  </si>
  <si>
    <t>Accesorios para Vehiculos</t>
  </si>
  <si>
    <t>DVD49</t>
  </si>
  <si>
    <t>CD PRINTABLE BULK X50 UNIDADES 700MB 52X GLOBAL</t>
  </si>
  <si>
    <t>BUL2</t>
  </si>
  <si>
    <t>CD PRINTABLE BULK X 100 UNIDADES 700MB 52X IMATION</t>
  </si>
  <si>
    <t>Imation</t>
  </si>
  <si>
    <t>LAB1682</t>
  </si>
  <si>
    <t>TOSTADORA ELECTRICA NEGRA BT-PM2BAR1 MIDEA  EAN:  7797087371682</t>
  </si>
  <si>
    <t>TIN504Y</t>
  </si>
  <si>
    <t>BOTELLA TINTA ORIGINAL EPSON 504 AMARILLA  EAN:</t>
  </si>
  <si>
    <t>CAB368</t>
  </si>
  <si>
    <t>CABLE VGA M/M NM-C18 3 METROS  NETMAK EAN:  7792641882185</t>
  </si>
  <si>
    <t>CAR147</t>
  </si>
  <si>
    <t>CARTUCHO ALTERNATIVO HP 94 NEGRO POWERTEC / EVERTEC</t>
  </si>
  <si>
    <t>FUE60</t>
  </si>
  <si>
    <t>FUENTE HUB NG-360 USB 6 PUERTOS NOGANET  EAN: 7798137712790</t>
  </si>
  <si>
    <t>CAR2061</t>
  </si>
  <si>
    <t>CARTUCHO EPSON T2061 NEGRO ORIGINAL P/ XP2101</t>
  </si>
  <si>
    <t>CAB232</t>
  </si>
  <si>
    <t>CABLE VGA M/M 1,5 METROS NM-C18  NETMAK  EAN:  7792641880181</t>
  </si>
  <si>
    <t>CAR521</t>
  </si>
  <si>
    <t>CARTUCHO ALTERNATIVO EPSON 196 CYAN  GLOBAL / NETMAK   EAN:  NO TIENE</t>
  </si>
  <si>
    <t>GAMA1840</t>
  </si>
  <si>
    <t>PLANCHITA SLICE- XU GAMA  EAN:  8023277151840</t>
  </si>
  <si>
    <t>TIN026</t>
  </si>
  <si>
    <t>BOTELLA TINTA ALTERNATIVA EPSON 673 CYAN CLARO 100ML GLOBAL  EAN:  NO TIENE</t>
  </si>
  <si>
    <t>CAB502</t>
  </si>
  <si>
    <t>CABLE VGA M/M 5 METROS NM-C18 5  NETMAK   EAN:  7792641882192</t>
  </si>
  <si>
    <t>FUE23</t>
  </si>
  <si>
    <t>CARGADOR FUENTE UNIVERSAL 90w NM-1287  NETMAK  EAN:  700306601399</t>
  </si>
  <si>
    <t>CAR326</t>
  </si>
  <si>
    <t>CARTUCHO ORIGINAL EPSON 196 AMARILLO EAN:  010343902343</t>
  </si>
  <si>
    <t>PAD1228</t>
  </si>
  <si>
    <t>PAD MAUSE NETMAK LISO AZUL NM-M1228</t>
  </si>
  <si>
    <t>GAMA5894</t>
  </si>
  <si>
    <t>CORTA PELO RACE R642 GAMA  EAN:  8023277145894</t>
  </si>
  <si>
    <t>TIN02</t>
  </si>
  <si>
    <t>BOTELLA TINTA ORIGINAL EPSON T664 CYAN 70ML L2220 L365 L375 L38 EAN:  01034388530</t>
  </si>
  <si>
    <t>Tinta Original</t>
  </si>
  <si>
    <t>CAR520</t>
  </si>
  <si>
    <t>CARTUCHO ALTERNATIVO EPSON T197 NEGRO  GLOBAL  EAN:  NO TIENE</t>
  </si>
  <si>
    <t>TAB109</t>
  </si>
  <si>
    <t>TABLET I MOBIL 9" QUAD CORE HD CAMARA F 2MP TR 5MP 1GB RAM ANDROID 5.1  EAN:  NO TIENE</t>
  </si>
  <si>
    <t>Tablets</t>
  </si>
  <si>
    <t>Imobil</t>
  </si>
  <si>
    <t>CALE34</t>
  </si>
  <si>
    <t>CALOVENTOR E-541 2000 WTS  EIFFEL  EAN:  7798131921037</t>
  </si>
  <si>
    <t>GAMA9816</t>
  </si>
  <si>
    <t>SECADOR DE PELO HELIOS- CX GFAMA  EAN:  8023277149816</t>
  </si>
  <si>
    <t>ALT2062</t>
  </si>
  <si>
    <t>CARTUCHO ALTERNATIVO EPSON T2062 CYAN  GLOBAL  EAN:  NO TIENE</t>
  </si>
  <si>
    <t>COMBO407</t>
  </si>
  <si>
    <t>KIT TEC/MOUSE/AURI/PAD NKB-407 NOGANET  EAN: 7798137716699</t>
  </si>
  <si>
    <t xml:space="preserve">Kit teclado y Mouse </t>
  </si>
  <si>
    <t>ACC0481</t>
  </si>
  <si>
    <t>RELOJ SMARTWATCH NG-SW04 VERDE  NOGANET EAN:  7798137720481</t>
  </si>
  <si>
    <t>CAR90</t>
  </si>
  <si>
    <t>CARTUCHO ALTERNATIVO LEX16 NEGRO LEXMARK  GLOBAL  EAN:  NO TIENE</t>
  </si>
  <si>
    <t>CAR345</t>
  </si>
  <si>
    <t>CARTUCHO ORIGINAL 920XL AMARILLO HP  EAN:  884420772446</t>
  </si>
  <si>
    <t>CAR344</t>
  </si>
  <si>
    <t>CARTUCHO ORIGINAL 920XL MAGENTA HP EAN:  884420772439</t>
  </si>
  <si>
    <t>CALE29</t>
  </si>
  <si>
    <t>ESTUFA DE CUARZO VERTICAL 1.200W E-501 EIFFEL  EAN:  7798131920917</t>
  </si>
  <si>
    <t>CAR239</t>
  </si>
  <si>
    <t>CARTUCHO ALTERNATIVO EPSON T1351 NEGRO  GLOBAL  EAN:  NO TIENE</t>
  </si>
  <si>
    <t>ACC3423</t>
  </si>
  <si>
    <t>GAMEPAD BT PS4 AMARILLO NM-P401Y NETMAK   EAN:  0700306603423</t>
  </si>
  <si>
    <t>Joysticks</t>
  </si>
  <si>
    <t>CAR235</t>
  </si>
  <si>
    <t>CARTUCHO ALTERNATIVO T0732N CYAN EPSON GLOBAL</t>
  </si>
  <si>
    <t>CAB219</t>
  </si>
  <si>
    <t>CABLE DE RED UTP NM-C04 1  1 METRO NETMAK  EAN:  7792641882062</t>
  </si>
  <si>
    <t>CALE1082BLANCO</t>
  </si>
  <si>
    <t>CALOVENTOR VERTICAL BLANCO STC111-B STAR-TRAK  EAN:  7798185861082</t>
  </si>
  <si>
    <t>LAB1846</t>
  </si>
  <si>
    <t>VENTILADOR STP31-10N 10" ROSA STAR-TRAK EAN:  7798185861846</t>
  </si>
  <si>
    <t>CON57</t>
  </si>
  <si>
    <t>CONSOLA GAMER 8 BIT NM-CLASS NETMAK EAN:  0700306601467</t>
  </si>
  <si>
    <t>FUN200</t>
  </si>
  <si>
    <t>FUNDA TABLET 7" NG-8528V NEGRA NOGANET  EAN:  7798137706393</t>
  </si>
  <si>
    <t>CAR349</t>
  </si>
  <si>
    <t>CARTUCHO ALTERNATIVO HP 675 XL NEGRO GLOBAL  EAN: NO TIENE</t>
  </si>
  <si>
    <t>FUN87</t>
  </si>
  <si>
    <t>FUNDA P/TABLET 7" MICROCASE</t>
  </si>
  <si>
    <t>Microcase</t>
  </si>
  <si>
    <t>FUE67</t>
  </si>
  <si>
    <t>FUENTE PARA PC ATX600W NOGA ATX-600NB NEGRA</t>
  </si>
  <si>
    <t>CARG04</t>
  </si>
  <si>
    <t>CARGADOR UNIVERSAL NOTEBOOK 96</t>
  </si>
  <si>
    <t>CAB143</t>
  </si>
  <si>
    <t>CABLE FLAT USB-MICRO USB NM-C88 NETMAK  EAN:  NO TIENE</t>
  </si>
  <si>
    <t>JUE8282</t>
  </si>
  <si>
    <t>LANZADOR DE AGUA WATER PUMP ROSA MOD: 8282 -BASE-X SPLASH -EAN:  7453077202748</t>
  </si>
  <si>
    <t xml:space="preserve">JUGUETES </t>
  </si>
  <si>
    <t>BASE-X SPLASH</t>
  </si>
  <si>
    <t>SOPV3</t>
  </si>
  <si>
    <t>SOPORTE NG-HOLD V3 PARA SMARTPHONE UNIVERSAL NOGANET  EAN: 7798137719287</t>
  </si>
  <si>
    <t xml:space="preserve">Soportes </t>
  </si>
  <si>
    <t>CKIT02</t>
  </si>
  <si>
    <t>CAR KIT BT SILVER NOGANET  EAN: 7798137713117</t>
  </si>
  <si>
    <t>CAR476</t>
  </si>
  <si>
    <t>CARTUCHO ALTERNATIVO HP 901 XL NEGRO  GLOBAL  EAN:  NO TIENE</t>
  </si>
  <si>
    <t>CAB08</t>
  </si>
  <si>
    <t>CABLE DE AUDIO 2 RCA A 2 RCA   2 METROS NM-C32  NETMAK  EAN:  7792641880327</t>
  </si>
  <si>
    <t>CAR475</t>
  </si>
  <si>
    <t>CARTUCHO ALTERNATIVO HP 46 XL COLOR  GLOBAL  EAN:  NO TIENE</t>
  </si>
  <si>
    <t>CAR474</t>
  </si>
  <si>
    <t>CARTUCHO ALTERNATIVO HP 46 XL NEGRO  GLOBAL EAN:  NO TIENE</t>
  </si>
  <si>
    <t>JUE8118</t>
  </si>
  <si>
    <t>MOCHILA DE AGUA TIBURON MOD: 8118 AZUL -BASE-X SPLASH -EAN:  7453077239416</t>
  </si>
  <si>
    <t>GAMA0609</t>
  </si>
  <si>
    <t>BALANZA DE BAÑO FIT CARE GAMA  EAN:  8023277130609</t>
  </si>
  <si>
    <t>CAB237</t>
  </si>
  <si>
    <t>ADAPTADOR OTG USB 3,0 NM-TC3  NETMAK  EAN:  7792641881836</t>
  </si>
  <si>
    <t>AURI6934</t>
  </si>
  <si>
    <t>AURICULAR HEADSET SL-HSWG902  GRIS GAMER SMARTLIFE  EAN: 7798081286934</t>
  </si>
  <si>
    <t>Smartlife</t>
  </si>
  <si>
    <t>TEL6070</t>
  </si>
  <si>
    <t>TELEFONO DE MESA KX-TSC6070CID WINCO  EAN:  6954851260066</t>
  </si>
  <si>
    <t>PAR3454</t>
  </si>
  <si>
    <t>PARLANTE BT NM-N57  NETMAK EAN:  0700306603454</t>
  </si>
  <si>
    <t>CAB265</t>
  </si>
  <si>
    <t>CABLE HDMI M/M 1.4 15 METROS NOGANET  EAN:  7798137697677</t>
  </si>
  <si>
    <t>CAR663</t>
  </si>
  <si>
    <t>CARTUCHO ALTERNATIVO HP 662XL COLOR  GLOBAL  EAN:  NO TIENE</t>
  </si>
  <si>
    <t>CAR240</t>
  </si>
  <si>
    <t>CARTUCHO ORIGINAL 122 TRICOLOR CH562HL HP  EAN:  8496298355</t>
  </si>
  <si>
    <t>NORDIC</t>
  </si>
  <si>
    <t>PAD MAUSE NM-NORDIC NETMAK  EAN:  0770306602365</t>
  </si>
  <si>
    <t>AURI9028AZ</t>
  </si>
  <si>
    <t>AURICULAR ST-9028 AZUL Y NEGRO NOGANET  EAN:  7798137719027</t>
  </si>
  <si>
    <t>AURI9028NJ</t>
  </si>
  <si>
    <t>AURICULAR ST-9028 NARANJA Y NEGRO NOGANET  EAN:  7798137719010</t>
  </si>
  <si>
    <t>PAD42</t>
  </si>
  <si>
    <t>PAD MOUSE LISO NM-M1226 NEGRO  NETMAK</t>
  </si>
  <si>
    <t>CAR325</t>
  </si>
  <si>
    <t>CARTUCHO ORIGINAL 133 AMARILLO EPSON EAN:  010343876965</t>
  </si>
  <si>
    <t>CAB371</t>
  </si>
  <si>
    <t>CABLE ALARGUE USB M/H 10 METROS  NM-C09 10  NETMAK  EAN: NO TIENE</t>
  </si>
  <si>
    <t>FUN206</t>
  </si>
  <si>
    <t>FUNDA TABLET 7" BG-8117U PROTECT SERIES NOGANET  EAN:  7798137706768</t>
  </si>
  <si>
    <t>TONER1105</t>
  </si>
  <si>
    <t>CARTUCHO TONER ALTERNATIVO HP W1105/1106/1107 SIN CHIP  GLOBAL  EAN:  NO TIENE</t>
  </si>
  <si>
    <t>POWER06</t>
  </si>
  <si>
    <t>CARGADOR PORTATIL 2600mHA TRV EAN:  7798026131305</t>
  </si>
  <si>
    <t>Trv</t>
  </si>
  <si>
    <t>CARHP96</t>
  </si>
  <si>
    <t>CARTUCHO ALTERNATIVO HP 96 NEGRO  GLOBAL  EAN:  NO TIENE</t>
  </si>
  <si>
    <t>CAR288</t>
  </si>
  <si>
    <t>CARTUCHO ALT T1332 CYAN EPSON</t>
  </si>
  <si>
    <t>TALT05</t>
  </si>
  <si>
    <t>CARTUCHO TONER ALTERNATIVO CB540 NEGRO EVERTEC</t>
  </si>
  <si>
    <t>COMBO233</t>
  </si>
  <si>
    <t>COMBO TECLADO + MOUSE GAMER NKB-233 NOGANET EAN: 7798137718754</t>
  </si>
  <si>
    <t>TINGT52M</t>
  </si>
  <si>
    <t>BOTELLA TINTA ORIGINAL HP GT52 MAGENTA M0H55AL  EAN:  190780132548</t>
  </si>
  <si>
    <t>MEM300</t>
  </si>
  <si>
    <t>MEMORIA MICRO SD HC 64 GB CON ADAPTADOR VERBATIM  EAN:  023942440840</t>
  </si>
  <si>
    <t>Tarjetas de Memoria</t>
  </si>
  <si>
    <t>Verbatim</t>
  </si>
  <si>
    <t>JUE8281</t>
  </si>
  <si>
    <t>LANZADOR DE AGUA WATER PUMP AZUL MOD: 8281 -BASE-X SPLASH EAN:  7453077202946</t>
  </si>
  <si>
    <t>CAR307</t>
  </si>
  <si>
    <t>CARTUCHO ORIGINAL 733 MAGENTA EPSON  EAN: 010343858886</t>
  </si>
  <si>
    <t>CAR350</t>
  </si>
  <si>
    <t>CARTUCHO ALTERNATIVO HP 675XL COLOR  GLOBAL  EAN:  NO TIENE</t>
  </si>
  <si>
    <t>GOD42</t>
  </si>
  <si>
    <t>CUBREVOLANTE GOODYEAR MOD: GYS-WC138-PU</t>
  </si>
  <si>
    <t>Goodyear</t>
  </si>
  <si>
    <t>CAR8727</t>
  </si>
  <si>
    <t>CARTUCHO ALTERNATIVO HP 8727A NEGRO  GLOBAL  EAN:  NO TIENE</t>
  </si>
  <si>
    <t>TON511</t>
  </si>
  <si>
    <t>CARTUCHO TONER ALTERNATIVO HP CF511A CYAN  GLOBAL  EAN:  NO TIENE</t>
  </si>
  <si>
    <t>AURI0658</t>
  </si>
  <si>
    <t>AURICULAR NOGA NGX-BTWINS 5 GAMING EAN 7798137720658</t>
  </si>
  <si>
    <t>CAR237</t>
  </si>
  <si>
    <t>CARTUCHO ALTERNATIVO EPSON T0734N AMARILLO  GLOBAL  EAN:  NO TIENE</t>
  </si>
  <si>
    <t>TONER280</t>
  </si>
  <si>
    <t>TONER ALTERNATIVO HP 280A/505A</t>
  </si>
  <si>
    <t>ALTERNATIVO</t>
  </si>
  <si>
    <t>TLC18</t>
  </si>
  <si>
    <t>CABLE MINI PLUG A MINI PLUG 3.5mm 2 METROS M / M  TL3535M2  T-LINE</t>
  </si>
  <si>
    <t>CAR101</t>
  </si>
  <si>
    <t>CARTUCHO ALTERNATIVO HP 56A NEGRO  GLOBAL  EAN:  NO TIENE</t>
  </si>
  <si>
    <t>TLC27</t>
  </si>
  <si>
    <t>CABLE USB A MICRO USB 0.50 METROS TL-USBMUSB050  T-LINE</t>
  </si>
  <si>
    <t>AURI125N</t>
  </si>
  <si>
    <t>AURICULAR BT NG-55 FIT NEGRO NOGANET  EAN:  7798137703743</t>
  </si>
  <si>
    <t>FUE53</t>
  </si>
  <si>
    <t>FUENTE/ CARGADOR 500MA MP3/4 NG-345  NOGANET  EAN:  7798137385000</t>
  </si>
  <si>
    <t>ACC1740</t>
  </si>
  <si>
    <t>ADAPTADOR USB INALAMBRICO NM-CS154  NETMAK  EAN:  0700306601740</t>
  </si>
  <si>
    <t>CAR671</t>
  </si>
  <si>
    <t>CARTUCHO ALTERNATIVO HP 670XL CYAN  GLOBAL  EAN:  NO TIENE</t>
  </si>
  <si>
    <t>CAR672</t>
  </si>
  <si>
    <t>CARTUCHO ALTERNATIVO HP 670XL MAGENTA  GLOBAL  EAN:  NO TIENE</t>
  </si>
  <si>
    <t>ACC279</t>
  </si>
  <si>
    <t>CABLE DE RED 2 METROS NM-C04 2   NETMAK  EAN:  7792641882079</t>
  </si>
  <si>
    <t>CAR336</t>
  </si>
  <si>
    <t>CARTUCHO ALTERNATIVO HP 122 XL COLOR GLOBAL EAN:  NO TIENE</t>
  </si>
  <si>
    <t>PAD03</t>
  </si>
  <si>
    <t>PAD GAMER G1 LED NARANJA / CELESTE NOGANET  EAN: 7798137709103</t>
  </si>
  <si>
    <t>AURI203B</t>
  </si>
  <si>
    <t>AURICULAR EARBUD SL-EBP203 BLANCO SMARTLIFE   EAN:  7798081286859</t>
  </si>
  <si>
    <t>CAB95</t>
  </si>
  <si>
    <t>ADAPTADOR MICRO USB 5P A 11P   NM-C87 NETMAK   EAN:  NO TIENE</t>
  </si>
  <si>
    <t>TLC22</t>
  </si>
  <si>
    <t>CABLE USB IMPRESORA 3 METROS TL-PRINT3  T-LINE</t>
  </si>
  <si>
    <t>ACC741</t>
  </si>
  <si>
    <t>CANDADO PARA NOTEBOOK CON LLAVE NG-628  NOGANET  EAN:  7798137385758</t>
  </si>
  <si>
    <t>ACC732</t>
  </si>
  <si>
    <t>CANDADO PARA NOTEBOOK NG-608BL  NOGANET EAN:  7798137388155</t>
  </si>
  <si>
    <t>JUE8162</t>
  </si>
  <si>
    <t>MOCHILA DE AGUA ARMA MOD: 8162 -BASE-X ARMY -EAN:  7450077082875</t>
  </si>
  <si>
    <t>AURI502</t>
  </si>
  <si>
    <t>AURICULAR NG-BTWINS 5S CELESTE NOGANET  EAN:  7798137717894</t>
  </si>
  <si>
    <t>PLAY13</t>
  </si>
  <si>
    <t>JOYSTICK NG-3004 PLATEADO PS2  NOGANET  EAN:  7798137700438</t>
  </si>
  <si>
    <t>ACL08</t>
  </si>
  <si>
    <t>CLEAR COVER GALAXY S8 GOLD SAMSUNG  EAN:  8806088689104</t>
  </si>
  <si>
    <t>ACCB09</t>
  </si>
  <si>
    <t>RECEPTOR BT INALAMBRICO NG-B09 NOGANET  EAN: 7798137714893</t>
  </si>
  <si>
    <t>TALT03</t>
  </si>
  <si>
    <t>CARTUCHO TONER ALTERNATIVO HP 2612 GLOBAL  EAN:  NO TIENE</t>
  </si>
  <si>
    <t>CAB309</t>
  </si>
  <si>
    <t>CABLE HDMI M/M V1.4 5M NM-C47 5  NETMAK  EAN:  7792641882475</t>
  </si>
  <si>
    <t>CAB271</t>
  </si>
  <si>
    <t>CABLE EXTENSION USB 2.0 5 METROS NOGANET  EAN:  7798137709523</t>
  </si>
  <si>
    <t>LAB2934</t>
  </si>
  <si>
    <t>LIMPIADOR FACIAL WECF05250PI  BESSENCE EAN:  7799111032934</t>
  </si>
  <si>
    <t>Bessence</t>
  </si>
  <si>
    <t>FIT06</t>
  </si>
  <si>
    <t>PULSERA BT FITNESS NG-SB01 CELESTE NOGANET  EAN: 7798137716439</t>
  </si>
  <si>
    <t>CAB233</t>
  </si>
  <si>
    <t>EXTENSOR HDMI CAT5 5E/6 NM-C56  NETMAK  EAN:  NO TIENE</t>
  </si>
  <si>
    <t>CARRY2</t>
  </si>
  <si>
    <t>CARRY DISK EXTERNO NM-CARRY2  NETMAK  EAN:  NO TIENE</t>
  </si>
  <si>
    <t>AURI703AZ</t>
  </si>
  <si>
    <t>AURICULAR GAMER ST-703 AZUL C/MIC Y C/VOL NOGANET  EAN: 7798137719096</t>
  </si>
  <si>
    <t>TLC42</t>
  </si>
  <si>
    <t>SPLITER HDMI 3 BOCAS  TL-SHDMI3  T-LINE  EAN:  NO TIENE</t>
  </si>
  <si>
    <t>Sistemas De Monitoreo</t>
  </si>
  <si>
    <t>TONER1</t>
  </si>
  <si>
    <t>CARTUCHO TONER ALTERNATIVO SAMSUNG D111S  GLOBAL  EAN:  NO TIENE</t>
  </si>
  <si>
    <t>CAR673</t>
  </si>
  <si>
    <t>CARTUCHO ALTERNATIVO HP 670XL AMARILLO  GLOBAL  EAN:  NO TIENE</t>
  </si>
  <si>
    <t>CAR199</t>
  </si>
  <si>
    <t>CARTUCHO ORIGINAL EPSON 195 AMARILLO  EAN:  010343902305</t>
  </si>
  <si>
    <t>CAR197</t>
  </si>
  <si>
    <t>CARTUCHO ORIGINAL EPSON 195 CYAN  EAN:</t>
  </si>
  <si>
    <t>CAR410</t>
  </si>
  <si>
    <t>CARTUCHO ALTERNATIVO 6625A COLOR  GLOBAL  EAN:  NO TIENE</t>
  </si>
  <si>
    <t>TWINS2</t>
  </si>
  <si>
    <t>AURICULARES BT  TWINS NG-BTWINS2 BLANCO NOGANET  EAN:  7798137713889</t>
  </si>
  <si>
    <t>AURI24N</t>
  </si>
  <si>
    <t>AURICULAR BT NG-BTWINS24 NEGRO NOGANET EAN:  7798137718891</t>
  </si>
  <si>
    <t>MOU05NG</t>
  </si>
  <si>
    <t>MOUSE INALAMBRICO NGM-05 NEGRO Y GRIS NOGANET  EAN:  7798137718938</t>
  </si>
  <si>
    <t>TLC15</t>
  </si>
  <si>
    <t>CABLE PLUG 3.5 HEMBRA A 2 RCA MACHO 0.4 METROS TL-MP2RCA04  T-LINE</t>
  </si>
  <si>
    <t>CAR427</t>
  </si>
  <si>
    <t>CARTUCHO ALTERNATIVO HP 951XL MAGENTA</t>
  </si>
  <si>
    <t>CAB011</t>
  </si>
  <si>
    <t>ADAPTADOR MICHDMI-HDMI 09-011  INTCO  EAN:  NO TIENE</t>
  </si>
  <si>
    <t>CAB563</t>
  </si>
  <si>
    <t>ADAPTADOR RA-USB1 MICRO USB TC 3.0  REMAX</t>
  </si>
  <si>
    <t>Remax</t>
  </si>
  <si>
    <t>PAD26</t>
  </si>
  <si>
    <t>PAD MOUSE RED DESING (23*19CM) NM-PADR NETMAK</t>
  </si>
  <si>
    <t>AURI5548</t>
  </si>
  <si>
    <t>AURICULAR SPORT FIT NG-BT322 BLANCO NOGANET  EAN:  7798137715548</t>
  </si>
  <si>
    <t>TALT43</t>
  </si>
  <si>
    <t>CARTUCHO TONER ALTERNATIVO HP CF226A GLOBAL  EAN:  NO TIENE</t>
  </si>
  <si>
    <t>MOU202</t>
  </si>
  <si>
    <t>MOUSE USB EVOLUTION NGM-424 NARANJA 1200 DPI NOGANET  EAN:  7798137712332</t>
  </si>
  <si>
    <t>TALT06</t>
  </si>
  <si>
    <t>CARTUCHO TONER ALTERNATIVO HP CB541A CYAN  EVERTEC  EAN:  6954093112628</t>
  </si>
  <si>
    <t>HUB15</t>
  </si>
  <si>
    <t>HUB USB NM-AC01 4 PUERTOS NETMAK  EAN:  7792641895017</t>
  </si>
  <si>
    <t>UBS USB</t>
  </si>
  <si>
    <t>LAB144</t>
  </si>
  <si>
    <t>LED DE PARED CON SENSOR DE MOVIMIETNO 17455  GENERAL ELECTRICS  EAN:  043180174550</t>
  </si>
  <si>
    <t>Herramientas</t>
  </si>
  <si>
    <t>General electric</t>
  </si>
  <si>
    <t>TRU07</t>
  </si>
  <si>
    <t>MOUSE ZIVA 2000 DPI TRUST 21512  EAN:  8713439215120</t>
  </si>
  <si>
    <t>CARG358N</t>
  </si>
  <si>
    <t>CARGADOR DE CELULAR NGA-358 NEGRO  NOGANET  EAN:  7798137720078</t>
  </si>
  <si>
    <t>CAR620</t>
  </si>
  <si>
    <t>CARTUCHO ALTERNATIVO EPSON T297 NEGRO  GLOBAL  EAN:  NO TIENE</t>
  </si>
  <si>
    <t>CAB017B</t>
  </si>
  <si>
    <t>ADAPTADOR DVI MACHO 24+5  A HDMI HEMBRA 09-017B  INTCO  EAN:  NO TIENE</t>
  </si>
  <si>
    <t>EST164</t>
  </si>
  <si>
    <t>FUNDA PORTA TABLET 7" GALAXY TAB 2 SFOL-107 NEGRO  CASE LOGIC  EAN:  085854227452</t>
  </si>
  <si>
    <t>Case logic</t>
  </si>
  <si>
    <t>JUE8274</t>
  </si>
  <si>
    <t>MOCHILA DE AGUA GRANADA MOD: 8274 -BASE-X SPLASH ARMY -EAN:  7453077202977</t>
  </si>
  <si>
    <t>ACC283</t>
  </si>
  <si>
    <t>ADAPTADOR HDMI (H) A MINI+MICRO HD  NM-C8  NETMAK  EAN:  7792641880013</t>
  </si>
  <si>
    <t>TON1103</t>
  </si>
  <si>
    <t>CARTUCHO TONER ALTERNATIVO HP 103A W1103A GLOBAL EAN:  NO TIENE</t>
  </si>
  <si>
    <t>PAD02</t>
  </si>
  <si>
    <t>PAD MOUSE CON GEL AZUL  EAN:  NO TIENE</t>
  </si>
  <si>
    <t>CAB118</t>
  </si>
  <si>
    <t>CABLE PLUG 3.5 a 2 RCA 1.8 METROS NOGANET  EAN:  NO TIENE</t>
  </si>
  <si>
    <t>JUE8305</t>
  </si>
  <si>
    <t>LANZADOR DE AGUA WATER PUMP MPD: 8305 ROSA -BASE-X SPLASH  EAN:  7450077090733</t>
  </si>
  <si>
    <t>MIC17</t>
  </si>
  <si>
    <t>MICROFONO INALAMBRICO NM-MC8 + PILA  NETMAK  EAN:  NO TIENE</t>
  </si>
  <si>
    <t>Microfonos</t>
  </si>
  <si>
    <t>AURI477</t>
  </si>
  <si>
    <t>AURICULAR RITMO NM-RTM-P ROSA  NETMAK  EAN:  700306601122</t>
  </si>
  <si>
    <t>AURI268</t>
  </si>
  <si>
    <t>AURICULAR SPORT FIT NG-SF322 NEGRO NOGANET  EAN: 7798137715531</t>
  </si>
  <si>
    <t>AURI272</t>
  </si>
  <si>
    <t>AURICULAR SPORT FIT NG-SF322 VERDE NOGANET  EAN: 7798137715579</t>
  </si>
  <si>
    <t>TLC13</t>
  </si>
  <si>
    <t>CABLE VGA CON FILTRO 5 METROS T-LINE  EAN:  NO TIENE</t>
  </si>
  <si>
    <t>MOU611V</t>
  </si>
  <si>
    <t>MOUSE OPTICO USB NG-611U VIOLETA NOGANET  EAN: 7798137699060</t>
  </si>
  <si>
    <t>GRAS04</t>
  </si>
  <si>
    <t>JERINGA GRASA DISIPADORA TERMICA 5 cc NETMAK   EAN:  NO TIENE</t>
  </si>
  <si>
    <t>MOU611AZ</t>
  </si>
  <si>
    <t>MOUSE OPTICO USB NG-611U AZUL  NOGANET  EAN:  7798137697615</t>
  </si>
  <si>
    <t>TRU06</t>
  </si>
  <si>
    <t>MOUSE GAMING GXT 101GAV 4800DPI TRUST  EAN:  8713439210446</t>
  </si>
  <si>
    <t>CAB211</t>
  </si>
  <si>
    <t>CABLE HDMI NM-C47 3  3 METROS NETMAK  EAN:  7792641882468</t>
  </si>
  <si>
    <t>CAB373B</t>
  </si>
  <si>
    <t>CABLE MINIPLUG NM-C66 AZUL 3.5 A 3.5 REFORZADO NETMAK  EAN:</t>
  </si>
  <si>
    <t>CARG726</t>
  </si>
  <si>
    <t>FUENTE DELL 19.5V 6.5 *4.4  BELSIC  EAN:  NO TIENE</t>
  </si>
  <si>
    <t>FUN101</t>
  </si>
  <si>
    <t>FUNA SILICONA TABLET 7" COLOR VERDE  EAN:  NO TIENE</t>
  </si>
  <si>
    <t>CAR327</t>
  </si>
  <si>
    <t>CARTUCHO ORIGINAL EPSON 133 NEGRO EAN:</t>
  </si>
  <si>
    <t>ALT504C</t>
  </si>
  <si>
    <t>BOTELLA TINTA ALTERNATIVA EPSON 504/544 70 CM3 CYAN 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</si>
  <si>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</si>
  <si>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</si>
  <si>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</si>
  <si>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</si>
  <si>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TLC19</t>
  </si>
  <si>
    <t>CABLE MINI PLUG 3.5 M/H  1 METRO TL-3535H1  T-LINE</t>
  </si>
  <si>
    <t>TALT08</t>
  </si>
  <si>
    <t>CARTUCHO TONER ALTERNATIVO HP CB543A  MAGENTA  EVERTEC  EAN:</t>
  </si>
  <si>
    <t>PIL83</t>
  </si>
  <si>
    <t>PILA AAA ZINC 1,5V ULTRA HEAVY DUTY  EUROENERGY   EAN:  7798081286316</t>
  </si>
  <si>
    <t>EUROENERGY</t>
  </si>
  <si>
    <t>CAB253</t>
  </si>
  <si>
    <t>CABLE ADAPTADOR PARA PS4 A MIC NOGANET  EAN:  NO TIENE</t>
  </si>
  <si>
    <t>TIN027</t>
  </si>
  <si>
    <t>BOTELLA TINTA ALTERNATIVA EPSON 673 MAGENTA CLARO 100ML GLOBAL  EAN:  NO TIENE</t>
  </si>
  <si>
    <t>GRAS03</t>
  </si>
  <si>
    <t>JERINGA GRASA DISIPADORA TERMICA 10 cc NETMAK   EAN:  NO TIENE</t>
  </si>
  <si>
    <t>JUE8304</t>
  </si>
  <si>
    <t>LANZADOR DE AGUA WATER PUMP 8304 AMARILLO -BASE-X SPLASH  EAN:  7450077090672</t>
  </si>
  <si>
    <t>TALT16</t>
  </si>
  <si>
    <t>CARTUCHO TONER ALTERNATIVO HP CE312 AMARILLO GLOBAL  EAN:  NO TIENE</t>
  </si>
  <si>
    <t>ALT2063</t>
  </si>
  <si>
    <t>CARTUCHO ALTERNATIVO EPSON T2063 MAGENTA GLOBAL  EAN:  NO TIENE</t>
  </si>
  <si>
    <t>TALT04</t>
  </si>
  <si>
    <t>CARTUCHO TONER ALTERNATIVO 280  GLOBAL  EAN:  NO TIENE</t>
  </si>
  <si>
    <t>TIN031</t>
  </si>
  <si>
    <t>BOTELLA TINTA ALTERNATIVA HP CYAN GT52 /53 70 ML INKDYECHPGT GLOBAL  EAN:  NO TIENE</t>
  </si>
  <si>
    <t>TALT07</t>
  </si>
  <si>
    <t>CARTUCHO TONER ALTERNATIVO HP CB542A AMARILLO  EVERTEC</t>
  </si>
  <si>
    <t>CAB564</t>
  </si>
  <si>
    <t>ADAPTADOR RA-USB1 MICRO USB TC 3.0  REMAX  EAN:  6954851256809</t>
  </si>
  <si>
    <t>ACC1565</t>
  </si>
  <si>
    <t>MASCARA FACIAL</t>
  </si>
  <si>
    <t>Seguridad</t>
  </si>
  <si>
    <t>CAB505</t>
  </si>
  <si>
    <t>CABLE MINI PLUG 3.5  A 3 RCA 1,5 METROS NM-C29  NETMAK   EAN:  7792641880297</t>
  </si>
  <si>
    <t>FUN204</t>
  </si>
  <si>
    <t>FUNDA TABLET 7" BLANCA NG-8708UBL  NOGANET  EAN:  NO TIENE</t>
  </si>
  <si>
    <t>TIN020</t>
  </si>
  <si>
    <t>BOTELLA TINTA ALTERNATIVA EPSON 664 MAGENTA 70ML GLOBAL  EAN:  NO TIENE</t>
  </si>
  <si>
    <t>TIN018</t>
  </si>
  <si>
    <t>BOTELLA TINTA ALTERNATIVA EPSON 664 CYAN 70ML GLOBAL  EAN:  NO TIENE</t>
  </si>
  <si>
    <t>ACC280</t>
  </si>
  <si>
    <t>CABLE DE RED 3Mts NETMAK</t>
  </si>
  <si>
    <t>TIN021</t>
  </si>
  <si>
    <t>BOTELLA TINTA ALTERNATIVA EPSON 664 AMARILLA 70ML GLOBAL  EAN:  NO TIENE</t>
  </si>
  <si>
    <t>TIN029</t>
  </si>
  <si>
    <t>BOTELLA TINTA ALTERNATIVA HP MAGENTA GT52/ 53 70 ML GLOBAL EAN:  NO TIENE</t>
  </si>
  <si>
    <t>GLASS08</t>
  </si>
  <si>
    <t>VIDRIO TEMP PRIV MOT X PLAY</t>
  </si>
  <si>
    <t>CEL18</t>
  </si>
  <si>
    <t>FUNDA TPU SAMSUNG J7 NEO</t>
  </si>
  <si>
    <t>GLASS01</t>
  </si>
  <si>
    <t>VIDRIO TEMP J1 MINI PRIME</t>
  </si>
  <si>
    <t>GLASS09</t>
  </si>
  <si>
    <t>VIDRIO TEMP PRIV SAMS A5</t>
  </si>
  <si>
    <t>GLASS10</t>
  </si>
  <si>
    <t>VIDRIO TEMP PRIV SAM J5</t>
  </si>
  <si>
    <t>no agregar cuota - cuota simple</t>
  </si>
  <si>
    <t>no agregar cuota</t>
  </si>
  <si>
    <t>3 a 12 cuotas con interes bajo 4%</t>
  </si>
  <si>
    <t>3 cuotas al mismo precio que publiques 8.40%</t>
  </si>
  <si>
    <t>6 cuotas al mismo precio que publiques 14%</t>
  </si>
  <si>
    <t>9 cuotas al mismo precio que publiques 18%</t>
  </si>
  <si>
    <t>12 cuotas al mismo precio que publiques 24%</t>
  </si>
  <si>
    <t>3 cuotas simple al mismo precio que publiques 7.30%</t>
  </si>
  <si>
    <t>6 cuotas simple al mismo precio que publiques 13.85%</t>
  </si>
  <si>
    <t>venta x fuera de ML .com</t>
  </si>
  <si>
    <t>venta x fuera de ML FACTURADO</t>
  </si>
  <si>
    <t>cargo por venta ML %</t>
  </si>
  <si>
    <t>cargo por venta + iva ML %</t>
  </si>
  <si>
    <t>TIPO DE PUBLICACION</t>
  </si>
  <si>
    <t>TOT INTERES PUBLICACION</t>
  </si>
  <si>
    <t>PUBLICAR EN ML      A $</t>
  </si>
  <si>
    <t>COSTO GBP</t>
  </si>
  <si>
    <t>envio</t>
  </si>
  <si>
    <t>Cuotas    + IVA %</t>
  </si>
  <si>
    <t>Margen</t>
  </si>
  <si>
    <t>envio                   + iva</t>
  </si>
  <si>
    <t>CLASICA</t>
  </si>
  <si>
    <t>PREMIIUM</t>
  </si>
  <si>
    <t>DISPONIBLE</t>
  </si>
  <si>
    <t>STOCK FISICO</t>
  </si>
  <si>
    <t>COSTO</t>
  </si>
  <si>
    <t>VALOR DISPO</t>
  </si>
  <si>
    <t>VALOR FISCO</t>
  </si>
  <si>
    <t>TV126</t>
  </si>
  <si>
    <t>LAB1832</t>
  </si>
  <si>
    <t>ESTUFA A CUARZO DOBLE POSICION STQZ21 STAR-TRAK  EAN:  7798185861754</t>
  </si>
  <si>
    <t>CAB144</t>
  </si>
  <si>
    <t>CABLE VGA M A 2 VGA H NM-C39 NETMAK</t>
  </si>
  <si>
    <t>CALE1723</t>
  </si>
  <si>
    <t>CONVECTOR ELECTRICO STAR-TRAK STCOE EAN:  7798185861723</t>
  </si>
  <si>
    <t>TLC28</t>
  </si>
  <si>
    <t>CABLE USB/MICRO USB DATOS 1 METRO T-LINE</t>
  </si>
  <si>
    <t>CAB146</t>
  </si>
  <si>
    <t>CABLE EXTENSION VGA M/H 1,8 METROS NM-C79 NETMAK</t>
  </si>
  <si>
    <t>CAB14</t>
  </si>
  <si>
    <t>CABLE RCA A 3 RCA 3 METROS NM-C33 NETMAK</t>
  </si>
  <si>
    <t>LED SMART TV RCA 43" R43AND ANDROID EAN: 7796941251016</t>
  </si>
  <si>
    <t>RCA</t>
  </si>
  <si>
    <t>GAMA02</t>
  </si>
  <si>
    <t>DEPILADORA SKINPRO GO2 GAMA EAN: 8023277129139</t>
  </si>
  <si>
    <t>GAMA</t>
  </si>
  <si>
    <t>FUNDA TPU GALAXY J7 NEO SAMSUNG</t>
  </si>
  <si>
    <t>Neo</t>
  </si>
  <si>
    <t>LAB934</t>
  </si>
  <si>
    <t>LAB3147</t>
  </si>
  <si>
    <t>LAB933</t>
  </si>
  <si>
    <t>CALEFON CE-14L GN GRIS GRAFITO- 14 LITROS ESCORIAL EAN: 7798013733031</t>
  </si>
  <si>
    <t>CALEFON CE-14L SMART BLANCO GAS NATURAL EAN 7798013733147</t>
  </si>
  <si>
    <t>CALEFON ESCORIAL CE-14L -GN BLANCO -14 LITROS (ALT 58 CM, ANCHO 37 CM, PROF 23 CM) -EAN 7798013733017</t>
  </si>
  <si>
    <t>CALEFONES; TERMOTANQUES Y CALENTADORES</t>
  </si>
  <si>
    <t>CALEFON CE-14L GN GRIS GRAFITO- 14 LITROS ESCORIAL  EAN:  7798013733031</t>
  </si>
  <si>
    <t>Calefon</t>
  </si>
  <si>
    <t>HELADERA ESLABON DE LUJO ERD34AB BLANCA CON FREEZER 326L EAN: 7797750979535</t>
  </si>
  <si>
    <t>LAB994</t>
  </si>
  <si>
    <t>LAB995</t>
  </si>
  <si>
    <t>HELADERA ESLABON DE LUJO ERD29AB BLANCA CON FREEZER 273L EAN 7797750979542</t>
  </si>
  <si>
    <t>CEL1689</t>
  </si>
  <si>
    <t>TELEFONO CELULAR SPARK TECNO BG7 EAN 4894947011689</t>
  </si>
  <si>
    <t>margen de ganancia</t>
  </si>
  <si>
    <t>TIPO DE PUBLICACION                         USAR LISTA DESPLEGABLE</t>
  </si>
  <si>
    <t>Cuotas + IVA %</t>
  </si>
  <si>
    <t>.COM X FUERA</t>
  </si>
  <si>
    <t>FACTURADO X FUERA</t>
  </si>
  <si>
    <t>ENVIO</t>
  </si>
  <si>
    <t>ENVIO C/ IVA</t>
  </si>
  <si>
    <t>PUBLICAR ML</t>
  </si>
  <si>
    <t>elegir si prefiere cuotas</t>
  </si>
  <si>
    <t>según categoria</t>
  </si>
  <si>
    <t>heladeras/freezer /cocina/lavarropas</t>
  </si>
  <si>
    <t xml:space="preserve">monitores </t>
  </si>
  <si>
    <t>termotanque / calefon</t>
  </si>
  <si>
    <t xml:space="preserve">aires </t>
  </si>
  <si>
    <t>cables /hdmi /usb / etc</t>
  </si>
  <si>
    <t>cargadores</t>
  </si>
  <si>
    <t>JUEGOS DE MESA</t>
  </si>
  <si>
    <t>sillas gamer</t>
  </si>
  <si>
    <t>TECNO</t>
  </si>
  <si>
    <t>FREEZER GAFA FGHI400B-XL 400LT EAN: 7791758120104</t>
  </si>
  <si>
    <t>LAB0104</t>
  </si>
  <si>
    <t>mouse / teclado / PARLANTES</t>
  </si>
  <si>
    <t>GAFA</t>
  </si>
  <si>
    <t>TV329</t>
  </si>
  <si>
    <t>TV 32" PHILIPS 32PHD6918/77 EAN 8718863037515</t>
  </si>
  <si>
    <t>TV0260</t>
  </si>
  <si>
    <t>TV 43" AOC ROKU 43S5135/77G EAN 8718863900260</t>
  </si>
  <si>
    <t>TV9892</t>
  </si>
  <si>
    <t>TV PHILIPS 65" AMBILIGHT 65PUD7908/77 EAN 8718863039892</t>
  </si>
  <si>
    <t>Gafa</t>
  </si>
  <si>
    <t>COSTO SISTEMA</t>
  </si>
  <si>
    <t>GANANCIA</t>
  </si>
  <si>
    <t>FAC</t>
  </si>
  <si>
    <t>.COM</t>
  </si>
  <si>
    <t>PRECIOS</t>
  </si>
  <si>
    <t>FACTURADO</t>
  </si>
  <si>
    <t>PORCETAJES</t>
  </si>
  <si>
    <t>CANTIDAD</t>
  </si>
  <si>
    <t>PRECIO PROMEDIO</t>
  </si>
  <si>
    <t>CANTIDAD A FACTURAR</t>
  </si>
  <si>
    <t>CANTIDAD .COM</t>
  </si>
  <si>
    <t>TOTAL PEDIDO</t>
  </si>
  <si>
    <t>PHILIPS</t>
  </si>
  <si>
    <t>TV81</t>
  </si>
  <si>
    <t>TV SMART 55" RCA G55P6UHD-F GOOGLE 4K EAN: 7796941251047</t>
  </si>
  <si>
    <t>VALOR INICIAL</t>
  </si>
  <si>
    <t>VALOR FINAL</t>
  </si>
  <si>
    <t>PORCENTAJE</t>
  </si>
  <si>
    <t>TV0253</t>
  </si>
  <si>
    <t>TV 32" AOC ROKU TV 32S5135/77G EAN 8718863900253</t>
  </si>
  <si>
    <t>LAB9501</t>
  </si>
  <si>
    <t>FREEZER GAFA FGHI100B-S EAN 7791758119501</t>
  </si>
  <si>
    <t>LAB2689</t>
  </si>
  <si>
    <t>HORNO ELECTRICO WHITENBLACK WBA0WB25 25L EAN: 7793862012689</t>
  </si>
  <si>
    <t>LAB5920</t>
  </si>
  <si>
    <t>AIRE ACOND SAMSUNG 6100W INVERTER AR24BSHQAKYBG EAN: 8806094615920</t>
  </si>
  <si>
    <t>LAB5601</t>
  </si>
  <si>
    <t>AIRE ACONDICIONADO BGH 6500W FRIO/CALOR PNB045601 EAN: 7796885456027</t>
  </si>
  <si>
    <t>LAB5747</t>
  </si>
  <si>
    <t>AIRE ACONDICIONADO BGH INVERTER 6500 PNB045574 EAN: 7796885455747</t>
  </si>
  <si>
    <t>LAB5890</t>
  </si>
  <si>
    <t>AIRE ACONDICIONADO SAMSUNG INVERTER 4900W AR18BSHQAWKYBG EAN 8806094615890</t>
  </si>
  <si>
    <t>LAB524</t>
  </si>
  <si>
    <t>AIRE ACONDICIONADO SPLIT 2700W F/C ALASKA ASE26WCCS/ ACS26WWCCS EAN: 7796885455242</t>
  </si>
  <si>
    <t>LAB5627</t>
  </si>
  <si>
    <t>AIRE ACONDICONADO BGH 2550W BSE26WCHU PNB045627 EAN 7796885016153</t>
  </si>
  <si>
    <t>LAB5629</t>
  </si>
  <si>
    <t>AIRE ACONDICONADO BGH 3200W BSE35WCHU PNB045629 EAN 779685456300</t>
  </si>
  <si>
    <t>AOC</t>
  </si>
  <si>
    <t>PHILLIPS</t>
  </si>
  <si>
    <t>PAD MOUSE NM-ARENA NETMAK  EAN:  0700306602389</t>
  </si>
  <si>
    <t>LAB310FG</t>
  </si>
  <si>
    <t>FREEZER GAFA FGHI300B-L EAN</t>
  </si>
  <si>
    <t>gafa</t>
  </si>
  <si>
    <t>HORNO ELECTRICO WHITENBLACK WBA0WB25 25L EAN:  7793862012689</t>
  </si>
  <si>
    <t>PAD MOUSE CON GEL AZUL  NETMAK EAN:  NO TIENE</t>
  </si>
  <si>
    <t>LAB9504</t>
  </si>
  <si>
    <t>FREEZER GAFA FGHI100B-S EAN 7791758119504</t>
  </si>
  <si>
    <t>MOTHER E1-6010N CON CPU INCORPORADO AMD GIGABYTE  EAN:  4719331808761</t>
  </si>
  <si>
    <t>iibb caba</t>
  </si>
  <si>
    <t>cred y deb</t>
  </si>
  <si>
    <t>ibb tucuman</t>
  </si>
  <si>
    <t>sirtac</t>
  </si>
  <si>
    <t>tasa lIberacion</t>
  </si>
  <si>
    <t>margen %</t>
  </si>
  <si>
    <t>facturado eft</t>
  </si>
  <si>
    <t xml:space="preserve">PVP </t>
  </si>
  <si>
    <t>WEB</t>
  </si>
  <si>
    <t>LINK DE PAGO</t>
  </si>
  <si>
    <t>GAMA03</t>
  </si>
  <si>
    <t>DEPILADORA OASIS LOOK CARGA USB GAMA EAN: 8023277144415</t>
  </si>
  <si>
    <t>REAL ML 1p</t>
  </si>
  <si>
    <t>real ml 3 p</t>
  </si>
  <si>
    <t>real ml 6p</t>
  </si>
  <si>
    <t>real ml 9 p</t>
  </si>
  <si>
    <t>smartwatch</t>
  </si>
  <si>
    <t>LAB465</t>
  </si>
  <si>
    <t>BATIDORA PLANETARIA TURBOBAT AB914N  LILIANA  EAN:  7793862009139</t>
  </si>
  <si>
    <t>web 3 p sin int</t>
  </si>
  <si>
    <t>HELADERA WHIRLPOOL ESLABON DE LUJO ERD29AB BLANCA CON FREEZER 273L EAN 7797750979542</t>
  </si>
  <si>
    <t>estufas</t>
  </si>
  <si>
    <t>LAB898</t>
  </si>
  <si>
    <t>SECARROPAS POR VENTILACION 7KG PHSC071B  PHILCO EAN:  7798192365511</t>
  </si>
  <si>
    <t>LAB635</t>
  </si>
  <si>
    <t>accesorios</t>
  </si>
  <si>
    <t>LAB3260</t>
  </si>
  <si>
    <t>LAB1709</t>
  </si>
  <si>
    <t>LAB5110</t>
  </si>
  <si>
    <t>LAB45289</t>
  </si>
  <si>
    <t>LAB304</t>
  </si>
  <si>
    <t>COCINA A VAPOR NATUREL AV930 LILIANA  EAN: 7793862008712</t>
  </si>
  <si>
    <t>LAB895</t>
  </si>
  <si>
    <t>LAB313</t>
  </si>
  <si>
    <t>GENERADOR ELECTRICO GE-PH3000 PHILCO  EAN:  7798105024054</t>
  </si>
  <si>
    <t>LAB314</t>
  </si>
  <si>
    <t>GENERADOR ELECTRICO PH6000 PHILCO  EAN:  7798105024061</t>
  </si>
  <si>
    <t>LAB2382</t>
  </si>
  <si>
    <t>GAMA16</t>
  </si>
  <si>
    <t>PLANCHITA DE PELO GAMA CP14 DIGITAL 4D TITANIO -450°F /230°C - EAN:  8023277143234</t>
  </si>
  <si>
    <t>TV6522</t>
  </si>
  <si>
    <t>LAB4165</t>
  </si>
  <si>
    <t>MICROONDAS ATMA ROTATIVO 20L MATRB20UAP EAN 7799111674165</t>
  </si>
  <si>
    <t>COCINA A VAPOR NATUREL AV930 LILIANA EAN: 7793862008712</t>
  </si>
  <si>
    <t>SIN IVA</t>
  </si>
  <si>
    <t>PARA</t>
  </si>
  <si>
    <t>ANA</t>
  </si>
  <si>
    <t>HORNO GRILL MIDEA 40L EAN: 7797087512382</t>
  </si>
  <si>
    <t xml:space="preserve">FREEZER HORIZONTAL WHIRLPOOL 220 LTS - WHA22D2 EAN </t>
  </si>
  <si>
    <t>AIRE ACONDICIONADO 2600W F/C RE2600FC RCA EAN: 7796941230622</t>
  </si>
  <si>
    <t>AIRE ACONDICIONADO BGH 5000W BSHE52WCU PNB045610 EAN 7796885456102</t>
  </si>
  <si>
    <t>AIRE ACONDICIONADO 3500W INVERTER PNNB045569 / B04570 BSIC35WCGT BGH EAN: 7796885455709</t>
  </si>
  <si>
    <t>AIRE ACONDICIONADO BGH INVERTER 5300 PNB045571 EAN: 7796885455723</t>
  </si>
  <si>
    <t>TV 32" PHILIPS GOOGLE TV 32PHD6918/77 EAN 8718863037515</t>
  </si>
  <si>
    <t>TV5733</t>
  </si>
  <si>
    <t>TV PHILIPS 32" ANDROID TV 32PHD6927/77 EAN 8718863035733</t>
  </si>
  <si>
    <t>TV SMART BGH 65" ANDROID B6523US6G EAN: 7796885402772</t>
  </si>
  <si>
    <t>LAB5607</t>
  </si>
  <si>
    <t>AIRE ACONDICIONADO BGH SILENT AIR 3300W BS35WCAU PNB045607/8 EAN 7796885456089</t>
  </si>
  <si>
    <t>SUB CATEGORIA</t>
  </si>
  <si>
    <t>ID</t>
  </si>
  <si>
    <t>bgh</t>
  </si>
  <si>
    <t>gama</t>
  </si>
  <si>
    <t>atma</t>
  </si>
  <si>
    <t>midea</t>
  </si>
  <si>
    <t>philco</t>
  </si>
  <si>
    <t>lavado</t>
  </si>
  <si>
    <t>generador</t>
  </si>
  <si>
    <t>LAB855</t>
  </si>
  <si>
    <t>LAVAVAJILLA WHIRLPOOL MOD WSFO3T2X - 10 CUBIERTOS ACERO INOXIDABLE -7 PROGRAMAS DE LAVADO (ANCHO 45CM, PROF 59CM,ALTURA 85CM)</t>
  </si>
  <si>
    <t>LAB39CK</t>
  </si>
  <si>
    <t>HELADERA WHIRLPOOL WRM39CK 340L EAN</t>
  </si>
  <si>
    <t>fac</t>
  </si>
  <si>
    <t>.cpm</t>
  </si>
  <si>
    <t>LAB2150</t>
  </si>
  <si>
    <t>AIRE ACONDICIONADO LG ART COOL 6450W INV S4-W24K2RPE EAN</t>
  </si>
  <si>
    <t>TV8512</t>
  </si>
  <si>
    <t>TV LED PHILIPS 50" 4K 50PUD7408/77 GOOGLE TV EAN 8718863038512</t>
  </si>
  <si>
    <t>TV2106</t>
  </si>
  <si>
    <t>TV LED LG 43" 4K 43UR8750 EAN 7790653062106</t>
  </si>
  <si>
    <t>TV2120</t>
  </si>
  <si>
    <t>TV NANOCELL LG 55" 4K 55NANO77SRA EAN 7790653062120</t>
  </si>
  <si>
    <t>TV2153</t>
  </si>
  <si>
    <t>TV NEOQLED SAMSUNG 65" 4K QN65QN85 EAN 8806094042153</t>
  </si>
  <si>
    <t>LAB2281</t>
  </si>
  <si>
    <t>LAVARROPAS LG CARGA FRONTAL 8.5KG GRIS WM85VVC5S6P EAN 7790653062281</t>
  </si>
  <si>
    <t>TV8062</t>
  </si>
  <si>
    <t>TV LED ANDROID PHILIPS 43" 4K 43PUD7408/77 EAN 8718863038062</t>
  </si>
  <si>
    <t>LAB9998</t>
  </si>
  <si>
    <t>LAVARROPAS LG CARGA FRONTAL 8.5KG BLANCO WM85WVC5S6P EAN</t>
  </si>
  <si>
    <t>TV043</t>
  </si>
  <si>
    <t>TV LED LG 43" FHD 43LM6350 EAN 7790653060447</t>
  </si>
  <si>
    <t>LAB9346</t>
  </si>
  <si>
    <t>LAVARROPAS DREAN 8.14 PG ECO GRIS EAN 7795473029346</t>
  </si>
  <si>
    <t>TV8862</t>
  </si>
  <si>
    <t>TV LED TCL 32" FHD L32S5400-F ANDROID EAN 7796941328862</t>
  </si>
  <si>
    <t>TV9999</t>
  </si>
  <si>
    <t>TV LED MOTOROLA 55" 4K 91MT55G22 ANDROID EAN</t>
  </si>
  <si>
    <t>LAB864</t>
  </si>
  <si>
    <t>MICROONDAS GRILL QUICK CHEF B223DS20 SILVER 23L PNH048670 BGH EAN: 7796885486703</t>
  </si>
  <si>
    <t>TV3585</t>
  </si>
  <si>
    <t>TV LED SAMSUNG 32" HD UN32T4300 EAN 880609483585</t>
  </si>
  <si>
    <t>LAB35</t>
  </si>
  <si>
    <t>CAVA DE VINO 12 BOTELLAS WHIRLPOOL WZC12ABDIM (ANCHO 28 CM, ALTO 63.3 CM, PROF 51 CM)</t>
  </si>
  <si>
    <t>LAB4219</t>
  </si>
  <si>
    <t>MICROONDAS ATMA 94MATDGB28UAP 28 LTS NEGRO EAN 7799111674219</t>
  </si>
  <si>
    <t>lg</t>
  </si>
  <si>
    <t>tcl</t>
  </si>
  <si>
    <t xml:space="preserve">cava </t>
  </si>
  <si>
    <t>BATIDORA PLANETARIA POWERMIX  AB910 ROJO LILIANA EAN: 7793862007548</t>
  </si>
  <si>
    <t>LAB6290</t>
  </si>
  <si>
    <t>LAB7000</t>
  </si>
  <si>
    <t>SECARROPAS COLUMBIA HTS5503 TURQUESA 5.5KG EAN 7797003956290</t>
  </si>
  <si>
    <t>LAVARROPAS COLUMBIA LSC7000 7KG S/BOMBA DES EAN: 7797003070002</t>
  </si>
  <si>
    <t>LAB6065</t>
  </si>
  <si>
    <t>AIRE ACONDICIONADO BGH 2650 BSC26WCAU PNB 045606 EAN 7796885456065</t>
  </si>
  <si>
    <t>columbia</t>
  </si>
  <si>
    <t>gbh</t>
  </si>
  <si>
    <t>LAB3511</t>
  </si>
  <si>
    <t>AIRE ACONDICIONADO DAEWO 3450 DWSC35WCCT PNB045546 EAN 7796885455464</t>
  </si>
  <si>
    <t>ACC5168</t>
  </si>
  <si>
    <t>SILLA GAMER BEAST BLANCA NM-BEAST-W NETMAK EAN0700306605175</t>
  </si>
  <si>
    <t>ACC5175</t>
  </si>
  <si>
    <t>SILLA GAMER BEAST NEGRA NM-BEAST-N NETMAK EAN 0700306605168</t>
  </si>
  <si>
    <t>ACC4444</t>
  </si>
  <si>
    <t>SILLA GAMER BEAST ROJA NM-BEAST-R NETMAK EAN 0700306604444</t>
  </si>
  <si>
    <t>LAB1212</t>
  </si>
  <si>
    <t>AIRE ACONDICIONADO SAMSUNG INVERTER 3150 W AR12BSHQAWK2BG EAN: 8806094615869</t>
  </si>
  <si>
    <t>AIRE ACONDICIONADO DAEWO 3450 DWSC35WCCT PNB045546 EAN  7796885455464</t>
  </si>
  <si>
    <t>AIRE ACONDICIONADO 3500W INVERTER PNNB045569 / B04570 BSIC35WCGT BGH  EAN:  7796885455709</t>
  </si>
  <si>
    <t>AIRE ACONDICIONADO SAMSUNG INVERTER 3150 W AR12BSHQAWK2BG EAN:  8806094615869</t>
  </si>
  <si>
    <t>PHIL201</t>
  </si>
  <si>
    <t>FREEZER DE POZO PHCH201B 200LTS BLANCO PHILCO EAN:7798192366723</t>
  </si>
  <si>
    <t>TV9043</t>
  </si>
  <si>
    <t>TV TCL QLED 75" GOGGLE TV 75C655-F EAN 7796941329043</t>
  </si>
  <si>
    <t>TV120</t>
  </si>
  <si>
    <t>TV LED SMART 40" C40AND ANDROID  RCA  EAN:  7796941251078</t>
  </si>
  <si>
    <t>rca</t>
  </si>
  <si>
    <t>LAB1110</t>
  </si>
  <si>
    <t>PAVA ELECTRICA 1.8 L NETMAK NM-PAV01 ACERO INOX CORTE MATE EAN 0700306602556</t>
  </si>
  <si>
    <t>microondas</t>
  </si>
  <si>
    <t>pavas electricas</t>
  </si>
  <si>
    <t>acc pc</t>
  </si>
  <si>
    <t>netmak</t>
  </si>
  <si>
    <t>LAB6245</t>
  </si>
  <si>
    <t>AIRE ACONDICIONADO ALASKA 3300W ASE35WCAU PNB045646 EAN 7796885016245</t>
  </si>
  <si>
    <t>TV8886</t>
  </si>
  <si>
    <t>TV LED TCL 43" L43S5400 ANDROID TV EAN 7796941328886</t>
  </si>
  <si>
    <t>LAB3729</t>
  </si>
  <si>
    <t>AIRE ACONDICIONADO DE VENTANA BGH BC35WFQ 3400W FRIO SOLO EAN: 7796885453729</t>
  </si>
  <si>
    <t>AIRE ACONDICIONADO DE VENTANA BGH BC35WFQ 3400W FRIO SOLO EAN:  7796885453729</t>
  </si>
  <si>
    <t>AIRE ACONDICIONADO ALASKA 2650W ASE26WCAU EAN 7796885016238</t>
  </si>
  <si>
    <t>LAB6238</t>
  </si>
  <si>
    <t>LAB6110</t>
  </si>
  <si>
    <t>HELADERA DREAN CICLICA HDR400F00S EAN 7797102526110</t>
  </si>
  <si>
    <t>AIRE ACONDICIONADO ALASKA 3500 INVERTER PNB 045631 EAN 7796885016177</t>
  </si>
  <si>
    <t>LAB6177</t>
  </si>
  <si>
    <t>LAB400N</t>
  </si>
  <si>
    <t>HELADERA DREAN CICLICA NEGRA C/DISP HDR400F11N EAN 7797102525656</t>
  </si>
  <si>
    <t>LAB6184</t>
  </si>
  <si>
    <t>AIRE ACONDICIONADO ALASKA 5300 INVERTER ASIE53WCGT EAN 7796885016184</t>
  </si>
  <si>
    <t>LAVARROPAS CARGA FRONTAL SILVER BGH 6K -1000 RPM-  AB BWF106S24AR</t>
  </si>
  <si>
    <t>LAB106S</t>
  </si>
  <si>
    <t>tv</t>
  </si>
  <si>
    <t>celular</t>
  </si>
  <si>
    <t xml:space="preserve">NOTEBOOK </t>
  </si>
  <si>
    <t>tablet</t>
  </si>
  <si>
    <t>consolas de juego</t>
  </si>
  <si>
    <t>esto fue hasta el 12-12 -2024</t>
  </si>
  <si>
    <t>3 cuotas al mismo precio que publiques 5.90%</t>
  </si>
  <si>
    <t>LAB5663</t>
  </si>
  <si>
    <t>HELADERA BAJO MESADADA DREAN HDR120F00B BLANCA EAN 7797102525663</t>
  </si>
  <si>
    <t>LAB5670</t>
  </si>
  <si>
    <t>HELADERA BAJO MESADADA DREAN HDR120F00S SILVER EAN 7797102525670</t>
  </si>
  <si>
    <t>9 cuotas al mismo precio que publiques 17.9%</t>
  </si>
  <si>
    <t>AIRE ACONDICIONADO BGH INVERTER 5300 PNB045571 EAN:  7796885455723</t>
  </si>
  <si>
    <t>HELADERA CICLICA BLANCA HDR280F50B  DREAN  EAN:  7797102525588</t>
  </si>
  <si>
    <t>TAB5618</t>
  </si>
  <si>
    <t>LAB4080</t>
  </si>
  <si>
    <t>MICROONDAS ATMA DIGITAL 20L NEGRO MATDB20UAP EAN 07799111674080</t>
  </si>
  <si>
    <t>CONSOLA GAMER NETMAK 8 BIT CON 500 JUEGOS 2 JOY EAN 0700306601467</t>
  </si>
  <si>
    <t>GAMEPAD ANDROID NETMAK NM-NITRO C/SOPORTE 5 EN 1 EAN 0700306605861</t>
  </si>
  <si>
    <t>ACC5861</t>
  </si>
  <si>
    <t>JUE1467</t>
  </si>
  <si>
    <t>MINI CONSOLA NETMAK NM-M8 4K HDMI TV 20000 JUEGOS 2 JOY EAN 0700306605038</t>
  </si>
  <si>
    <t>JUE5038</t>
  </si>
  <si>
    <t>MINI CONSOLA NETMAK NM-S900 4K HDMI TV 16BIT 5000 JUEGOS 2 JOY EAN 0700306605045</t>
  </si>
  <si>
    <t>JUE5045</t>
  </si>
  <si>
    <t>PARLANTE NETMAK DOBLE 4" BT NM-CYRUS EAN 0700306605311</t>
  </si>
  <si>
    <t>PAR5311</t>
  </si>
  <si>
    <t>PARLANTE NETMAK FLOW PORTABLE 10W AZUL EAN 0700306602266</t>
  </si>
  <si>
    <t>PARLANTE NETMAK FLOW PORTABLE 10W GRIS EAN 0700306602259</t>
  </si>
  <si>
    <t>PARLANTE NETMAK FLOW PORTABLE 10W NEGRO EAN 0700306602273</t>
  </si>
  <si>
    <t>TABLET NETMAK 10" 4/64GB ANDROID 14 NM-XPLORER EAN 0700306605618</t>
  </si>
  <si>
    <t>PAR2266</t>
  </si>
  <si>
    <t>PAR2259</t>
  </si>
  <si>
    <t>PAR2273</t>
  </si>
  <si>
    <t>AIRE ACONDICIONADO BGH INVERTER 6500 PNB045574 EAN:  7796885455747</t>
  </si>
  <si>
    <t>AIRE ACONDICIONADO BGH 6300W BSHE65WCU PNB045611 EAN 7796885456126</t>
  </si>
  <si>
    <t>LAB6126</t>
  </si>
  <si>
    <t>BGH</t>
  </si>
  <si>
    <t>LAB3160</t>
  </si>
  <si>
    <t>LAB710</t>
  </si>
  <si>
    <t>LAB3009</t>
  </si>
  <si>
    <t>LAB2187</t>
  </si>
  <si>
    <t>LAB605</t>
  </si>
  <si>
    <t>HORNO ELECTRICO BGH BHE65M19N 65L PNB048316 EAN 7796885483160</t>
  </si>
  <si>
    <t>HORNO ELECTRICO 65 LITROS BHE65M19 PIH048222 BGH EAN: 7796885482224</t>
  </si>
  <si>
    <t>HORNO ELECTRICO BGH BHE25M19N 25L PNB048300 EAN 7796885483009</t>
  </si>
  <si>
    <t>HORNO ELECTRICO BGH BHE40M19 40L PNB048218 EAN 7796885482187</t>
  </si>
  <si>
    <t>HORNO ELECTRICO BGH BHE40M19N 40L PNH048302 EAN: 7796885483023</t>
  </si>
  <si>
    <t>LAVARROPAS CARGA FRONTAL DARK SILVER INVERTER BGH 8K -1400 RPM- AB BWF108S24AR</t>
  </si>
  <si>
    <t>LAB108S</t>
  </si>
  <si>
    <t>LAVARROPAS CARGA FRONTAL DARK SILVER INVERTER BGH 6K -1000 RPM-  AB BWF106S24AR</t>
  </si>
  <si>
    <t>LAB3022</t>
  </si>
  <si>
    <t>HELADERA CICLICA TOP MOUNT INOX PHILCO PHCT302X 298LTS</t>
  </si>
  <si>
    <t>3 cuota simple 7.10%</t>
  </si>
  <si>
    <t>6 cuota simple 13.50%</t>
  </si>
  <si>
    <t>3 cuo. a tu cargo 8%</t>
  </si>
  <si>
    <t>6 cuo. a tu cargo 13.10%</t>
  </si>
  <si>
    <t>12 cuo. a tu cargo 22.70%</t>
  </si>
  <si>
    <t>9 cuo. a tu cargo 17.9%</t>
  </si>
  <si>
    <t>3 a 12 cuo. con int bajo 4%</t>
  </si>
  <si>
    <t>TV119</t>
  </si>
  <si>
    <t>TV LED ANDROID 32" RCA R32AND-F</t>
  </si>
  <si>
    <t>LAB8317</t>
  </si>
  <si>
    <t>HORNO ELECTRICO BGH BHE64M20AN PNH048317</t>
  </si>
  <si>
    <t>LAB8301</t>
  </si>
  <si>
    <t>HORNO ELECTRICO BGH BHE30M19N PNH048301</t>
  </si>
  <si>
    <t>LAB8207</t>
  </si>
  <si>
    <t>LAB8329</t>
  </si>
  <si>
    <t>HORNO ELECTRICO BGH BHE55M23N 55L PNH048329</t>
  </si>
  <si>
    <t>HORNO ELECTRICO BGH BHE25M19 PIH048219</t>
  </si>
  <si>
    <t>HORNO ELECTRICO BGH BHE55M23N 55L PNH04832</t>
  </si>
  <si>
    <t>LAB8326</t>
  </si>
  <si>
    <t>HORNO ELECTRICO BGH BHE25M23N PNH048326</t>
  </si>
  <si>
    <t>HORNO ELECTRICO BHE30M19N PNH048301  BGH  EAN:  7796885483016</t>
  </si>
  <si>
    <t>LAB8323</t>
  </si>
  <si>
    <t>HORNO ELECTRICO BGH BHE45S22 PNH048323</t>
  </si>
  <si>
    <t>HELADERA WHIRLPOOL ESLABON DE LUJO ERD34BB BLANCA CON FREEZER 326L EAN:  7799111672895</t>
  </si>
  <si>
    <t>LAB8322</t>
  </si>
  <si>
    <t>HORNO ELECTRICO BGH BHE35S22A PNH048322</t>
  </si>
  <si>
    <t>LAB8324</t>
  </si>
  <si>
    <t>HORNO ELECTRICO BGH BHE60S22 PNH048324</t>
  </si>
  <si>
    <t>LAB8335</t>
  </si>
  <si>
    <t>HORNO ELEC TRAMONTINA SILVER COOK 55L PNH048335</t>
  </si>
  <si>
    <t>LAB8321</t>
  </si>
  <si>
    <t>HORNO ELECTRICO BGH BHE35S22 PNH048321</t>
  </si>
  <si>
    <t>HELADERA DREAN al 3%-</t>
  </si>
  <si>
    <t xml:space="preserve">HELADERA CICLICA TOP al 3%- </t>
  </si>
</sst>
</file>

<file path=xl/styles.xml><?xml version="1.0" encoding="utf-8"?>
<styleSheet xmlns="http://schemas.openxmlformats.org/spreadsheetml/2006/main">
  <numFmts count="15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0.000000"/>
    <numFmt numFmtId="167" formatCode="_-&quot;$&quot;\ * #,##0_-;\-&quot;$&quot;\ * #,##0_-;_-&quot;$&quot;\ * &quot;-&quot;??_-;_-@_-"/>
    <numFmt numFmtId="168" formatCode="0.0000%"/>
    <numFmt numFmtId="169" formatCode="0.00000%"/>
    <numFmt numFmtId="170" formatCode="0.00000000000000000%"/>
    <numFmt numFmtId="171" formatCode="0.0000000000000000"/>
    <numFmt numFmtId="172" formatCode="0.00000000000000000"/>
    <numFmt numFmtId="173" formatCode="0.000000000000000000"/>
    <numFmt numFmtId="174" formatCode="0.0000000000000000000"/>
    <numFmt numFmtId="176" formatCode="0.0000"/>
  </numFmts>
  <fonts count="2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FF0000"/>
      <name val="Arial"/>
      <family val="2"/>
    </font>
    <font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/>
      <top/>
      <bottom style="thick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B050"/>
      </right>
      <top style="medium">
        <color indexed="64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FFC000"/>
      </right>
      <top style="medium">
        <color indexed="64"/>
      </top>
      <bottom/>
      <diagonal/>
    </border>
    <border>
      <left/>
      <right style="thick">
        <color rgb="FFFFC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00B050"/>
      </right>
      <top/>
      <bottom style="medium">
        <color indexed="64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ck">
        <color rgb="FFFFC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1">
    <xf numFmtId="0" fontId="0" fillId="0" borderId="0" xfId="0"/>
    <xf numFmtId="44" fontId="4" fillId="3" borderId="0" xfId="1" applyFont="1" applyFill="1" applyBorder="1"/>
    <xf numFmtId="44" fontId="4" fillId="4" borderId="0" xfId="1" applyFont="1" applyFill="1" applyBorder="1"/>
    <xf numFmtId="2" fontId="1" fillId="0" borderId="0" xfId="2" applyNumberFormat="1" applyFont="1" applyFill="1" applyBorder="1"/>
    <xf numFmtId="166" fontId="0" fillId="0" borderId="0" xfId="0" applyNumberForma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4" fillId="5" borderId="0" xfId="1" applyFont="1" applyFill="1" applyBorder="1"/>
    <xf numFmtId="10" fontId="4" fillId="5" borderId="0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Border="1" applyAlignment="1">
      <alignment horizontal="center" vertical="center" wrapText="1"/>
    </xf>
    <xf numFmtId="10" fontId="4" fillId="4" borderId="0" xfId="0" applyNumberFormat="1" applyFont="1" applyFill="1" applyBorder="1" applyAlignment="1">
      <alignment horizontal="center" vertical="center" wrapText="1"/>
    </xf>
    <xf numFmtId="2" fontId="1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Fill="1" applyBorder="1"/>
    <xf numFmtId="10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Border="1"/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0" fontId="4" fillId="2" borderId="11" xfId="0" applyNumberFormat="1" applyFont="1" applyFill="1" applyBorder="1" applyAlignment="1">
      <alignment horizontal="center" vertical="center" wrapText="1"/>
    </xf>
    <xf numFmtId="10" fontId="4" fillId="2" borderId="12" xfId="0" applyNumberFormat="1" applyFont="1" applyFill="1" applyBorder="1" applyAlignment="1">
      <alignment horizontal="center" vertical="center" wrapText="1"/>
    </xf>
    <xf numFmtId="10" fontId="4" fillId="2" borderId="13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10" fontId="4" fillId="3" borderId="14" xfId="0" applyNumberFormat="1" applyFont="1" applyFill="1" applyBorder="1" applyAlignment="1">
      <alignment horizontal="center" vertical="center" wrapText="1"/>
    </xf>
    <xf numFmtId="10" fontId="4" fillId="4" borderId="14" xfId="0" applyNumberFormat="1" applyFont="1" applyFill="1" applyBorder="1" applyAlignment="1">
      <alignment horizontal="center" vertical="center" wrapText="1"/>
    </xf>
    <xf numFmtId="10" fontId="4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0" fontId="4" fillId="5" borderId="15" xfId="0" applyNumberFormat="1" applyFont="1" applyFill="1" applyBorder="1" applyAlignment="1">
      <alignment horizontal="center" vertical="center" wrapText="1"/>
    </xf>
    <xf numFmtId="164" fontId="8" fillId="0" borderId="16" xfId="0" applyNumberFormat="1" applyFont="1" applyFill="1" applyBorder="1" applyAlignment="1">
      <alignment horizontal="center" vertical="center"/>
    </xf>
    <xf numFmtId="0" fontId="8" fillId="0" borderId="17" xfId="2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 vertical="center"/>
    </xf>
    <xf numFmtId="2" fontId="8" fillId="0" borderId="19" xfId="2" applyNumberFormat="1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44" fontId="9" fillId="3" borderId="20" xfId="1" applyFont="1" applyFill="1" applyBorder="1" applyAlignment="1">
      <alignment horizontal="center" vertical="center"/>
    </xf>
    <xf numFmtId="44" fontId="9" fillId="4" borderId="20" xfId="1" applyFont="1" applyFill="1" applyBorder="1" applyAlignment="1">
      <alignment horizontal="center" vertical="center"/>
    </xf>
    <xf numFmtId="2" fontId="8" fillId="0" borderId="20" xfId="2" applyNumberFormat="1" applyFont="1" applyFill="1" applyBorder="1" applyAlignment="1">
      <alignment horizontal="center" vertical="center"/>
    </xf>
    <xf numFmtId="44" fontId="8" fillId="0" borderId="20" xfId="1" applyFont="1" applyFill="1" applyBorder="1" applyAlignment="1">
      <alignment horizontal="center" vertical="center"/>
    </xf>
    <xf numFmtId="44" fontId="0" fillId="0" borderId="20" xfId="0" applyNumberFormat="1" applyBorder="1" applyAlignment="1">
      <alignment horizontal="center" vertical="center"/>
    </xf>
    <xf numFmtId="44" fontId="9" fillId="5" borderId="21" xfId="1" applyFont="1" applyFill="1" applyBorder="1" applyAlignment="1">
      <alignment horizontal="center" vertical="center"/>
    </xf>
    <xf numFmtId="0" fontId="0" fillId="0" borderId="10" xfId="0" applyBorder="1"/>
    <xf numFmtId="0" fontId="10" fillId="6" borderId="11" xfId="0" applyFont="1" applyFill="1" applyBorder="1" applyAlignment="1">
      <alignment horizontal="center"/>
    </xf>
    <xf numFmtId="0" fontId="0" fillId="0" borderId="12" xfId="0" applyBorder="1"/>
    <xf numFmtId="10" fontId="1" fillId="6" borderId="22" xfId="0" applyNumberFormat="1" applyFont="1" applyFill="1" applyBorder="1" applyAlignment="1">
      <alignment horizontal="center"/>
    </xf>
    <xf numFmtId="0" fontId="0" fillId="0" borderId="23" xfId="0" applyBorder="1"/>
    <xf numFmtId="0" fontId="10" fillId="6" borderId="24" xfId="0" applyFont="1" applyFill="1" applyBorder="1" applyAlignment="1">
      <alignment horizontal="center" shrinkToFit="1"/>
    </xf>
    <xf numFmtId="0" fontId="0" fillId="0" borderId="0" xfId="0" applyFill="1"/>
    <xf numFmtId="6" fontId="0" fillId="0" borderId="0" xfId="0" applyNumberFormat="1"/>
    <xf numFmtId="9" fontId="0" fillId="0" borderId="0" xfId="0" applyNumberFormat="1"/>
    <xf numFmtId="0" fontId="0" fillId="0" borderId="0" xfId="0"/>
    <xf numFmtId="0" fontId="11" fillId="0" borderId="0" xfId="0" applyNumberFormat="1" applyFont="1" applyFill="1" applyBorder="1" applyAlignment="1" applyProtection="1"/>
    <xf numFmtId="0" fontId="11" fillId="0" borderId="25" xfId="0" applyNumberFormat="1" applyFont="1" applyFill="1" applyBorder="1" applyAlignment="1" applyProtection="1"/>
    <xf numFmtId="0" fontId="12" fillId="0" borderId="25" xfId="0" applyNumberFormat="1" applyFont="1" applyFill="1" applyBorder="1" applyAlignment="1" applyProtection="1">
      <alignment horizontal="center"/>
    </xf>
    <xf numFmtId="167" fontId="11" fillId="7" borderId="25" xfId="0" applyNumberFormat="1" applyFont="1" applyFill="1" applyBorder="1" applyAlignment="1" applyProtection="1"/>
    <xf numFmtId="2" fontId="11" fillId="7" borderId="25" xfId="0" applyNumberFormat="1" applyFont="1" applyFill="1" applyBorder="1" applyAlignment="1" applyProtection="1"/>
    <xf numFmtId="167" fontId="11" fillId="0" borderId="25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/>
    </xf>
    <xf numFmtId="167" fontId="11" fillId="0" borderId="25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1" fillId="7" borderId="25" xfId="0" applyNumberFormat="1" applyFont="1" applyFill="1" applyBorder="1" applyAlignment="1" applyProtection="1">
      <alignment horizontal="center"/>
    </xf>
    <xf numFmtId="167" fontId="11" fillId="8" borderId="25" xfId="0" applyNumberFormat="1" applyFont="1" applyFill="1" applyBorder="1" applyAlignment="1" applyProtection="1">
      <alignment horizontal="center"/>
    </xf>
    <xf numFmtId="9" fontId="11" fillId="7" borderId="25" xfId="0" applyNumberFormat="1" applyFont="1" applyFill="1" applyBorder="1" applyAlignment="1" applyProtection="1">
      <alignment horizontal="center"/>
    </xf>
    <xf numFmtId="2" fontId="11" fillId="0" borderId="25" xfId="0" applyNumberFormat="1" applyFont="1" applyFill="1" applyBorder="1" applyAlignment="1" applyProtection="1">
      <alignment horizontal="center"/>
    </xf>
    <xf numFmtId="0" fontId="11" fillId="0" borderId="25" xfId="0" applyNumberFormat="1" applyFont="1" applyFill="1" applyBorder="1" applyAlignment="1" applyProtection="1">
      <alignment horizontal="center"/>
    </xf>
    <xf numFmtId="2" fontId="11" fillId="0" borderId="25" xfId="0" applyNumberFormat="1" applyFont="1" applyFill="1" applyBorder="1" applyAlignment="1" applyProtection="1"/>
    <xf numFmtId="167" fontId="12" fillId="0" borderId="25" xfId="0" applyNumberFormat="1" applyFont="1" applyFill="1" applyBorder="1" applyAlignment="1" applyProtection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44" fontId="13" fillId="0" borderId="32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0" applyNumberFormat="1"/>
    <xf numFmtId="44" fontId="0" fillId="0" borderId="0" xfId="0" applyNumberFormat="1"/>
    <xf numFmtId="168" fontId="0" fillId="0" borderId="0" xfId="2" applyNumberFormat="1" applyFont="1"/>
    <xf numFmtId="10" fontId="13" fillId="0" borderId="0" xfId="0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36" xfId="0" applyFont="1" applyBorder="1" applyAlignment="1">
      <alignment horizontal="right"/>
    </xf>
    <xf numFmtId="0" fontId="3" fillId="0" borderId="37" xfId="0" applyNumberFormat="1" applyFont="1" applyBorder="1" applyAlignment="1">
      <alignment horizontal="left"/>
    </xf>
    <xf numFmtId="169" fontId="0" fillId="0" borderId="0" xfId="0" applyNumberFormat="1"/>
    <xf numFmtId="170" fontId="0" fillId="0" borderId="0" xfId="0" applyNumberFormat="1"/>
    <xf numFmtId="0" fontId="0" fillId="9" borderId="0" xfId="0" applyFill="1"/>
    <xf numFmtId="0" fontId="0" fillId="9" borderId="0" xfId="0" applyFill="1" applyAlignment="1">
      <alignment horizontal="center"/>
    </xf>
    <xf numFmtId="44" fontId="0" fillId="9" borderId="0" xfId="0" applyNumberFormat="1" applyFill="1"/>
    <xf numFmtId="0" fontId="17" fillId="0" borderId="6" xfId="2" applyNumberFormat="1" applyFont="1" applyFill="1" applyBorder="1" applyAlignment="1">
      <alignment horizontal="center"/>
    </xf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9" borderId="34" xfId="0" applyFill="1" applyBorder="1"/>
    <xf numFmtId="0" fontId="0" fillId="9" borderId="38" xfId="0" applyFill="1" applyBorder="1"/>
    <xf numFmtId="0" fontId="0" fillId="9" borderId="38" xfId="0" applyFill="1" applyBorder="1" applyAlignment="1">
      <alignment horizontal="center"/>
    </xf>
    <xf numFmtId="44" fontId="0" fillId="9" borderId="38" xfId="0" applyNumberFormat="1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44" fontId="0" fillId="10" borderId="0" xfId="0" applyNumberFormat="1" applyFill="1"/>
    <xf numFmtId="10" fontId="8" fillId="6" borderId="13" xfId="0" applyNumberFormat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6" xfId="2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0" fontId="1" fillId="0" borderId="1" xfId="0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4" xfId="0" applyNumberFormat="1" applyFont="1" applyBorder="1"/>
    <xf numFmtId="44" fontId="0" fillId="0" borderId="0" xfId="0" applyNumberFormat="1"/>
    <xf numFmtId="44" fontId="0" fillId="9" borderId="0" xfId="0" applyNumberFormat="1" applyFill="1"/>
    <xf numFmtId="44" fontId="0" fillId="9" borderId="38" xfId="0" applyNumberFormat="1" applyFill="1" applyBorder="1"/>
    <xf numFmtId="44" fontId="0" fillId="10" borderId="0" xfId="0" applyNumberFormat="1" applyFill="1"/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166" fontId="1" fillId="0" borderId="0" xfId="0" applyNumberFormat="1" applyFont="1"/>
    <xf numFmtId="0" fontId="4" fillId="0" borderId="0" xfId="0" applyFont="1" applyAlignment="1">
      <alignment horizontal="center" vertical="center" wrapText="1"/>
    </xf>
    <xf numFmtId="165" fontId="1" fillId="0" borderId="0" xfId="1" applyNumberFormat="1" applyFont="1" applyFill="1" applyBorder="1"/>
    <xf numFmtId="0" fontId="7" fillId="0" borderId="0" xfId="0" applyFont="1"/>
    <xf numFmtId="8" fontId="7" fillId="0" borderId="0" xfId="0" applyNumberFormat="1" applyFont="1" applyFill="1" applyBorder="1" applyAlignment="1">
      <alignment horizontal="right"/>
    </xf>
    <xf numFmtId="0" fontId="7" fillId="0" borderId="0" xfId="0" applyFont="1" applyBorder="1"/>
    <xf numFmtId="0" fontId="17" fillId="0" borderId="0" xfId="0" applyFont="1"/>
    <xf numFmtId="165" fontId="17" fillId="0" borderId="0" xfId="0" applyNumberFormat="1" applyFont="1" applyFill="1" applyBorder="1"/>
    <xf numFmtId="2" fontId="17" fillId="0" borderId="0" xfId="0" applyNumberFormat="1" applyFont="1" applyFill="1" applyBorder="1"/>
    <xf numFmtId="2" fontId="17" fillId="0" borderId="0" xfId="2" applyNumberFormat="1" applyFont="1" applyFill="1" applyBorder="1"/>
    <xf numFmtId="10" fontId="17" fillId="0" borderId="0" xfId="0" applyNumberFormat="1" applyFont="1" applyFill="1" applyBorder="1"/>
    <xf numFmtId="44" fontId="19" fillId="3" borderId="0" xfId="1" applyFont="1" applyFill="1" applyBorder="1"/>
    <xf numFmtId="44" fontId="19" fillId="4" borderId="0" xfId="1" applyFont="1" applyFill="1" applyBorder="1"/>
    <xf numFmtId="44" fontId="17" fillId="0" borderId="0" xfId="1" applyFont="1" applyFill="1" applyBorder="1" applyAlignment="1">
      <alignment horizontal="center"/>
    </xf>
    <xf numFmtId="44" fontId="19" fillId="5" borderId="0" xfId="1" applyFont="1" applyFill="1" applyBorder="1"/>
    <xf numFmtId="44" fontId="1" fillId="0" borderId="0" xfId="1" applyFont="1"/>
    <xf numFmtId="0" fontId="17" fillId="0" borderId="0" xfId="0" applyFont="1" applyFill="1" applyBorder="1"/>
    <xf numFmtId="0" fontId="5" fillId="0" borderId="0" xfId="0" applyFont="1" applyBorder="1"/>
    <xf numFmtId="165" fontId="5" fillId="0" borderId="0" xfId="0" applyNumberFormat="1" applyFont="1" applyFill="1" applyBorder="1"/>
    <xf numFmtId="0" fontId="5" fillId="0" borderId="0" xfId="2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5" fillId="0" borderId="0" xfId="2" applyNumberFormat="1" applyFont="1" applyFill="1" applyBorder="1"/>
    <xf numFmtId="44" fontId="20" fillId="3" borderId="0" xfId="1" applyFont="1" applyFill="1" applyBorder="1"/>
    <xf numFmtId="44" fontId="20" fillId="4" borderId="0" xfId="1" applyFont="1" applyFill="1" applyBorder="1"/>
    <xf numFmtId="44" fontId="5" fillId="0" borderId="0" xfId="1" applyFont="1" applyFill="1" applyBorder="1" applyAlignment="1">
      <alignment horizontal="center"/>
    </xf>
    <xf numFmtId="44" fontId="20" fillId="5" borderId="0" xfId="1" applyFont="1" applyFill="1" applyBorder="1"/>
    <xf numFmtId="0" fontId="5" fillId="0" borderId="0" xfId="0" applyFont="1"/>
    <xf numFmtId="0" fontId="5" fillId="0" borderId="6" xfId="2" applyNumberFormat="1" applyFont="1" applyFill="1" applyBorder="1" applyAlignment="1">
      <alignment horizontal="center"/>
    </xf>
    <xf numFmtId="8" fontId="5" fillId="0" borderId="0" xfId="0" applyNumberFormat="1" applyFont="1" applyFill="1" applyBorder="1" applyAlignment="1">
      <alignment horizontal="right"/>
    </xf>
    <xf numFmtId="0" fontId="21" fillId="0" borderId="0" xfId="0" applyFont="1"/>
    <xf numFmtId="8" fontId="1" fillId="0" borderId="0" xfId="0" applyNumberFormat="1" applyFont="1" applyFill="1" applyBorder="1" applyAlignment="1">
      <alignment horizontal="right"/>
    </xf>
    <xf numFmtId="0" fontId="5" fillId="0" borderId="1" xfId="0" applyFont="1" applyFill="1" applyBorder="1"/>
    <xf numFmtId="164" fontId="5" fillId="0" borderId="0" xfId="0" applyNumberFormat="1" applyFont="1" applyFill="1" applyBorder="1"/>
    <xf numFmtId="0" fontId="5" fillId="0" borderId="2" xfId="0" applyFont="1" applyFill="1" applyBorder="1"/>
    <xf numFmtId="44" fontId="5" fillId="3" borderId="0" xfId="1" applyFont="1" applyFill="1" applyBorder="1"/>
    <xf numFmtId="44" fontId="5" fillId="4" borderId="0" xfId="1" applyFont="1" applyFill="1" applyBorder="1"/>
    <xf numFmtId="44" fontId="5" fillId="0" borderId="0" xfId="1" applyFont="1"/>
    <xf numFmtId="0" fontId="22" fillId="0" borderId="0" xfId="0" applyFont="1"/>
    <xf numFmtId="10" fontId="16" fillId="0" borderId="35" xfId="2" applyNumberFormat="1" applyFont="1" applyBorder="1" applyAlignment="1">
      <alignment horizontal="center" vertical="center"/>
    </xf>
    <xf numFmtId="0" fontId="1" fillId="0" borderId="4" xfId="0" applyFont="1" applyFill="1" applyBorder="1"/>
    <xf numFmtId="10" fontId="5" fillId="0" borderId="0" xfId="0" applyNumberFormat="1" applyFont="1" applyFill="1" applyBorder="1"/>
    <xf numFmtId="0" fontId="5" fillId="0" borderId="1" xfId="0" applyFont="1" applyBorder="1"/>
    <xf numFmtId="0" fontId="17" fillId="0" borderId="1" xfId="0" applyFont="1" applyFill="1" applyBorder="1"/>
    <xf numFmtId="164" fontId="17" fillId="0" borderId="0" xfId="0" applyNumberFormat="1" applyFont="1" applyFill="1" applyBorder="1"/>
    <xf numFmtId="0" fontId="1" fillId="0" borderId="3" xfId="0" applyFont="1" applyFill="1" applyBorder="1"/>
    <xf numFmtId="164" fontId="1" fillId="0" borderId="4" xfId="0" applyNumberFormat="1" applyFont="1" applyFill="1" applyBorder="1"/>
    <xf numFmtId="164" fontId="1" fillId="0" borderId="0" xfId="0" applyNumberFormat="1" applyFont="1"/>
    <xf numFmtId="165" fontId="1" fillId="0" borderId="4" xfId="0" applyNumberFormat="1" applyFont="1" applyFill="1" applyBorder="1"/>
    <xf numFmtId="2" fontId="17" fillId="0" borderId="0" xfId="2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2" fontId="10" fillId="0" borderId="0" xfId="0" applyNumberFormat="1" applyFont="1"/>
    <xf numFmtId="2" fontId="10" fillId="0" borderId="0" xfId="0" applyNumberFormat="1" applyFont="1" applyBorder="1"/>
    <xf numFmtId="2" fontId="5" fillId="0" borderId="0" xfId="2" applyNumberFormat="1" applyFont="1" applyFill="1" applyBorder="1" applyAlignment="1">
      <alignment horizontal="center"/>
    </xf>
    <xf numFmtId="0" fontId="17" fillId="0" borderId="2" xfId="0" applyFont="1" applyFill="1" applyBorder="1"/>
    <xf numFmtId="0" fontId="18" fillId="0" borderId="0" xfId="0" applyFont="1" applyFill="1" applyProtection="1"/>
    <xf numFmtId="0" fontId="1" fillId="0" borderId="0" xfId="0" applyFont="1" applyFill="1" applyProtection="1"/>
    <xf numFmtId="0" fontId="1" fillId="0" borderId="1" xfId="0" applyFont="1" applyFill="1" applyBorder="1" applyProtection="1"/>
    <xf numFmtId="0" fontId="1" fillId="0" borderId="0" xfId="0" applyFont="1" applyFill="1" applyBorder="1" applyProtection="1"/>
    <xf numFmtId="10" fontId="1" fillId="0" borderId="0" xfId="0" applyNumberFormat="1" applyFont="1" applyFill="1" applyBorder="1" applyProtection="1"/>
    <xf numFmtId="165" fontId="1" fillId="0" borderId="0" xfId="0" applyNumberFormat="1" applyFont="1" applyFill="1" applyBorder="1" applyProtection="1"/>
    <xf numFmtId="0" fontId="1" fillId="0" borderId="2" xfId="0" applyFont="1" applyFill="1" applyBorder="1" applyProtection="1"/>
    <xf numFmtId="0" fontId="1" fillId="0" borderId="3" xfId="0" applyFont="1" applyFill="1" applyBorder="1" applyProtection="1"/>
    <xf numFmtId="0" fontId="1" fillId="0" borderId="4" xfId="0" applyFont="1" applyFill="1" applyBorder="1" applyProtection="1"/>
    <xf numFmtId="10" fontId="1" fillId="0" borderId="4" xfId="0" applyNumberFormat="1" applyFont="1" applyFill="1" applyBorder="1" applyProtection="1"/>
    <xf numFmtId="165" fontId="1" fillId="0" borderId="4" xfId="0" applyNumberFormat="1" applyFont="1" applyFill="1" applyBorder="1" applyProtection="1"/>
    <xf numFmtId="0" fontId="1" fillId="0" borderId="5" xfId="0" applyFont="1" applyFill="1" applyBorder="1" applyProtection="1"/>
    <xf numFmtId="10" fontId="1" fillId="0" borderId="0" xfId="0" applyNumberFormat="1" applyFont="1" applyFill="1" applyProtection="1"/>
    <xf numFmtId="165" fontId="1" fillId="0" borderId="0" xfId="0" applyNumberFormat="1" applyFont="1" applyFill="1" applyProtection="1"/>
    <xf numFmtId="0" fontId="25" fillId="0" borderId="0" xfId="0" applyFont="1"/>
    <xf numFmtId="0" fontId="26" fillId="0" borderId="0" xfId="0" applyFont="1"/>
    <xf numFmtId="164" fontId="5" fillId="0" borderId="0" xfId="0" applyNumberFormat="1" applyFont="1" applyBorder="1"/>
    <xf numFmtId="0" fontId="0" fillId="0" borderId="1" xfId="0" applyFill="1" applyBorder="1" applyProtection="1"/>
    <xf numFmtId="165" fontId="1" fillId="0" borderId="0" xfId="0" applyNumberFormat="1" applyFont="1"/>
    <xf numFmtId="165" fontId="0" fillId="0" borderId="0" xfId="0" applyNumberFormat="1"/>
    <xf numFmtId="0" fontId="27" fillId="0" borderId="0" xfId="0" applyFont="1"/>
    <xf numFmtId="165" fontId="5" fillId="0" borderId="0" xfId="0" applyNumberFormat="1" applyFont="1"/>
    <xf numFmtId="0" fontId="5" fillId="0" borderId="5" xfId="0" applyFont="1" applyFill="1" applyBorder="1"/>
    <xf numFmtId="10" fontId="5" fillId="0" borderId="4" xfId="0" applyNumberFormat="1" applyFont="1" applyFill="1" applyBorder="1"/>
    <xf numFmtId="165" fontId="5" fillId="0" borderId="0" xfId="1" applyNumberFormat="1" applyFont="1" applyFill="1" applyBorder="1"/>
    <xf numFmtId="0" fontId="6" fillId="11" borderId="0" xfId="0" applyFont="1" applyFill="1"/>
    <xf numFmtId="165" fontId="27" fillId="0" borderId="0" xfId="0" applyNumberFormat="1" applyFont="1"/>
    <xf numFmtId="0" fontId="26" fillId="11" borderId="0" xfId="0" applyFont="1" applyFill="1"/>
    <xf numFmtId="0" fontId="23" fillId="7" borderId="0" xfId="0" applyFont="1" applyFill="1"/>
    <xf numFmtId="44" fontId="17" fillId="7" borderId="0" xfId="1" applyFont="1" applyFill="1"/>
    <xf numFmtId="0" fontId="17" fillId="7" borderId="0" xfId="2" applyNumberFormat="1" applyFont="1" applyFill="1" applyBorder="1" applyAlignment="1">
      <alignment horizontal="center"/>
    </xf>
    <xf numFmtId="2" fontId="17" fillId="7" borderId="0" xfId="0" applyNumberFormat="1" applyFont="1" applyFill="1" applyBorder="1"/>
    <xf numFmtId="2" fontId="17" fillId="7" borderId="0" xfId="2" applyNumberFormat="1" applyFont="1" applyFill="1" applyBorder="1"/>
    <xf numFmtId="10" fontId="17" fillId="7" borderId="0" xfId="0" applyNumberFormat="1" applyFont="1" applyFill="1" applyBorder="1"/>
    <xf numFmtId="0" fontId="1" fillId="12" borderId="1" xfId="0" applyFont="1" applyFill="1" applyBorder="1" applyProtection="1"/>
    <xf numFmtId="0" fontId="1" fillId="12" borderId="0" xfId="0" applyFont="1" applyFill="1" applyBorder="1" applyProtection="1"/>
    <xf numFmtId="10" fontId="1" fillId="12" borderId="0" xfId="0" applyNumberFormat="1" applyFont="1" applyFill="1" applyBorder="1" applyProtection="1"/>
    <xf numFmtId="165" fontId="1" fillId="12" borderId="0" xfId="0" applyNumberFormat="1" applyFont="1" applyFill="1" applyBorder="1" applyProtection="1"/>
    <xf numFmtId="0" fontId="1" fillId="12" borderId="2" xfId="0" applyFont="1" applyFill="1" applyBorder="1" applyProtection="1"/>
    <xf numFmtId="0" fontId="12" fillId="0" borderId="26" xfId="0" applyNumberFormat="1" applyFont="1" applyFill="1" applyBorder="1" applyAlignment="1" applyProtection="1">
      <alignment horizontal="center"/>
    </xf>
    <xf numFmtId="0" fontId="12" fillId="0" borderId="27" xfId="0" applyNumberFormat="1" applyFont="1" applyFill="1" applyBorder="1" applyAlignment="1" applyProtection="1">
      <alignment horizontal="center"/>
    </xf>
    <xf numFmtId="0" fontId="18" fillId="4" borderId="39" xfId="0" applyFont="1" applyFill="1" applyBorder="1" applyProtection="1"/>
    <xf numFmtId="0" fontId="18" fillId="4" borderId="40" xfId="0" applyFont="1" applyFill="1" applyBorder="1" applyProtection="1"/>
    <xf numFmtId="10" fontId="18" fillId="4" borderId="40" xfId="0" applyNumberFormat="1" applyFont="1" applyFill="1" applyBorder="1" applyProtection="1"/>
    <xf numFmtId="165" fontId="18" fillId="4" borderId="40" xfId="0" applyNumberFormat="1" applyFont="1" applyFill="1" applyBorder="1" applyProtection="1"/>
    <xf numFmtId="0" fontId="18" fillId="4" borderId="41" xfId="0" applyFont="1" applyFill="1" applyBorder="1" applyProtection="1"/>
    <xf numFmtId="44" fontId="1" fillId="10" borderId="0" xfId="1" applyFont="1" applyFill="1"/>
    <xf numFmtId="8" fontId="5" fillId="10" borderId="0" xfId="0" applyNumberFormat="1" applyFont="1" applyFill="1" applyBorder="1" applyAlignment="1">
      <alignment horizontal="right"/>
    </xf>
    <xf numFmtId="165" fontId="5" fillId="10" borderId="0" xfId="0" applyNumberFormat="1" applyFont="1" applyFill="1" applyBorder="1"/>
    <xf numFmtId="0" fontId="26" fillId="13" borderId="0" xfId="0" applyFont="1" applyFill="1"/>
    <xf numFmtId="0" fontId="5" fillId="13" borderId="0" xfId="0" applyFont="1" applyFill="1"/>
    <xf numFmtId="0" fontId="5" fillId="13" borderId="0" xfId="0" applyFont="1" applyFill="1" applyBorder="1"/>
    <xf numFmtId="0" fontId="1" fillId="13" borderId="0" xfId="0" applyFont="1" applyFill="1"/>
    <xf numFmtId="165" fontId="1" fillId="10" borderId="0" xfId="0" applyNumberFormat="1" applyFont="1" applyFill="1" applyBorder="1"/>
    <xf numFmtId="0" fontId="6" fillId="13" borderId="0" xfId="0" applyFont="1" applyFill="1"/>
    <xf numFmtId="10" fontId="5" fillId="7" borderId="0" xfId="0" applyNumberFormat="1" applyFont="1" applyFill="1" applyBorder="1"/>
    <xf numFmtId="0" fontId="8" fillId="0" borderId="0" xfId="0" applyFont="1" applyProtection="1">
      <protection locked="0"/>
    </xf>
    <xf numFmtId="0" fontId="8" fillId="0" borderId="0" xfId="0" applyFont="1" applyFill="1" applyProtection="1">
      <protection locked="0"/>
    </xf>
    <xf numFmtId="176" fontId="8" fillId="0" borderId="0" xfId="0" applyNumberFormat="1" applyFont="1"/>
    <xf numFmtId="44" fontId="24" fillId="0" borderId="0" xfId="1" applyFont="1"/>
    <xf numFmtId="44" fontId="24" fillId="0" borderId="0" xfId="0" applyNumberFormat="1" applyFont="1"/>
    <xf numFmtId="44" fontId="24" fillId="9" borderId="0" xfId="0" applyNumberFormat="1" applyFont="1" applyFill="1"/>
    <xf numFmtId="44" fontId="24" fillId="9" borderId="38" xfId="0" applyNumberFormat="1" applyFont="1" applyFill="1" applyBorder="1"/>
    <xf numFmtId="44" fontId="24" fillId="10" borderId="0" xfId="0" applyNumberFormat="1" applyFont="1" applyFill="1"/>
    <xf numFmtId="0" fontId="24" fillId="0" borderId="0" xfId="0" applyFont="1"/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1"/>
  <sheetViews>
    <sheetView tabSelected="1" zoomScale="90" zoomScaleNormal="90" workbookViewId="0">
      <pane ySplit="13" topLeftCell="A14" activePane="bottomLeft" state="frozen"/>
      <selection activeCell="C13" sqref="C13"/>
      <selection pane="bottomLeft" activeCell="D15" sqref="D15"/>
    </sheetView>
  </sheetViews>
  <sheetFormatPr baseColWidth="10" defaultColWidth="9.109375" defaultRowHeight="11.4"/>
  <cols>
    <col min="1" max="1" width="9.77734375" style="138" customWidth="1"/>
    <col min="2" max="2" width="48.77734375" style="138" customWidth="1"/>
    <col min="3" max="3" width="12.6640625" style="138" bestFit="1" customWidth="1"/>
    <col min="4" max="4" width="3.5546875" style="138" customWidth="1"/>
    <col min="5" max="5" width="7" style="138" customWidth="1"/>
    <col min="6" max="6" width="5.6640625" style="138" customWidth="1"/>
    <col min="7" max="7" width="21.33203125" style="138" customWidth="1"/>
    <col min="8" max="8" width="7.33203125" style="140" customWidth="1"/>
    <col min="9" max="9" width="14.5546875" style="138" customWidth="1"/>
    <col min="10" max="10" width="14.21875" style="138" customWidth="1"/>
    <col min="11" max="11" width="6.33203125" style="139" customWidth="1"/>
    <col min="12" max="13" width="11.44140625" style="139" bestFit="1" customWidth="1"/>
    <col min="14" max="14" width="15" style="138" customWidth="1"/>
    <col min="15" max="15" width="15" style="138" bestFit="1" customWidth="1"/>
    <col min="16" max="16" width="42.77734375" style="138" bestFit="1" customWidth="1"/>
    <col min="17" max="16384" width="9.109375" style="138"/>
  </cols>
  <sheetData>
    <row r="1" spans="1:16" hidden="1"/>
    <row r="2" spans="1:16" hidden="1"/>
    <row r="3" spans="1:16" ht="13.2" hidden="1">
      <c r="G3" s="252" t="s">
        <v>917</v>
      </c>
      <c r="H3" s="254">
        <v>0</v>
      </c>
      <c r="J3" s="138">
        <v>100</v>
      </c>
    </row>
    <row r="4" spans="1:16" ht="13.2" hidden="1">
      <c r="B4" s="138" t="s">
        <v>1227</v>
      </c>
      <c r="G4" s="252" t="s">
        <v>918</v>
      </c>
      <c r="H4" s="254">
        <v>0</v>
      </c>
    </row>
    <row r="5" spans="1:16" ht="13.2" hidden="1">
      <c r="B5" s="138" t="s">
        <v>919</v>
      </c>
      <c r="G5" s="252" t="s">
        <v>1281</v>
      </c>
      <c r="H5" s="254">
        <v>4.84</v>
      </c>
      <c r="I5" s="140"/>
    </row>
    <row r="6" spans="1:16" ht="13.2" hidden="1">
      <c r="B6" s="138" t="s">
        <v>920</v>
      </c>
      <c r="G6" s="252" t="s">
        <v>1277</v>
      </c>
      <c r="H6" s="254">
        <v>9.68</v>
      </c>
      <c r="I6" s="140"/>
    </row>
    <row r="7" spans="1:16" ht="13.2" hidden="1">
      <c r="B7" s="138" t="s">
        <v>921</v>
      </c>
      <c r="G7" s="252" t="s">
        <v>1278</v>
      </c>
      <c r="H7" s="254">
        <v>15.851000000000001</v>
      </c>
      <c r="I7" s="140"/>
    </row>
    <row r="8" spans="1:16" ht="13.2" hidden="1">
      <c r="B8" s="138" t="s">
        <v>922</v>
      </c>
      <c r="G8" s="252" t="s">
        <v>1280</v>
      </c>
      <c r="H8" s="254">
        <v>21.658999999999999</v>
      </c>
      <c r="I8" s="140"/>
    </row>
    <row r="9" spans="1:16" ht="13.2" hidden="1">
      <c r="B9" s="138" t="s">
        <v>923</v>
      </c>
      <c r="G9" s="253" t="s">
        <v>1279</v>
      </c>
      <c r="H9" s="254">
        <v>27.466999999999999</v>
      </c>
      <c r="I9" s="140"/>
    </row>
    <row r="10" spans="1:16" ht="13.2" hidden="1">
      <c r="B10" s="138" t="s">
        <v>924</v>
      </c>
      <c r="G10" s="253" t="s">
        <v>1275</v>
      </c>
      <c r="H10" s="254">
        <v>8.5909999999999993</v>
      </c>
      <c r="I10" s="140"/>
    </row>
    <row r="11" spans="1:16" ht="13.2" hidden="1">
      <c r="B11" s="138" t="s">
        <v>925</v>
      </c>
      <c r="G11" s="253" t="s">
        <v>1276</v>
      </c>
      <c r="H11" s="254">
        <v>16.335000000000001</v>
      </c>
      <c r="I11" s="140"/>
      <c r="N11" s="141"/>
    </row>
    <row r="12" spans="1:16" hidden="1"/>
    <row r="13" spans="1:16" s="142" customFormat="1" ht="72">
      <c r="A13" s="6" t="s">
        <v>0</v>
      </c>
      <c r="B13" s="7" t="s">
        <v>1</v>
      </c>
      <c r="C13" s="9" t="s">
        <v>933</v>
      </c>
      <c r="D13" s="20" t="s">
        <v>936</v>
      </c>
      <c r="E13" s="8" t="s">
        <v>928</v>
      </c>
      <c r="F13" s="8" t="s">
        <v>929</v>
      </c>
      <c r="G13" s="8" t="s">
        <v>930</v>
      </c>
      <c r="H13" s="10" t="s">
        <v>935</v>
      </c>
      <c r="I13" s="15" t="s">
        <v>926</v>
      </c>
      <c r="J13" s="16" t="s">
        <v>927</v>
      </c>
      <c r="K13" s="8" t="s">
        <v>931</v>
      </c>
      <c r="L13" s="8" t="s">
        <v>934</v>
      </c>
      <c r="M13" s="8" t="s">
        <v>937</v>
      </c>
      <c r="N13" s="14" t="s">
        <v>932</v>
      </c>
      <c r="O13" s="11" t="s">
        <v>3</v>
      </c>
      <c r="P13" s="8" t="s">
        <v>2</v>
      </c>
    </row>
    <row r="14" spans="1:16" s="147" customFormat="1" ht="12">
      <c r="A14" s="183" t="s">
        <v>4</v>
      </c>
      <c r="B14" s="157" t="s">
        <v>5</v>
      </c>
      <c r="C14" s="184">
        <v>536464</v>
      </c>
      <c r="D14" s="106">
        <v>2</v>
      </c>
      <c r="E14" s="149">
        <v>12.15</v>
      </c>
      <c r="F14" s="150">
        <f t="shared" ref="F14:F45" si="0">E14*1.21</f>
        <v>14.701499999999999</v>
      </c>
      <c r="G14" s="151" t="s">
        <v>918</v>
      </c>
      <c r="H14" s="149">
        <f t="shared" ref="H14:H77" si="1">(IF(G14=$G$3,$H$3)+IF(G14=$G$4,$H$4)+IF(G14=$G$5,$H$5)+IF(G14=$G$6,$H$6)+IF(G14=$G$7,$H$7)+IF(G14=$G$8,$H$8)+IF(G14=$G$9,$H$9)+IF(G14=$G$10,$H$10)+IF(G14=$G$11,$H$11))</f>
        <v>0</v>
      </c>
      <c r="I14" s="152">
        <f t="shared" ref="I14:I77" si="2">(C14/(($J$3-D14)/100))</f>
        <v>547412.24489795917</v>
      </c>
      <c r="J14" s="153">
        <f t="shared" ref="J14:J77" si="3">(C14/(($J$3-D14)/100-(0.08)))</f>
        <v>596071.11111111112</v>
      </c>
      <c r="K14" s="189">
        <f>(D14+8+1.2)+(F14+H14)</f>
        <v>25.901499999999999</v>
      </c>
      <c r="L14" s="154">
        <v>0</v>
      </c>
      <c r="M14" s="154">
        <f>L14*1.21</f>
        <v>0</v>
      </c>
      <c r="N14" s="155">
        <f>C14/((100-K14)/100)+M14</f>
        <v>723987.66506744397</v>
      </c>
      <c r="O14" s="195" t="s">
        <v>7</v>
      </c>
      <c r="P14" s="151" t="s">
        <v>6</v>
      </c>
    </row>
    <row r="15" spans="1:16" s="167" customFormat="1" ht="12">
      <c r="A15" s="172" t="s">
        <v>8</v>
      </c>
      <c r="B15" s="25" t="s">
        <v>9</v>
      </c>
      <c r="C15" s="173">
        <v>404990</v>
      </c>
      <c r="D15" s="168">
        <v>10</v>
      </c>
      <c r="E15" s="161">
        <v>12.15</v>
      </c>
      <c r="F15" s="162">
        <f t="shared" si="0"/>
        <v>14.701499999999999</v>
      </c>
      <c r="G15" s="122" t="s">
        <v>1279</v>
      </c>
      <c r="H15" s="161">
        <f t="shared" si="1"/>
        <v>27.466999999999999</v>
      </c>
      <c r="I15" s="163">
        <f t="shared" si="2"/>
        <v>449988.88888888888</v>
      </c>
      <c r="J15" s="164">
        <f t="shared" si="3"/>
        <v>493890.24390243896</v>
      </c>
      <c r="K15" s="194">
        <f t="shared" ref="K15:K78" si="4">(D15+8+1.2)+(F15+H15)</f>
        <v>61.368499999999997</v>
      </c>
      <c r="L15" s="165">
        <v>19710.990000000002</v>
      </c>
      <c r="M15" s="165">
        <f t="shared" ref="M15:M78" si="5">L15*1.21</f>
        <v>23850.297900000001</v>
      </c>
      <c r="N15" s="166">
        <f t="shared" ref="N15:N78" si="6">C15/((100-K15)/100)+M15</f>
        <v>1072191.6773442358</v>
      </c>
      <c r="O15" s="174" t="s">
        <v>11</v>
      </c>
      <c r="P15" s="181" t="s">
        <v>10</v>
      </c>
    </row>
    <row r="16" spans="1:16" s="167" customFormat="1" ht="12">
      <c r="A16" s="172" t="s">
        <v>12</v>
      </c>
      <c r="B16" s="25" t="s">
        <v>13</v>
      </c>
      <c r="C16" s="173">
        <v>575174</v>
      </c>
      <c r="D16" s="168">
        <v>10</v>
      </c>
      <c r="E16" s="161">
        <v>14.15</v>
      </c>
      <c r="F16" s="162">
        <f t="shared" si="0"/>
        <v>17.121500000000001</v>
      </c>
      <c r="G16" s="122" t="s">
        <v>918</v>
      </c>
      <c r="H16" s="161">
        <f t="shared" si="1"/>
        <v>0</v>
      </c>
      <c r="I16" s="163">
        <f t="shared" si="2"/>
        <v>639082.22222222225</v>
      </c>
      <c r="J16" s="164">
        <f t="shared" si="3"/>
        <v>701431.70731707313</v>
      </c>
      <c r="K16" s="194">
        <f t="shared" si="4"/>
        <v>36.3215</v>
      </c>
      <c r="L16" s="165"/>
      <c r="M16" s="165">
        <f t="shared" si="5"/>
        <v>0</v>
      </c>
      <c r="N16" s="166">
        <f t="shared" si="6"/>
        <v>903246.77874007705</v>
      </c>
      <c r="O16" s="174" t="s">
        <v>15</v>
      </c>
      <c r="P16" s="181" t="s">
        <v>14</v>
      </c>
    </row>
    <row r="17" spans="1:16" s="167" customFormat="1" ht="12">
      <c r="A17" s="172" t="s">
        <v>16</v>
      </c>
      <c r="B17" s="25" t="s">
        <v>17</v>
      </c>
      <c r="C17" s="173">
        <v>147990.01</v>
      </c>
      <c r="D17" s="168">
        <v>3</v>
      </c>
      <c r="E17" s="161">
        <v>14.15</v>
      </c>
      <c r="F17" s="162">
        <f t="shared" si="0"/>
        <v>17.121500000000001</v>
      </c>
      <c r="G17" s="122" t="s">
        <v>918</v>
      </c>
      <c r="H17" s="161">
        <f t="shared" si="1"/>
        <v>0</v>
      </c>
      <c r="I17" s="163">
        <f t="shared" si="2"/>
        <v>152567.02061855671</v>
      </c>
      <c r="J17" s="164">
        <f t="shared" si="3"/>
        <v>166280.91011235956</v>
      </c>
      <c r="K17" s="194">
        <f t="shared" si="4"/>
        <v>29.3215</v>
      </c>
      <c r="L17" s="165">
        <v>10300</v>
      </c>
      <c r="M17" s="165">
        <f t="shared" si="5"/>
        <v>12463</v>
      </c>
      <c r="N17" s="166">
        <f t="shared" si="6"/>
        <v>221847.76340046834</v>
      </c>
      <c r="O17" s="174" t="s">
        <v>19</v>
      </c>
      <c r="P17" s="181" t="s">
        <v>18</v>
      </c>
    </row>
    <row r="18" spans="1:16" s="167" customFormat="1" ht="12">
      <c r="A18" s="172" t="s">
        <v>20</v>
      </c>
      <c r="B18" s="25" t="s">
        <v>21</v>
      </c>
      <c r="C18" s="173">
        <v>499900.01</v>
      </c>
      <c r="D18" s="168">
        <v>3</v>
      </c>
      <c r="E18" s="161">
        <v>12.15</v>
      </c>
      <c r="F18" s="162">
        <f t="shared" si="0"/>
        <v>14.701499999999999</v>
      </c>
      <c r="G18" s="122" t="s">
        <v>918</v>
      </c>
      <c r="H18" s="161">
        <f t="shared" si="1"/>
        <v>0</v>
      </c>
      <c r="I18" s="163">
        <f t="shared" si="2"/>
        <v>515360.8350515464</v>
      </c>
      <c r="J18" s="164">
        <f t="shared" si="3"/>
        <v>561685.40449438198</v>
      </c>
      <c r="K18" s="194">
        <f t="shared" si="4"/>
        <v>26.901499999999999</v>
      </c>
      <c r="L18" s="165">
        <v>12441</v>
      </c>
      <c r="M18" s="165">
        <f t="shared" si="5"/>
        <v>15053.609999999999</v>
      </c>
      <c r="N18" s="166">
        <f t="shared" si="6"/>
        <v>698925.38575463241</v>
      </c>
      <c r="O18" s="174" t="s">
        <v>22</v>
      </c>
      <c r="P18" s="181" t="s">
        <v>10</v>
      </c>
    </row>
    <row r="19" spans="1:16" s="167" customFormat="1" ht="12">
      <c r="A19" s="172" t="s">
        <v>23</v>
      </c>
      <c r="B19" s="25" t="s">
        <v>24</v>
      </c>
      <c r="C19" s="173">
        <v>460522</v>
      </c>
      <c r="D19" s="168">
        <v>10</v>
      </c>
      <c r="E19" s="161">
        <v>14.15</v>
      </c>
      <c r="F19" s="162">
        <f t="shared" si="0"/>
        <v>17.121500000000001</v>
      </c>
      <c r="G19" s="122" t="s">
        <v>1280</v>
      </c>
      <c r="H19" s="161">
        <f t="shared" si="1"/>
        <v>21.658999999999999</v>
      </c>
      <c r="I19" s="163">
        <f t="shared" si="2"/>
        <v>511691.11111111112</v>
      </c>
      <c r="J19" s="164">
        <f t="shared" si="3"/>
        <v>561612.19512195117</v>
      </c>
      <c r="K19" s="194">
        <f t="shared" si="4"/>
        <v>57.980500000000006</v>
      </c>
      <c r="L19" s="165"/>
      <c r="M19" s="165">
        <f t="shared" si="5"/>
        <v>0</v>
      </c>
      <c r="N19" s="166">
        <f t="shared" si="6"/>
        <v>1095972.1081878652</v>
      </c>
      <c r="O19" s="174" t="s">
        <v>25</v>
      </c>
      <c r="P19" s="181" t="s">
        <v>14</v>
      </c>
    </row>
    <row r="20" spans="1:16" s="167" customFormat="1" ht="14.4">
      <c r="A20" s="172" t="s">
        <v>26</v>
      </c>
      <c r="B20" s="216" t="s">
        <v>1168</v>
      </c>
      <c r="C20" s="173">
        <v>114286</v>
      </c>
      <c r="D20" s="168">
        <v>6</v>
      </c>
      <c r="E20" s="161">
        <v>14.15</v>
      </c>
      <c r="F20" s="162">
        <f t="shared" si="0"/>
        <v>17.121500000000001</v>
      </c>
      <c r="G20" s="122" t="s">
        <v>1275</v>
      </c>
      <c r="H20" s="161">
        <f t="shared" si="1"/>
        <v>8.5909999999999993</v>
      </c>
      <c r="I20" s="163">
        <f t="shared" si="2"/>
        <v>121580.85106382979</v>
      </c>
      <c r="J20" s="164">
        <f t="shared" si="3"/>
        <v>132890.6976744186</v>
      </c>
      <c r="K20" s="194">
        <f t="shared" si="4"/>
        <v>40.912499999999994</v>
      </c>
      <c r="L20" s="165">
        <v>9165.99</v>
      </c>
      <c r="M20" s="165">
        <f t="shared" si="5"/>
        <v>11090.847899999999</v>
      </c>
      <c r="N20" s="166">
        <f t="shared" si="6"/>
        <v>204509.08356744234</v>
      </c>
      <c r="O20" s="174" t="s">
        <v>29</v>
      </c>
      <c r="P20" s="181" t="s">
        <v>28</v>
      </c>
    </row>
    <row r="21" spans="1:16" s="167" customFormat="1" ht="12">
      <c r="A21" s="172" t="s">
        <v>30</v>
      </c>
      <c r="B21" s="25" t="s">
        <v>31</v>
      </c>
      <c r="C21" s="173">
        <v>479085</v>
      </c>
      <c r="D21" s="168">
        <v>10</v>
      </c>
      <c r="E21" s="161">
        <v>12.15</v>
      </c>
      <c r="F21" s="162">
        <f t="shared" si="0"/>
        <v>14.701499999999999</v>
      </c>
      <c r="G21" s="181" t="s">
        <v>918</v>
      </c>
      <c r="H21" s="161">
        <f t="shared" si="1"/>
        <v>0</v>
      </c>
      <c r="I21" s="163">
        <f t="shared" si="2"/>
        <v>532316.66666666663</v>
      </c>
      <c r="J21" s="164">
        <f t="shared" si="3"/>
        <v>584250</v>
      </c>
      <c r="K21" s="194">
        <f t="shared" si="4"/>
        <v>33.901499999999999</v>
      </c>
      <c r="L21" s="165">
        <v>10300</v>
      </c>
      <c r="M21" s="165">
        <f t="shared" si="5"/>
        <v>12463</v>
      </c>
      <c r="N21" s="166">
        <f t="shared" si="6"/>
        <v>737267.64760924981</v>
      </c>
      <c r="O21" s="174" t="s">
        <v>32</v>
      </c>
      <c r="P21" s="181" t="s">
        <v>10</v>
      </c>
    </row>
    <row r="22" spans="1:16" s="167" customFormat="1" ht="12">
      <c r="A22" s="172" t="s">
        <v>33</v>
      </c>
      <c r="B22" s="25" t="s">
        <v>34</v>
      </c>
      <c r="C22" s="173">
        <v>201880</v>
      </c>
      <c r="D22" s="168">
        <v>5</v>
      </c>
      <c r="E22" s="161">
        <v>12.15</v>
      </c>
      <c r="F22" s="162">
        <f t="shared" si="0"/>
        <v>14.701499999999999</v>
      </c>
      <c r="G22" s="122" t="s">
        <v>918</v>
      </c>
      <c r="H22" s="161">
        <f t="shared" si="1"/>
        <v>0</v>
      </c>
      <c r="I22" s="163">
        <f t="shared" si="2"/>
        <v>212505.26315789475</v>
      </c>
      <c r="J22" s="164">
        <f t="shared" si="3"/>
        <v>232045.97701149425</v>
      </c>
      <c r="K22" s="194">
        <f t="shared" si="4"/>
        <v>28.901499999999999</v>
      </c>
      <c r="L22" s="165">
        <v>9000</v>
      </c>
      <c r="M22" s="165">
        <f t="shared" si="5"/>
        <v>10890</v>
      </c>
      <c r="N22" s="166">
        <f t="shared" si="6"/>
        <v>294834.10571249743</v>
      </c>
      <c r="O22" s="174" t="s">
        <v>35</v>
      </c>
      <c r="P22" s="181" t="s">
        <v>10</v>
      </c>
    </row>
    <row r="23" spans="1:16" s="167" customFormat="1" ht="12">
      <c r="A23" s="172" t="s">
        <v>36</v>
      </c>
      <c r="B23" s="25" t="s">
        <v>37</v>
      </c>
      <c r="C23" s="173">
        <v>448184</v>
      </c>
      <c r="D23" s="168">
        <v>3</v>
      </c>
      <c r="E23" s="161">
        <v>12.5</v>
      </c>
      <c r="F23" s="162">
        <f t="shared" si="0"/>
        <v>15.125</v>
      </c>
      <c r="G23" s="122" t="s">
        <v>918</v>
      </c>
      <c r="H23" s="161">
        <f t="shared" si="1"/>
        <v>0</v>
      </c>
      <c r="I23" s="163">
        <f t="shared" si="2"/>
        <v>462045.3608247423</v>
      </c>
      <c r="J23" s="164">
        <f t="shared" si="3"/>
        <v>503577.52808988764</v>
      </c>
      <c r="K23" s="194">
        <f t="shared" si="4"/>
        <v>27.324999999999999</v>
      </c>
      <c r="L23" s="165"/>
      <c r="M23" s="165">
        <f t="shared" si="5"/>
        <v>0</v>
      </c>
      <c r="N23" s="166">
        <f t="shared" si="6"/>
        <v>616696.25042999652</v>
      </c>
      <c r="O23" s="174" t="s">
        <v>25</v>
      </c>
      <c r="P23" s="181" t="s">
        <v>38</v>
      </c>
    </row>
    <row r="24" spans="1:16" s="167" customFormat="1" ht="12">
      <c r="A24" s="172" t="s">
        <v>39</v>
      </c>
      <c r="B24" s="25" t="s">
        <v>40</v>
      </c>
      <c r="C24" s="173">
        <v>177505.79</v>
      </c>
      <c r="D24" s="168">
        <v>3</v>
      </c>
      <c r="E24" s="161">
        <v>16</v>
      </c>
      <c r="F24" s="162">
        <f t="shared" si="0"/>
        <v>19.36</v>
      </c>
      <c r="G24" s="122" t="s">
        <v>918</v>
      </c>
      <c r="H24" s="161">
        <f t="shared" si="1"/>
        <v>0</v>
      </c>
      <c r="I24" s="163">
        <f t="shared" si="2"/>
        <v>182995.65979381444</v>
      </c>
      <c r="J24" s="164">
        <f t="shared" si="3"/>
        <v>199444.70786516854</v>
      </c>
      <c r="K24" s="194">
        <f t="shared" si="4"/>
        <v>31.56</v>
      </c>
      <c r="L24" s="165"/>
      <c r="M24" s="165">
        <f t="shared" si="5"/>
        <v>0</v>
      </c>
      <c r="N24" s="166">
        <f t="shared" si="6"/>
        <v>259359.71654003506</v>
      </c>
      <c r="O24" s="174" t="s">
        <v>42</v>
      </c>
      <c r="P24" s="181" t="s">
        <v>41</v>
      </c>
    </row>
    <row r="25" spans="1:16" s="167" customFormat="1" ht="12">
      <c r="A25" s="172" t="s">
        <v>43</v>
      </c>
      <c r="B25" s="25" t="s">
        <v>44</v>
      </c>
      <c r="C25" s="173">
        <v>754281</v>
      </c>
      <c r="D25" s="168">
        <v>2</v>
      </c>
      <c r="E25" s="161">
        <v>14.15</v>
      </c>
      <c r="F25" s="162">
        <f t="shared" si="0"/>
        <v>17.121500000000001</v>
      </c>
      <c r="G25" s="122" t="s">
        <v>918</v>
      </c>
      <c r="H25" s="161">
        <f t="shared" si="1"/>
        <v>0</v>
      </c>
      <c r="I25" s="163">
        <f t="shared" si="2"/>
        <v>769674.48979591834</v>
      </c>
      <c r="J25" s="164">
        <f t="shared" si="3"/>
        <v>838090</v>
      </c>
      <c r="K25" s="194">
        <f t="shared" si="4"/>
        <v>28.3215</v>
      </c>
      <c r="L25" s="165"/>
      <c r="M25" s="165">
        <f t="shared" si="5"/>
        <v>0</v>
      </c>
      <c r="N25" s="166">
        <f t="shared" si="6"/>
        <v>1052311.3625424639</v>
      </c>
      <c r="O25" s="174" t="s">
        <v>15</v>
      </c>
      <c r="P25" s="181" t="s">
        <v>45</v>
      </c>
    </row>
    <row r="26" spans="1:16" s="167" customFormat="1" ht="12">
      <c r="A26" s="172" t="s">
        <v>46</v>
      </c>
      <c r="B26" s="25" t="s">
        <v>47</v>
      </c>
      <c r="C26" s="173">
        <v>474882</v>
      </c>
      <c r="D26" s="168">
        <v>3</v>
      </c>
      <c r="E26" s="161">
        <v>14.15</v>
      </c>
      <c r="F26" s="162">
        <f t="shared" si="0"/>
        <v>17.121500000000001</v>
      </c>
      <c r="G26" s="122" t="s">
        <v>918</v>
      </c>
      <c r="H26" s="161">
        <f t="shared" si="1"/>
        <v>0</v>
      </c>
      <c r="I26" s="163">
        <f t="shared" si="2"/>
        <v>489569.07216494845</v>
      </c>
      <c r="J26" s="164">
        <f t="shared" si="3"/>
        <v>533575.28089887637</v>
      </c>
      <c r="K26" s="194">
        <f t="shared" si="4"/>
        <v>29.3215</v>
      </c>
      <c r="L26" s="165"/>
      <c r="M26" s="165">
        <f t="shared" si="5"/>
        <v>0</v>
      </c>
      <c r="N26" s="166">
        <f t="shared" si="6"/>
        <v>671890.3202529765</v>
      </c>
      <c r="O26" s="174" t="s">
        <v>35</v>
      </c>
      <c r="P26" s="181" t="s">
        <v>14</v>
      </c>
    </row>
    <row r="27" spans="1:16" s="167" customFormat="1" ht="12">
      <c r="A27" s="172" t="s">
        <v>48</v>
      </c>
      <c r="B27" s="25" t="s">
        <v>49</v>
      </c>
      <c r="C27" s="173">
        <v>626745</v>
      </c>
      <c r="D27" s="168">
        <v>3</v>
      </c>
      <c r="E27" s="161">
        <v>14.15</v>
      </c>
      <c r="F27" s="162">
        <f t="shared" si="0"/>
        <v>17.121500000000001</v>
      </c>
      <c r="G27" s="122" t="s">
        <v>918</v>
      </c>
      <c r="H27" s="161">
        <f t="shared" si="1"/>
        <v>0</v>
      </c>
      <c r="I27" s="163">
        <f t="shared" si="2"/>
        <v>646128.86597938149</v>
      </c>
      <c r="J27" s="164">
        <f t="shared" si="3"/>
        <v>704207.86516853934</v>
      </c>
      <c r="K27" s="194">
        <f t="shared" si="4"/>
        <v>29.3215</v>
      </c>
      <c r="L27" s="165"/>
      <c r="M27" s="165">
        <f t="shared" si="5"/>
        <v>0</v>
      </c>
      <c r="N27" s="166">
        <f t="shared" si="6"/>
        <v>886754.81228379207</v>
      </c>
      <c r="O27" s="174" t="s">
        <v>25</v>
      </c>
      <c r="P27" s="181" t="s">
        <v>38</v>
      </c>
    </row>
    <row r="28" spans="1:16" s="167" customFormat="1" ht="12">
      <c r="A28" s="172" t="s">
        <v>50</v>
      </c>
      <c r="B28" s="25" t="s">
        <v>51</v>
      </c>
      <c r="C28" s="173">
        <v>113332.67</v>
      </c>
      <c r="D28" s="168">
        <v>8</v>
      </c>
      <c r="E28" s="161">
        <v>14.15</v>
      </c>
      <c r="F28" s="162">
        <f t="shared" si="0"/>
        <v>17.121500000000001</v>
      </c>
      <c r="G28" s="122" t="s">
        <v>918</v>
      </c>
      <c r="H28" s="161">
        <f t="shared" si="1"/>
        <v>0</v>
      </c>
      <c r="I28" s="163">
        <f t="shared" si="2"/>
        <v>123187.68478260869</v>
      </c>
      <c r="J28" s="164">
        <f t="shared" si="3"/>
        <v>134919.84523809524</v>
      </c>
      <c r="K28" s="194">
        <f t="shared" si="4"/>
        <v>34.3215</v>
      </c>
      <c r="L28" s="165">
        <v>14843.99</v>
      </c>
      <c r="M28" s="165">
        <f t="shared" si="5"/>
        <v>17961.227899999998</v>
      </c>
      <c r="N28" s="166">
        <f t="shared" si="6"/>
        <v>190517.95498725079</v>
      </c>
      <c r="O28" s="174" t="s">
        <v>29</v>
      </c>
      <c r="P28" s="181" t="s">
        <v>52</v>
      </c>
    </row>
    <row r="29" spans="1:16" s="167" customFormat="1" ht="12">
      <c r="A29" s="172" t="s">
        <v>53</v>
      </c>
      <c r="B29" s="25" t="s">
        <v>54</v>
      </c>
      <c r="C29" s="173">
        <v>163318.54</v>
      </c>
      <c r="D29" s="168">
        <v>2.5</v>
      </c>
      <c r="E29" s="161">
        <v>16</v>
      </c>
      <c r="F29" s="162">
        <f t="shared" si="0"/>
        <v>19.36</v>
      </c>
      <c r="G29" s="122" t="s">
        <v>918</v>
      </c>
      <c r="H29" s="161">
        <f t="shared" si="1"/>
        <v>0</v>
      </c>
      <c r="I29" s="163">
        <f t="shared" si="2"/>
        <v>167506.1948717949</v>
      </c>
      <c r="J29" s="164">
        <f t="shared" si="3"/>
        <v>182478.8156424581</v>
      </c>
      <c r="K29" s="194">
        <f t="shared" si="4"/>
        <v>31.06</v>
      </c>
      <c r="L29" s="165"/>
      <c r="M29" s="165">
        <f t="shared" si="5"/>
        <v>0</v>
      </c>
      <c r="N29" s="166">
        <f t="shared" si="6"/>
        <v>236899.53582825646</v>
      </c>
      <c r="O29" s="174" t="s">
        <v>42</v>
      </c>
      <c r="P29" s="181" t="s">
        <v>41</v>
      </c>
    </row>
    <row r="30" spans="1:16" s="167" customFormat="1" ht="12">
      <c r="A30" s="172" t="s">
        <v>55</v>
      </c>
      <c r="B30" s="25" t="s">
        <v>56</v>
      </c>
      <c r="C30" s="173">
        <v>177445.29</v>
      </c>
      <c r="D30" s="168">
        <v>2.5</v>
      </c>
      <c r="E30" s="161">
        <v>16</v>
      </c>
      <c r="F30" s="162">
        <f t="shared" si="0"/>
        <v>19.36</v>
      </c>
      <c r="G30" s="181" t="s">
        <v>918</v>
      </c>
      <c r="H30" s="161">
        <f t="shared" si="1"/>
        <v>0</v>
      </c>
      <c r="I30" s="163">
        <f t="shared" si="2"/>
        <v>181995.16923076924</v>
      </c>
      <c r="J30" s="164">
        <f t="shared" si="3"/>
        <v>198262.8938547486</v>
      </c>
      <c r="K30" s="194">
        <f t="shared" si="4"/>
        <v>31.06</v>
      </c>
      <c r="L30" s="165"/>
      <c r="M30" s="165">
        <f t="shared" si="5"/>
        <v>0</v>
      </c>
      <c r="N30" s="166">
        <f t="shared" si="6"/>
        <v>257390.90513489992</v>
      </c>
      <c r="O30" s="174" t="s">
        <v>42</v>
      </c>
      <c r="P30" s="181" t="s">
        <v>41</v>
      </c>
    </row>
    <row r="31" spans="1:16" s="167" customFormat="1" ht="12">
      <c r="A31" s="172" t="s">
        <v>57</v>
      </c>
      <c r="B31" s="25" t="s">
        <v>58</v>
      </c>
      <c r="C31" s="173">
        <v>490000</v>
      </c>
      <c r="D31" s="168">
        <v>3</v>
      </c>
      <c r="E31" s="161">
        <v>14.15</v>
      </c>
      <c r="F31" s="162">
        <f t="shared" si="0"/>
        <v>17.121500000000001</v>
      </c>
      <c r="G31" s="181" t="s">
        <v>918</v>
      </c>
      <c r="H31" s="161">
        <f t="shared" si="1"/>
        <v>0</v>
      </c>
      <c r="I31" s="163">
        <f t="shared" si="2"/>
        <v>505154.63917525776</v>
      </c>
      <c r="J31" s="164">
        <f t="shared" si="3"/>
        <v>550561.79775280901</v>
      </c>
      <c r="K31" s="194">
        <f t="shared" si="4"/>
        <v>29.3215</v>
      </c>
      <c r="L31" s="165">
        <v>10000</v>
      </c>
      <c r="M31" s="165">
        <f t="shared" si="5"/>
        <v>12100</v>
      </c>
      <c r="N31" s="166">
        <f t="shared" si="6"/>
        <v>705380.1346944262</v>
      </c>
      <c r="O31" s="174" t="s">
        <v>59</v>
      </c>
      <c r="P31" s="181" t="s">
        <v>45</v>
      </c>
    </row>
    <row r="32" spans="1:16" s="167" customFormat="1" ht="12">
      <c r="A32" s="172" t="s">
        <v>60</v>
      </c>
      <c r="B32" s="25" t="s">
        <v>61</v>
      </c>
      <c r="C32" s="173">
        <v>1716709</v>
      </c>
      <c r="D32" s="168">
        <v>3</v>
      </c>
      <c r="E32" s="161">
        <v>14.15</v>
      </c>
      <c r="F32" s="162">
        <f t="shared" si="0"/>
        <v>17.121500000000001</v>
      </c>
      <c r="G32" s="181" t="s">
        <v>918</v>
      </c>
      <c r="H32" s="161">
        <f t="shared" si="1"/>
        <v>0</v>
      </c>
      <c r="I32" s="163">
        <f t="shared" si="2"/>
        <v>1769803.0927835051</v>
      </c>
      <c r="J32" s="164">
        <f t="shared" si="3"/>
        <v>1928886.5168539325</v>
      </c>
      <c r="K32" s="194">
        <f t="shared" si="4"/>
        <v>29.3215</v>
      </c>
      <c r="L32" s="165"/>
      <c r="M32" s="165">
        <f t="shared" si="5"/>
        <v>0</v>
      </c>
      <c r="N32" s="166">
        <f t="shared" si="6"/>
        <v>2428898.4627574156</v>
      </c>
      <c r="O32" s="174" t="s">
        <v>15</v>
      </c>
      <c r="P32" s="181" t="s">
        <v>38</v>
      </c>
    </row>
    <row r="33" spans="1:16" s="167" customFormat="1" ht="12">
      <c r="A33" s="172" t="s">
        <v>62</v>
      </c>
      <c r="B33" s="25" t="s">
        <v>63</v>
      </c>
      <c r="C33" s="173">
        <v>206468.35</v>
      </c>
      <c r="D33" s="168">
        <v>3</v>
      </c>
      <c r="E33" s="161">
        <v>14.15</v>
      </c>
      <c r="F33" s="162">
        <f t="shared" si="0"/>
        <v>17.121500000000001</v>
      </c>
      <c r="G33" s="181" t="s">
        <v>918</v>
      </c>
      <c r="H33" s="161">
        <f t="shared" si="1"/>
        <v>0</v>
      </c>
      <c r="I33" s="163">
        <f t="shared" si="2"/>
        <v>212853.96907216497</v>
      </c>
      <c r="J33" s="164">
        <f t="shared" si="3"/>
        <v>231986.91011235956</v>
      </c>
      <c r="K33" s="194">
        <f t="shared" si="4"/>
        <v>29.3215</v>
      </c>
      <c r="L33" s="165"/>
      <c r="M33" s="165">
        <f t="shared" si="5"/>
        <v>0</v>
      </c>
      <c r="N33" s="166">
        <f t="shared" si="6"/>
        <v>292123.27652680804</v>
      </c>
      <c r="O33" s="174" t="s">
        <v>42</v>
      </c>
      <c r="P33" s="181" t="s">
        <v>64</v>
      </c>
    </row>
    <row r="34" spans="1:16" s="167" customFormat="1" ht="12">
      <c r="A34" s="172" t="s">
        <v>65</v>
      </c>
      <c r="B34" s="25" t="s">
        <v>66</v>
      </c>
      <c r="C34" s="173">
        <v>154222.99</v>
      </c>
      <c r="D34" s="168">
        <v>4</v>
      </c>
      <c r="E34" s="161">
        <v>14.15</v>
      </c>
      <c r="F34" s="162">
        <f t="shared" si="0"/>
        <v>17.121500000000001</v>
      </c>
      <c r="G34" s="181" t="s">
        <v>918</v>
      </c>
      <c r="H34" s="161">
        <f t="shared" si="1"/>
        <v>0</v>
      </c>
      <c r="I34" s="163">
        <f t="shared" si="2"/>
        <v>160648.94791666666</v>
      </c>
      <c r="J34" s="164">
        <f t="shared" si="3"/>
        <v>175253.39772727271</v>
      </c>
      <c r="K34" s="194">
        <f t="shared" si="4"/>
        <v>30.3215</v>
      </c>
      <c r="L34" s="165">
        <v>13500</v>
      </c>
      <c r="M34" s="165">
        <f t="shared" si="5"/>
        <v>16335</v>
      </c>
      <c r="N34" s="166">
        <f t="shared" si="6"/>
        <v>237670.11771923906</v>
      </c>
      <c r="O34" s="174" t="s">
        <v>67</v>
      </c>
      <c r="P34" s="181" t="s">
        <v>18</v>
      </c>
    </row>
    <row r="35" spans="1:16" s="167" customFormat="1" ht="12">
      <c r="A35" s="172" t="s">
        <v>68</v>
      </c>
      <c r="B35" s="25" t="s">
        <v>69</v>
      </c>
      <c r="C35" s="173">
        <v>206468.35</v>
      </c>
      <c r="D35" s="168">
        <v>3</v>
      </c>
      <c r="E35" s="161">
        <v>14.15</v>
      </c>
      <c r="F35" s="162">
        <f t="shared" si="0"/>
        <v>17.121500000000001</v>
      </c>
      <c r="G35" s="181" t="s">
        <v>918</v>
      </c>
      <c r="H35" s="161">
        <f t="shared" si="1"/>
        <v>0</v>
      </c>
      <c r="I35" s="163">
        <f t="shared" si="2"/>
        <v>212853.96907216497</v>
      </c>
      <c r="J35" s="164">
        <f t="shared" si="3"/>
        <v>231986.91011235956</v>
      </c>
      <c r="K35" s="194">
        <f t="shared" si="4"/>
        <v>29.3215</v>
      </c>
      <c r="L35" s="165"/>
      <c r="M35" s="165">
        <f t="shared" si="5"/>
        <v>0</v>
      </c>
      <c r="N35" s="166">
        <f t="shared" si="6"/>
        <v>292123.27652680804</v>
      </c>
      <c r="O35" s="174" t="s">
        <v>42</v>
      </c>
      <c r="P35" s="181" t="s">
        <v>64</v>
      </c>
    </row>
    <row r="36" spans="1:16" s="167" customFormat="1" ht="12">
      <c r="A36" s="172" t="s">
        <v>70</v>
      </c>
      <c r="B36" s="25" t="s">
        <v>71</v>
      </c>
      <c r="C36" s="173">
        <v>13907.72</v>
      </c>
      <c r="D36" s="168">
        <v>0</v>
      </c>
      <c r="E36" s="161">
        <v>14</v>
      </c>
      <c r="F36" s="162">
        <f t="shared" si="0"/>
        <v>16.939999999999998</v>
      </c>
      <c r="G36" s="181" t="s">
        <v>918</v>
      </c>
      <c r="H36" s="161">
        <f t="shared" si="1"/>
        <v>0</v>
      </c>
      <c r="I36" s="163">
        <f t="shared" si="2"/>
        <v>13907.72</v>
      </c>
      <c r="J36" s="164">
        <f t="shared" si="3"/>
        <v>15117.086956521738</v>
      </c>
      <c r="K36" s="194">
        <f t="shared" si="4"/>
        <v>26.139999999999997</v>
      </c>
      <c r="L36" s="165"/>
      <c r="M36" s="165">
        <f t="shared" si="5"/>
        <v>0</v>
      </c>
      <c r="N36" s="166">
        <f t="shared" si="6"/>
        <v>18829.840238288652</v>
      </c>
      <c r="O36" s="174" t="s">
        <v>73</v>
      </c>
      <c r="P36" s="181" t="s">
        <v>72</v>
      </c>
    </row>
    <row r="37" spans="1:16" s="167" customFormat="1" ht="12">
      <c r="A37" s="172" t="s">
        <v>74</v>
      </c>
      <c r="B37" s="25" t="s">
        <v>75</v>
      </c>
      <c r="C37" s="173">
        <v>676567</v>
      </c>
      <c r="D37" s="168">
        <v>2</v>
      </c>
      <c r="E37" s="161">
        <v>14.15</v>
      </c>
      <c r="F37" s="162">
        <f t="shared" si="0"/>
        <v>17.121500000000001</v>
      </c>
      <c r="G37" s="181" t="s">
        <v>918</v>
      </c>
      <c r="H37" s="161">
        <f t="shared" si="1"/>
        <v>0</v>
      </c>
      <c r="I37" s="163">
        <f t="shared" si="2"/>
        <v>690374.48979591834</v>
      </c>
      <c r="J37" s="164">
        <f t="shared" si="3"/>
        <v>751741.11111111112</v>
      </c>
      <c r="K37" s="194">
        <f t="shared" si="4"/>
        <v>28.3215</v>
      </c>
      <c r="L37" s="165">
        <v>28000</v>
      </c>
      <c r="M37" s="165">
        <f t="shared" si="5"/>
        <v>33880</v>
      </c>
      <c r="N37" s="166">
        <f t="shared" si="6"/>
        <v>977771.12495378673</v>
      </c>
      <c r="O37" s="174" t="s">
        <v>15</v>
      </c>
      <c r="P37" s="181" t="s">
        <v>45</v>
      </c>
    </row>
    <row r="38" spans="1:16" s="167" customFormat="1" ht="12">
      <c r="A38" s="172" t="s">
        <v>76</v>
      </c>
      <c r="B38" s="25" t="s">
        <v>77</v>
      </c>
      <c r="C38" s="173">
        <v>76544.39</v>
      </c>
      <c r="D38" s="168">
        <v>3</v>
      </c>
      <c r="E38" s="161">
        <v>14.15</v>
      </c>
      <c r="F38" s="162">
        <f t="shared" si="0"/>
        <v>17.121500000000001</v>
      </c>
      <c r="G38" s="181" t="s">
        <v>918</v>
      </c>
      <c r="H38" s="161">
        <f t="shared" si="1"/>
        <v>0</v>
      </c>
      <c r="I38" s="163">
        <f t="shared" si="2"/>
        <v>78911.742268041242</v>
      </c>
      <c r="J38" s="164">
        <f t="shared" si="3"/>
        <v>86004.932584269656</v>
      </c>
      <c r="K38" s="194">
        <f t="shared" si="4"/>
        <v>29.3215</v>
      </c>
      <c r="L38" s="165">
        <v>12441.49</v>
      </c>
      <c r="M38" s="165">
        <f t="shared" si="5"/>
        <v>15054.202899999998</v>
      </c>
      <c r="N38" s="166">
        <f t="shared" si="6"/>
        <v>123353.60087816876</v>
      </c>
      <c r="O38" s="174" t="s">
        <v>29</v>
      </c>
      <c r="P38" s="181" t="s">
        <v>78</v>
      </c>
    </row>
    <row r="39" spans="1:16" s="167" customFormat="1" ht="12">
      <c r="A39" s="172" t="s">
        <v>79</v>
      </c>
      <c r="B39" s="25" t="s">
        <v>80</v>
      </c>
      <c r="C39" s="173">
        <v>232267.97</v>
      </c>
      <c r="D39" s="168">
        <v>3</v>
      </c>
      <c r="E39" s="161">
        <v>14.15</v>
      </c>
      <c r="F39" s="162">
        <f t="shared" si="0"/>
        <v>17.121500000000001</v>
      </c>
      <c r="G39" s="181" t="s">
        <v>917</v>
      </c>
      <c r="H39" s="161">
        <f t="shared" si="1"/>
        <v>0</v>
      </c>
      <c r="I39" s="163">
        <f t="shared" si="2"/>
        <v>239451.51546391755</v>
      </c>
      <c r="J39" s="164">
        <f t="shared" si="3"/>
        <v>260975.24719101124</v>
      </c>
      <c r="K39" s="194">
        <f t="shared" si="4"/>
        <v>29.3215</v>
      </c>
      <c r="L39" s="165"/>
      <c r="M39" s="165">
        <f t="shared" si="5"/>
        <v>0</v>
      </c>
      <c r="N39" s="166">
        <f t="shared" si="6"/>
        <v>328626.0602587774</v>
      </c>
      <c r="O39" s="174" t="s">
        <v>42</v>
      </c>
      <c r="P39" s="181" t="s">
        <v>64</v>
      </c>
    </row>
    <row r="40" spans="1:16" s="167" customFormat="1" ht="12">
      <c r="A40" s="172" t="s">
        <v>81</v>
      </c>
      <c r="B40" s="25" t="s">
        <v>82</v>
      </c>
      <c r="C40" s="173">
        <v>232267.97</v>
      </c>
      <c r="D40" s="168">
        <v>5</v>
      </c>
      <c r="E40" s="161">
        <v>14.15</v>
      </c>
      <c r="F40" s="162">
        <f>E40*1.21</f>
        <v>17.121500000000001</v>
      </c>
      <c r="G40" s="181" t="s">
        <v>918</v>
      </c>
      <c r="H40" s="161">
        <f t="shared" si="1"/>
        <v>0</v>
      </c>
      <c r="I40" s="163">
        <f t="shared" si="2"/>
        <v>244492.6</v>
      </c>
      <c r="J40" s="164">
        <f t="shared" si="3"/>
        <v>266974.67816091952</v>
      </c>
      <c r="K40" s="194">
        <f t="shared" si="4"/>
        <v>31.3215</v>
      </c>
      <c r="L40" s="165"/>
      <c r="M40" s="165">
        <f t="shared" si="5"/>
        <v>0</v>
      </c>
      <c r="N40" s="166">
        <f t="shared" si="6"/>
        <v>338196.04388564109</v>
      </c>
      <c r="O40" s="174" t="s">
        <v>42</v>
      </c>
      <c r="P40" s="181" t="s">
        <v>64</v>
      </c>
    </row>
    <row r="41" spans="1:16" s="167" customFormat="1" ht="12">
      <c r="A41" s="172" t="s">
        <v>83</v>
      </c>
      <c r="B41" s="25" t="s">
        <v>84</v>
      </c>
      <c r="C41" s="173">
        <v>232267.97</v>
      </c>
      <c r="D41" s="168">
        <v>3</v>
      </c>
      <c r="E41" s="161">
        <v>14.15</v>
      </c>
      <c r="F41" s="162">
        <f t="shared" si="0"/>
        <v>17.121500000000001</v>
      </c>
      <c r="G41" s="181" t="s">
        <v>918</v>
      </c>
      <c r="H41" s="161">
        <f t="shared" si="1"/>
        <v>0</v>
      </c>
      <c r="I41" s="163">
        <f t="shared" si="2"/>
        <v>239451.51546391755</v>
      </c>
      <c r="J41" s="164">
        <f t="shared" si="3"/>
        <v>260975.24719101124</v>
      </c>
      <c r="K41" s="194">
        <f t="shared" si="4"/>
        <v>29.3215</v>
      </c>
      <c r="L41" s="165">
        <v>10000</v>
      </c>
      <c r="M41" s="165">
        <f t="shared" si="5"/>
        <v>12100</v>
      </c>
      <c r="N41" s="166">
        <f t="shared" si="6"/>
        <v>340726.0602587774</v>
      </c>
      <c r="O41" s="174" t="s">
        <v>42</v>
      </c>
      <c r="P41" s="181" t="s">
        <v>64</v>
      </c>
    </row>
    <row r="42" spans="1:16" s="167" customFormat="1" ht="12">
      <c r="A42" s="172" t="s">
        <v>85</v>
      </c>
      <c r="B42" s="25" t="s">
        <v>86</v>
      </c>
      <c r="C42" s="173">
        <v>206468.35</v>
      </c>
      <c r="D42" s="168">
        <v>3</v>
      </c>
      <c r="E42" s="161">
        <v>14.15</v>
      </c>
      <c r="F42" s="162">
        <f t="shared" si="0"/>
        <v>17.121500000000001</v>
      </c>
      <c r="G42" s="181" t="s">
        <v>918</v>
      </c>
      <c r="H42" s="161">
        <f t="shared" si="1"/>
        <v>0</v>
      </c>
      <c r="I42" s="163">
        <f t="shared" si="2"/>
        <v>212853.96907216497</v>
      </c>
      <c r="J42" s="164">
        <f t="shared" si="3"/>
        <v>231986.91011235956</v>
      </c>
      <c r="K42" s="194">
        <f t="shared" si="4"/>
        <v>29.3215</v>
      </c>
      <c r="L42" s="165"/>
      <c r="M42" s="165"/>
      <c r="N42" s="166">
        <f t="shared" si="6"/>
        <v>292123.27652680804</v>
      </c>
      <c r="O42" s="174" t="s">
        <v>42</v>
      </c>
      <c r="P42" s="181" t="s">
        <v>64</v>
      </c>
    </row>
    <row r="43" spans="1:16" s="167" customFormat="1" ht="12">
      <c r="A43" s="172" t="s">
        <v>87</v>
      </c>
      <c r="B43" s="25" t="s">
        <v>88</v>
      </c>
      <c r="C43" s="173">
        <v>1272221</v>
      </c>
      <c r="D43" s="168">
        <v>3</v>
      </c>
      <c r="E43" s="161">
        <v>14.15</v>
      </c>
      <c r="F43" s="162">
        <f t="shared" si="0"/>
        <v>17.121500000000001</v>
      </c>
      <c r="G43" s="181" t="s">
        <v>918</v>
      </c>
      <c r="H43" s="161">
        <f t="shared" si="1"/>
        <v>0</v>
      </c>
      <c r="I43" s="163">
        <f t="shared" si="2"/>
        <v>1311568.0412371135</v>
      </c>
      <c r="J43" s="164">
        <f t="shared" si="3"/>
        <v>1429461.797752809</v>
      </c>
      <c r="K43" s="194">
        <f t="shared" si="4"/>
        <v>29.3215</v>
      </c>
      <c r="L43" s="165"/>
      <c r="M43" s="165">
        <f t="shared" si="5"/>
        <v>0</v>
      </c>
      <c r="N43" s="166">
        <f t="shared" si="6"/>
        <v>1800011.318859342</v>
      </c>
      <c r="O43" s="174" t="s">
        <v>15</v>
      </c>
      <c r="P43" s="181" t="s">
        <v>38</v>
      </c>
    </row>
    <row r="44" spans="1:16" s="167" customFormat="1" ht="12">
      <c r="A44" s="172" t="s">
        <v>89</v>
      </c>
      <c r="B44" s="25" t="s">
        <v>90</v>
      </c>
      <c r="C44" s="173">
        <v>232267.97</v>
      </c>
      <c r="D44" s="168">
        <v>3</v>
      </c>
      <c r="E44" s="161">
        <v>14.15</v>
      </c>
      <c r="F44" s="162">
        <f t="shared" si="0"/>
        <v>17.121500000000001</v>
      </c>
      <c r="G44" s="181" t="s">
        <v>918</v>
      </c>
      <c r="H44" s="161">
        <f t="shared" si="1"/>
        <v>0</v>
      </c>
      <c r="I44" s="163">
        <f t="shared" si="2"/>
        <v>239451.51546391755</v>
      </c>
      <c r="J44" s="164">
        <f t="shared" si="3"/>
        <v>260975.24719101124</v>
      </c>
      <c r="K44" s="194">
        <f t="shared" si="4"/>
        <v>29.3215</v>
      </c>
      <c r="L44" s="165"/>
      <c r="M44" s="165">
        <f t="shared" si="5"/>
        <v>0</v>
      </c>
      <c r="N44" s="166">
        <f t="shared" si="6"/>
        <v>328626.0602587774</v>
      </c>
      <c r="O44" s="174" t="s">
        <v>42</v>
      </c>
      <c r="P44" s="181" t="s">
        <v>64</v>
      </c>
    </row>
    <row r="45" spans="1:16" s="167" customFormat="1" ht="12">
      <c r="A45" s="172" t="s">
        <v>91</v>
      </c>
      <c r="B45" s="25" t="s">
        <v>92</v>
      </c>
      <c r="C45" s="173">
        <v>215000</v>
      </c>
      <c r="D45" s="168">
        <v>0</v>
      </c>
      <c r="E45" s="161">
        <v>12.15</v>
      </c>
      <c r="F45" s="162">
        <f t="shared" si="0"/>
        <v>14.701499999999999</v>
      </c>
      <c r="G45" s="181" t="s">
        <v>918</v>
      </c>
      <c r="H45" s="161">
        <f t="shared" si="1"/>
        <v>0</v>
      </c>
      <c r="I45" s="163">
        <f t="shared" si="2"/>
        <v>215000</v>
      </c>
      <c r="J45" s="164">
        <f t="shared" si="3"/>
        <v>233695.65217391303</v>
      </c>
      <c r="K45" s="194">
        <f t="shared" si="4"/>
        <v>23.901499999999999</v>
      </c>
      <c r="L45" s="165">
        <v>10606.99</v>
      </c>
      <c r="M45" s="165">
        <f t="shared" si="5"/>
        <v>12834.457899999999</v>
      </c>
      <c r="N45" s="166">
        <f t="shared" si="6"/>
        <v>295363.02285200299</v>
      </c>
      <c r="O45" s="174" t="s">
        <v>93</v>
      </c>
      <c r="P45" s="181" t="s">
        <v>10</v>
      </c>
    </row>
    <row r="46" spans="1:16" s="167" customFormat="1" ht="12">
      <c r="A46" s="172" t="s">
        <v>94</v>
      </c>
      <c r="B46" s="25" t="s">
        <v>95</v>
      </c>
      <c r="C46" s="173">
        <v>1108818.96</v>
      </c>
      <c r="D46" s="168">
        <v>3</v>
      </c>
      <c r="E46" s="161">
        <v>14.15</v>
      </c>
      <c r="F46" s="162">
        <f t="shared" ref="F46:F67" si="7">E46*1.21</f>
        <v>17.121500000000001</v>
      </c>
      <c r="G46" s="181" t="s">
        <v>918</v>
      </c>
      <c r="H46" s="161">
        <f t="shared" si="1"/>
        <v>0</v>
      </c>
      <c r="I46" s="163">
        <f t="shared" si="2"/>
        <v>1143112.3298969073</v>
      </c>
      <c r="J46" s="164">
        <f t="shared" si="3"/>
        <v>1245864</v>
      </c>
      <c r="K46" s="194">
        <f t="shared" si="4"/>
        <v>29.3215</v>
      </c>
      <c r="L46" s="165"/>
      <c r="M46" s="165">
        <f t="shared" si="5"/>
        <v>0</v>
      </c>
      <c r="N46" s="166">
        <f t="shared" si="6"/>
        <v>1568820.7304908847</v>
      </c>
      <c r="O46" s="174" t="s">
        <v>96</v>
      </c>
      <c r="P46" s="181" t="s">
        <v>38</v>
      </c>
    </row>
    <row r="47" spans="1:16" s="167" customFormat="1" ht="12">
      <c r="A47" s="172" t="s">
        <v>97</v>
      </c>
      <c r="B47" s="25" t="s">
        <v>98</v>
      </c>
      <c r="C47" s="173">
        <v>1055070.05</v>
      </c>
      <c r="D47" s="168">
        <v>3</v>
      </c>
      <c r="E47" s="161">
        <v>14.15</v>
      </c>
      <c r="F47" s="162">
        <f t="shared" si="7"/>
        <v>17.121500000000001</v>
      </c>
      <c r="G47" s="181" t="s">
        <v>918</v>
      </c>
      <c r="H47" s="161">
        <f t="shared" si="1"/>
        <v>0</v>
      </c>
      <c r="I47" s="163">
        <f t="shared" si="2"/>
        <v>1087701.0824742268</v>
      </c>
      <c r="J47" s="164">
        <f t="shared" si="3"/>
        <v>1185471.966292135</v>
      </c>
      <c r="K47" s="194">
        <f t="shared" si="4"/>
        <v>29.3215</v>
      </c>
      <c r="L47" s="165"/>
      <c r="M47" s="165">
        <f t="shared" si="5"/>
        <v>0</v>
      </c>
      <c r="N47" s="166">
        <f t="shared" si="6"/>
        <v>1492773.686481745</v>
      </c>
      <c r="O47" s="174" t="s">
        <v>96</v>
      </c>
      <c r="P47" s="181" t="s">
        <v>38</v>
      </c>
    </row>
    <row r="48" spans="1:16" s="167" customFormat="1" ht="12">
      <c r="A48" s="172" t="s">
        <v>99</v>
      </c>
      <c r="B48" s="25" t="s">
        <v>100</v>
      </c>
      <c r="C48" s="173">
        <v>71426.259999999995</v>
      </c>
      <c r="D48" s="168">
        <v>3</v>
      </c>
      <c r="E48" s="161">
        <v>14.15</v>
      </c>
      <c r="F48" s="162">
        <f t="shared" si="7"/>
        <v>17.121500000000001</v>
      </c>
      <c r="G48" s="181" t="s">
        <v>918</v>
      </c>
      <c r="H48" s="161">
        <f t="shared" si="1"/>
        <v>0</v>
      </c>
      <c r="I48" s="163">
        <f t="shared" si="2"/>
        <v>73635.319587628866</v>
      </c>
      <c r="J48" s="164">
        <f t="shared" si="3"/>
        <v>80254.224719101112</v>
      </c>
      <c r="K48" s="194">
        <f t="shared" si="4"/>
        <v>29.3215</v>
      </c>
      <c r="L48" s="165"/>
      <c r="M48" s="165">
        <f t="shared" si="5"/>
        <v>0</v>
      </c>
      <c r="N48" s="166">
        <f t="shared" si="6"/>
        <v>101057.97378269205</v>
      </c>
      <c r="O48" s="174" t="s">
        <v>35</v>
      </c>
      <c r="P48" s="181" t="s">
        <v>52</v>
      </c>
    </row>
    <row r="49" spans="1:16" s="167" customFormat="1" ht="12">
      <c r="A49" s="172" t="s">
        <v>101</v>
      </c>
      <c r="B49" s="25" t="s">
        <v>102</v>
      </c>
      <c r="C49" s="173">
        <v>1820751</v>
      </c>
      <c r="D49" s="168">
        <v>3</v>
      </c>
      <c r="E49" s="161">
        <v>14.15</v>
      </c>
      <c r="F49" s="162">
        <f t="shared" si="7"/>
        <v>17.121500000000001</v>
      </c>
      <c r="G49" s="181" t="s">
        <v>918</v>
      </c>
      <c r="H49" s="161">
        <f t="shared" si="1"/>
        <v>0</v>
      </c>
      <c r="I49" s="163">
        <f t="shared" si="2"/>
        <v>1877062.8865979381</v>
      </c>
      <c r="J49" s="164">
        <f t="shared" si="3"/>
        <v>2045787.6404494382</v>
      </c>
      <c r="K49" s="194">
        <f t="shared" si="4"/>
        <v>29.3215</v>
      </c>
      <c r="L49" s="165">
        <v>24000</v>
      </c>
      <c r="M49" s="165">
        <f t="shared" si="5"/>
        <v>29040</v>
      </c>
      <c r="N49" s="166">
        <f t="shared" si="6"/>
        <v>2605143.0582143087</v>
      </c>
      <c r="O49" s="174" t="s">
        <v>15</v>
      </c>
      <c r="P49" s="181" t="s">
        <v>38</v>
      </c>
    </row>
    <row r="50" spans="1:16" s="167" customFormat="1" ht="12">
      <c r="A50" s="172" t="s">
        <v>103</v>
      </c>
      <c r="B50" s="25" t="s">
        <v>104</v>
      </c>
      <c r="C50" s="173">
        <v>206468.35</v>
      </c>
      <c r="D50" s="168">
        <v>3</v>
      </c>
      <c r="E50" s="161">
        <v>14.15</v>
      </c>
      <c r="F50" s="162">
        <f t="shared" si="7"/>
        <v>17.121500000000001</v>
      </c>
      <c r="G50" s="181" t="s">
        <v>1233</v>
      </c>
      <c r="H50" s="161">
        <f t="shared" si="1"/>
        <v>0</v>
      </c>
      <c r="I50" s="163">
        <f t="shared" si="2"/>
        <v>212853.96907216497</v>
      </c>
      <c r="J50" s="164">
        <f t="shared" si="3"/>
        <v>231986.91011235956</v>
      </c>
      <c r="K50" s="194">
        <f t="shared" si="4"/>
        <v>29.3215</v>
      </c>
      <c r="L50" s="165"/>
      <c r="M50" s="165">
        <f t="shared" si="5"/>
        <v>0</v>
      </c>
      <c r="N50" s="166">
        <f t="shared" si="6"/>
        <v>292123.27652680804</v>
      </c>
      <c r="O50" s="174" t="s">
        <v>42</v>
      </c>
      <c r="P50" s="181" t="s">
        <v>64</v>
      </c>
    </row>
    <row r="51" spans="1:16" s="167" customFormat="1" ht="12">
      <c r="A51" s="172" t="s">
        <v>105</v>
      </c>
      <c r="B51" s="25" t="s">
        <v>106</v>
      </c>
      <c r="C51" s="173">
        <v>43127.09</v>
      </c>
      <c r="D51" s="168">
        <v>0</v>
      </c>
      <c r="E51" s="161">
        <v>14</v>
      </c>
      <c r="F51" s="162">
        <f t="shared" si="7"/>
        <v>16.939999999999998</v>
      </c>
      <c r="G51" s="181" t="s">
        <v>918</v>
      </c>
      <c r="H51" s="161">
        <f t="shared" si="1"/>
        <v>0</v>
      </c>
      <c r="I51" s="163">
        <f t="shared" si="2"/>
        <v>43127.09</v>
      </c>
      <c r="J51" s="164">
        <f t="shared" si="3"/>
        <v>46877.271739130432</v>
      </c>
      <c r="K51" s="194">
        <f t="shared" si="4"/>
        <v>26.139999999999997</v>
      </c>
      <c r="L51" s="165"/>
      <c r="M51" s="165">
        <f t="shared" si="5"/>
        <v>0</v>
      </c>
      <c r="N51" s="166">
        <f t="shared" si="6"/>
        <v>58390.319523422681</v>
      </c>
      <c r="O51" s="174" t="s">
        <v>108</v>
      </c>
      <c r="P51" s="181" t="s">
        <v>107</v>
      </c>
    </row>
    <row r="52" spans="1:16" s="147" customFormat="1" ht="12">
      <c r="A52" s="183" t="s">
        <v>109</v>
      </c>
      <c r="B52" s="157" t="s">
        <v>110</v>
      </c>
      <c r="C52" s="184">
        <v>349200</v>
      </c>
      <c r="D52" s="106">
        <v>3</v>
      </c>
      <c r="E52" s="149">
        <v>12.15</v>
      </c>
      <c r="F52" s="150">
        <f t="shared" si="7"/>
        <v>14.701499999999999</v>
      </c>
      <c r="G52" s="151" t="s">
        <v>918</v>
      </c>
      <c r="H52" s="149">
        <f t="shared" si="1"/>
        <v>0</v>
      </c>
      <c r="I52" s="152">
        <f t="shared" si="2"/>
        <v>360000</v>
      </c>
      <c r="J52" s="153">
        <f t="shared" si="3"/>
        <v>392359.55056179775</v>
      </c>
      <c r="K52" s="189">
        <f t="shared" si="4"/>
        <v>26.901499999999999</v>
      </c>
      <c r="L52" s="154">
        <v>17000</v>
      </c>
      <c r="M52" s="154">
        <f t="shared" si="5"/>
        <v>20570</v>
      </c>
      <c r="N52" s="155">
        <f t="shared" si="6"/>
        <v>498281.58094899351</v>
      </c>
      <c r="O52" s="195" t="s">
        <v>35</v>
      </c>
      <c r="P52" s="151" t="s">
        <v>10</v>
      </c>
    </row>
    <row r="53" spans="1:16" s="167" customFormat="1" ht="12">
      <c r="A53" s="172" t="s">
        <v>111</v>
      </c>
      <c r="B53" s="25" t="s">
        <v>112</v>
      </c>
      <c r="C53" s="173">
        <v>850000</v>
      </c>
      <c r="D53" s="168">
        <v>3</v>
      </c>
      <c r="E53" s="161">
        <v>14.15</v>
      </c>
      <c r="F53" s="162">
        <f t="shared" si="7"/>
        <v>17.121500000000001</v>
      </c>
      <c r="G53" s="181" t="s">
        <v>918</v>
      </c>
      <c r="H53" s="161">
        <f t="shared" si="1"/>
        <v>0</v>
      </c>
      <c r="I53" s="163">
        <f t="shared" si="2"/>
        <v>876288.65979381441</v>
      </c>
      <c r="J53" s="164">
        <f t="shared" si="3"/>
        <v>955056.17977528088</v>
      </c>
      <c r="K53" s="194">
        <f t="shared" si="4"/>
        <v>29.3215</v>
      </c>
      <c r="L53" s="165"/>
      <c r="M53" s="165">
        <f t="shared" si="5"/>
        <v>0</v>
      </c>
      <c r="N53" s="166">
        <f t="shared" si="6"/>
        <v>1202628.805082168</v>
      </c>
      <c r="O53" s="174" t="s">
        <v>15</v>
      </c>
      <c r="P53" s="181" t="s">
        <v>113</v>
      </c>
    </row>
    <row r="54" spans="1:16" s="167" customFormat="1" ht="12">
      <c r="A54" s="172" t="s">
        <v>114</v>
      </c>
      <c r="B54" s="25" t="s">
        <v>115</v>
      </c>
      <c r="C54" s="173">
        <v>149483</v>
      </c>
      <c r="D54" s="168">
        <v>3</v>
      </c>
      <c r="E54" s="161">
        <v>16</v>
      </c>
      <c r="F54" s="162">
        <f t="shared" si="7"/>
        <v>19.36</v>
      </c>
      <c r="G54" s="181" t="s">
        <v>918</v>
      </c>
      <c r="H54" s="161">
        <f t="shared" si="1"/>
        <v>0</v>
      </c>
      <c r="I54" s="163">
        <f t="shared" si="2"/>
        <v>154106.18556701031</v>
      </c>
      <c r="J54" s="164">
        <f t="shared" si="3"/>
        <v>167958.42696629214</v>
      </c>
      <c r="K54" s="194">
        <f t="shared" si="4"/>
        <v>31.56</v>
      </c>
      <c r="L54" s="165"/>
      <c r="M54" s="165">
        <f t="shared" si="5"/>
        <v>0</v>
      </c>
      <c r="N54" s="166">
        <f t="shared" si="6"/>
        <v>218414.66978375218</v>
      </c>
      <c r="O54" s="174" t="s">
        <v>42</v>
      </c>
      <c r="P54" s="181" t="s">
        <v>41</v>
      </c>
    </row>
    <row r="55" spans="1:16" s="167" customFormat="1" ht="12">
      <c r="A55" s="172" t="s">
        <v>116</v>
      </c>
      <c r="B55" s="25" t="s">
        <v>117</v>
      </c>
      <c r="C55" s="173">
        <v>237714.18</v>
      </c>
      <c r="D55" s="168">
        <v>3</v>
      </c>
      <c r="E55" s="161">
        <v>14.15</v>
      </c>
      <c r="F55" s="162">
        <f t="shared" si="7"/>
        <v>17.121500000000001</v>
      </c>
      <c r="G55" s="181" t="s">
        <v>918</v>
      </c>
      <c r="H55" s="161">
        <f t="shared" si="1"/>
        <v>0</v>
      </c>
      <c r="I55" s="163">
        <f t="shared" si="2"/>
        <v>245066.1649484536</v>
      </c>
      <c r="J55" s="164">
        <f t="shared" si="3"/>
        <v>267094.58426966291</v>
      </c>
      <c r="K55" s="194">
        <f t="shared" si="4"/>
        <v>29.3215</v>
      </c>
      <c r="L55" s="165"/>
      <c r="M55" s="165">
        <f t="shared" si="5"/>
        <v>0</v>
      </c>
      <c r="N55" s="166">
        <f t="shared" si="6"/>
        <v>336331.67087586748</v>
      </c>
      <c r="O55" s="174" t="s">
        <v>42</v>
      </c>
      <c r="P55" s="181" t="s">
        <v>64</v>
      </c>
    </row>
    <row r="56" spans="1:16" s="167" customFormat="1" ht="12">
      <c r="A56" s="172" t="s">
        <v>118</v>
      </c>
      <c r="B56" s="25" t="s">
        <v>119</v>
      </c>
      <c r="C56" s="173">
        <v>201245.99</v>
      </c>
      <c r="D56" s="168">
        <v>3</v>
      </c>
      <c r="E56" s="161">
        <v>16</v>
      </c>
      <c r="F56" s="162">
        <f t="shared" si="7"/>
        <v>19.36</v>
      </c>
      <c r="G56" s="181" t="s">
        <v>1233</v>
      </c>
      <c r="H56" s="161">
        <f t="shared" si="1"/>
        <v>0</v>
      </c>
      <c r="I56" s="163">
        <f t="shared" si="2"/>
        <v>207470.09278350516</v>
      </c>
      <c r="J56" s="164">
        <f t="shared" si="3"/>
        <v>226119.08988764044</v>
      </c>
      <c r="K56" s="194">
        <f t="shared" si="4"/>
        <v>31.56</v>
      </c>
      <c r="L56" s="165"/>
      <c r="M56" s="165">
        <f t="shared" si="5"/>
        <v>0</v>
      </c>
      <c r="N56" s="166">
        <f t="shared" si="6"/>
        <v>294047.32612507301</v>
      </c>
      <c r="O56" s="174" t="s">
        <v>42</v>
      </c>
      <c r="P56" s="181" t="s">
        <v>41</v>
      </c>
    </row>
    <row r="57" spans="1:16" s="167" customFormat="1" ht="12">
      <c r="A57" s="172" t="s">
        <v>120</v>
      </c>
      <c r="B57" s="25" t="s">
        <v>121</v>
      </c>
      <c r="C57" s="173">
        <v>48935.22</v>
      </c>
      <c r="D57" s="168">
        <v>3</v>
      </c>
      <c r="E57" s="161">
        <v>14.15</v>
      </c>
      <c r="F57" s="162">
        <f t="shared" si="7"/>
        <v>17.121500000000001</v>
      </c>
      <c r="G57" s="181" t="s">
        <v>1228</v>
      </c>
      <c r="H57" s="161">
        <f t="shared" si="1"/>
        <v>0</v>
      </c>
      <c r="I57" s="163">
        <f t="shared" si="2"/>
        <v>50448.680412371134</v>
      </c>
      <c r="J57" s="164">
        <f t="shared" si="3"/>
        <v>54983.393258426964</v>
      </c>
      <c r="K57" s="194">
        <f t="shared" si="4"/>
        <v>29.3215</v>
      </c>
      <c r="L57" s="165">
        <v>4800</v>
      </c>
      <c r="M57" s="165">
        <f t="shared" si="5"/>
        <v>5808</v>
      </c>
      <c r="N57" s="166">
        <f t="shared" si="6"/>
        <v>75044.359005921186</v>
      </c>
      <c r="O57" s="174" t="s">
        <v>122</v>
      </c>
      <c r="P57" s="181" t="s">
        <v>28</v>
      </c>
    </row>
    <row r="58" spans="1:16" s="167" customFormat="1" ht="12">
      <c r="A58" s="172" t="s">
        <v>123</v>
      </c>
      <c r="B58" s="25" t="s">
        <v>124</v>
      </c>
      <c r="C58" s="173">
        <v>23919.29</v>
      </c>
      <c r="D58" s="168">
        <v>0</v>
      </c>
      <c r="E58" s="161">
        <v>14</v>
      </c>
      <c r="F58" s="162">
        <f t="shared" si="7"/>
        <v>16.939999999999998</v>
      </c>
      <c r="G58" s="181" t="s">
        <v>918</v>
      </c>
      <c r="H58" s="161">
        <f t="shared" si="1"/>
        <v>0</v>
      </c>
      <c r="I58" s="163">
        <f t="shared" si="2"/>
        <v>23919.29</v>
      </c>
      <c r="J58" s="164">
        <f t="shared" si="3"/>
        <v>25999.228260869564</v>
      </c>
      <c r="K58" s="194">
        <f t="shared" si="4"/>
        <v>26.139999999999997</v>
      </c>
      <c r="L58" s="165">
        <v>9120.49</v>
      </c>
      <c r="M58" s="165">
        <f t="shared" si="5"/>
        <v>11035.792899999999</v>
      </c>
      <c r="N58" s="166">
        <f t="shared" si="6"/>
        <v>43420.425989629024</v>
      </c>
      <c r="O58" s="174" t="s">
        <v>73</v>
      </c>
      <c r="P58" s="181" t="s">
        <v>72</v>
      </c>
    </row>
    <row r="59" spans="1:16" s="167" customFormat="1" ht="12">
      <c r="A59" s="172" t="s">
        <v>125</v>
      </c>
      <c r="B59" s="25" t="s">
        <v>126</v>
      </c>
      <c r="C59" s="173">
        <v>30015.43</v>
      </c>
      <c r="D59" s="168">
        <v>3</v>
      </c>
      <c r="E59" s="161">
        <v>14</v>
      </c>
      <c r="F59" s="162">
        <f t="shared" si="7"/>
        <v>16.939999999999998</v>
      </c>
      <c r="G59" s="181" t="s">
        <v>918</v>
      </c>
      <c r="H59" s="161">
        <f t="shared" si="1"/>
        <v>0</v>
      </c>
      <c r="I59" s="163">
        <f t="shared" si="2"/>
        <v>30943.742268041238</v>
      </c>
      <c r="J59" s="164">
        <f t="shared" si="3"/>
        <v>33725.20224719101</v>
      </c>
      <c r="K59" s="194">
        <f t="shared" si="4"/>
        <v>29.139999999999997</v>
      </c>
      <c r="L59" s="165">
        <v>4900</v>
      </c>
      <c r="M59" s="165">
        <f t="shared" si="5"/>
        <v>5929</v>
      </c>
      <c r="N59" s="166">
        <f t="shared" si="6"/>
        <v>48287.777871860002</v>
      </c>
      <c r="O59" s="174" t="s">
        <v>29</v>
      </c>
      <c r="P59" s="181" t="s">
        <v>72</v>
      </c>
    </row>
    <row r="60" spans="1:16" s="167" customFormat="1" ht="12">
      <c r="A60" s="172" t="s">
        <v>127</v>
      </c>
      <c r="B60" s="25" t="s">
        <v>128</v>
      </c>
      <c r="C60" s="173">
        <v>237714.18</v>
      </c>
      <c r="D60" s="168">
        <v>3</v>
      </c>
      <c r="E60" s="161">
        <v>14.15</v>
      </c>
      <c r="F60" s="162">
        <f t="shared" si="7"/>
        <v>17.121500000000001</v>
      </c>
      <c r="G60" s="181" t="s">
        <v>918</v>
      </c>
      <c r="H60" s="161">
        <f t="shared" si="1"/>
        <v>0</v>
      </c>
      <c r="I60" s="163">
        <f t="shared" si="2"/>
        <v>245066.1649484536</v>
      </c>
      <c r="J60" s="164">
        <f t="shared" si="3"/>
        <v>267094.58426966291</v>
      </c>
      <c r="K60" s="194">
        <f t="shared" si="4"/>
        <v>29.3215</v>
      </c>
      <c r="L60" s="165"/>
      <c r="M60" s="165">
        <f t="shared" si="5"/>
        <v>0</v>
      </c>
      <c r="N60" s="166">
        <f t="shared" si="6"/>
        <v>336331.67087586748</v>
      </c>
      <c r="O60" s="174" t="s">
        <v>42</v>
      </c>
      <c r="P60" s="181" t="s">
        <v>64</v>
      </c>
    </row>
    <row r="61" spans="1:16" s="167" customFormat="1" ht="12">
      <c r="A61" s="172" t="s">
        <v>129</v>
      </c>
      <c r="B61" s="25" t="s">
        <v>130</v>
      </c>
      <c r="C61" s="173">
        <v>98784.57</v>
      </c>
      <c r="D61" s="168">
        <v>3</v>
      </c>
      <c r="E61" s="161">
        <v>14.15</v>
      </c>
      <c r="F61" s="162">
        <f t="shared" si="7"/>
        <v>17.121500000000001</v>
      </c>
      <c r="G61" s="181" t="s">
        <v>918</v>
      </c>
      <c r="H61" s="161">
        <f t="shared" si="1"/>
        <v>0</v>
      </c>
      <c r="I61" s="163">
        <f t="shared" si="2"/>
        <v>101839.76288659795</v>
      </c>
      <c r="J61" s="164">
        <f t="shared" si="3"/>
        <v>110993.89887640451</v>
      </c>
      <c r="K61" s="194">
        <f t="shared" si="4"/>
        <v>29.3215</v>
      </c>
      <c r="L61" s="165"/>
      <c r="M61" s="165">
        <f t="shared" si="5"/>
        <v>0</v>
      </c>
      <c r="N61" s="166">
        <f t="shared" si="6"/>
        <v>139766.08162312445</v>
      </c>
      <c r="O61" s="174" t="s">
        <v>35</v>
      </c>
      <c r="P61" s="181" t="s">
        <v>52</v>
      </c>
    </row>
    <row r="62" spans="1:16" s="167" customFormat="1" ht="12">
      <c r="A62" s="172" t="s">
        <v>131</v>
      </c>
      <c r="B62" s="25" t="s">
        <v>132</v>
      </c>
      <c r="C62" s="173">
        <v>316354.5</v>
      </c>
      <c r="D62" s="168">
        <v>3</v>
      </c>
      <c r="E62" s="161">
        <v>14.15</v>
      </c>
      <c r="F62" s="162">
        <f t="shared" si="7"/>
        <v>17.121500000000001</v>
      </c>
      <c r="G62" s="181" t="s">
        <v>918</v>
      </c>
      <c r="H62" s="161">
        <f t="shared" si="1"/>
        <v>0</v>
      </c>
      <c r="I62" s="163">
        <f t="shared" si="2"/>
        <v>326138.65979381447</v>
      </c>
      <c r="J62" s="164">
        <f t="shared" si="3"/>
        <v>355454.49438202247</v>
      </c>
      <c r="K62" s="194">
        <f t="shared" si="4"/>
        <v>29.3215</v>
      </c>
      <c r="L62" s="165"/>
      <c r="M62" s="165">
        <f t="shared" si="5"/>
        <v>0</v>
      </c>
      <c r="N62" s="166">
        <f t="shared" si="6"/>
        <v>447596.51096160786</v>
      </c>
      <c r="O62" s="174" t="s">
        <v>42</v>
      </c>
      <c r="P62" s="181" t="s">
        <v>64</v>
      </c>
    </row>
    <row r="63" spans="1:16" s="167" customFormat="1" ht="12">
      <c r="A63" s="172" t="s">
        <v>133</v>
      </c>
      <c r="B63" s="25" t="s">
        <v>134</v>
      </c>
      <c r="C63" s="173">
        <v>799990</v>
      </c>
      <c r="D63" s="168">
        <v>3</v>
      </c>
      <c r="E63" s="161">
        <v>12.15</v>
      </c>
      <c r="F63" s="162">
        <f t="shared" si="7"/>
        <v>14.701499999999999</v>
      </c>
      <c r="G63" s="181" t="s">
        <v>918</v>
      </c>
      <c r="H63" s="161">
        <f t="shared" si="1"/>
        <v>0</v>
      </c>
      <c r="I63" s="163">
        <f t="shared" si="2"/>
        <v>824731.95876288658</v>
      </c>
      <c r="J63" s="164">
        <f t="shared" si="3"/>
        <v>898865.16853932582</v>
      </c>
      <c r="K63" s="194">
        <f t="shared" si="4"/>
        <v>26.901499999999999</v>
      </c>
      <c r="L63" s="165"/>
      <c r="M63" s="165">
        <f t="shared" si="5"/>
        <v>0</v>
      </c>
      <c r="N63" s="166">
        <f t="shared" si="6"/>
        <v>1094400.021888274</v>
      </c>
      <c r="O63" s="174" t="s">
        <v>22</v>
      </c>
      <c r="P63" s="181" t="s">
        <v>10</v>
      </c>
    </row>
    <row r="64" spans="1:16" s="167" customFormat="1" ht="12">
      <c r="A64" s="172" t="s">
        <v>135</v>
      </c>
      <c r="B64" s="25" t="s">
        <v>136</v>
      </c>
      <c r="C64" s="173">
        <v>765510</v>
      </c>
      <c r="D64" s="168">
        <v>3</v>
      </c>
      <c r="E64" s="161">
        <v>14.15</v>
      </c>
      <c r="F64" s="162">
        <f t="shared" si="7"/>
        <v>17.121500000000001</v>
      </c>
      <c r="G64" s="181" t="s">
        <v>918</v>
      </c>
      <c r="H64" s="161">
        <f t="shared" si="1"/>
        <v>0</v>
      </c>
      <c r="I64" s="163">
        <f t="shared" si="2"/>
        <v>789185.56701030931</v>
      </c>
      <c r="J64" s="164">
        <f t="shared" si="3"/>
        <v>860123.59550561791</v>
      </c>
      <c r="K64" s="194">
        <f t="shared" si="4"/>
        <v>29.3215</v>
      </c>
      <c r="L64" s="165"/>
      <c r="M64" s="165">
        <f t="shared" si="5"/>
        <v>0</v>
      </c>
      <c r="N64" s="166">
        <f t="shared" si="6"/>
        <v>1083087.5018570004</v>
      </c>
      <c r="O64" s="174" t="s">
        <v>15</v>
      </c>
      <c r="P64" s="181" t="s">
        <v>14</v>
      </c>
    </row>
    <row r="65" spans="1:16" s="167" customFormat="1" ht="12">
      <c r="A65" s="172" t="s">
        <v>137</v>
      </c>
      <c r="B65" s="25" t="s">
        <v>138</v>
      </c>
      <c r="C65" s="173">
        <v>237714.18</v>
      </c>
      <c r="D65" s="168">
        <v>3</v>
      </c>
      <c r="E65" s="161">
        <v>14.15</v>
      </c>
      <c r="F65" s="162">
        <f t="shared" si="7"/>
        <v>17.121500000000001</v>
      </c>
      <c r="G65" s="181" t="s">
        <v>918</v>
      </c>
      <c r="H65" s="161">
        <f t="shared" si="1"/>
        <v>0</v>
      </c>
      <c r="I65" s="163">
        <f t="shared" si="2"/>
        <v>245066.1649484536</v>
      </c>
      <c r="J65" s="164">
        <f t="shared" si="3"/>
        <v>267094.58426966291</v>
      </c>
      <c r="K65" s="194">
        <f t="shared" si="4"/>
        <v>29.3215</v>
      </c>
      <c r="L65" s="165"/>
      <c r="M65" s="165">
        <f t="shared" si="5"/>
        <v>0</v>
      </c>
      <c r="N65" s="166">
        <f t="shared" si="6"/>
        <v>336331.67087586748</v>
      </c>
      <c r="O65" s="174" t="s">
        <v>42</v>
      </c>
      <c r="P65" s="181" t="s">
        <v>64</v>
      </c>
    </row>
    <row r="66" spans="1:16" s="167" customFormat="1" ht="12">
      <c r="A66" s="172" t="s">
        <v>139</v>
      </c>
      <c r="B66" s="25" t="s">
        <v>140</v>
      </c>
      <c r="C66" s="173">
        <v>1271727.49</v>
      </c>
      <c r="D66" s="168">
        <v>3</v>
      </c>
      <c r="E66" s="161">
        <v>14.15</v>
      </c>
      <c r="F66" s="162">
        <f t="shared" si="7"/>
        <v>17.121500000000001</v>
      </c>
      <c r="G66" s="181" t="s">
        <v>918</v>
      </c>
      <c r="H66" s="161">
        <f t="shared" si="1"/>
        <v>0</v>
      </c>
      <c r="I66" s="163">
        <f t="shared" si="2"/>
        <v>1311059.268041237</v>
      </c>
      <c r="J66" s="164">
        <f t="shared" si="3"/>
        <v>1428907.2921348314</v>
      </c>
      <c r="K66" s="194">
        <f t="shared" si="4"/>
        <v>29.3215</v>
      </c>
      <c r="L66" s="165"/>
      <c r="M66" s="165">
        <f t="shared" si="5"/>
        <v>0</v>
      </c>
      <c r="N66" s="166">
        <f t="shared" si="6"/>
        <v>1799313.0725751112</v>
      </c>
      <c r="O66" s="174" t="s">
        <v>96</v>
      </c>
      <c r="P66" s="181" t="s">
        <v>38</v>
      </c>
    </row>
    <row r="67" spans="1:16" s="167" customFormat="1" ht="12">
      <c r="A67" s="172" t="s">
        <v>141</v>
      </c>
      <c r="B67" s="25" t="s">
        <v>142</v>
      </c>
      <c r="C67" s="173">
        <v>451535</v>
      </c>
      <c r="D67" s="168">
        <v>3</v>
      </c>
      <c r="E67" s="161">
        <v>12.15</v>
      </c>
      <c r="F67" s="162">
        <f t="shared" si="7"/>
        <v>14.701499999999999</v>
      </c>
      <c r="G67" s="181" t="s">
        <v>918</v>
      </c>
      <c r="H67" s="161">
        <f t="shared" si="1"/>
        <v>0</v>
      </c>
      <c r="I67" s="163">
        <f t="shared" si="2"/>
        <v>465500</v>
      </c>
      <c r="J67" s="164">
        <f t="shared" si="3"/>
        <v>507342.69662921346</v>
      </c>
      <c r="K67" s="194">
        <f t="shared" si="4"/>
        <v>26.901499999999999</v>
      </c>
      <c r="L67" s="165">
        <v>18000</v>
      </c>
      <c r="M67" s="165">
        <f t="shared" si="5"/>
        <v>21780</v>
      </c>
      <c r="N67" s="166">
        <f t="shared" si="6"/>
        <v>639487.6136993235</v>
      </c>
      <c r="O67" s="174" t="s">
        <v>35</v>
      </c>
      <c r="P67" s="181" t="s">
        <v>10</v>
      </c>
    </row>
    <row r="68" spans="1:16" s="167" customFormat="1" ht="12">
      <c r="A68" s="172" t="s">
        <v>143</v>
      </c>
      <c r="B68" s="25" t="s">
        <v>144</v>
      </c>
      <c r="C68" s="173">
        <v>94545</v>
      </c>
      <c r="D68" s="168">
        <v>3</v>
      </c>
      <c r="E68" s="161">
        <v>14.15</v>
      </c>
      <c r="F68" s="162">
        <f t="shared" ref="F68:F79" si="8">E68*1.21</f>
        <v>17.121500000000001</v>
      </c>
      <c r="G68" s="181" t="s">
        <v>918</v>
      </c>
      <c r="H68" s="161">
        <f t="shared" si="1"/>
        <v>0</v>
      </c>
      <c r="I68" s="163">
        <f t="shared" si="2"/>
        <v>97469.072164948462</v>
      </c>
      <c r="J68" s="164">
        <f t="shared" si="3"/>
        <v>106230.33707865169</v>
      </c>
      <c r="K68" s="194">
        <f t="shared" si="4"/>
        <v>29.3215</v>
      </c>
      <c r="L68" s="165"/>
      <c r="M68" s="165">
        <f t="shared" si="5"/>
        <v>0</v>
      </c>
      <c r="N68" s="166">
        <f t="shared" si="6"/>
        <v>133767.69456058065</v>
      </c>
      <c r="O68" s="174" t="s">
        <v>29</v>
      </c>
      <c r="P68" s="181" t="s">
        <v>52</v>
      </c>
    </row>
    <row r="69" spans="1:16" s="167" customFormat="1" ht="12">
      <c r="A69" s="172" t="s">
        <v>145</v>
      </c>
      <c r="B69" s="25" t="s">
        <v>146</v>
      </c>
      <c r="C69" s="173">
        <v>3769.99</v>
      </c>
      <c r="D69" s="168">
        <v>3</v>
      </c>
      <c r="E69" s="161">
        <v>15.5</v>
      </c>
      <c r="F69" s="162">
        <f t="shared" si="8"/>
        <v>18.754999999999999</v>
      </c>
      <c r="G69" s="181" t="s">
        <v>918</v>
      </c>
      <c r="H69" s="161">
        <f t="shared" si="1"/>
        <v>0</v>
      </c>
      <c r="I69" s="163">
        <f t="shared" si="2"/>
        <v>3886.5876288659792</v>
      </c>
      <c r="J69" s="164">
        <f t="shared" si="3"/>
        <v>4235.9438202247184</v>
      </c>
      <c r="K69" s="194">
        <f t="shared" si="4"/>
        <v>30.954999999999998</v>
      </c>
      <c r="L69" s="165"/>
      <c r="M69" s="165">
        <f t="shared" si="5"/>
        <v>0</v>
      </c>
      <c r="N69" s="166">
        <f t="shared" si="6"/>
        <v>5460.1926279962336</v>
      </c>
      <c r="O69" s="174" t="s">
        <v>148</v>
      </c>
      <c r="P69" s="181" t="s">
        <v>147</v>
      </c>
    </row>
    <row r="70" spans="1:16" s="167" customFormat="1" ht="12">
      <c r="A70" s="172" t="s">
        <v>149</v>
      </c>
      <c r="B70" s="25" t="s">
        <v>150</v>
      </c>
      <c r="C70" s="173">
        <v>908340.02</v>
      </c>
      <c r="D70" s="168">
        <v>7</v>
      </c>
      <c r="E70" s="161">
        <v>14.15</v>
      </c>
      <c r="F70" s="162">
        <f t="shared" si="8"/>
        <v>17.121500000000001</v>
      </c>
      <c r="G70" s="181" t="s">
        <v>918</v>
      </c>
      <c r="H70" s="161">
        <f t="shared" si="1"/>
        <v>0</v>
      </c>
      <c r="I70" s="163">
        <f t="shared" si="2"/>
        <v>976709.69892473111</v>
      </c>
      <c r="J70" s="164">
        <f t="shared" si="3"/>
        <v>1068635.3176470587</v>
      </c>
      <c r="K70" s="194">
        <f t="shared" si="4"/>
        <v>33.3215</v>
      </c>
      <c r="L70" s="165"/>
      <c r="M70" s="165">
        <f t="shared" si="5"/>
        <v>0</v>
      </c>
      <c r="N70" s="166">
        <f t="shared" si="6"/>
        <v>1362268.2273896385</v>
      </c>
      <c r="O70" s="174" t="s">
        <v>151</v>
      </c>
      <c r="P70" s="181" t="s">
        <v>38</v>
      </c>
    </row>
    <row r="71" spans="1:16" s="167" customFormat="1" ht="12">
      <c r="A71" s="172" t="s">
        <v>152</v>
      </c>
      <c r="B71" s="25" t="s">
        <v>153</v>
      </c>
      <c r="C71" s="173">
        <v>2339.35</v>
      </c>
      <c r="D71" s="168">
        <v>3</v>
      </c>
      <c r="E71" s="161">
        <v>15.5</v>
      </c>
      <c r="F71" s="162">
        <f t="shared" si="8"/>
        <v>18.754999999999999</v>
      </c>
      <c r="G71" s="181" t="s">
        <v>918</v>
      </c>
      <c r="H71" s="161">
        <f t="shared" si="1"/>
        <v>0</v>
      </c>
      <c r="I71" s="163">
        <f t="shared" si="2"/>
        <v>2411.7010309278348</v>
      </c>
      <c r="J71" s="164">
        <f t="shared" si="3"/>
        <v>2628.4831460674154</v>
      </c>
      <c r="K71" s="194">
        <f t="shared" si="4"/>
        <v>30.954999999999998</v>
      </c>
      <c r="L71" s="165"/>
      <c r="M71" s="165">
        <f t="shared" si="5"/>
        <v>0</v>
      </c>
      <c r="N71" s="166">
        <f t="shared" si="6"/>
        <v>3388.1526540661885</v>
      </c>
      <c r="O71" s="174" t="s">
        <v>155</v>
      </c>
      <c r="P71" s="181" t="s">
        <v>154</v>
      </c>
    </row>
    <row r="72" spans="1:16" s="167" customFormat="1" ht="12">
      <c r="A72" s="172" t="s">
        <v>156</v>
      </c>
      <c r="B72" s="25" t="s">
        <v>157</v>
      </c>
      <c r="C72" s="173">
        <v>150000</v>
      </c>
      <c r="D72" s="168">
        <v>3</v>
      </c>
      <c r="E72" s="161">
        <v>14.15</v>
      </c>
      <c r="F72" s="162">
        <f t="shared" si="8"/>
        <v>17.121500000000001</v>
      </c>
      <c r="G72" s="181" t="s">
        <v>918</v>
      </c>
      <c r="H72" s="161">
        <f t="shared" si="1"/>
        <v>0</v>
      </c>
      <c r="I72" s="163">
        <f t="shared" si="2"/>
        <v>154639.17525773196</v>
      </c>
      <c r="J72" s="164">
        <f t="shared" si="3"/>
        <v>168539.32584269662</v>
      </c>
      <c r="K72" s="194">
        <f t="shared" si="4"/>
        <v>29.3215</v>
      </c>
      <c r="L72" s="165">
        <v>9000</v>
      </c>
      <c r="M72" s="165">
        <f t="shared" si="5"/>
        <v>10890</v>
      </c>
      <c r="N72" s="166">
        <f t="shared" si="6"/>
        <v>223118.61266155902</v>
      </c>
      <c r="O72" s="174" t="s">
        <v>158</v>
      </c>
      <c r="P72" s="181" t="s">
        <v>28</v>
      </c>
    </row>
    <row r="73" spans="1:16" s="167" customFormat="1" ht="12">
      <c r="A73" s="172" t="s">
        <v>159</v>
      </c>
      <c r="B73" s="25" t="s">
        <v>160</v>
      </c>
      <c r="C73" s="173">
        <v>86871.33</v>
      </c>
      <c r="D73" s="168">
        <v>3</v>
      </c>
      <c r="E73" s="161">
        <v>14.15</v>
      </c>
      <c r="F73" s="162">
        <f t="shared" si="8"/>
        <v>17.121500000000001</v>
      </c>
      <c r="G73" s="181" t="s">
        <v>918</v>
      </c>
      <c r="H73" s="161">
        <f t="shared" si="1"/>
        <v>0</v>
      </c>
      <c r="I73" s="163">
        <f t="shared" si="2"/>
        <v>89558.072164948462</v>
      </c>
      <c r="J73" s="164">
        <f t="shared" si="3"/>
        <v>97608.235955056181</v>
      </c>
      <c r="K73" s="194">
        <f t="shared" si="4"/>
        <v>29.3215</v>
      </c>
      <c r="L73" s="165"/>
      <c r="M73" s="165">
        <f t="shared" si="5"/>
        <v>0</v>
      </c>
      <c r="N73" s="166">
        <f t="shared" si="6"/>
        <v>122910.54563976315</v>
      </c>
      <c r="O73" s="174" t="s">
        <v>35</v>
      </c>
      <c r="P73" s="181" t="s">
        <v>52</v>
      </c>
    </row>
    <row r="74" spans="1:16" s="167" customFormat="1" ht="12">
      <c r="A74" s="172" t="s">
        <v>161</v>
      </c>
      <c r="B74" s="25" t="s">
        <v>162</v>
      </c>
      <c r="C74" s="173">
        <v>47600.75</v>
      </c>
      <c r="D74" s="168">
        <v>3</v>
      </c>
      <c r="E74" s="161">
        <v>14.15</v>
      </c>
      <c r="F74" s="162">
        <f t="shared" si="8"/>
        <v>17.121500000000001</v>
      </c>
      <c r="G74" s="181" t="s">
        <v>918</v>
      </c>
      <c r="H74" s="161">
        <f t="shared" si="1"/>
        <v>0</v>
      </c>
      <c r="I74" s="163">
        <f t="shared" si="2"/>
        <v>49072.938144329899</v>
      </c>
      <c r="J74" s="164">
        <f t="shared" si="3"/>
        <v>53483.988764044945</v>
      </c>
      <c r="K74" s="194">
        <f t="shared" si="4"/>
        <v>29.3215</v>
      </c>
      <c r="L74" s="165">
        <v>9165.99</v>
      </c>
      <c r="M74" s="165">
        <f t="shared" si="5"/>
        <v>11090.847899999999</v>
      </c>
      <c r="N74" s="166">
        <f t="shared" si="6"/>
        <v>78439.122127664697</v>
      </c>
      <c r="O74" s="174" t="s">
        <v>163</v>
      </c>
      <c r="P74" s="181" t="s">
        <v>28</v>
      </c>
    </row>
    <row r="75" spans="1:16" s="167" customFormat="1" ht="12">
      <c r="A75" s="172" t="s">
        <v>164</v>
      </c>
      <c r="B75" s="25" t="s">
        <v>165</v>
      </c>
      <c r="C75" s="173">
        <v>388396.23</v>
      </c>
      <c r="D75" s="168">
        <v>3</v>
      </c>
      <c r="E75" s="161">
        <v>14.15</v>
      </c>
      <c r="F75" s="162">
        <f t="shared" si="8"/>
        <v>17.121500000000001</v>
      </c>
      <c r="G75" s="181" t="s">
        <v>917</v>
      </c>
      <c r="H75" s="161">
        <f t="shared" si="1"/>
        <v>0</v>
      </c>
      <c r="I75" s="163">
        <f t="shared" si="2"/>
        <v>400408.48453608248</v>
      </c>
      <c r="J75" s="164">
        <f t="shared" si="3"/>
        <v>436400.25842696626</v>
      </c>
      <c r="K75" s="194">
        <f t="shared" si="4"/>
        <v>29.3215</v>
      </c>
      <c r="L75" s="165"/>
      <c r="M75" s="165">
        <f t="shared" si="5"/>
        <v>0</v>
      </c>
      <c r="N75" s="166">
        <f t="shared" si="6"/>
        <v>549525.28703919856</v>
      </c>
      <c r="O75" s="174" t="s">
        <v>15</v>
      </c>
      <c r="P75" s="181" t="s">
        <v>38</v>
      </c>
    </row>
    <row r="76" spans="1:16" s="167" customFormat="1" ht="12">
      <c r="A76" s="172" t="s">
        <v>166</v>
      </c>
      <c r="B76" s="25" t="s">
        <v>167</v>
      </c>
      <c r="C76" s="173">
        <v>3769.99</v>
      </c>
      <c r="D76" s="168">
        <v>3</v>
      </c>
      <c r="E76" s="161">
        <v>15.5</v>
      </c>
      <c r="F76" s="162">
        <f t="shared" si="8"/>
        <v>18.754999999999999</v>
      </c>
      <c r="G76" s="181" t="s">
        <v>918</v>
      </c>
      <c r="H76" s="161">
        <f t="shared" si="1"/>
        <v>0</v>
      </c>
      <c r="I76" s="163">
        <f t="shared" si="2"/>
        <v>3886.5876288659792</v>
      </c>
      <c r="J76" s="164">
        <f t="shared" si="3"/>
        <v>4235.9438202247184</v>
      </c>
      <c r="K76" s="194">
        <f t="shared" si="4"/>
        <v>30.954999999999998</v>
      </c>
      <c r="L76" s="165"/>
      <c r="M76" s="165">
        <f t="shared" si="5"/>
        <v>0</v>
      </c>
      <c r="N76" s="166">
        <f t="shared" si="6"/>
        <v>5460.1926279962336</v>
      </c>
      <c r="O76" s="174" t="s">
        <v>148</v>
      </c>
      <c r="P76" s="181" t="s">
        <v>147</v>
      </c>
    </row>
    <row r="77" spans="1:16" s="167" customFormat="1" ht="12">
      <c r="A77" s="172" t="s">
        <v>168</v>
      </c>
      <c r="B77" s="25" t="s">
        <v>169</v>
      </c>
      <c r="C77" s="173">
        <v>390</v>
      </c>
      <c r="D77" s="168">
        <v>3</v>
      </c>
      <c r="E77" s="161">
        <v>15.5</v>
      </c>
      <c r="F77" s="162">
        <f t="shared" si="8"/>
        <v>18.754999999999999</v>
      </c>
      <c r="G77" s="181" t="s">
        <v>918</v>
      </c>
      <c r="H77" s="161">
        <f t="shared" si="1"/>
        <v>0</v>
      </c>
      <c r="I77" s="163">
        <f t="shared" si="2"/>
        <v>402.06185567010311</v>
      </c>
      <c r="J77" s="164">
        <f t="shared" si="3"/>
        <v>438.20224719101122</v>
      </c>
      <c r="K77" s="194">
        <f t="shared" si="4"/>
        <v>30.954999999999998</v>
      </c>
      <c r="L77" s="165"/>
      <c r="M77" s="165">
        <f t="shared" si="5"/>
        <v>0</v>
      </c>
      <c r="N77" s="166">
        <f t="shared" si="6"/>
        <v>564.8490115142298</v>
      </c>
      <c r="O77" s="174" t="s">
        <v>170</v>
      </c>
      <c r="P77" s="181" t="s">
        <v>154</v>
      </c>
    </row>
    <row r="78" spans="1:16" s="167" customFormat="1" ht="12">
      <c r="A78" s="172" t="s">
        <v>171</v>
      </c>
      <c r="B78" s="25" t="s">
        <v>172</v>
      </c>
      <c r="C78" s="173">
        <v>679300</v>
      </c>
      <c r="D78" s="168">
        <v>3</v>
      </c>
      <c r="E78" s="161">
        <v>14.15</v>
      </c>
      <c r="F78" s="162">
        <f t="shared" si="8"/>
        <v>17.121500000000001</v>
      </c>
      <c r="G78" s="181" t="s">
        <v>918</v>
      </c>
      <c r="H78" s="161">
        <f t="shared" ref="H78:H141" si="9">(IF(G78=$G$3,$H$3)+IF(G78=$G$4,$H$4)+IF(G78=$G$5,$H$5)+IF(G78=$G$6,$H$6)+IF(G78=$G$7,$H$7)+IF(G78=$G$8,$H$8)+IF(G78=$G$9,$H$9)+IF(G78=$G$10,$H$10)+IF(G78=$G$11,$H$11))</f>
        <v>0</v>
      </c>
      <c r="I78" s="163">
        <f t="shared" ref="I78:I141" si="10">(C78/(($J$3-D78)/100))</f>
        <v>700309.27835051552</v>
      </c>
      <c r="J78" s="164">
        <f t="shared" ref="J78:J141" si="11">(C78/(($J$3-D78)/100-(0.08)))</f>
        <v>763258.42696629209</v>
      </c>
      <c r="K78" s="194">
        <f t="shared" si="4"/>
        <v>29.3215</v>
      </c>
      <c r="L78" s="165"/>
      <c r="M78" s="165">
        <f t="shared" si="5"/>
        <v>0</v>
      </c>
      <c r="N78" s="166">
        <f t="shared" si="6"/>
        <v>961112.64387331367</v>
      </c>
      <c r="O78" s="174" t="s">
        <v>25</v>
      </c>
      <c r="P78" s="181" t="s">
        <v>38</v>
      </c>
    </row>
    <row r="79" spans="1:16" s="167" customFormat="1" ht="12">
      <c r="A79" s="172" t="s">
        <v>173</v>
      </c>
      <c r="B79" s="25" t="s">
        <v>174</v>
      </c>
      <c r="C79" s="173">
        <v>633721</v>
      </c>
      <c r="D79" s="168">
        <v>3</v>
      </c>
      <c r="E79" s="161">
        <v>14.15</v>
      </c>
      <c r="F79" s="162">
        <f t="shared" si="8"/>
        <v>17.121500000000001</v>
      </c>
      <c r="G79" s="181" t="s">
        <v>918</v>
      </c>
      <c r="H79" s="161">
        <f t="shared" si="9"/>
        <v>0</v>
      </c>
      <c r="I79" s="163">
        <f t="shared" si="10"/>
        <v>653320.618556701</v>
      </c>
      <c r="J79" s="164">
        <f t="shared" si="11"/>
        <v>712046.06741573033</v>
      </c>
      <c r="K79" s="194">
        <f t="shared" ref="K79:K142" si="12">(D79+8+1.2)+(F79+H79)</f>
        <v>29.3215</v>
      </c>
      <c r="L79" s="165"/>
      <c r="M79" s="165">
        <f t="shared" ref="M79:M142" si="13">L79*1.21</f>
        <v>0</v>
      </c>
      <c r="N79" s="166">
        <f t="shared" ref="N79:N142" si="14">C79/((100-K79)/100)+M79</f>
        <v>896624.85762997239</v>
      </c>
      <c r="O79" s="174" t="s">
        <v>175</v>
      </c>
      <c r="P79" s="181" t="s">
        <v>14</v>
      </c>
    </row>
    <row r="80" spans="1:16" s="167" customFormat="1" ht="12">
      <c r="A80" s="172" t="s">
        <v>176</v>
      </c>
      <c r="B80" s="25" t="s">
        <v>177</v>
      </c>
      <c r="C80" s="173">
        <v>154351.85</v>
      </c>
      <c r="D80" s="168">
        <v>3</v>
      </c>
      <c r="E80" s="161">
        <v>14.15</v>
      </c>
      <c r="F80" s="162">
        <f>E80*1.21</f>
        <v>17.121500000000001</v>
      </c>
      <c r="G80" s="181" t="s">
        <v>918</v>
      </c>
      <c r="H80" s="161">
        <f t="shared" si="9"/>
        <v>0</v>
      </c>
      <c r="I80" s="163">
        <f t="shared" si="10"/>
        <v>159125.61855670105</v>
      </c>
      <c r="J80" s="164">
        <f t="shared" si="11"/>
        <v>173429.04494382022</v>
      </c>
      <c r="K80" s="194">
        <f t="shared" si="12"/>
        <v>29.3215</v>
      </c>
      <c r="L80" s="165"/>
      <c r="M80" s="165">
        <f t="shared" si="13"/>
        <v>0</v>
      </c>
      <c r="N80" s="166">
        <f t="shared" si="14"/>
        <v>218385.85991496709</v>
      </c>
      <c r="O80" s="174" t="s">
        <v>35</v>
      </c>
      <c r="P80" s="181" t="s">
        <v>18</v>
      </c>
    </row>
    <row r="81" spans="1:16" s="167" customFormat="1" ht="12">
      <c r="A81" s="172" t="s">
        <v>178</v>
      </c>
      <c r="B81" s="25" t="s">
        <v>179</v>
      </c>
      <c r="C81" s="173">
        <v>316354.5</v>
      </c>
      <c r="D81" s="168">
        <v>4</v>
      </c>
      <c r="E81" s="161">
        <v>14.15</v>
      </c>
      <c r="F81" s="162">
        <f>E81*1.21</f>
        <v>17.121500000000001</v>
      </c>
      <c r="G81" s="181" t="s">
        <v>918</v>
      </c>
      <c r="H81" s="161">
        <f t="shared" si="9"/>
        <v>0</v>
      </c>
      <c r="I81" s="163">
        <f t="shared" si="10"/>
        <v>329535.9375</v>
      </c>
      <c r="J81" s="164">
        <f t="shared" si="11"/>
        <v>359493.75</v>
      </c>
      <c r="K81" s="194">
        <f t="shared" si="12"/>
        <v>30.3215</v>
      </c>
      <c r="L81" s="165"/>
      <c r="M81" s="165">
        <f t="shared" si="13"/>
        <v>0</v>
      </c>
      <c r="N81" s="166">
        <f t="shared" si="14"/>
        <v>454020.25014889817</v>
      </c>
      <c r="O81" s="174" t="s">
        <v>42</v>
      </c>
      <c r="P81" s="181" t="s">
        <v>64</v>
      </c>
    </row>
    <row r="82" spans="1:16" s="167" customFormat="1" ht="12">
      <c r="A82" s="172" t="s">
        <v>180</v>
      </c>
      <c r="B82" s="25" t="s">
        <v>181</v>
      </c>
      <c r="C82" s="173">
        <v>218999</v>
      </c>
      <c r="D82" s="168">
        <v>3</v>
      </c>
      <c r="E82" s="161">
        <v>12.15</v>
      </c>
      <c r="F82" s="162">
        <f>E82*1.21</f>
        <v>14.701499999999999</v>
      </c>
      <c r="G82" s="181" t="s">
        <v>918</v>
      </c>
      <c r="H82" s="161">
        <f t="shared" si="9"/>
        <v>0</v>
      </c>
      <c r="I82" s="163">
        <f t="shared" si="10"/>
        <v>225772.1649484536</v>
      </c>
      <c r="J82" s="164">
        <f t="shared" si="11"/>
        <v>246066.29213483146</v>
      </c>
      <c r="K82" s="194">
        <f t="shared" si="12"/>
        <v>26.901499999999999</v>
      </c>
      <c r="L82" s="165">
        <v>8800</v>
      </c>
      <c r="M82" s="165">
        <f t="shared" si="13"/>
        <v>10648</v>
      </c>
      <c r="N82" s="166">
        <f t="shared" si="14"/>
        <v>310242.38292167417</v>
      </c>
      <c r="O82" s="174" t="s">
        <v>11</v>
      </c>
      <c r="P82" s="181" t="s">
        <v>10</v>
      </c>
    </row>
    <row r="83" spans="1:16" s="167" customFormat="1" ht="12">
      <c r="A83" s="172" t="s">
        <v>182</v>
      </c>
      <c r="B83" s="25" t="s">
        <v>183</v>
      </c>
      <c r="C83" s="173">
        <v>14076</v>
      </c>
      <c r="D83" s="168">
        <v>3</v>
      </c>
      <c r="E83" s="161">
        <v>13.5</v>
      </c>
      <c r="F83" s="162">
        <f t="shared" ref="F83:F90" si="15">E83*1.21</f>
        <v>16.335000000000001</v>
      </c>
      <c r="G83" s="181" t="s">
        <v>918</v>
      </c>
      <c r="H83" s="161">
        <f t="shared" si="9"/>
        <v>0</v>
      </c>
      <c r="I83" s="163">
        <f t="shared" si="10"/>
        <v>14511.340206185567</v>
      </c>
      <c r="J83" s="164">
        <f t="shared" si="11"/>
        <v>15815.730337078652</v>
      </c>
      <c r="K83" s="194">
        <f t="shared" si="12"/>
        <v>28.535</v>
      </c>
      <c r="L83" s="165"/>
      <c r="M83" s="165">
        <f t="shared" si="13"/>
        <v>0</v>
      </c>
      <c r="N83" s="166">
        <f t="shared" si="14"/>
        <v>19696.3548590219</v>
      </c>
      <c r="O83" s="174" t="s">
        <v>185</v>
      </c>
      <c r="P83" s="181" t="s">
        <v>184</v>
      </c>
    </row>
    <row r="84" spans="1:16" s="167" customFormat="1" ht="12">
      <c r="A84" s="172" t="s">
        <v>186</v>
      </c>
      <c r="B84" s="25" t="s">
        <v>187</v>
      </c>
      <c r="C84" s="173">
        <v>2954.55</v>
      </c>
      <c r="D84" s="168">
        <v>40</v>
      </c>
      <c r="E84" s="161">
        <v>15.5</v>
      </c>
      <c r="F84" s="162">
        <f t="shared" si="15"/>
        <v>18.754999999999999</v>
      </c>
      <c r="G84" s="181" t="s">
        <v>918</v>
      </c>
      <c r="H84" s="161">
        <f t="shared" si="9"/>
        <v>0</v>
      </c>
      <c r="I84" s="163">
        <f t="shared" si="10"/>
        <v>4924.2500000000009</v>
      </c>
      <c r="J84" s="164">
        <f t="shared" si="11"/>
        <v>5681.8269230769229</v>
      </c>
      <c r="K84" s="194">
        <f t="shared" si="12"/>
        <v>67.954999999999998</v>
      </c>
      <c r="L84" s="165">
        <v>900</v>
      </c>
      <c r="M84" s="165">
        <f t="shared" si="13"/>
        <v>1089</v>
      </c>
      <c r="N84" s="166">
        <f t="shared" si="14"/>
        <v>10309.00312061164</v>
      </c>
      <c r="O84" s="174" t="s">
        <v>170</v>
      </c>
      <c r="P84" s="181" t="s">
        <v>154</v>
      </c>
    </row>
    <row r="85" spans="1:16" s="167" customFormat="1" ht="12">
      <c r="A85" s="172" t="s">
        <v>188</v>
      </c>
      <c r="B85" s="25" t="s">
        <v>189</v>
      </c>
      <c r="C85" s="173">
        <v>535500</v>
      </c>
      <c r="D85" s="168">
        <v>3</v>
      </c>
      <c r="E85" s="161">
        <v>14.15</v>
      </c>
      <c r="F85" s="162">
        <f t="shared" si="15"/>
        <v>17.121500000000001</v>
      </c>
      <c r="G85" s="181" t="s">
        <v>918</v>
      </c>
      <c r="H85" s="161">
        <f t="shared" si="9"/>
        <v>0</v>
      </c>
      <c r="I85" s="163">
        <f t="shared" si="10"/>
        <v>552061.8556701031</v>
      </c>
      <c r="J85" s="164">
        <f t="shared" si="11"/>
        <v>601685.39325842692</v>
      </c>
      <c r="K85" s="194">
        <f t="shared" si="12"/>
        <v>29.3215</v>
      </c>
      <c r="L85" s="165"/>
      <c r="M85" s="165">
        <f t="shared" si="13"/>
        <v>0</v>
      </c>
      <c r="N85" s="166">
        <f t="shared" si="14"/>
        <v>757656.14720176579</v>
      </c>
      <c r="O85" s="174" t="s">
        <v>25</v>
      </c>
      <c r="P85" s="181" t="s">
        <v>38</v>
      </c>
    </row>
    <row r="86" spans="1:16" s="167" customFormat="1" ht="12">
      <c r="A86" s="172" t="s">
        <v>190</v>
      </c>
      <c r="B86" s="25" t="s">
        <v>191</v>
      </c>
      <c r="C86" s="173">
        <v>502645</v>
      </c>
      <c r="D86" s="168">
        <v>3</v>
      </c>
      <c r="E86" s="161">
        <v>14.15</v>
      </c>
      <c r="F86" s="162">
        <f t="shared" si="15"/>
        <v>17.121500000000001</v>
      </c>
      <c r="G86" s="181" t="s">
        <v>918</v>
      </c>
      <c r="H86" s="161">
        <f t="shared" si="9"/>
        <v>0</v>
      </c>
      <c r="I86" s="163">
        <f t="shared" si="10"/>
        <v>518190.72164948453</v>
      </c>
      <c r="J86" s="164">
        <f t="shared" si="11"/>
        <v>564769.66292134835</v>
      </c>
      <c r="K86" s="194">
        <f t="shared" si="12"/>
        <v>29.3215</v>
      </c>
      <c r="L86" s="165"/>
      <c r="M86" s="165">
        <f t="shared" si="13"/>
        <v>0</v>
      </c>
      <c r="N86" s="166">
        <f t="shared" si="14"/>
        <v>711171.00674179557</v>
      </c>
      <c r="O86" s="174" t="s">
        <v>192</v>
      </c>
      <c r="P86" s="181" t="s">
        <v>45</v>
      </c>
    </row>
    <row r="87" spans="1:16" s="167" customFormat="1" ht="12">
      <c r="A87" s="172" t="s">
        <v>193</v>
      </c>
      <c r="B87" s="25" t="s">
        <v>194</v>
      </c>
      <c r="C87" s="173">
        <v>237714.18</v>
      </c>
      <c r="D87" s="168">
        <v>3</v>
      </c>
      <c r="E87" s="161">
        <v>14.15</v>
      </c>
      <c r="F87" s="162">
        <f t="shared" si="15"/>
        <v>17.121500000000001</v>
      </c>
      <c r="G87" s="181" t="s">
        <v>918</v>
      </c>
      <c r="H87" s="161">
        <f t="shared" si="9"/>
        <v>0</v>
      </c>
      <c r="I87" s="163">
        <f t="shared" si="10"/>
        <v>245066.1649484536</v>
      </c>
      <c r="J87" s="164">
        <f t="shared" si="11"/>
        <v>267094.58426966291</v>
      </c>
      <c r="K87" s="194">
        <f t="shared" si="12"/>
        <v>29.3215</v>
      </c>
      <c r="L87" s="165"/>
      <c r="M87" s="165">
        <f t="shared" si="13"/>
        <v>0</v>
      </c>
      <c r="N87" s="166">
        <f t="shared" si="14"/>
        <v>336331.67087586748</v>
      </c>
      <c r="O87" s="174" t="s">
        <v>42</v>
      </c>
      <c r="P87" s="181" t="s">
        <v>64</v>
      </c>
    </row>
    <row r="88" spans="1:16" s="167" customFormat="1" ht="12">
      <c r="A88" s="172" t="s">
        <v>195</v>
      </c>
      <c r="B88" s="25" t="s">
        <v>196</v>
      </c>
      <c r="C88" s="173">
        <v>426000.01</v>
      </c>
      <c r="D88" s="168">
        <v>7</v>
      </c>
      <c r="E88" s="161">
        <v>12.15</v>
      </c>
      <c r="F88" s="162">
        <f t="shared" si="15"/>
        <v>14.701499999999999</v>
      </c>
      <c r="G88" s="181" t="s">
        <v>918</v>
      </c>
      <c r="H88" s="161">
        <f t="shared" si="9"/>
        <v>0</v>
      </c>
      <c r="I88" s="163">
        <f t="shared" si="10"/>
        <v>458064.52688172041</v>
      </c>
      <c r="J88" s="164">
        <f t="shared" si="11"/>
        <v>501176.48235294112</v>
      </c>
      <c r="K88" s="194">
        <f t="shared" si="12"/>
        <v>30.901499999999999</v>
      </c>
      <c r="L88" s="165"/>
      <c r="M88" s="165">
        <f t="shared" si="13"/>
        <v>0</v>
      </c>
      <c r="N88" s="166">
        <f t="shared" si="14"/>
        <v>616511.22672706353</v>
      </c>
      <c r="O88" s="174" t="s">
        <v>32</v>
      </c>
      <c r="P88" s="181" t="s">
        <v>6</v>
      </c>
    </row>
    <row r="89" spans="1:16" s="167" customFormat="1" ht="12">
      <c r="A89" s="172" t="s">
        <v>197</v>
      </c>
      <c r="B89" s="25" t="s">
        <v>198</v>
      </c>
      <c r="C89" s="173">
        <v>46492.75</v>
      </c>
      <c r="D89" s="168">
        <v>3</v>
      </c>
      <c r="E89" s="161">
        <v>14.15</v>
      </c>
      <c r="F89" s="162">
        <f t="shared" si="15"/>
        <v>17.121500000000001</v>
      </c>
      <c r="G89" s="181" t="s">
        <v>918</v>
      </c>
      <c r="H89" s="161">
        <f t="shared" si="9"/>
        <v>0</v>
      </c>
      <c r="I89" s="163">
        <f t="shared" si="10"/>
        <v>47930.670103092787</v>
      </c>
      <c r="J89" s="164">
        <f t="shared" si="11"/>
        <v>52239.044943820227</v>
      </c>
      <c r="K89" s="194">
        <f t="shared" si="12"/>
        <v>29.3215</v>
      </c>
      <c r="L89" s="165"/>
      <c r="M89" s="165">
        <f t="shared" si="13"/>
        <v>0</v>
      </c>
      <c r="N89" s="166">
        <f t="shared" si="14"/>
        <v>65780.612208804654</v>
      </c>
      <c r="O89" s="174" t="s">
        <v>199</v>
      </c>
      <c r="P89" s="181" t="s">
        <v>52</v>
      </c>
    </row>
    <row r="90" spans="1:16" s="167" customFormat="1" ht="12">
      <c r="A90" s="172" t="s">
        <v>200</v>
      </c>
      <c r="B90" s="25" t="s">
        <v>201</v>
      </c>
      <c r="C90" s="173">
        <v>416545.45</v>
      </c>
      <c r="D90" s="168">
        <v>3</v>
      </c>
      <c r="E90" s="161">
        <v>14.15</v>
      </c>
      <c r="F90" s="162">
        <f t="shared" si="15"/>
        <v>17.121500000000001</v>
      </c>
      <c r="G90" s="181" t="s">
        <v>918</v>
      </c>
      <c r="H90" s="161">
        <f t="shared" si="9"/>
        <v>0</v>
      </c>
      <c r="I90" s="163">
        <f t="shared" si="10"/>
        <v>429428.29896907217</v>
      </c>
      <c r="J90" s="164">
        <f t="shared" si="11"/>
        <v>468028.59550561797</v>
      </c>
      <c r="K90" s="194">
        <f t="shared" si="12"/>
        <v>29.3215</v>
      </c>
      <c r="L90" s="165"/>
      <c r="M90" s="165">
        <f t="shared" si="13"/>
        <v>0</v>
      </c>
      <c r="N90" s="166">
        <f t="shared" si="14"/>
        <v>589352.41975989868</v>
      </c>
      <c r="O90" s="174" t="s">
        <v>15</v>
      </c>
      <c r="P90" s="181" t="s">
        <v>38</v>
      </c>
    </row>
    <row r="91" spans="1:16" s="167" customFormat="1" ht="12">
      <c r="A91" s="172" t="s">
        <v>202</v>
      </c>
      <c r="B91" s="25" t="s">
        <v>203</v>
      </c>
      <c r="C91" s="173">
        <v>5148.01</v>
      </c>
      <c r="D91" s="168">
        <v>3</v>
      </c>
      <c r="E91" s="161">
        <v>14.5</v>
      </c>
      <c r="F91" s="162">
        <f t="shared" ref="F91:F99" si="16">E91*1.21</f>
        <v>17.544999999999998</v>
      </c>
      <c r="G91" s="181" t="s">
        <v>918</v>
      </c>
      <c r="H91" s="161">
        <f t="shared" si="9"/>
        <v>0</v>
      </c>
      <c r="I91" s="163">
        <f t="shared" si="10"/>
        <v>5307.2268041237121</v>
      </c>
      <c r="J91" s="164">
        <f t="shared" si="11"/>
        <v>5784.2808988764045</v>
      </c>
      <c r="K91" s="194">
        <f t="shared" si="12"/>
        <v>29.744999999999997</v>
      </c>
      <c r="L91" s="165">
        <v>900</v>
      </c>
      <c r="M91" s="165">
        <f t="shared" si="13"/>
        <v>1089</v>
      </c>
      <c r="N91" s="166">
        <f t="shared" si="14"/>
        <v>8416.6065760444108</v>
      </c>
      <c r="O91" s="174" t="s">
        <v>205</v>
      </c>
      <c r="P91" s="181" t="s">
        <v>204</v>
      </c>
    </row>
    <row r="92" spans="1:16" s="167" customFormat="1" ht="12">
      <c r="A92" s="172" t="s">
        <v>206</v>
      </c>
      <c r="B92" s="25" t="s">
        <v>207</v>
      </c>
      <c r="C92" s="173">
        <v>159250</v>
      </c>
      <c r="D92" s="168">
        <v>0</v>
      </c>
      <c r="E92" s="161">
        <v>15.5</v>
      </c>
      <c r="F92" s="162">
        <f t="shared" si="16"/>
        <v>18.754999999999999</v>
      </c>
      <c r="G92" s="181" t="s">
        <v>918</v>
      </c>
      <c r="H92" s="161">
        <f t="shared" si="9"/>
        <v>0</v>
      </c>
      <c r="I92" s="163">
        <f t="shared" si="10"/>
        <v>159250</v>
      </c>
      <c r="J92" s="164">
        <f t="shared" si="11"/>
        <v>173097.82608695651</v>
      </c>
      <c r="K92" s="194">
        <f t="shared" si="12"/>
        <v>27.954999999999998</v>
      </c>
      <c r="L92" s="165"/>
      <c r="M92" s="165">
        <f t="shared" si="13"/>
        <v>0</v>
      </c>
      <c r="N92" s="166">
        <f t="shared" si="14"/>
        <v>221042.40405302242</v>
      </c>
      <c r="O92" s="174" t="s">
        <v>209</v>
      </c>
      <c r="P92" s="181" t="s">
        <v>208</v>
      </c>
    </row>
    <row r="93" spans="1:16" s="167" customFormat="1" ht="12">
      <c r="A93" s="172" t="s">
        <v>210</v>
      </c>
      <c r="B93" s="25" t="s">
        <v>211</v>
      </c>
      <c r="C93" s="173">
        <v>146750.56</v>
      </c>
      <c r="D93" s="168">
        <v>3</v>
      </c>
      <c r="E93" s="161">
        <v>14</v>
      </c>
      <c r="F93" s="162">
        <f t="shared" si="16"/>
        <v>16.939999999999998</v>
      </c>
      <c r="G93" s="181" t="s">
        <v>918</v>
      </c>
      <c r="H93" s="161">
        <f t="shared" si="9"/>
        <v>0</v>
      </c>
      <c r="I93" s="163">
        <f t="shared" si="10"/>
        <v>151289.23711340205</v>
      </c>
      <c r="J93" s="164">
        <f t="shared" si="11"/>
        <v>164888.26966292135</v>
      </c>
      <c r="K93" s="194">
        <f t="shared" si="12"/>
        <v>29.139999999999997</v>
      </c>
      <c r="L93" s="165"/>
      <c r="M93" s="165">
        <f t="shared" si="13"/>
        <v>0</v>
      </c>
      <c r="N93" s="166">
        <f t="shared" si="14"/>
        <v>207099.29438329098</v>
      </c>
      <c r="O93" s="174" t="s">
        <v>29</v>
      </c>
      <c r="P93" s="181" t="s">
        <v>72</v>
      </c>
    </row>
    <row r="94" spans="1:16" s="167" customFormat="1" ht="12">
      <c r="A94" s="172" t="s">
        <v>212</v>
      </c>
      <c r="B94" s="25" t="s">
        <v>213</v>
      </c>
      <c r="C94" s="173">
        <v>289250</v>
      </c>
      <c r="D94" s="168">
        <v>3</v>
      </c>
      <c r="E94" s="161">
        <v>15.5</v>
      </c>
      <c r="F94" s="162">
        <f t="shared" si="16"/>
        <v>18.754999999999999</v>
      </c>
      <c r="G94" s="181" t="s">
        <v>918</v>
      </c>
      <c r="H94" s="161">
        <f t="shared" si="9"/>
        <v>0</v>
      </c>
      <c r="I94" s="163">
        <f t="shared" si="10"/>
        <v>298195.87628865981</v>
      </c>
      <c r="J94" s="164">
        <f t="shared" si="11"/>
        <v>325000</v>
      </c>
      <c r="K94" s="194">
        <f t="shared" si="12"/>
        <v>30.954999999999998</v>
      </c>
      <c r="L94" s="165"/>
      <c r="M94" s="165">
        <f t="shared" si="13"/>
        <v>0</v>
      </c>
      <c r="N94" s="166">
        <f t="shared" si="14"/>
        <v>418929.68353972048</v>
      </c>
      <c r="O94" s="174" t="s">
        <v>215</v>
      </c>
      <c r="P94" s="181" t="s">
        <v>214</v>
      </c>
    </row>
    <row r="95" spans="1:16" s="167" customFormat="1" ht="12">
      <c r="A95" s="172" t="s">
        <v>216</v>
      </c>
      <c r="B95" s="25" t="s">
        <v>217</v>
      </c>
      <c r="C95" s="173">
        <v>2390.46</v>
      </c>
      <c r="D95" s="168">
        <v>3</v>
      </c>
      <c r="E95" s="161">
        <v>15.5</v>
      </c>
      <c r="F95" s="162">
        <f t="shared" si="16"/>
        <v>18.754999999999999</v>
      </c>
      <c r="G95" s="181" t="s">
        <v>918</v>
      </c>
      <c r="H95" s="161">
        <f t="shared" si="9"/>
        <v>0</v>
      </c>
      <c r="I95" s="163">
        <f t="shared" si="10"/>
        <v>2464.3917525773195</v>
      </c>
      <c r="J95" s="164">
        <f t="shared" si="11"/>
        <v>2685.9101123595506</v>
      </c>
      <c r="K95" s="194">
        <f t="shared" si="12"/>
        <v>30.954999999999998</v>
      </c>
      <c r="L95" s="165"/>
      <c r="M95" s="165">
        <f t="shared" si="13"/>
        <v>0</v>
      </c>
      <c r="N95" s="166">
        <f t="shared" si="14"/>
        <v>3462.1768411905277</v>
      </c>
      <c r="O95" s="174" t="s">
        <v>155</v>
      </c>
      <c r="P95" s="181" t="s">
        <v>218</v>
      </c>
    </row>
    <row r="96" spans="1:16" s="167" customFormat="1" ht="12">
      <c r="A96" s="172" t="s">
        <v>219</v>
      </c>
      <c r="B96" s="25" t="s">
        <v>220</v>
      </c>
      <c r="C96" s="173">
        <v>28316.63</v>
      </c>
      <c r="D96" s="168">
        <v>3</v>
      </c>
      <c r="E96" s="161">
        <v>14.15</v>
      </c>
      <c r="F96" s="162">
        <f t="shared" si="16"/>
        <v>17.121500000000001</v>
      </c>
      <c r="G96" s="181" t="s">
        <v>918</v>
      </c>
      <c r="H96" s="161">
        <f t="shared" si="9"/>
        <v>0</v>
      </c>
      <c r="I96" s="163">
        <f t="shared" si="10"/>
        <v>29192.402061855671</v>
      </c>
      <c r="J96" s="164">
        <f t="shared" si="11"/>
        <v>31816.438202247191</v>
      </c>
      <c r="K96" s="194">
        <f t="shared" si="12"/>
        <v>29.3215</v>
      </c>
      <c r="L96" s="165">
        <v>4600</v>
      </c>
      <c r="M96" s="165">
        <f t="shared" si="13"/>
        <v>5566</v>
      </c>
      <c r="N96" s="166">
        <f t="shared" si="14"/>
        <v>45629.994001004554</v>
      </c>
      <c r="O96" s="174" t="s">
        <v>108</v>
      </c>
      <c r="P96" s="181" t="s">
        <v>28</v>
      </c>
    </row>
    <row r="97" spans="1:16" s="167" customFormat="1" ht="12">
      <c r="A97" s="172" t="s">
        <v>221</v>
      </c>
      <c r="B97" s="25" t="s">
        <v>222</v>
      </c>
      <c r="C97" s="173">
        <v>18052.16</v>
      </c>
      <c r="D97" s="168">
        <v>3</v>
      </c>
      <c r="E97" s="161">
        <v>14</v>
      </c>
      <c r="F97" s="162">
        <f t="shared" si="16"/>
        <v>16.939999999999998</v>
      </c>
      <c r="G97" s="181" t="s">
        <v>918</v>
      </c>
      <c r="H97" s="161">
        <f t="shared" si="9"/>
        <v>0</v>
      </c>
      <c r="I97" s="163">
        <f t="shared" si="10"/>
        <v>18610.474226804123</v>
      </c>
      <c r="J97" s="164">
        <f t="shared" si="11"/>
        <v>20283.325842696628</v>
      </c>
      <c r="K97" s="194">
        <f t="shared" si="12"/>
        <v>29.139999999999997</v>
      </c>
      <c r="L97" s="165">
        <v>5802.49</v>
      </c>
      <c r="M97" s="165">
        <f t="shared" si="13"/>
        <v>7021.0128999999997</v>
      </c>
      <c r="N97" s="166">
        <f t="shared" si="14"/>
        <v>32496.824359215352</v>
      </c>
      <c r="O97" s="174" t="s">
        <v>108</v>
      </c>
      <c r="P97" s="181" t="s">
        <v>28</v>
      </c>
    </row>
    <row r="98" spans="1:16" s="167" customFormat="1" ht="12">
      <c r="A98" s="172" t="s">
        <v>223</v>
      </c>
      <c r="B98" s="25" t="s">
        <v>224</v>
      </c>
      <c r="C98" s="173">
        <v>2390.46</v>
      </c>
      <c r="D98" s="168">
        <v>3</v>
      </c>
      <c r="E98" s="161">
        <v>15.5</v>
      </c>
      <c r="F98" s="162">
        <f t="shared" si="16"/>
        <v>18.754999999999999</v>
      </c>
      <c r="G98" s="181" t="s">
        <v>918</v>
      </c>
      <c r="H98" s="161">
        <f t="shared" si="9"/>
        <v>0</v>
      </c>
      <c r="I98" s="163">
        <f t="shared" si="10"/>
        <v>2464.3917525773195</v>
      </c>
      <c r="J98" s="164">
        <f t="shared" si="11"/>
        <v>2685.9101123595506</v>
      </c>
      <c r="K98" s="194">
        <f t="shared" si="12"/>
        <v>30.954999999999998</v>
      </c>
      <c r="L98" s="165"/>
      <c r="M98" s="165">
        <f t="shared" si="13"/>
        <v>0</v>
      </c>
      <c r="N98" s="166">
        <f t="shared" si="14"/>
        <v>3462.1768411905277</v>
      </c>
      <c r="O98" s="174" t="s">
        <v>155</v>
      </c>
      <c r="P98" s="181" t="s">
        <v>218</v>
      </c>
    </row>
    <row r="99" spans="1:16" s="167" customFormat="1" ht="12">
      <c r="A99" s="172" t="s">
        <v>225</v>
      </c>
      <c r="B99" s="25" t="s">
        <v>226</v>
      </c>
      <c r="C99" s="173">
        <v>247300.01</v>
      </c>
      <c r="D99" s="168">
        <v>3</v>
      </c>
      <c r="E99" s="161">
        <v>16</v>
      </c>
      <c r="F99" s="162">
        <f t="shared" si="16"/>
        <v>19.36</v>
      </c>
      <c r="G99" s="181" t="s">
        <v>918</v>
      </c>
      <c r="H99" s="161">
        <f t="shared" si="9"/>
        <v>0</v>
      </c>
      <c r="I99" s="163">
        <f t="shared" si="10"/>
        <v>254948.46391752578</v>
      </c>
      <c r="J99" s="164">
        <f t="shared" si="11"/>
        <v>277865.17977528088</v>
      </c>
      <c r="K99" s="194">
        <f t="shared" si="12"/>
        <v>31.56</v>
      </c>
      <c r="L99" s="165"/>
      <c r="M99" s="165">
        <f t="shared" si="13"/>
        <v>0</v>
      </c>
      <c r="N99" s="166">
        <f t="shared" si="14"/>
        <v>361338.4132086499</v>
      </c>
      <c r="O99" s="174" t="s">
        <v>42</v>
      </c>
      <c r="P99" s="181" t="s">
        <v>41</v>
      </c>
    </row>
    <row r="100" spans="1:16" s="167" customFormat="1" ht="12">
      <c r="A100" s="172" t="s">
        <v>227</v>
      </c>
      <c r="B100" s="25" t="s">
        <v>228</v>
      </c>
      <c r="C100" s="173">
        <v>49419.18</v>
      </c>
      <c r="D100" s="168">
        <v>3</v>
      </c>
      <c r="E100" s="161">
        <v>16</v>
      </c>
      <c r="F100" s="162">
        <f t="shared" ref="F100:F105" si="17">E100*1.21</f>
        <v>19.36</v>
      </c>
      <c r="G100" s="181" t="s">
        <v>918</v>
      </c>
      <c r="H100" s="161">
        <f t="shared" si="9"/>
        <v>0</v>
      </c>
      <c r="I100" s="163">
        <f t="shared" si="10"/>
        <v>50947.608247422679</v>
      </c>
      <c r="J100" s="164">
        <f t="shared" si="11"/>
        <v>55527.168539325845</v>
      </c>
      <c r="K100" s="194">
        <f t="shared" si="12"/>
        <v>31.56</v>
      </c>
      <c r="L100" s="165"/>
      <c r="M100" s="165">
        <f t="shared" si="13"/>
        <v>0</v>
      </c>
      <c r="N100" s="166">
        <f t="shared" si="14"/>
        <v>72208.036236119224</v>
      </c>
      <c r="O100" s="174" t="s">
        <v>108</v>
      </c>
      <c r="P100" s="181" t="s">
        <v>107</v>
      </c>
    </row>
    <row r="101" spans="1:16" s="167" customFormat="1" ht="12">
      <c r="A101" s="172" t="s">
        <v>229</v>
      </c>
      <c r="B101" s="25" t="s">
        <v>230</v>
      </c>
      <c r="C101" s="173">
        <v>2925.01</v>
      </c>
      <c r="D101" s="168">
        <v>2</v>
      </c>
      <c r="E101" s="161">
        <v>15.5</v>
      </c>
      <c r="F101" s="162">
        <f t="shared" si="17"/>
        <v>18.754999999999999</v>
      </c>
      <c r="G101" s="181" t="s">
        <v>918</v>
      </c>
      <c r="H101" s="161">
        <f t="shared" si="9"/>
        <v>0</v>
      </c>
      <c r="I101" s="163">
        <f t="shared" si="10"/>
        <v>2984.7040816326535</v>
      </c>
      <c r="J101" s="164">
        <f t="shared" si="11"/>
        <v>3250.0111111111114</v>
      </c>
      <c r="K101" s="194">
        <f t="shared" si="12"/>
        <v>29.954999999999998</v>
      </c>
      <c r="L101" s="165"/>
      <c r="M101" s="165">
        <f t="shared" si="13"/>
        <v>0</v>
      </c>
      <c r="N101" s="166">
        <f t="shared" si="14"/>
        <v>4175.9012063673354</v>
      </c>
      <c r="O101" s="174" t="s">
        <v>232</v>
      </c>
      <c r="P101" s="181" t="s">
        <v>231</v>
      </c>
    </row>
    <row r="102" spans="1:16" s="167" customFormat="1" ht="12">
      <c r="A102" s="172" t="s">
        <v>233</v>
      </c>
      <c r="B102" s="25" t="s">
        <v>234</v>
      </c>
      <c r="C102" s="173">
        <v>23985</v>
      </c>
      <c r="D102" s="168">
        <v>3</v>
      </c>
      <c r="E102" s="161">
        <v>16</v>
      </c>
      <c r="F102" s="162">
        <f t="shared" si="17"/>
        <v>19.36</v>
      </c>
      <c r="G102" s="181" t="s">
        <v>918</v>
      </c>
      <c r="H102" s="161">
        <f t="shared" si="9"/>
        <v>0</v>
      </c>
      <c r="I102" s="163">
        <f t="shared" si="10"/>
        <v>24726.804123711339</v>
      </c>
      <c r="J102" s="164">
        <f t="shared" si="11"/>
        <v>26949.438202247191</v>
      </c>
      <c r="K102" s="194">
        <f t="shared" si="12"/>
        <v>31.56</v>
      </c>
      <c r="L102" s="165"/>
      <c r="M102" s="165">
        <f t="shared" si="13"/>
        <v>0</v>
      </c>
      <c r="N102" s="166">
        <f t="shared" si="14"/>
        <v>35045.29514903565</v>
      </c>
      <c r="O102" s="174" t="s">
        <v>236</v>
      </c>
      <c r="P102" s="181" t="s">
        <v>235</v>
      </c>
    </row>
    <row r="103" spans="1:16" s="167" customFormat="1" ht="12">
      <c r="A103" s="172" t="s">
        <v>237</v>
      </c>
      <c r="B103" s="25" t="s">
        <v>238</v>
      </c>
      <c r="C103" s="173">
        <v>11700</v>
      </c>
      <c r="D103" s="168">
        <v>3</v>
      </c>
      <c r="E103" s="161">
        <v>15.5</v>
      </c>
      <c r="F103" s="162">
        <f t="shared" si="17"/>
        <v>18.754999999999999</v>
      </c>
      <c r="G103" s="181" t="s">
        <v>918</v>
      </c>
      <c r="H103" s="161">
        <f t="shared" si="9"/>
        <v>0</v>
      </c>
      <c r="I103" s="163">
        <f t="shared" si="10"/>
        <v>12061.855670103094</v>
      </c>
      <c r="J103" s="164">
        <f t="shared" si="11"/>
        <v>13146.067415730337</v>
      </c>
      <c r="K103" s="194">
        <f t="shared" si="12"/>
        <v>30.954999999999998</v>
      </c>
      <c r="L103" s="165"/>
      <c r="M103" s="165">
        <f t="shared" si="13"/>
        <v>0</v>
      </c>
      <c r="N103" s="166">
        <f t="shared" si="14"/>
        <v>16945.470345426897</v>
      </c>
      <c r="O103" s="174" t="s">
        <v>148</v>
      </c>
      <c r="P103" s="181" t="s">
        <v>239</v>
      </c>
    </row>
    <row r="104" spans="1:16" s="167" customFormat="1" ht="12">
      <c r="A104" s="172" t="s">
        <v>240</v>
      </c>
      <c r="B104" s="25" t="s">
        <v>241</v>
      </c>
      <c r="C104" s="173">
        <v>5583.5</v>
      </c>
      <c r="D104" s="168">
        <v>3</v>
      </c>
      <c r="E104" s="161">
        <v>15.5</v>
      </c>
      <c r="F104" s="162">
        <f t="shared" si="17"/>
        <v>18.754999999999999</v>
      </c>
      <c r="G104" s="181" t="s">
        <v>918</v>
      </c>
      <c r="H104" s="161">
        <f t="shared" si="9"/>
        <v>0</v>
      </c>
      <c r="I104" s="163">
        <f t="shared" si="10"/>
        <v>5756.1855670103096</v>
      </c>
      <c r="J104" s="164">
        <f t="shared" si="11"/>
        <v>6273.5955056179773</v>
      </c>
      <c r="K104" s="194">
        <f t="shared" si="12"/>
        <v>30.954999999999998</v>
      </c>
      <c r="L104" s="165"/>
      <c r="M104" s="165">
        <f t="shared" si="13"/>
        <v>0</v>
      </c>
      <c r="N104" s="166">
        <f t="shared" si="14"/>
        <v>8086.7550148453902</v>
      </c>
      <c r="O104" s="174" t="s">
        <v>232</v>
      </c>
      <c r="P104" s="181" t="s">
        <v>231</v>
      </c>
    </row>
    <row r="105" spans="1:16" s="167" customFormat="1" ht="12">
      <c r="A105" s="172" t="s">
        <v>242</v>
      </c>
      <c r="B105" s="25" t="s">
        <v>243</v>
      </c>
      <c r="C105" s="173">
        <v>27170.01</v>
      </c>
      <c r="D105" s="168">
        <v>3</v>
      </c>
      <c r="E105" s="161">
        <v>15.5</v>
      </c>
      <c r="F105" s="162">
        <f t="shared" si="17"/>
        <v>18.754999999999999</v>
      </c>
      <c r="G105" s="181" t="s">
        <v>918</v>
      </c>
      <c r="H105" s="161">
        <f t="shared" si="9"/>
        <v>0</v>
      </c>
      <c r="I105" s="163">
        <f t="shared" si="10"/>
        <v>28010.319587628866</v>
      </c>
      <c r="J105" s="164">
        <f t="shared" si="11"/>
        <v>30528.101123595505</v>
      </c>
      <c r="K105" s="194">
        <f t="shared" si="12"/>
        <v>30.954999999999998</v>
      </c>
      <c r="L105" s="165"/>
      <c r="M105" s="165">
        <f t="shared" si="13"/>
        <v>0</v>
      </c>
      <c r="N105" s="166">
        <f t="shared" si="14"/>
        <v>39351.162285465995</v>
      </c>
      <c r="O105" s="174" t="s">
        <v>155</v>
      </c>
      <c r="P105" s="181" t="s">
        <v>244</v>
      </c>
    </row>
    <row r="106" spans="1:16" s="167" customFormat="1" ht="12">
      <c r="A106" s="172" t="s">
        <v>245</v>
      </c>
      <c r="B106" s="25" t="s">
        <v>246</v>
      </c>
      <c r="C106" s="173">
        <v>23842.05</v>
      </c>
      <c r="D106" s="168">
        <v>3</v>
      </c>
      <c r="E106" s="161">
        <v>14.15</v>
      </c>
      <c r="F106" s="162">
        <f t="shared" ref="F106:F137" si="18">E106*1.21</f>
        <v>17.121500000000001</v>
      </c>
      <c r="G106" s="181" t="s">
        <v>918</v>
      </c>
      <c r="H106" s="161">
        <f t="shared" si="9"/>
        <v>0</v>
      </c>
      <c r="I106" s="163">
        <f t="shared" si="10"/>
        <v>24579.432989690722</v>
      </c>
      <c r="J106" s="164">
        <f t="shared" si="11"/>
        <v>26788.8202247191</v>
      </c>
      <c r="K106" s="194">
        <f t="shared" si="12"/>
        <v>29.3215</v>
      </c>
      <c r="L106" s="165">
        <v>5800</v>
      </c>
      <c r="M106" s="165">
        <f t="shared" si="13"/>
        <v>7018</v>
      </c>
      <c r="N106" s="166">
        <f t="shared" si="14"/>
        <v>40751.101296716821</v>
      </c>
      <c r="O106" s="174" t="s">
        <v>108</v>
      </c>
      <c r="P106" s="181" t="s">
        <v>28</v>
      </c>
    </row>
    <row r="107" spans="1:16" s="167" customFormat="1" ht="12">
      <c r="A107" s="172" t="s">
        <v>247</v>
      </c>
      <c r="B107" s="25" t="s">
        <v>248</v>
      </c>
      <c r="C107" s="173">
        <v>204765.57</v>
      </c>
      <c r="D107" s="168">
        <v>3</v>
      </c>
      <c r="E107" s="161">
        <v>14.15</v>
      </c>
      <c r="F107" s="162">
        <f t="shared" si="18"/>
        <v>17.121500000000001</v>
      </c>
      <c r="G107" s="181" t="s">
        <v>918</v>
      </c>
      <c r="H107" s="161">
        <f t="shared" si="9"/>
        <v>0</v>
      </c>
      <c r="I107" s="163">
        <f t="shared" si="10"/>
        <v>211098.5257731959</v>
      </c>
      <c r="J107" s="164">
        <f t="shared" si="11"/>
        <v>230073.67415730338</v>
      </c>
      <c r="K107" s="194">
        <f t="shared" si="12"/>
        <v>29.3215</v>
      </c>
      <c r="L107" s="165"/>
      <c r="M107" s="165">
        <f t="shared" si="13"/>
        <v>0</v>
      </c>
      <c r="N107" s="166">
        <f t="shared" si="14"/>
        <v>289714.08561302238</v>
      </c>
      <c r="O107" s="174" t="s">
        <v>29</v>
      </c>
      <c r="P107" s="181" t="s">
        <v>28</v>
      </c>
    </row>
    <row r="108" spans="1:16" s="167" customFormat="1" ht="12">
      <c r="A108" s="172" t="s">
        <v>249</v>
      </c>
      <c r="B108" s="25" t="s">
        <v>250</v>
      </c>
      <c r="C108" s="173">
        <v>2730</v>
      </c>
      <c r="D108" s="168">
        <v>3</v>
      </c>
      <c r="E108" s="161">
        <v>15.5</v>
      </c>
      <c r="F108" s="162">
        <f t="shared" si="18"/>
        <v>18.754999999999999</v>
      </c>
      <c r="G108" s="181" t="s">
        <v>918</v>
      </c>
      <c r="H108" s="161">
        <f t="shared" si="9"/>
        <v>0</v>
      </c>
      <c r="I108" s="163">
        <f t="shared" si="10"/>
        <v>2814.4329896907216</v>
      </c>
      <c r="J108" s="164">
        <f t="shared" si="11"/>
        <v>3067.4157303370785</v>
      </c>
      <c r="K108" s="194">
        <f t="shared" si="12"/>
        <v>30.954999999999998</v>
      </c>
      <c r="L108" s="165"/>
      <c r="M108" s="165">
        <f t="shared" si="13"/>
        <v>0</v>
      </c>
      <c r="N108" s="166">
        <f t="shared" si="14"/>
        <v>3953.9430805996089</v>
      </c>
      <c r="O108" s="174" t="s">
        <v>170</v>
      </c>
      <c r="P108" s="181" t="s">
        <v>154</v>
      </c>
    </row>
    <row r="109" spans="1:16" s="167" customFormat="1" ht="12">
      <c r="A109" s="172" t="s">
        <v>251</v>
      </c>
      <c r="B109" s="25" t="s">
        <v>252</v>
      </c>
      <c r="C109" s="173">
        <v>48160.13</v>
      </c>
      <c r="D109" s="168">
        <v>3</v>
      </c>
      <c r="E109" s="161">
        <v>16</v>
      </c>
      <c r="F109" s="162">
        <f t="shared" si="18"/>
        <v>19.36</v>
      </c>
      <c r="G109" s="181" t="s">
        <v>918</v>
      </c>
      <c r="H109" s="161">
        <f t="shared" si="9"/>
        <v>0</v>
      </c>
      <c r="I109" s="163">
        <f t="shared" si="10"/>
        <v>49649.618556701033</v>
      </c>
      <c r="J109" s="164">
        <f t="shared" si="11"/>
        <v>54112.505617977527</v>
      </c>
      <c r="K109" s="194">
        <f t="shared" si="12"/>
        <v>31.56</v>
      </c>
      <c r="L109" s="165"/>
      <c r="M109" s="165">
        <f t="shared" si="13"/>
        <v>0</v>
      </c>
      <c r="N109" s="166">
        <f t="shared" si="14"/>
        <v>70368.395675043823</v>
      </c>
      <c r="O109" s="174" t="s">
        <v>108</v>
      </c>
      <c r="P109" s="181" t="s">
        <v>107</v>
      </c>
    </row>
    <row r="110" spans="1:16" s="167" customFormat="1" ht="12">
      <c r="A110" s="172" t="s">
        <v>253</v>
      </c>
      <c r="B110" s="25" t="s">
        <v>254</v>
      </c>
      <c r="C110" s="173">
        <v>26918.52</v>
      </c>
      <c r="D110" s="168">
        <v>3</v>
      </c>
      <c r="E110" s="161">
        <v>14</v>
      </c>
      <c r="F110" s="162">
        <f t="shared" si="18"/>
        <v>16.939999999999998</v>
      </c>
      <c r="G110" s="181" t="s">
        <v>918</v>
      </c>
      <c r="H110" s="161">
        <f t="shared" si="9"/>
        <v>0</v>
      </c>
      <c r="I110" s="163">
        <f t="shared" si="10"/>
        <v>27751.051546391755</v>
      </c>
      <c r="J110" s="164">
        <f t="shared" si="11"/>
        <v>30245.528089887641</v>
      </c>
      <c r="K110" s="194">
        <f t="shared" si="12"/>
        <v>29.139999999999997</v>
      </c>
      <c r="L110" s="165"/>
      <c r="M110" s="165">
        <f t="shared" si="13"/>
        <v>0</v>
      </c>
      <c r="N110" s="166">
        <f t="shared" si="14"/>
        <v>37988.314987298902</v>
      </c>
      <c r="O110" s="174" t="s">
        <v>73</v>
      </c>
      <c r="P110" s="181" t="s">
        <v>255</v>
      </c>
    </row>
    <row r="111" spans="1:16" s="167" customFormat="1" ht="12">
      <c r="A111" s="172" t="s">
        <v>256</v>
      </c>
      <c r="B111" s="25" t="s">
        <v>257</v>
      </c>
      <c r="C111" s="173">
        <v>46692.09</v>
      </c>
      <c r="D111" s="168">
        <v>3</v>
      </c>
      <c r="E111" s="161">
        <v>14</v>
      </c>
      <c r="F111" s="162">
        <f t="shared" si="18"/>
        <v>16.939999999999998</v>
      </c>
      <c r="G111" s="181" t="s">
        <v>918</v>
      </c>
      <c r="H111" s="161">
        <f t="shared" si="9"/>
        <v>0</v>
      </c>
      <c r="I111" s="163">
        <f t="shared" si="10"/>
        <v>48136.175257731957</v>
      </c>
      <c r="J111" s="164">
        <f t="shared" si="11"/>
        <v>52463.02247191011</v>
      </c>
      <c r="K111" s="194">
        <f t="shared" si="12"/>
        <v>29.139999999999997</v>
      </c>
      <c r="L111" s="165"/>
      <c r="M111" s="165">
        <f t="shared" si="13"/>
        <v>0</v>
      </c>
      <c r="N111" s="166">
        <f t="shared" si="14"/>
        <v>65893.437764606264</v>
      </c>
      <c r="O111" s="174" t="s">
        <v>29</v>
      </c>
      <c r="P111" s="181" t="s">
        <v>72</v>
      </c>
    </row>
    <row r="112" spans="1:16" s="167" customFormat="1" ht="12">
      <c r="A112" s="172" t="s">
        <v>258</v>
      </c>
      <c r="B112" s="25" t="s">
        <v>259</v>
      </c>
      <c r="C112" s="173">
        <v>92142.64</v>
      </c>
      <c r="D112" s="168">
        <v>3</v>
      </c>
      <c r="E112" s="161">
        <v>14.15</v>
      </c>
      <c r="F112" s="162">
        <f t="shared" si="18"/>
        <v>17.121500000000001</v>
      </c>
      <c r="G112" s="181" t="s">
        <v>918</v>
      </c>
      <c r="H112" s="161">
        <f t="shared" si="9"/>
        <v>0</v>
      </c>
      <c r="I112" s="163">
        <f t="shared" si="10"/>
        <v>94992.412371134022</v>
      </c>
      <c r="J112" s="164">
        <f t="shared" si="11"/>
        <v>103531.05617977527</v>
      </c>
      <c r="K112" s="194">
        <f t="shared" si="12"/>
        <v>29.3215</v>
      </c>
      <c r="L112" s="165"/>
      <c r="M112" s="165">
        <f t="shared" si="13"/>
        <v>0</v>
      </c>
      <c r="N112" s="166">
        <f t="shared" si="14"/>
        <v>130368.69769448983</v>
      </c>
      <c r="O112" s="174" t="s">
        <v>260</v>
      </c>
      <c r="P112" s="181" t="s">
        <v>18</v>
      </c>
    </row>
    <row r="113" spans="1:16" s="167" customFormat="1" ht="12">
      <c r="A113" s="172" t="s">
        <v>261</v>
      </c>
      <c r="B113" s="25" t="s">
        <v>262</v>
      </c>
      <c r="C113" s="173">
        <v>35577.35</v>
      </c>
      <c r="D113" s="168">
        <v>3</v>
      </c>
      <c r="E113" s="161">
        <v>14</v>
      </c>
      <c r="F113" s="162">
        <f t="shared" si="18"/>
        <v>16.939999999999998</v>
      </c>
      <c r="G113" s="181" t="s">
        <v>918</v>
      </c>
      <c r="H113" s="161">
        <f t="shared" si="9"/>
        <v>0</v>
      </c>
      <c r="I113" s="163">
        <f t="shared" si="10"/>
        <v>36677.680412371134</v>
      </c>
      <c r="J113" s="164">
        <f t="shared" si="11"/>
        <v>39974.550561797754</v>
      </c>
      <c r="K113" s="194">
        <f t="shared" si="12"/>
        <v>29.139999999999997</v>
      </c>
      <c r="L113" s="165"/>
      <c r="M113" s="165">
        <f t="shared" si="13"/>
        <v>0</v>
      </c>
      <c r="N113" s="166">
        <f t="shared" si="14"/>
        <v>50207.945244143382</v>
      </c>
      <c r="O113" s="174" t="s">
        <v>29</v>
      </c>
      <c r="P113" s="181" t="s">
        <v>72</v>
      </c>
    </row>
    <row r="114" spans="1:16" s="167" customFormat="1" ht="12">
      <c r="A114" s="172" t="s">
        <v>263</v>
      </c>
      <c r="B114" s="25" t="s">
        <v>264</v>
      </c>
      <c r="C114" s="173">
        <v>44200.01</v>
      </c>
      <c r="D114" s="168">
        <v>3</v>
      </c>
      <c r="E114" s="161">
        <v>14</v>
      </c>
      <c r="F114" s="162">
        <f t="shared" si="18"/>
        <v>16.939999999999998</v>
      </c>
      <c r="G114" s="181" t="s">
        <v>918</v>
      </c>
      <c r="H114" s="161">
        <f t="shared" si="9"/>
        <v>0</v>
      </c>
      <c r="I114" s="163">
        <f t="shared" si="10"/>
        <v>45567.020618556708</v>
      </c>
      <c r="J114" s="164">
        <f t="shared" si="11"/>
        <v>49662.932584269663</v>
      </c>
      <c r="K114" s="194">
        <f t="shared" si="12"/>
        <v>29.139999999999997</v>
      </c>
      <c r="L114" s="165"/>
      <c r="M114" s="165">
        <f t="shared" si="13"/>
        <v>0</v>
      </c>
      <c r="N114" s="166">
        <f t="shared" si="14"/>
        <v>62376.531188258537</v>
      </c>
      <c r="O114" s="174" t="s">
        <v>265</v>
      </c>
      <c r="P114" s="181" t="s">
        <v>72</v>
      </c>
    </row>
    <row r="115" spans="1:16" s="167" customFormat="1" ht="12">
      <c r="A115" s="172" t="s">
        <v>266</v>
      </c>
      <c r="B115" s="25" t="s">
        <v>267</v>
      </c>
      <c r="C115" s="173">
        <v>19500</v>
      </c>
      <c r="D115" s="168">
        <v>3</v>
      </c>
      <c r="E115" s="161">
        <v>15.5</v>
      </c>
      <c r="F115" s="162">
        <f t="shared" si="18"/>
        <v>18.754999999999999</v>
      </c>
      <c r="G115" s="181" t="s">
        <v>918</v>
      </c>
      <c r="H115" s="161">
        <f t="shared" si="9"/>
        <v>0</v>
      </c>
      <c r="I115" s="163">
        <f t="shared" si="10"/>
        <v>20103.092783505155</v>
      </c>
      <c r="J115" s="164">
        <f t="shared" si="11"/>
        <v>21910.112359550563</v>
      </c>
      <c r="K115" s="194">
        <f t="shared" si="12"/>
        <v>30.954999999999998</v>
      </c>
      <c r="L115" s="165"/>
      <c r="M115" s="165">
        <f t="shared" si="13"/>
        <v>0</v>
      </c>
      <c r="N115" s="166">
        <f t="shared" si="14"/>
        <v>28242.450575711493</v>
      </c>
      <c r="O115" s="174" t="s">
        <v>268</v>
      </c>
      <c r="P115" s="181" t="s">
        <v>147</v>
      </c>
    </row>
    <row r="116" spans="1:16" s="167" customFormat="1" ht="12">
      <c r="A116" s="172" t="s">
        <v>269</v>
      </c>
      <c r="B116" s="25" t="s">
        <v>270</v>
      </c>
      <c r="C116" s="173">
        <v>3769.99</v>
      </c>
      <c r="D116" s="168">
        <v>3</v>
      </c>
      <c r="E116" s="161">
        <v>15.5</v>
      </c>
      <c r="F116" s="162">
        <f t="shared" si="18"/>
        <v>18.754999999999999</v>
      </c>
      <c r="G116" s="181" t="s">
        <v>918</v>
      </c>
      <c r="H116" s="161">
        <f t="shared" si="9"/>
        <v>0</v>
      </c>
      <c r="I116" s="163">
        <f t="shared" si="10"/>
        <v>3886.5876288659792</v>
      </c>
      <c r="J116" s="164">
        <f t="shared" si="11"/>
        <v>4235.9438202247184</v>
      </c>
      <c r="K116" s="194">
        <f t="shared" si="12"/>
        <v>30.954999999999998</v>
      </c>
      <c r="L116" s="165"/>
      <c r="M116" s="165">
        <f t="shared" si="13"/>
        <v>0</v>
      </c>
      <c r="N116" s="166">
        <f t="shared" si="14"/>
        <v>5460.1926279962336</v>
      </c>
      <c r="O116" s="174" t="s">
        <v>148</v>
      </c>
      <c r="P116" s="181" t="s">
        <v>147</v>
      </c>
    </row>
    <row r="117" spans="1:16" s="167" customFormat="1" ht="12">
      <c r="A117" s="172" t="s">
        <v>271</v>
      </c>
      <c r="B117" s="25" t="s">
        <v>272</v>
      </c>
      <c r="C117" s="173">
        <v>4550</v>
      </c>
      <c r="D117" s="168">
        <v>3</v>
      </c>
      <c r="E117" s="161">
        <v>15.5</v>
      </c>
      <c r="F117" s="162">
        <f t="shared" si="18"/>
        <v>18.754999999999999</v>
      </c>
      <c r="G117" s="181" t="s">
        <v>918</v>
      </c>
      <c r="H117" s="161">
        <f t="shared" si="9"/>
        <v>0</v>
      </c>
      <c r="I117" s="163">
        <f t="shared" si="10"/>
        <v>4690.7216494845361</v>
      </c>
      <c r="J117" s="164">
        <f t="shared" si="11"/>
        <v>5112.3595505617977</v>
      </c>
      <c r="K117" s="194">
        <f t="shared" si="12"/>
        <v>30.954999999999998</v>
      </c>
      <c r="L117" s="165"/>
      <c r="M117" s="165">
        <f t="shared" si="13"/>
        <v>0</v>
      </c>
      <c r="N117" s="166">
        <f t="shared" si="14"/>
        <v>6589.9051343326819</v>
      </c>
      <c r="O117" s="174" t="s">
        <v>148</v>
      </c>
      <c r="P117" s="181" t="s">
        <v>147</v>
      </c>
    </row>
    <row r="118" spans="1:16" s="167" customFormat="1" ht="12">
      <c r="A118" s="172" t="s">
        <v>273</v>
      </c>
      <c r="B118" s="25" t="s">
        <v>274</v>
      </c>
      <c r="C118" s="173">
        <v>10971</v>
      </c>
      <c r="D118" s="168">
        <v>5</v>
      </c>
      <c r="E118" s="161">
        <v>15.5</v>
      </c>
      <c r="F118" s="162">
        <f t="shared" si="18"/>
        <v>18.754999999999999</v>
      </c>
      <c r="G118" s="181" t="s">
        <v>918</v>
      </c>
      <c r="H118" s="161">
        <f t="shared" si="9"/>
        <v>0</v>
      </c>
      <c r="I118" s="163">
        <f t="shared" si="10"/>
        <v>11548.42105263158</v>
      </c>
      <c r="J118" s="164">
        <f t="shared" si="11"/>
        <v>12610.344827586207</v>
      </c>
      <c r="K118" s="194">
        <f t="shared" si="12"/>
        <v>32.954999999999998</v>
      </c>
      <c r="L118" s="165">
        <v>1800</v>
      </c>
      <c r="M118" s="165">
        <f t="shared" si="13"/>
        <v>2178</v>
      </c>
      <c r="N118" s="166">
        <f t="shared" si="14"/>
        <v>18541.636363636364</v>
      </c>
      <c r="O118" s="174" t="s">
        <v>232</v>
      </c>
      <c r="P118" s="181" t="s">
        <v>231</v>
      </c>
    </row>
    <row r="119" spans="1:16" s="167" customFormat="1" ht="12">
      <c r="A119" s="172" t="s">
        <v>275</v>
      </c>
      <c r="B119" s="25" t="s">
        <v>276</v>
      </c>
      <c r="C119" s="173">
        <v>4062.5</v>
      </c>
      <c r="D119" s="168">
        <v>3</v>
      </c>
      <c r="E119" s="161">
        <v>15.5</v>
      </c>
      <c r="F119" s="162">
        <f t="shared" si="18"/>
        <v>18.754999999999999</v>
      </c>
      <c r="G119" s="181" t="s">
        <v>918</v>
      </c>
      <c r="H119" s="161">
        <f t="shared" si="9"/>
        <v>0</v>
      </c>
      <c r="I119" s="163">
        <f t="shared" si="10"/>
        <v>4188.144329896907</v>
      </c>
      <c r="J119" s="164">
        <f t="shared" si="11"/>
        <v>4564.606741573034</v>
      </c>
      <c r="K119" s="194">
        <f t="shared" si="12"/>
        <v>30.954999999999998</v>
      </c>
      <c r="L119" s="165"/>
      <c r="M119" s="165">
        <f t="shared" si="13"/>
        <v>0</v>
      </c>
      <c r="N119" s="166">
        <f t="shared" si="14"/>
        <v>5883.8438699398939</v>
      </c>
      <c r="O119" s="174" t="s">
        <v>148</v>
      </c>
      <c r="P119" s="181" t="s">
        <v>147</v>
      </c>
    </row>
    <row r="120" spans="1:16" s="167" customFormat="1" ht="12">
      <c r="A120" s="172" t="s">
        <v>277</v>
      </c>
      <c r="B120" s="25" t="s">
        <v>278</v>
      </c>
      <c r="C120" s="173">
        <v>6624</v>
      </c>
      <c r="D120" s="168">
        <v>3</v>
      </c>
      <c r="E120" s="161">
        <v>12.65</v>
      </c>
      <c r="F120" s="162">
        <f t="shared" si="18"/>
        <v>15.3065</v>
      </c>
      <c r="G120" s="181" t="s">
        <v>918</v>
      </c>
      <c r="H120" s="161">
        <f t="shared" si="9"/>
        <v>0</v>
      </c>
      <c r="I120" s="163">
        <f t="shared" si="10"/>
        <v>6828.8659793814431</v>
      </c>
      <c r="J120" s="164">
        <f t="shared" si="11"/>
        <v>7442.696629213483</v>
      </c>
      <c r="K120" s="194">
        <f t="shared" si="12"/>
        <v>27.506499999999999</v>
      </c>
      <c r="L120" s="165">
        <v>1800</v>
      </c>
      <c r="M120" s="165">
        <f t="shared" si="13"/>
        <v>2178</v>
      </c>
      <c r="N120" s="166">
        <f t="shared" si="14"/>
        <v>11315.37093670467</v>
      </c>
      <c r="O120" s="174" t="s">
        <v>185</v>
      </c>
      <c r="P120" s="181" t="s">
        <v>279</v>
      </c>
    </row>
    <row r="121" spans="1:16" s="167" customFormat="1" ht="12">
      <c r="A121" s="172" t="s">
        <v>280</v>
      </c>
      <c r="B121" s="25" t="s">
        <v>281</v>
      </c>
      <c r="C121" s="173">
        <v>32573.26</v>
      </c>
      <c r="D121" s="168">
        <v>3</v>
      </c>
      <c r="E121" s="161">
        <v>14.15</v>
      </c>
      <c r="F121" s="162">
        <f t="shared" si="18"/>
        <v>17.121500000000001</v>
      </c>
      <c r="G121" s="181" t="s">
        <v>918</v>
      </c>
      <c r="H121" s="161">
        <f t="shared" si="9"/>
        <v>0</v>
      </c>
      <c r="I121" s="163">
        <f t="shared" si="10"/>
        <v>33580.680412371134</v>
      </c>
      <c r="J121" s="164">
        <f t="shared" si="11"/>
        <v>36599.168539325838</v>
      </c>
      <c r="K121" s="194">
        <f t="shared" si="12"/>
        <v>29.3215</v>
      </c>
      <c r="L121" s="165"/>
      <c r="M121" s="165">
        <f t="shared" si="13"/>
        <v>0</v>
      </c>
      <c r="N121" s="166">
        <f t="shared" si="14"/>
        <v>46086.518531095026</v>
      </c>
      <c r="O121" s="174" t="s">
        <v>108</v>
      </c>
      <c r="P121" s="181" t="s">
        <v>28</v>
      </c>
    </row>
    <row r="122" spans="1:16" s="167" customFormat="1" ht="12">
      <c r="A122" s="172" t="s">
        <v>282</v>
      </c>
      <c r="B122" s="25" t="s">
        <v>283</v>
      </c>
      <c r="C122" s="173">
        <v>5790</v>
      </c>
      <c r="D122" s="168">
        <v>3</v>
      </c>
      <c r="E122" s="161">
        <v>12.65</v>
      </c>
      <c r="F122" s="162">
        <f t="shared" si="18"/>
        <v>15.3065</v>
      </c>
      <c r="G122" s="181" t="s">
        <v>918</v>
      </c>
      <c r="H122" s="161">
        <f t="shared" si="9"/>
        <v>0</v>
      </c>
      <c r="I122" s="163">
        <f t="shared" si="10"/>
        <v>5969.072164948454</v>
      </c>
      <c r="J122" s="164">
        <f t="shared" si="11"/>
        <v>6505.6179775280898</v>
      </c>
      <c r="K122" s="194">
        <f t="shared" si="12"/>
        <v>27.506499999999999</v>
      </c>
      <c r="L122" s="165"/>
      <c r="M122" s="165">
        <f t="shared" si="13"/>
        <v>0</v>
      </c>
      <c r="N122" s="166">
        <f t="shared" si="14"/>
        <v>7986.9229655072522</v>
      </c>
      <c r="O122" s="174" t="s">
        <v>232</v>
      </c>
      <c r="P122" s="181" t="s">
        <v>279</v>
      </c>
    </row>
    <row r="123" spans="1:16" s="167" customFormat="1" ht="12">
      <c r="A123" s="172" t="s">
        <v>284</v>
      </c>
      <c r="B123" s="25" t="s">
        <v>285</v>
      </c>
      <c r="C123" s="173">
        <v>21000</v>
      </c>
      <c r="D123" s="168">
        <v>3</v>
      </c>
      <c r="E123" s="161">
        <v>14</v>
      </c>
      <c r="F123" s="162">
        <f t="shared" si="18"/>
        <v>16.939999999999998</v>
      </c>
      <c r="G123" s="181" t="s">
        <v>918</v>
      </c>
      <c r="H123" s="161">
        <f t="shared" si="9"/>
        <v>0</v>
      </c>
      <c r="I123" s="163">
        <f t="shared" si="10"/>
        <v>21649.484536082477</v>
      </c>
      <c r="J123" s="164">
        <f t="shared" si="11"/>
        <v>23595.505617977527</v>
      </c>
      <c r="K123" s="194">
        <f t="shared" si="12"/>
        <v>29.139999999999997</v>
      </c>
      <c r="L123" s="165"/>
      <c r="M123" s="165">
        <f t="shared" si="13"/>
        <v>0</v>
      </c>
      <c r="N123" s="166">
        <f t="shared" si="14"/>
        <v>29635.901778154108</v>
      </c>
      <c r="O123" s="174" t="s">
        <v>73</v>
      </c>
      <c r="P123" s="181" t="s">
        <v>255</v>
      </c>
    </row>
    <row r="124" spans="1:16" s="167" customFormat="1" ht="12">
      <c r="A124" s="172" t="s">
        <v>286</v>
      </c>
      <c r="B124" s="25" t="s">
        <v>287</v>
      </c>
      <c r="C124" s="173">
        <v>5525.01</v>
      </c>
      <c r="D124" s="168">
        <v>3</v>
      </c>
      <c r="E124" s="161">
        <v>15.5</v>
      </c>
      <c r="F124" s="162">
        <f t="shared" si="18"/>
        <v>18.754999999999999</v>
      </c>
      <c r="G124" s="181" t="s">
        <v>918</v>
      </c>
      <c r="H124" s="161">
        <f t="shared" si="9"/>
        <v>0</v>
      </c>
      <c r="I124" s="163">
        <f t="shared" si="10"/>
        <v>5695.8865979381444</v>
      </c>
      <c r="J124" s="164">
        <f t="shared" si="11"/>
        <v>6207.8764044943819</v>
      </c>
      <c r="K124" s="194">
        <f t="shared" si="12"/>
        <v>30.954999999999998</v>
      </c>
      <c r="L124" s="165"/>
      <c r="M124" s="165">
        <f t="shared" si="13"/>
        <v>0</v>
      </c>
      <c r="N124" s="166">
        <f t="shared" si="14"/>
        <v>8002.0421464262436</v>
      </c>
      <c r="O124" s="174" t="s">
        <v>155</v>
      </c>
      <c r="P124" s="181" t="s">
        <v>154</v>
      </c>
    </row>
    <row r="125" spans="1:16" s="167" customFormat="1" ht="12">
      <c r="A125" s="172" t="s">
        <v>288</v>
      </c>
      <c r="B125" s="25" t="s">
        <v>289</v>
      </c>
      <c r="C125" s="173">
        <v>9295</v>
      </c>
      <c r="D125" s="168">
        <v>3</v>
      </c>
      <c r="E125" s="161">
        <v>15.5</v>
      </c>
      <c r="F125" s="162">
        <f t="shared" si="18"/>
        <v>18.754999999999999</v>
      </c>
      <c r="G125" s="181" t="s">
        <v>918</v>
      </c>
      <c r="H125" s="161">
        <f t="shared" si="9"/>
        <v>0</v>
      </c>
      <c r="I125" s="163">
        <f t="shared" si="10"/>
        <v>9582.4742268041246</v>
      </c>
      <c r="J125" s="164">
        <f t="shared" si="11"/>
        <v>10443.8202247191</v>
      </c>
      <c r="K125" s="194">
        <f t="shared" si="12"/>
        <v>30.954999999999998</v>
      </c>
      <c r="L125" s="165"/>
      <c r="M125" s="165">
        <f t="shared" si="13"/>
        <v>0</v>
      </c>
      <c r="N125" s="166">
        <f t="shared" si="14"/>
        <v>13462.234774422477</v>
      </c>
      <c r="O125" s="174" t="s">
        <v>155</v>
      </c>
      <c r="P125" s="181" t="s">
        <v>154</v>
      </c>
    </row>
    <row r="126" spans="1:16" s="167" customFormat="1" ht="12">
      <c r="A126" s="172" t="s">
        <v>290</v>
      </c>
      <c r="B126" s="25" t="s">
        <v>291</v>
      </c>
      <c r="C126" s="173">
        <v>110857.04</v>
      </c>
      <c r="D126" s="168">
        <v>3</v>
      </c>
      <c r="E126" s="161">
        <v>15.5</v>
      </c>
      <c r="F126" s="162">
        <f t="shared" si="18"/>
        <v>18.754999999999999</v>
      </c>
      <c r="G126" s="181" t="s">
        <v>918</v>
      </c>
      <c r="H126" s="161">
        <f t="shared" si="9"/>
        <v>0</v>
      </c>
      <c r="I126" s="163">
        <f t="shared" si="10"/>
        <v>114285.60824742267</v>
      </c>
      <c r="J126" s="164">
        <f t="shared" si="11"/>
        <v>124558.47191011235</v>
      </c>
      <c r="K126" s="194">
        <f t="shared" si="12"/>
        <v>30.954999999999998</v>
      </c>
      <c r="L126" s="165"/>
      <c r="M126" s="165">
        <f t="shared" si="13"/>
        <v>0</v>
      </c>
      <c r="N126" s="166">
        <f t="shared" si="14"/>
        <v>160557.6652907524</v>
      </c>
      <c r="O126" s="174" t="s">
        <v>199</v>
      </c>
      <c r="P126" s="181" t="s">
        <v>292</v>
      </c>
    </row>
    <row r="127" spans="1:16" s="167" customFormat="1" ht="12">
      <c r="A127" s="172" t="s">
        <v>293</v>
      </c>
      <c r="B127" s="25" t="s">
        <v>294</v>
      </c>
      <c r="C127" s="173">
        <v>10971</v>
      </c>
      <c r="D127" s="168">
        <v>3</v>
      </c>
      <c r="E127" s="161">
        <v>15.5</v>
      </c>
      <c r="F127" s="162">
        <f t="shared" si="18"/>
        <v>18.754999999999999</v>
      </c>
      <c r="G127" s="181" t="s">
        <v>918</v>
      </c>
      <c r="H127" s="161">
        <f t="shared" si="9"/>
        <v>0</v>
      </c>
      <c r="I127" s="163">
        <f t="shared" si="10"/>
        <v>11310.309278350516</v>
      </c>
      <c r="J127" s="164">
        <f t="shared" si="11"/>
        <v>12326.966292134832</v>
      </c>
      <c r="K127" s="194">
        <f t="shared" si="12"/>
        <v>30.954999999999998</v>
      </c>
      <c r="L127" s="165"/>
      <c r="M127" s="165">
        <f t="shared" si="13"/>
        <v>0</v>
      </c>
      <c r="N127" s="166">
        <f t="shared" si="14"/>
        <v>15889.637193134911</v>
      </c>
      <c r="O127" s="174" t="s">
        <v>185</v>
      </c>
      <c r="P127" s="181" t="s">
        <v>231</v>
      </c>
    </row>
    <row r="128" spans="1:16" s="167" customFormat="1" ht="12">
      <c r="A128" s="172" t="s">
        <v>295</v>
      </c>
      <c r="B128" s="25" t="s">
        <v>296</v>
      </c>
      <c r="C128" s="173">
        <v>2210</v>
      </c>
      <c r="D128" s="168">
        <v>3</v>
      </c>
      <c r="E128" s="161">
        <v>15.5</v>
      </c>
      <c r="F128" s="162">
        <f t="shared" si="18"/>
        <v>18.754999999999999</v>
      </c>
      <c r="G128" s="181" t="s">
        <v>918</v>
      </c>
      <c r="H128" s="161">
        <f t="shared" si="9"/>
        <v>0</v>
      </c>
      <c r="I128" s="163">
        <f t="shared" si="10"/>
        <v>2278.3505154639174</v>
      </c>
      <c r="J128" s="164">
        <f t="shared" si="11"/>
        <v>2483.1460674157302</v>
      </c>
      <c r="K128" s="194">
        <f t="shared" si="12"/>
        <v>30.954999999999998</v>
      </c>
      <c r="L128" s="165">
        <v>750</v>
      </c>
      <c r="M128" s="165">
        <f>L128*1.21</f>
        <v>907.5</v>
      </c>
      <c r="N128" s="166">
        <f t="shared" si="14"/>
        <v>4108.3110652473024</v>
      </c>
      <c r="O128" s="174" t="s">
        <v>232</v>
      </c>
      <c r="P128" s="181" t="s">
        <v>231</v>
      </c>
    </row>
    <row r="129" spans="1:16" s="167" customFormat="1" ht="12">
      <c r="A129" s="172" t="s">
        <v>297</v>
      </c>
      <c r="B129" s="25" t="s">
        <v>298</v>
      </c>
      <c r="C129" s="173">
        <v>52311.55</v>
      </c>
      <c r="D129" s="168">
        <v>3</v>
      </c>
      <c r="E129" s="161">
        <v>16</v>
      </c>
      <c r="F129" s="162">
        <f t="shared" si="18"/>
        <v>19.36</v>
      </c>
      <c r="G129" s="181" t="s">
        <v>918</v>
      </c>
      <c r="H129" s="161">
        <f t="shared" si="9"/>
        <v>0</v>
      </c>
      <c r="I129" s="163">
        <f t="shared" si="10"/>
        <v>53929.432989690729</v>
      </c>
      <c r="J129" s="164">
        <f t="shared" si="11"/>
        <v>58777.022471910117</v>
      </c>
      <c r="K129" s="194">
        <f t="shared" si="12"/>
        <v>31.56</v>
      </c>
      <c r="L129" s="165"/>
      <c r="M129" s="165">
        <f>L129*1.21</f>
        <v>0</v>
      </c>
      <c r="N129" s="166">
        <f t="shared" si="14"/>
        <v>76434.175920514317</v>
      </c>
      <c r="O129" s="174" t="s">
        <v>108</v>
      </c>
      <c r="P129" s="181" t="s">
        <v>107</v>
      </c>
    </row>
    <row r="130" spans="1:16" s="167" customFormat="1" ht="12">
      <c r="A130" s="172" t="s">
        <v>299</v>
      </c>
      <c r="B130" s="25" t="s">
        <v>300</v>
      </c>
      <c r="C130" s="173">
        <v>52180.38</v>
      </c>
      <c r="D130" s="168">
        <v>3</v>
      </c>
      <c r="E130" s="161">
        <v>16</v>
      </c>
      <c r="F130" s="162">
        <f t="shared" si="18"/>
        <v>19.36</v>
      </c>
      <c r="G130" s="181" t="s">
        <v>918</v>
      </c>
      <c r="H130" s="161">
        <f t="shared" si="9"/>
        <v>0</v>
      </c>
      <c r="I130" s="163">
        <f t="shared" si="10"/>
        <v>53794.206185567011</v>
      </c>
      <c r="J130" s="164">
        <f t="shared" si="11"/>
        <v>58629.6404494382</v>
      </c>
      <c r="K130" s="194">
        <f t="shared" si="12"/>
        <v>31.56</v>
      </c>
      <c r="L130" s="165"/>
      <c r="M130" s="165">
        <f t="shared" si="13"/>
        <v>0</v>
      </c>
      <c r="N130" s="166">
        <f t="shared" si="14"/>
        <v>76242.518994739919</v>
      </c>
      <c r="O130" s="174" t="s">
        <v>108</v>
      </c>
      <c r="P130" s="181" t="s">
        <v>107</v>
      </c>
    </row>
    <row r="131" spans="1:16" s="167" customFormat="1" ht="12">
      <c r="A131" s="172" t="s">
        <v>301</v>
      </c>
      <c r="B131" s="25" t="s">
        <v>302</v>
      </c>
      <c r="C131" s="173">
        <v>13000</v>
      </c>
      <c r="D131" s="168">
        <v>3</v>
      </c>
      <c r="E131" s="161">
        <v>15.5</v>
      </c>
      <c r="F131" s="162">
        <f t="shared" si="18"/>
        <v>18.754999999999999</v>
      </c>
      <c r="G131" s="181" t="s">
        <v>918</v>
      </c>
      <c r="H131" s="161">
        <f t="shared" si="9"/>
        <v>0</v>
      </c>
      <c r="I131" s="163">
        <f t="shared" si="10"/>
        <v>13402.061855670103</v>
      </c>
      <c r="J131" s="164">
        <f t="shared" si="11"/>
        <v>14606.741573033707</v>
      </c>
      <c r="K131" s="194">
        <f t="shared" si="12"/>
        <v>30.954999999999998</v>
      </c>
      <c r="L131" s="165"/>
      <c r="M131" s="165">
        <f t="shared" si="13"/>
        <v>0</v>
      </c>
      <c r="N131" s="166">
        <f t="shared" si="14"/>
        <v>18828.300383807662</v>
      </c>
      <c r="O131" s="174" t="s">
        <v>304</v>
      </c>
      <c r="P131" s="181" t="s">
        <v>303</v>
      </c>
    </row>
    <row r="132" spans="1:16" s="167" customFormat="1" ht="12">
      <c r="A132" s="172" t="s">
        <v>305</v>
      </c>
      <c r="B132" s="25" t="s">
        <v>306</v>
      </c>
      <c r="C132" s="173">
        <v>51714</v>
      </c>
      <c r="D132" s="168">
        <v>3</v>
      </c>
      <c r="E132" s="161">
        <v>15.5</v>
      </c>
      <c r="F132" s="162">
        <f t="shared" si="18"/>
        <v>18.754999999999999</v>
      </c>
      <c r="G132" s="181" t="s">
        <v>918</v>
      </c>
      <c r="H132" s="161">
        <f t="shared" si="9"/>
        <v>0</v>
      </c>
      <c r="I132" s="163">
        <f t="shared" si="10"/>
        <v>53313.402061855675</v>
      </c>
      <c r="J132" s="164">
        <f t="shared" si="11"/>
        <v>58105.617977528091</v>
      </c>
      <c r="K132" s="194">
        <f t="shared" si="12"/>
        <v>30.954999999999998</v>
      </c>
      <c r="L132" s="165"/>
      <c r="M132" s="165">
        <f t="shared" si="13"/>
        <v>0</v>
      </c>
      <c r="N132" s="166">
        <f t="shared" si="14"/>
        <v>74898.978926786876</v>
      </c>
      <c r="O132" s="174" t="s">
        <v>307</v>
      </c>
      <c r="P132" s="181" t="s">
        <v>147</v>
      </c>
    </row>
    <row r="133" spans="1:16" s="167" customFormat="1" ht="12">
      <c r="A133" s="172" t="s">
        <v>308</v>
      </c>
      <c r="B133" s="25" t="s">
        <v>309</v>
      </c>
      <c r="C133" s="173">
        <v>6045</v>
      </c>
      <c r="D133" s="168">
        <v>3</v>
      </c>
      <c r="E133" s="161">
        <v>15.5</v>
      </c>
      <c r="F133" s="162">
        <f t="shared" si="18"/>
        <v>18.754999999999999</v>
      </c>
      <c r="G133" s="181" t="s">
        <v>918</v>
      </c>
      <c r="H133" s="161">
        <f t="shared" si="9"/>
        <v>0</v>
      </c>
      <c r="I133" s="163">
        <f t="shared" si="10"/>
        <v>6231.9587628865984</v>
      </c>
      <c r="J133" s="164">
        <f t="shared" si="11"/>
        <v>6792.1348314606739</v>
      </c>
      <c r="K133" s="194">
        <f t="shared" si="12"/>
        <v>30.954999999999998</v>
      </c>
      <c r="L133" s="165"/>
      <c r="M133" s="165">
        <f t="shared" si="13"/>
        <v>0</v>
      </c>
      <c r="N133" s="166">
        <f t="shared" si="14"/>
        <v>8755.1596784705634</v>
      </c>
      <c r="O133" s="174" t="s">
        <v>232</v>
      </c>
      <c r="P133" s="181" t="s">
        <v>231</v>
      </c>
    </row>
    <row r="134" spans="1:16" s="167" customFormat="1" ht="12">
      <c r="A134" s="172" t="s">
        <v>310</v>
      </c>
      <c r="B134" s="25" t="s">
        <v>311</v>
      </c>
      <c r="C134" s="173">
        <v>4550</v>
      </c>
      <c r="D134" s="168">
        <v>3</v>
      </c>
      <c r="E134" s="161">
        <v>15.5</v>
      </c>
      <c r="F134" s="162">
        <f t="shared" si="18"/>
        <v>18.754999999999999</v>
      </c>
      <c r="G134" s="181" t="s">
        <v>918</v>
      </c>
      <c r="H134" s="161">
        <f t="shared" si="9"/>
        <v>0</v>
      </c>
      <c r="I134" s="163">
        <f t="shared" si="10"/>
        <v>4690.7216494845361</v>
      </c>
      <c r="J134" s="164">
        <f t="shared" si="11"/>
        <v>5112.3595505617977</v>
      </c>
      <c r="K134" s="194">
        <f t="shared" si="12"/>
        <v>30.954999999999998</v>
      </c>
      <c r="L134" s="165"/>
      <c r="M134" s="165">
        <f t="shared" si="13"/>
        <v>0</v>
      </c>
      <c r="N134" s="166">
        <f t="shared" si="14"/>
        <v>6589.9051343326819</v>
      </c>
      <c r="O134" s="174" t="s">
        <v>148</v>
      </c>
      <c r="P134" s="181" t="s">
        <v>147</v>
      </c>
    </row>
    <row r="135" spans="1:16" s="167" customFormat="1" ht="12">
      <c r="A135" s="172" t="s">
        <v>312</v>
      </c>
      <c r="B135" s="25" t="s">
        <v>313</v>
      </c>
      <c r="C135" s="173">
        <v>6624</v>
      </c>
      <c r="D135" s="168">
        <v>3</v>
      </c>
      <c r="E135" s="161">
        <v>12.65</v>
      </c>
      <c r="F135" s="162">
        <f t="shared" si="18"/>
        <v>15.3065</v>
      </c>
      <c r="G135" s="181" t="s">
        <v>918</v>
      </c>
      <c r="H135" s="161">
        <f t="shared" si="9"/>
        <v>0</v>
      </c>
      <c r="I135" s="163">
        <f t="shared" si="10"/>
        <v>6828.8659793814431</v>
      </c>
      <c r="J135" s="164">
        <f t="shared" si="11"/>
        <v>7442.696629213483</v>
      </c>
      <c r="K135" s="194">
        <f t="shared" si="12"/>
        <v>27.506499999999999</v>
      </c>
      <c r="L135" s="165"/>
      <c r="M135" s="165">
        <f t="shared" si="13"/>
        <v>0</v>
      </c>
      <c r="N135" s="166">
        <f t="shared" si="14"/>
        <v>9137.3709367046704</v>
      </c>
      <c r="O135" s="174" t="s">
        <v>185</v>
      </c>
      <c r="P135" s="181" t="s">
        <v>279</v>
      </c>
    </row>
    <row r="136" spans="1:16" s="167" customFormat="1" ht="12">
      <c r="A136" s="172" t="s">
        <v>314</v>
      </c>
      <c r="B136" s="25" t="s">
        <v>315</v>
      </c>
      <c r="C136" s="173">
        <v>6624</v>
      </c>
      <c r="D136" s="168">
        <v>3</v>
      </c>
      <c r="E136" s="161">
        <v>12.65</v>
      </c>
      <c r="F136" s="162">
        <f t="shared" si="18"/>
        <v>15.3065</v>
      </c>
      <c r="G136" s="181" t="s">
        <v>918</v>
      </c>
      <c r="H136" s="161">
        <f t="shared" si="9"/>
        <v>0</v>
      </c>
      <c r="I136" s="163">
        <f t="shared" si="10"/>
        <v>6828.8659793814431</v>
      </c>
      <c r="J136" s="164">
        <f t="shared" si="11"/>
        <v>7442.696629213483</v>
      </c>
      <c r="K136" s="194">
        <f t="shared" si="12"/>
        <v>27.506499999999999</v>
      </c>
      <c r="L136" s="165"/>
      <c r="M136" s="165">
        <f t="shared" si="13"/>
        <v>0</v>
      </c>
      <c r="N136" s="166">
        <f t="shared" si="14"/>
        <v>9137.3709367046704</v>
      </c>
      <c r="O136" s="174" t="s">
        <v>316</v>
      </c>
      <c r="P136" s="181" t="s">
        <v>279</v>
      </c>
    </row>
    <row r="137" spans="1:16" s="167" customFormat="1" ht="12">
      <c r="A137" s="172" t="s">
        <v>317</v>
      </c>
      <c r="B137" s="25" t="s">
        <v>318</v>
      </c>
      <c r="C137" s="173">
        <v>98146.63</v>
      </c>
      <c r="D137" s="168">
        <v>3</v>
      </c>
      <c r="E137" s="161">
        <v>15.5</v>
      </c>
      <c r="F137" s="162">
        <f t="shared" si="18"/>
        <v>18.754999999999999</v>
      </c>
      <c r="G137" s="181" t="s">
        <v>918</v>
      </c>
      <c r="H137" s="161">
        <f t="shared" si="9"/>
        <v>0</v>
      </c>
      <c r="I137" s="163">
        <f t="shared" si="10"/>
        <v>101182.09278350516</v>
      </c>
      <c r="J137" s="164">
        <f t="shared" si="11"/>
        <v>110277.11235955056</v>
      </c>
      <c r="K137" s="194">
        <f t="shared" si="12"/>
        <v>30.954999999999998</v>
      </c>
      <c r="L137" s="165"/>
      <c r="M137" s="165">
        <f t="shared" si="13"/>
        <v>0</v>
      </c>
      <c r="N137" s="166">
        <f t="shared" si="14"/>
        <v>142148.78702295604</v>
      </c>
      <c r="O137" s="174" t="s">
        <v>199</v>
      </c>
      <c r="P137" s="181" t="s">
        <v>292</v>
      </c>
    </row>
    <row r="138" spans="1:16" s="167" customFormat="1" ht="12">
      <c r="A138" s="172" t="s">
        <v>319</v>
      </c>
      <c r="B138" s="25" t="s">
        <v>320</v>
      </c>
      <c r="C138" s="173">
        <v>45763.88</v>
      </c>
      <c r="D138" s="168">
        <v>3</v>
      </c>
      <c r="E138" s="161">
        <v>16</v>
      </c>
      <c r="F138" s="162">
        <f t="shared" ref="F138:F169" si="19">E138*1.21</f>
        <v>19.36</v>
      </c>
      <c r="G138" s="181" t="s">
        <v>918</v>
      </c>
      <c r="H138" s="161">
        <f t="shared" si="9"/>
        <v>0</v>
      </c>
      <c r="I138" s="163">
        <f t="shared" si="10"/>
        <v>47179.257731958758</v>
      </c>
      <c r="J138" s="164">
        <f t="shared" si="11"/>
        <v>51420.089887640446</v>
      </c>
      <c r="K138" s="194">
        <f t="shared" si="12"/>
        <v>31.56</v>
      </c>
      <c r="L138" s="165"/>
      <c r="M138" s="165">
        <f t="shared" si="13"/>
        <v>0</v>
      </c>
      <c r="N138" s="166">
        <f t="shared" si="14"/>
        <v>66867.153711279941</v>
      </c>
      <c r="O138" s="174" t="s">
        <v>108</v>
      </c>
      <c r="P138" s="181" t="s">
        <v>107</v>
      </c>
    </row>
    <row r="139" spans="1:16" s="167" customFormat="1" ht="12">
      <c r="A139" s="172" t="s">
        <v>321</v>
      </c>
      <c r="B139" s="25" t="s">
        <v>322</v>
      </c>
      <c r="C139" s="173">
        <v>22750</v>
      </c>
      <c r="D139" s="168">
        <v>3</v>
      </c>
      <c r="E139" s="161">
        <v>15.5</v>
      </c>
      <c r="F139" s="162">
        <f t="shared" si="19"/>
        <v>18.754999999999999</v>
      </c>
      <c r="G139" s="181" t="s">
        <v>918</v>
      </c>
      <c r="H139" s="161">
        <f t="shared" si="9"/>
        <v>0</v>
      </c>
      <c r="I139" s="163">
        <f t="shared" si="10"/>
        <v>23453.608247422682</v>
      </c>
      <c r="J139" s="164">
        <f t="shared" si="11"/>
        <v>25561.797752808987</v>
      </c>
      <c r="K139" s="194">
        <f t="shared" si="12"/>
        <v>30.954999999999998</v>
      </c>
      <c r="L139" s="165"/>
      <c r="M139" s="165">
        <f t="shared" si="13"/>
        <v>0</v>
      </c>
      <c r="N139" s="166">
        <f t="shared" si="14"/>
        <v>32949.52567166341</v>
      </c>
      <c r="O139" s="174" t="s">
        <v>268</v>
      </c>
      <c r="P139" s="181" t="s">
        <v>323</v>
      </c>
    </row>
    <row r="140" spans="1:16" s="167" customFormat="1" ht="12">
      <c r="A140" s="172" t="s">
        <v>324</v>
      </c>
      <c r="B140" s="25" t="s">
        <v>325</v>
      </c>
      <c r="C140" s="173">
        <v>90350</v>
      </c>
      <c r="D140" s="168">
        <v>3</v>
      </c>
      <c r="E140" s="161">
        <v>14</v>
      </c>
      <c r="F140" s="162">
        <f t="shared" si="19"/>
        <v>16.939999999999998</v>
      </c>
      <c r="G140" s="181" t="s">
        <v>918</v>
      </c>
      <c r="H140" s="161">
        <f t="shared" si="9"/>
        <v>0</v>
      </c>
      <c r="I140" s="163">
        <f t="shared" si="10"/>
        <v>93144.32989690722</v>
      </c>
      <c r="J140" s="164">
        <f t="shared" si="11"/>
        <v>101516.85393258427</v>
      </c>
      <c r="K140" s="194">
        <f t="shared" si="12"/>
        <v>29.139999999999997</v>
      </c>
      <c r="L140" s="165"/>
      <c r="M140" s="165">
        <f t="shared" si="13"/>
        <v>0</v>
      </c>
      <c r="N140" s="166">
        <f t="shared" si="14"/>
        <v>127504.93931696302</v>
      </c>
      <c r="O140" s="174" t="s">
        <v>326</v>
      </c>
      <c r="P140" s="181" t="s">
        <v>72</v>
      </c>
    </row>
    <row r="141" spans="1:16" s="167" customFormat="1" ht="12">
      <c r="A141" s="172" t="s">
        <v>327</v>
      </c>
      <c r="B141" s="25" t="s">
        <v>328</v>
      </c>
      <c r="C141" s="173">
        <v>44200.01</v>
      </c>
      <c r="D141" s="168">
        <v>3</v>
      </c>
      <c r="E141" s="161">
        <v>14</v>
      </c>
      <c r="F141" s="162">
        <f t="shared" si="19"/>
        <v>16.939999999999998</v>
      </c>
      <c r="G141" s="181" t="s">
        <v>918</v>
      </c>
      <c r="H141" s="161">
        <f t="shared" si="9"/>
        <v>0</v>
      </c>
      <c r="I141" s="163">
        <f t="shared" si="10"/>
        <v>45567.020618556708</v>
      </c>
      <c r="J141" s="164">
        <f t="shared" si="11"/>
        <v>49662.932584269663</v>
      </c>
      <c r="K141" s="194">
        <f t="shared" si="12"/>
        <v>29.139999999999997</v>
      </c>
      <c r="L141" s="165"/>
      <c r="M141" s="165">
        <f t="shared" si="13"/>
        <v>0</v>
      </c>
      <c r="N141" s="166">
        <f t="shared" si="14"/>
        <v>62376.531188258537</v>
      </c>
      <c r="O141" s="174" t="s">
        <v>265</v>
      </c>
      <c r="P141" s="181" t="s">
        <v>72</v>
      </c>
    </row>
    <row r="142" spans="1:16" s="167" customFormat="1" ht="12">
      <c r="A142" s="172" t="s">
        <v>329</v>
      </c>
      <c r="B142" s="25" t="s">
        <v>330</v>
      </c>
      <c r="C142" s="173">
        <v>2360</v>
      </c>
      <c r="D142" s="168">
        <v>3</v>
      </c>
      <c r="E142" s="161">
        <v>15.5</v>
      </c>
      <c r="F142" s="162">
        <f t="shared" si="19"/>
        <v>18.754999999999999</v>
      </c>
      <c r="G142" s="181" t="s">
        <v>918</v>
      </c>
      <c r="H142" s="161">
        <f t="shared" ref="H142:H205" si="20">(IF(G142=$G$3,$H$3)+IF(G142=$G$4,$H$4)+IF(G142=$G$5,$H$5)+IF(G142=$G$6,$H$6)+IF(G142=$G$7,$H$7)+IF(G142=$G$8,$H$8)+IF(G142=$G$9,$H$9)+IF(G142=$G$10,$H$10)+IF(G142=$G$11,$H$11))</f>
        <v>0</v>
      </c>
      <c r="I142" s="163">
        <f t="shared" ref="I142:I205" si="21">(C142/(($J$3-D142)/100))</f>
        <v>2432.9896907216494</v>
      </c>
      <c r="J142" s="164">
        <f t="shared" ref="J142:J205" si="22">(C142/(($J$3-D142)/100-(0.08)))</f>
        <v>2651.6853932584268</v>
      </c>
      <c r="K142" s="194">
        <f t="shared" si="12"/>
        <v>30.954999999999998</v>
      </c>
      <c r="L142" s="165"/>
      <c r="M142" s="165">
        <f t="shared" si="13"/>
        <v>0</v>
      </c>
      <c r="N142" s="166">
        <f t="shared" si="14"/>
        <v>3418.0606850604677</v>
      </c>
      <c r="O142" s="174" t="s">
        <v>155</v>
      </c>
      <c r="P142" s="181" t="s">
        <v>331</v>
      </c>
    </row>
    <row r="143" spans="1:16" s="167" customFormat="1" ht="12">
      <c r="A143" s="172" t="s">
        <v>332</v>
      </c>
      <c r="B143" s="25" t="s">
        <v>333</v>
      </c>
      <c r="C143" s="173">
        <v>80861.98</v>
      </c>
      <c r="D143" s="168">
        <v>3</v>
      </c>
      <c r="E143" s="161">
        <v>14.15</v>
      </c>
      <c r="F143" s="162">
        <f t="shared" si="19"/>
        <v>17.121500000000001</v>
      </c>
      <c r="G143" s="181" t="s">
        <v>918</v>
      </c>
      <c r="H143" s="161">
        <f t="shared" si="20"/>
        <v>0</v>
      </c>
      <c r="I143" s="163">
        <f t="shared" si="21"/>
        <v>83362.865979381444</v>
      </c>
      <c r="J143" s="164">
        <f t="shared" si="22"/>
        <v>90856.157303370783</v>
      </c>
      <c r="K143" s="194">
        <f t="shared" ref="K143:K206" si="23">(D143+8+1.2)+(F143+H143)</f>
        <v>29.3215</v>
      </c>
      <c r="L143" s="165"/>
      <c r="M143" s="165">
        <f t="shared" ref="M143:M206" si="24">L143*1.21</f>
        <v>0</v>
      </c>
      <c r="N143" s="166">
        <f t="shared" ref="N143:N206" si="25">C143/((100-K143)/100)+M143</f>
        <v>114408.17221644489</v>
      </c>
      <c r="O143" s="174" t="s">
        <v>35</v>
      </c>
      <c r="P143" s="181" t="s">
        <v>52</v>
      </c>
    </row>
    <row r="144" spans="1:16" s="167" customFormat="1" ht="12">
      <c r="A144" s="172" t="s">
        <v>334</v>
      </c>
      <c r="B144" s="25" t="s">
        <v>335</v>
      </c>
      <c r="C144" s="173">
        <v>79999</v>
      </c>
      <c r="D144" s="168">
        <v>3</v>
      </c>
      <c r="E144" s="161">
        <v>14</v>
      </c>
      <c r="F144" s="162">
        <f t="shared" si="19"/>
        <v>16.939999999999998</v>
      </c>
      <c r="G144" s="181" t="s">
        <v>918</v>
      </c>
      <c r="H144" s="161">
        <f t="shared" si="20"/>
        <v>0</v>
      </c>
      <c r="I144" s="163">
        <f t="shared" si="21"/>
        <v>82473.195876288664</v>
      </c>
      <c r="J144" s="164">
        <f t="shared" si="22"/>
        <v>89886.516853932582</v>
      </c>
      <c r="K144" s="194">
        <f t="shared" si="23"/>
        <v>29.139999999999997</v>
      </c>
      <c r="L144" s="165"/>
      <c r="M144" s="165">
        <f t="shared" si="24"/>
        <v>0</v>
      </c>
      <c r="N144" s="166">
        <f t="shared" si="25"/>
        <v>112897.26220716907</v>
      </c>
      <c r="O144" s="174" t="s">
        <v>29</v>
      </c>
      <c r="P144" s="181" t="s">
        <v>255</v>
      </c>
    </row>
    <row r="145" spans="1:16" s="167" customFormat="1" ht="12">
      <c r="A145" s="172" t="s">
        <v>336</v>
      </c>
      <c r="B145" s="25" t="s">
        <v>337</v>
      </c>
      <c r="C145" s="173">
        <v>2730</v>
      </c>
      <c r="D145" s="168">
        <v>3</v>
      </c>
      <c r="E145" s="161">
        <v>15.5</v>
      </c>
      <c r="F145" s="162">
        <f t="shared" si="19"/>
        <v>18.754999999999999</v>
      </c>
      <c r="G145" s="181" t="s">
        <v>918</v>
      </c>
      <c r="H145" s="161">
        <f t="shared" si="20"/>
        <v>0</v>
      </c>
      <c r="I145" s="163">
        <f t="shared" si="21"/>
        <v>2814.4329896907216</v>
      </c>
      <c r="J145" s="164">
        <f t="shared" si="22"/>
        <v>3067.4157303370785</v>
      </c>
      <c r="K145" s="194">
        <f t="shared" si="23"/>
        <v>30.954999999999998</v>
      </c>
      <c r="L145" s="165"/>
      <c r="M145" s="165">
        <f t="shared" si="24"/>
        <v>0</v>
      </c>
      <c r="N145" s="166">
        <f t="shared" si="25"/>
        <v>3953.9430805996089</v>
      </c>
      <c r="O145" s="174" t="s">
        <v>148</v>
      </c>
      <c r="P145" s="181" t="s">
        <v>147</v>
      </c>
    </row>
    <row r="146" spans="1:16" s="167" customFormat="1" ht="12">
      <c r="A146" s="172" t="s">
        <v>338</v>
      </c>
      <c r="B146" s="25" t="s">
        <v>339</v>
      </c>
      <c r="C146" s="173">
        <v>3639.99</v>
      </c>
      <c r="D146" s="168">
        <v>3</v>
      </c>
      <c r="E146" s="161">
        <v>15.5</v>
      </c>
      <c r="F146" s="162">
        <f t="shared" si="19"/>
        <v>18.754999999999999</v>
      </c>
      <c r="G146" s="181" t="s">
        <v>918</v>
      </c>
      <c r="H146" s="161">
        <f t="shared" si="20"/>
        <v>0</v>
      </c>
      <c r="I146" s="163">
        <f t="shared" si="21"/>
        <v>3752.5670103092784</v>
      </c>
      <c r="J146" s="164">
        <f t="shared" si="22"/>
        <v>4089.8764044943819</v>
      </c>
      <c r="K146" s="194">
        <f t="shared" si="23"/>
        <v>30.954999999999998</v>
      </c>
      <c r="L146" s="165"/>
      <c r="M146" s="165">
        <f t="shared" si="24"/>
        <v>0</v>
      </c>
      <c r="N146" s="166">
        <f t="shared" si="25"/>
        <v>5271.9096241581574</v>
      </c>
      <c r="O146" s="174" t="s">
        <v>170</v>
      </c>
      <c r="P146" s="181" t="s">
        <v>154</v>
      </c>
    </row>
    <row r="147" spans="1:16" s="167" customFormat="1" ht="12">
      <c r="A147" s="172" t="s">
        <v>340</v>
      </c>
      <c r="B147" s="25" t="s">
        <v>341</v>
      </c>
      <c r="C147" s="173">
        <v>3250</v>
      </c>
      <c r="D147" s="168">
        <v>3</v>
      </c>
      <c r="E147" s="161">
        <v>15.5</v>
      </c>
      <c r="F147" s="162">
        <f t="shared" si="19"/>
        <v>18.754999999999999</v>
      </c>
      <c r="G147" s="181" t="s">
        <v>918</v>
      </c>
      <c r="H147" s="161">
        <f t="shared" si="20"/>
        <v>0</v>
      </c>
      <c r="I147" s="163">
        <f t="shared" si="21"/>
        <v>3350.5154639175257</v>
      </c>
      <c r="J147" s="164">
        <f t="shared" si="22"/>
        <v>3651.6853932584268</v>
      </c>
      <c r="K147" s="194">
        <f t="shared" si="23"/>
        <v>30.954999999999998</v>
      </c>
      <c r="L147" s="165"/>
      <c r="M147" s="165">
        <f t="shared" si="24"/>
        <v>0</v>
      </c>
      <c r="N147" s="166">
        <f t="shared" si="25"/>
        <v>4707.0750959519155</v>
      </c>
      <c r="O147" s="174" t="s">
        <v>170</v>
      </c>
      <c r="P147" s="181" t="s">
        <v>154</v>
      </c>
    </row>
    <row r="148" spans="1:16" s="167" customFormat="1" ht="12">
      <c r="A148" s="172" t="s">
        <v>342</v>
      </c>
      <c r="B148" s="25" t="s">
        <v>343</v>
      </c>
      <c r="C148" s="173">
        <v>68575</v>
      </c>
      <c r="D148" s="168">
        <v>3</v>
      </c>
      <c r="E148" s="161">
        <v>15.5</v>
      </c>
      <c r="F148" s="162">
        <f t="shared" si="19"/>
        <v>18.754999999999999</v>
      </c>
      <c r="G148" s="181" t="s">
        <v>918</v>
      </c>
      <c r="H148" s="161">
        <f t="shared" si="20"/>
        <v>0</v>
      </c>
      <c r="I148" s="163">
        <f t="shared" si="21"/>
        <v>70695.876288659798</v>
      </c>
      <c r="J148" s="164">
        <f t="shared" si="22"/>
        <v>77050.561797752802</v>
      </c>
      <c r="K148" s="194">
        <f t="shared" si="23"/>
        <v>30.954999999999998</v>
      </c>
      <c r="L148" s="165"/>
      <c r="M148" s="165">
        <f t="shared" si="24"/>
        <v>0</v>
      </c>
      <c r="N148" s="166">
        <f t="shared" si="25"/>
        <v>99319.284524585411</v>
      </c>
      <c r="O148" s="174" t="s">
        <v>215</v>
      </c>
      <c r="P148" s="181" t="s">
        <v>214</v>
      </c>
    </row>
    <row r="149" spans="1:16" s="167" customFormat="1" ht="12">
      <c r="A149" s="172" t="s">
        <v>344</v>
      </c>
      <c r="B149" s="25" t="s">
        <v>345</v>
      </c>
      <c r="C149" s="173">
        <v>3769.99</v>
      </c>
      <c r="D149" s="168">
        <v>3</v>
      </c>
      <c r="E149" s="161">
        <v>15.5</v>
      </c>
      <c r="F149" s="162">
        <f t="shared" si="19"/>
        <v>18.754999999999999</v>
      </c>
      <c r="G149" s="181" t="s">
        <v>918</v>
      </c>
      <c r="H149" s="161">
        <f t="shared" si="20"/>
        <v>0</v>
      </c>
      <c r="I149" s="163">
        <f t="shared" si="21"/>
        <v>3886.5876288659792</v>
      </c>
      <c r="J149" s="164">
        <f t="shared" si="22"/>
        <v>4235.9438202247184</v>
      </c>
      <c r="K149" s="194">
        <f t="shared" si="23"/>
        <v>30.954999999999998</v>
      </c>
      <c r="L149" s="165"/>
      <c r="M149" s="165">
        <f t="shared" si="24"/>
        <v>0</v>
      </c>
      <c r="N149" s="166">
        <f t="shared" si="25"/>
        <v>5460.1926279962336</v>
      </c>
      <c r="O149" s="174" t="s">
        <v>148</v>
      </c>
      <c r="P149" s="181" t="s">
        <v>147</v>
      </c>
    </row>
    <row r="150" spans="1:16" s="167" customFormat="1" ht="12">
      <c r="A150" s="172" t="s">
        <v>346</v>
      </c>
      <c r="B150" s="25" t="s">
        <v>347</v>
      </c>
      <c r="C150" s="173">
        <v>8398.83</v>
      </c>
      <c r="D150" s="168">
        <v>3</v>
      </c>
      <c r="E150" s="161">
        <v>15.5</v>
      </c>
      <c r="F150" s="162">
        <f t="shared" si="19"/>
        <v>18.754999999999999</v>
      </c>
      <c r="G150" s="181" t="s">
        <v>918</v>
      </c>
      <c r="H150" s="161">
        <f t="shared" si="20"/>
        <v>0</v>
      </c>
      <c r="I150" s="163">
        <f t="shared" si="21"/>
        <v>8658.5876288659802</v>
      </c>
      <c r="J150" s="164">
        <f t="shared" si="22"/>
        <v>9436.8876404494385</v>
      </c>
      <c r="K150" s="194">
        <f t="shared" si="23"/>
        <v>30.954999999999998</v>
      </c>
      <c r="L150" s="165"/>
      <c r="M150" s="165">
        <f t="shared" si="24"/>
        <v>0</v>
      </c>
      <c r="N150" s="166">
        <f t="shared" si="25"/>
        <v>12164.284162502716</v>
      </c>
      <c r="O150" s="174" t="s">
        <v>148</v>
      </c>
      <c r="P150" s="181" t="s">
        <v>303</v>
      </c>
    </row>
    <row r="151" spans="1:16" s="167" customFormat="1" ht="12">
      <c r="A151" s="172" t="s">
        <v>348</v>
      </c>
      <c r="B151" s="25" t="s">
        <v>349</v>
      </c>
      <c r="C151" s="173">
        <v>6045</v>
      </c>
      <c r="D151" s="168">
        <v>3</v>
      </c>
      <c r="E151" s="161">
        <v>15.5</v>
      </c>
      <c r="F151" s="162">
        <f t="shared" si="19"/>
        <v>18.754999999999999</v>
      </c>
      <c r="G151" s="181" t="s">
        <v>918</v>
      </c>
      <c r="H151" s="161">
        <f t="shared" si="20"/>
        <v>0</v>
      </c>
      <c r="I151" s="163">
        <f t="shared" si="21"/>
        <v>6231.9587628865984</v>
      </c>
      <c r="J151" s="164">
        <f t="shared" si="22"/>
        <v>6792.1348314606739</v>
      </c>
      <c r="K151" s="194">
        <f t="shared" si="23"/>
        <v>30.954999999999998</v>
      </c>
      <c r="L151" s="165"/>
      <c r="M151" s="165">
        <f t="shared" si="24"/>
        <v>0</v>
      </c>
      <c r="N151" s="166">
        <f t="shared" si="25"/>
        <v>8755.1596784705634</v>
      </c>
      <c r="O151" s="174" t="s">
        <v>232</v>
      </c>
      <c r="P151" s="181" t="s">
        <v>231</v>
      </c>
    </row>
    <row r="152" spans="1:16" s="167" customFormat="1" ht="12">
      <c r="A152" s="172" t="s">
        <v>350</v>
      </c>
      <c r="B152" s="25" t="s">
        <v>351</v>
      </c>
      <c r="C152" s="173">
        <v>171.77</v>
      </c>
      <c r="D152" s="168">
        <v>3</v>
      </c>
      <c r="E152" s="161">
        <v>15.5</v>
      </c>
      <c r="F152" s="162">
        <f t="shared" si="19"/>
        <v>18.754999999999999</v>
      </c>
      <c r="G152" s="181" t="s">
        <v>918</v>
      </c>
      <c r="H152" s="161">
        <f t="shared" si="20"/>
        <v>0</v>
      </c>
      <c r="I152" s="163">
        <f t="shared" si="21"/>
        <v>177.08247422680415</v>
      </c>
      <c r="J152" s="164">
        <f t="shared" si="22"/>
        <v>193</v>
      </c>
      <c r="K152" s="194">
        <f t="shared" si="23"/>
        <v>30.954999999999998</v>
      </c>
      <c r="L152" s="165"/>
      <c r="M152" s="165">
        <f t="shared" si="24"/>
        <v>0</v>
      </c>
      <c r="N152" s="166">
        <f t="shared" si="25"/>
        <v>248.7797813020494</v>
      </c>
      <c r="O152" s="174" t="s">
        <v>352</v>
      </c>
      <c r="P152" s="181" t="s">
        <v>147</v>
      </c>
    </row>
    <row r="153" spans="1:16" s="167" customFormat="1" ht="12">
      <c r="A153" s="172" t="s">
        <v>353</v>
      </c>
      <c r="B153" s="25" t="s">
        <v>354</v>
      </c>
      <c r="C153" s="173">
        <v>6305</v>
      </c>
      <c r="D153" s="168">
        <v>10</v>
      </c>
      <c r="E153" s="161">
        <v>16</v>
      </c>
      <c r="F153" s="162">
        <f t="shared" si="19"/>
        <v>19.36</v>
      </c>
      <c r="G153" s="181" t="s">
        <v>918</v>
      </c>
      <c r="H153" s="161">
        <f t="shared" si="20"/>
        <v>0</v>
      </c>
      <c r="I153" s="163">
        <f t="shared" si="21"/>
        <v>7005.5555555555557</v>
      </c>
      <c r="J153" s="164">
        <f t="shared" si="22"/>
        <v>7689.0243902439015</v>
      </c>
      <c r="K153" s="194">
        <f t="shared" si="23"/>
        <v>38.56</v>
      </c>
      <c r="L153" s="165"/>
      <c r="M153" s="165">
        <f t="shared" si="24"/>
        <v>0</v>
      </c>
      <c r="N153" s="166">
        <f t="shared" si="25"/>
        <v>10262.044270833334</v>
      </c>
      <c r="O153" s="174" t="s">
        <v>355</v>
      </c>
      <c r="P153" s="181" t="s">
        <v>235</v>
      </c>
    </row>
    <row r="154" spans="1:16" s="167" customFormat="1" ht="12">
      <c r="A154" s="172" t="s">
        <v>356</v>
      </c>
      <c r="B154" s="25" t="s">
        <v>357</v>
      </c>
      <c r="C154" s="173">
        <v>60060</v>
      </c>
      <c r="D154" s="168">
        <v>3</v>
      </c>
      <c r="E154" s="161">
        <v>14.5</v>
      </c>
      <c r="F154" s="162">
        <f t="shared" si="19"/>
        <v>17.544999999999998</v>
      </c>
      <c r="G154" s="181" t="s">
        <v>918</v>
      </c>
      <c r="H154" s="161">
        <f t="shared" si="20"/>
        <v>0</v>
      </c>
      <c r="I154" s="163">
        <f t="shared" si="21"/>
        <v>61917.525773195877</v>
      </c>
      <c r="J154" s="164">
        <f t="shared" si="22"/>
        <v>67483.146067415728</v>
      </c>
      <c r="K154" s="194">
        <f t="shared" si="23"/>
        <v>29.744999999999997</v>
      </c>
      <c r="L154" s="165"/>
      <c r="M154" s="165">
        <f t="shared" si="24"/>
        <v>0</v>
      </c>
      <c r="N154" s="166">
        <f t="shared" si="25"/>
        <v>85488.577325457256</v>
      </c>
      <c r="O154" s="174" t="s">
        <v>359</v>
      </c>
      <c r="P154" s="181" t="s">
        <v>358</v>
      </c>
    </row>
    <row r="155" spans="1:16" s="167" customFormat="1" ht="12">
      <c r="A155" s="172" t="s">
        <v>360</v>
      </c>
      <c r="B155" s="25" t="s">
        <v>361</v>
      </c>
      <c r="C155" s="173">
        <v>9750</v>
      </c>
      <c r="D155" s="168">
        <v>3</v>
      </c>
      <c r="E155" s="161">
        <v>15.5</v>
      </c>
      <c r="F155" s="162">
        <f t="shared" si="19"/>
        <v>18.754999999999999</v>
      </c>
      <c r="G155" s="181" t="s">
        <v>918</v>
      </c>
      <c r="H155" s="161">
        <f t="shared" si="20"/>
        <v>0</v>
      </c>
      <c r="I155" s="163">
        <f t="shared" si="21"/>
        <v>10051.546391752578</v>
      </c>
      <c r="J155" s="164">
        <f t="shared" si="22"/>
        <v>10955.056179775282</v>
      </c>
      <c r="K155" s="194">
        <f t="shared" si="23"/>
        <v>30.954999999999998</v>
      </c>
      <c r="L155" s="165"/>
      <c r="M155" s="165">
        <f t="shared" si="24"/>
        <v>0</v>
      </c>
      <c r="N155" s="166">
        <f t="shared" si="25"/>
        <v>14121.225287855747</v>
      </c>
      <c r="O155" s="174" t="s">
        <v>148</v>
      </c>
      <c r="P155" s="181" t="s">
        <v>147</v>
      </c>
    </row>
    <row r="156" spans="1:16" s="167" customFormat="1" ht="12">
      <c r="A156" s="172" t="s">
        <v>362</v>
      </c>
      <c r="B156" s="25" t="s">
        <v>363</v>
      </c>
      <c r="C156" s="173">
        <v>5790</v>
      </c>
      <c r="D156" s="168">
        <v>3</v>
      </c>
      <c r="E156" s="161">
        <v>12.65</v>
      </c>
      <c r="F156" s="162">
        <f t="shared" si="19"/>
        <v>15.3065</v>
      </c>
      <c r="G156" s="181" t="s">
        <v>918</v>
      </c>
      <c r="H156" s="161">
        <f t="shared" si="20"/>
        <v>0</v>
      </c>
      <c r="I156" s="163">
        <f t="shared" si="21"/>
        <v>5969.072164948454</v>
      </c>
      <c r="J156" s="164">
        <f t="shared" si="22"/>
        <v>6505.6179775280898</v>
      </c>
      <c r="K156" s="194">
        <f t="shared" si="23"/>
        <v>27.506499999999999</v>
      </c>
      <c r="L156" s="165"/>
      <c r="M156" s="165">
        <f t="shared" si="24"/>
        <v>0</v>
      </c>
      <c r="N156" s="166">
        <f t="shared" si="25"/>
        <v>7986.9229655072522</v>
      </c>
      <c r="O156" s="174" t="s">
        <v>232</v>
      </c>
      <c r="P156" s="181" t="s">
        <v>279</v>
      </c>
    </row>
    <row r="157" spans="1:16" s="167" customFormat="1" ht="12">
      <c r="A157" s="172" t="s">
        <v>364</v>
      </c>
      <c r="B157" s="25" t="s">
        <v>365</v>
      </c>
      <c r="C157" s="173">
        <v>56938.87</v>
      </c>
      <c r="D157" s="168">
        <v>3</v>
      </c>
      <c r="E157" s="161">
        <v>14</v>
      </c>
      <c r="F157" s="162">
        <f t="shared" si="19"/>
        <v>16.939999999999998</v>
      </c>
      <c r="G157" s="181" t="s">
        <v>918</v>
      </c>
      <c r="H157" s="161">
        <f t="shared" si="20"/>
        <v>0</v>
      </c>
      <c r="I157" s="163">
        <f t="shared" si="21"/>
        <v>58699.865979381444</v>
      </c>
      <c r="J157" s="164">
        <f t="shared" si="22"/>
        <v>63976.258426966291</v>
      </c>
      <c r="K157" s="194">
        <f t="shared" si="23"/>
        <v>29.139999999999997</v>
      </c>
      <c r="L157" s="165"/>
      <c r="M157" s="165">
        <f t="shared" si="24"/>
        <v>0</v>
      </c>
      <c r="N157" s="166">
        <f t="shared" si="25"/>
        <v>80354.036127575499</v>
      </c>
      <c r="O157" s="174" t="s">
        <v>29</v>
      </c>
      <c r="P157" s="181" t="s">
        <v>72</v>
      </c>
    </row>
    <row r="158" spans="1:16" s="167" customFormat="1" ht="12">
      <c r="A158" s="172" t="s">
        <v>366</v>
      </c>
      <c r="B158" s="25" t="s">
        <v>367</v>
      </c>
      <c r="C158" s="173">
        <v>18451.8</v>
      </c>
      <c r="D158" s="168">
        <v>3</v>
      </c>
      <c r="E158" s="161">
        <v>14</v>
      </c>
      <c r="F158" s="162">
        <f t="shared" si="19"/>
        <v>16.939999999999998</v>
      </c>
      <c r="G158" s="181" t="s">
        <v>918</v>
      </c>
      <c r="H158" s="161">
        <f t="shared" si="20"/>
        <v>0</v>
      </c>
      <c r="I158" s="163">
        <f t="shared" si="21"/>
        <v>19022.474226804123</v>
      </c>
      <c r="J158" s="164">
        <f t="shared" si="22"/>
        <v>20732.359550561796</v>
      </c>
      <c r="K158" s="194">
        <f t="shared" si="23"/>
        <v>29.139999999999997</v>
      </c>
      <c r="L158" s="165"/>
      <c r="M158" s="165">
        <f t="shared" si="24"/>
        <v>0</v>
      </c>
      <c r="N158" s="166">
        <f t="shared" si="25"/>
        <v>26039.796782387806</v>
      </c>
      <c r="O158" s="174" t="s">
        <v>73</v>
      </c>
      <c r="P158" s="181" t="s">
        <v>72</v>
      </c>
    </row>
    <row r="159" spans="1:16" s="167" customFormat="1" ht="12">
      <c r="A159" s="172" t="s">
        <v>368</v>
      </c>
      <c r="B159" s="25" t="s">
        <v>369</v>
      </c>
      <c r="C159" s="173">
        <v>2210</v>
      </c>
      <c r="D159" s="168">
        <v>3</v>
      </c>
      <c r="E159" s="161">
        <v>15.5</v>
      </c>
      <c r="F159" s="162">
        <f t="shared" si="19"/>
        <v>18.754999999999999</v>
      </c>
      <c r="G159" s="181" t="s">
        <v>918</v>
      </c>
      <c r="H159" s="161">
        <f t="shared" si="20"/>
        <v>0</v>
      </c>
      <c r="I159" s="163">
        <f t="shared" si="21"/>
        <v>2278.3505154639174</v>
      </c>
      <c r="J159" s="164">
        <f t="shared" si="22"/>
        <v>2483.1460674157302</v>
      </c>
      <c r="K159" s="194">
        <f t="shared" si="23"/>
        <v>30.954999999999998</v>
      </c>
      <c r="L159" s="165"/>
      <c r="M159" s="165">
        <f t="shared" si="24"/>
        <v>0</v>
      </c>
      <c r="N159" s="166">
        <f t="shared" si="25"/>
        <v>3200.8110652473024</v>
      </c>
      <c r="O159" s="174" t="s">
        <v>232</v>
      </c>
      <c r="P159" s="181" t="s">
        <v>231</v>
      </c>
    </row>
    <row r="160" spans="1:16" s="167" customFormat="1" ht="12">
      <c r="A160" s="172" t="s">
        <v>370</v>
      </c>
      <c r="B160" s="25" t="s">
        <v>371</v>
      </c>
      <c r="C160" s="173">
        <v>11050</v>
      </c>
      <c r="D160" s="168">
        <v>3</v>
      </c>
      <c r="E160" s="161">
        <v>15.5</v>
      </c>
      <c r="F160" s="162">
        <f t="shared" si="19"/>
        <v>18.754999999999999</v>
      </c>
      <c r="G160" s="181" t="s">
        <v>918</v>
      </c>
      <c r="H160" s="161">
        <f t="shared" si="20"/>
        <v>0</v>
      </c>
      <c r="I160" s="163">
        <f t="shared" si="21"/>
        <v>11391.752577319588</v>
      </c>
      <c r="J160" s="164">
        <f t="shared" si="22"/>
        <v>12415.730337078652</v>
      </c>
      <c r="K160" s="194">
        <f t="shared" si="23"/>
        <v>30.954999999999998</v>
      </c>
      <c r="L160" s="165"/>
      <c r="M160" s="165">
        <f t="shared" si="24"/>
        <v>0</v>
      </c>
      <c r="N160" s="166">
        <f t="shared" si="25"/>
        <v>16004.055326236512</v>
      </c>
      <c r="O160" s="174" t="s">
        <v>215</v>
      </c>
      <c r="P160" s="181" t="s">
        <v>214</v>
      </c>
    </row>
    <row r="161" spans="1:16" s="167" customFormat="1" ht="12">
      <c r="A161" s="172" t="s">
        <v>372</v>
      </c>
      <c r="B161" s="25" t="s">
        <v>373</v>
      </c>
      <c r="C161" s="173">
        <v>1287.17</v>
      </c>
      <c r="D161" s="168">
        <v>3</v>
      </c>
      <c r="E161" s="161">
        <v>15.5</v>
      </c>
      <c r="F161" s="162">
        <f t="shared" si="19"/>
        <v>18.754999999999999</v>
      </c>
      <c r="G161" s="181" t="s">
        <v>918</v>
      </c>
      <c r="H161" s="161">
        <f t="shared" si="20"/>
        <v>0</v>
      </c>
      <c r="I161" s="163">
        <f t="shared" si="21"/>
        <v>1326.9793814432992</v>
      </c>
      <c r="J161" s="164">
        <f t="shared" si="22"/>
        <v>1446.2584269662923</v>
      </c>
      <c r="K161" s="194">
        <f t="shared" si="23"/>
        <v>30.954999999999998</v>
      </c>
      <c r="L161" s="165"/>
      <c r="M161" s="165">
        <f t="shared" si="24"/>
        <v>0</v>
      </c>
      <c r="N161" s="166">
        <f t="shared" si="25"/>
        <v>1864.2479542327469</v>
      </c>
      <c r="O161" s="174" t="s">
        <v>155</v>
      </c>
      <c r="P161" s="181" t="s">
        <v>218</v>
      </c>
    </row>
    <row r="162" spans="1:16" s="167" customFormat="1" ht="12">
      <c r="A162" s="172" t="s">
        <v>374</v>
      </c>
      <c r="B162" s="25" t="s">
        <v>375</v>
      </c>
      <c r="C162" s="173">
        <v>10608</v>
      </c>
      <c r="D162" s="168">
        <v>3</v>
      </c>
      <c r="E162" s="161">
        <v>15.5</v>
      </c>
      <c r="F162" s="162">
        <f t="shared" si="19"/>
        <v>18.754999999999999</v>
      </c>
      <c r="G162" s="181" t="s">
        <v>918</v>
      </c>
      <c r="H162" s="161">
        <f t="shared" si="20"/>
        <v>0</v>
      </c>
      <c r="I162" s="163">
        <f t="shared" si="21"/>
        <v>10936.082474226805</v>
      </c>
      <c r="J162" s="164">
        <f t="shared" si="22"/>
        <v>11919.101123595505</v>
      </c>
      <c r="K162" s="194">
        <f t="shared" si="23"/>
        <v>30.954999999999998</v>
      </c>
      <c r="L162" s="165"/>
      <c r="M162" s="165">
        <f t="shared" si="24"/>
        <v>0</v>
      </c>
      <c r="N162" s="166">
        <f t="shared" si="25"/>
        <v>15363.893113187052</v>
      </c>
      <c r="O162" s="174" t="s">
        <v>148</v>
      </c>
      <c r="P162" s="181" t="s">
        <v>147</v>
      </c>
    </row>
    <row r="163" spans="1:16" s="167" customFormat="1" ht="12">
      <c r="A163" s="172" t="s">
        <v>376</v>
      </c>
      <c r="B163" s="25" t="s">
        <v>377</v>
      </c>
      <c r="C163" s="173">
        <v>17550</v>
      </c>
      <c r="D163" s="168">
        <v>3</v>
      </c>
      <c r="E163" s="161">
        <v>15.5</v>
      </c>
      <c r="F163" s="162">
        <f t="shared" si="19"/>
        <v>18.754999999999999</v>
      </c>
      <c r="G163" s="181" t="s">
        <v>918</v>
      </c>
      <c r="H163" s="161">
        <f t="shared" si="20"/>
        <v>0</v>
      </c>
      <c r="I163" s="163">
        <f t="shared" si="21"/>
        <v>18092.783505154639</v>
      </c>
      <c r="J163" s="164">
        <f t="shared" si="22"/>
        <v>19719.101123595505</v>
      </c>
      <c r="K163" s="194">
        <f t="shared" si="23"/>
        <v>30.954999999999998</v>
      </c>
      <c r="L163" s="165"/>
      <c r="M163" s="165">
        <f t="shared" si="24"/>
        <v>0</v>
      </c>
      <c r="N163" s="166">
        <f t="shared" si="25"/>
        <v>25418.205518140341</v>
      </c>
      <c r="O163" s="174" t="s">
        <v>148</v>
      </c>
      <c r="P163" s="181" t="s">
        <v>303</v>
      </c>
    </row>
    <row r="164" spans="1:16" s="167" customFormat="1" ht="12">
      <c r="A164" s="172" t="s">
        <v>378</v>
      </c>
      <c r="B164" s="25" t="s">
        <v>379</v>
      </c>
      <c r="C164" s="173">
        <v>13000</v>
      </c>
      <c r="D164" s="168">
        <v>3</v>
      </c>
      <c r="E164" s="161">
        <v>15.5</v>
      </c>
      <c r="F164" s="162">
        <f t="shared" si="19"/>
        <v>18.754999999999999</v>
      </c>
      <c r="G164" s="181" t="s">
        <v>918</v>
      </c>
      <c r="H164" s="161">
        <f t="shared" si="20"/>
        <v>0</v>
      </c>
      <c r="I164" s="163">
        <f t="shared" si="21"/>
        <v>13402.061855670103</v>
      </c>
      <c r="J164" s="164">
        <f t="shared" si="22"/>
        <v>14606.741573033707</v>
      </c>
      <c r="K164" s="194">
        <f t="shared" si="23"/>
        <v>30.954999999999998</v>
      </c>
      <c r="L164" s="165"/>
      <c r="M164" s="165">
        <f t="shared" si="24"/>
        <v>0</v>
      </c>
      <c r="N164" s="166">
        <f t="shared" si="25"/>
        <v>18828.300383807662</v>
      </c>
      <c r="O164" s="174" t="s">
        <v>268</v>
      </c>
      <c r="P164" s="181" t="s">
        <v>147</v>
      </c>
    </row>
    <row r="165" spans="1:16" s="167" customFormat="1" ht="12">
      <c r="A165" s="172" t="s">
        <v>380</v>
      </c>
      <c r="B165" s="25" t="s">
        <v>381</v>
      </c>
      <c r="C165" s="173">
        <v>13000</v>
      </c>
      <c r="D165" s="168">
        <v>3</v>
      </c>
      <c r="E165" s="161">
        <v>15.5</v>
      </c>
      <c r="F165" s="162">
        <f t="shared" si="19"/>
        <v>18.754999999999999</v>
      </c>
      <c r="G165" s="181" t="s">
        <v>918</v>
      </c>
      <c r="H165" s="161">
        <f t="shared" si="20"/>
        <v>0</v>
      </c>
      <c r="I165" s="163">
        <f t="shared" si="21"/>
        <v>13402.061855670103</v>
      </c>
      <c r="J165" s="164">
        <f t="shared" si="22"/>
        <v>14606.741573033707</v>
      </c>
      <c r="K165" s="194">
        <f t="shared" si="23"/>
        <v>30.954999999999998</v>
      </c>
      <c r="L165" s="165"/>
      <c r="M165" s="165">
        <f t="shared" si="24"/>
        <v>0</v>
      </c>
      <c r="N165" s="166">
        <f t="shared" si="25"/>
        <v>18828.300383807662</v>
      </c>
      <c r="O165" s="174" t="s">
        <v>268</v>
      </c>
      <c r="P165" s="181" t="s">
        <v>147</v>
      </c>
    </row>
    <row r="166" spans="1:16" s="167" customFormat="1" ht="12">
      <c r="A166" s="172" t="s">
        <v>382</v>
      </c>
      <c r="B166" s="25" t="s">
        <v>383</v>
      </c>
      <c r="C166" s="173">
        <v>12999.34</v>
      </c>
      <c r="D166" s="168">
        <v>3</v>
      </c>
      <c r="E166" s="161">
        <v>16</v>
      </c>
      <c r="F166" s="162">
        <f t="shared" si="19"/>
        <v>19.36</v>
      </c>
      <c r="G166" s="181" t="s">
        <v>918</v>
      </c>
      <c r="H166" s="161">
        <f t="shared" si="20"/>
        <v>0</v>
      </c>
      <c r="I166" s="163">
        <f t="shared" si="21"/>
        <v>13401.381443298969</v>
      </c>
      <c r="J166" s="164">
        <f t="shared" si="22"/>
        <v>14606</v>
      </c>
      <c r="K166" s="194">
        <f t="shared" si="23"/>
        <v>31.56</v>
      </c>
      <c r="L166" s="165"/>
      <c r="M166" s="165">
        <f t="shared" si="24"/>
        <v>0</v>
      </c>
      <c r="N166" s="166">
        <f t="shared" si="25"/>
        <v>18993.775569842197</v>
      </c>
      <c r="O166" s="174" t="s">
        <v>355</v>
      </c>
      <c r="P166" s="181" t="s">
        <v>235</v>
      </c>
    </row>
    <row r="167" spans="1:16" s="167" customFormat="1" ht="12">
      <c r="A167" s="172" t="s">
        <v>384</v>
      </c>
      <c r="B167" s="25" t="s">
        <v>385</v>
      </c>
      <c r="C167" s="173">
        <v>25000</v>
      </c>
      <c r="D167" s="168">
        <v>3</v>
      </c>
      <c r="E167" s="161">
        <v>14</v>
      </c>
      <c r="F167" s="162">
        <f t="shared" si="19"/>
        <v>16.939999999999998</v>
      </c>
      <c r="G167" s="181" t="s">
        <v>918</v>
      </c>
      <c r="H167" s="161">
        <f t="shared" si="20"/>
        <v>0</v>
      </c>
      <c r="I167" s="163">
        <f t="shared" si="21"/>
        <v>25773.195876288661</v>
      </c>
      <c r="J167" s="164">
        <f t="shared" si="22"/>
        <v>28089.887640449437</v>
      </c>
      <c r="K167" s="194">
        <f t="shared" si="23"/>
        <v>29.139999999999997</v>
      </c>
      <c r="L167" s="165"/>
      <c r="M167" s="165">
        <f t="shared" si="24"/>
        <v>0</v>
      </c>
      <c r="N167" s="166">
        <f t="shared" si="25"/>
        <v>35280.835450183462</v>
      </c>
      <c r="O167" s="174" t="s">
        <v>73</v>
      </c>
      <c r="P167" s="181" t="s">
        <v>255</v>
      </c>
    </row>
    <row r="168" spans="1:16" s="167" customFormat="1" ht="12">
      <c r="A168" s="172" t="s">
        <v>386</v>
      </c>
      <c r="B168" s="25" t="s">
        <v>387</v>
      </c>
      <c r="C168" s="173">
        <v>48035</v>
      </c>
      <c r="D168" s="168">
        <v>3</v>
      </c>
      <c r="E168" s="161">
        <v>15.5</v>
      </c>
      <c r="F168" s="162">
        <f t="shared" si="19"/>
        <v>18.754999999999999</v>
      </c>
      <c r="G168" s="181" t="s">
        <v>918</v>
      </c>
      <c r="H168" s="161">
        <f t="shared" si="20"/>
        <v>0</v>
      </c>
      <c r="I168" s="163">
        <f t="shared" si="21"/>
        <v>49520.618556701033</v>
      </c>
      <c r="J168" s="164">
        <f t="shared" si="22"/>
        <v>53971.910112359546</v>
      </c>
      <c r="K168" s="194">
        <f t="shared" si="23"/>
        <v>30.954999999999998</v>
      </c>
      <c r="L168" s="165"/>
      <c r="M168" s="165">
        <f t="shared" si="24"/>
        <v>0</v>
      </c>
      <c r="N168" s="166">
        <f t="shared" si="25"/>
        <v>69570.569918169305</v>
      </c>
      <c r="O168" s="174" t="s">
        <v>389</v>
      </c>
      <c r="P168" s="181" t="s">
        <v>388</v>
      </c>
    </row>
    <row r="169" spans="1:16" s="167" customFormat="1" ht="12">
      <c r="A169" s="172" t="s">
        <v>390</v>
      </c>
      <c r="B169" s="25" t="s">
        <v>391</v>
      </c>
      <c r="C169" s="173">
        <v>24000</v>
      </c>
      <c r="D169" s="168">
        <v>3</v>
      </c>
      <c r="E169" s="161">
        <v>14</v>
      </c>
      <c r="F169" s="162">
        <f t="shared" si="19"/>
        <v>16.939999999999998</v>
      </c>
      <c r="G169" s="181" t="s">
        <v>918</v>
      </c>
      <c r="H169" s="161">
        <f t="shared" si="20"/>
        <v>0</v>
      </c>
      <c r="I169" s="163">
        <f t="shared" si="21"/>
        <v>24742.268041237116</v>
      </c>
      <c r="J169" s="164">
        <f t="shared" si="22"/>
        <v>26966.292134831459</v>
      </c>
      <c r="K169" s="194">
        <f t="shared" si="23"/>
        <v>29.139999999999997</v>
      </c>
      <c r="L169" s="165"/>
      <c r="M169" s="165">
        <f t="shared" si="24"/>
        <v>0</v>
      </c>
      <c r="N169" s="166">
        <f t="shared" si="25"/>
        <v>33869.602032176124</v>
      </c>
      <c r="O169" s="174" t="s">
        <v>73</v>
      </c>
      <c r="P169" s="181" t="s">
        <v>255</v>
      </c>
    </row>
    <row r="170" spans="1:16" s="167" customFormat="1" ht="12">
      <c r="A170" s="172" t="s">
        <v>392</v>
      </c>
      <c r="B170" s="25" t="s">
        <v>393</v>
      </c>
      <c r="C170" s="173">
        <v>4137.3</v>
      </c>
      <c r="D170" s="168">
        <v>3</v>
      </c>
      <c r="E170" s="161">
        <v>15.5</v>
      </c>
      <c r="F170" s="162">
        <f t="shared" ref="F170:F198" si="26">E170*1.21</f>
        <v>18.754999999999999</v>
      </c>
      <c r="G170" s="181" t="s">
        <v>918</v>
      </c>
      <c r="H170" s="161">
        <f t="shared" si="20"/>
        <v>0</v>
      </c>
      <c r="I170" s="163">
        <f t="shared" si="21"/>
        <v>4265.2577319587635</v>
      </c>
      <c r="J170" s="164">
        <f t="shared" si="22"/>
        <v>4648.651685393259</v>
      </c>
      <c r="K170" s="194">
        <f t="shared" si="23"/>
        <v>30.954999999999998</v>
      </c>
      <c r="L170" s="165"/>
      <c r="M170" s="165">
        <f t="shared" si="24"/>
        <v>0</v>
      </c>
      <c r="N170" s="166">
        <f t="shared" si="25"/>
        <v>5992.1790136867266</v>
      </c>
      <c r="O170" s="174" t="s">
        <v>155</v>
      </c>
      <c r="P170" s="181" t="s">
        <v>394</v>
      </c>
    </row>
    <row r="171" spans="1:16" s="167" customFormat="1" ht="12">
      <c r="A171" s="172" t="s">
        <v>395</v>
      </c>
      <c r="B171" s="25" t="s">
        <v>396</v>
      </c>
      <c r="C171" s="173">
        <v>8896.5499999999993</v>
      </c>
      <c r="D171" s="168">
        <v>3</v>
      </c>
      <c r="E171" s="161">
        <v>15.5</v>
      </c>
      <c r="F171" s="162">
        <f t="shared" si="26"/>
        <v>18.754999999999999</v>
      </c>
      <c r="G171" s="181" t="s">
        <v>918</v>
      </c>
      <c r="H171" s="161">
        <f t="shared" si="20"/>
        <v>0</v>
      </c>
      <c r="I171" s="163">
        <f t="shared" si="21"/>
        <v>9171.7010309278339</v>
      </c>
      <c r="J171" s="164">
        <f t="shared" si="22"/>
        <v>9996.1235955056163</v>
      </c>
      <c r="K171" s="194">
        <f t="shared" si="23"/>
        <v>30.954999999999998</v>
      </c>
      <c r="L171" s="165"/>
      <c r="M171" s="165">
        <f t="shared" si="24"/>
        <v>0</v>
      </c>
      <c r="N171" s="166">
        <f t="shared" si="25"/>
        <v>12885.147367658772</v>
      </c>
      <c r="O171" s="174" t="s">
        <v>232</v>
      </c>
      <c r="P171" s="181" t="s">
        <v>231</v>
      </c>
    </row>
    <row r="172" spans="1:16" s="167" customFormat="1" ht="12">
      <c r="A172" s="172" t="s">
        <v>397</v>
      </c>
      <c r="B172" s="25" t="s">
        <v>398</v>
      </c>
      <c r="C172" s="173">
        <v>43723.839999999997</v>
      </c>
      <c r="D172" s="168">
        <v>3</v>
      </c>
      <c r="E172" s="161">
        <v>16</v>
      </c>
      <c r="F172" s="162">
        <f t="shared" si="26"/>
        <v>19.36</v>
      </c>
      <c r="G172" s="181" t="s">
        <v>918</v>
      </c>
      <c r="H172" s="161">
        <f t="shared" si="20"/>
        <v>0</v>
      </c>
      <c r="I172" s="163">
        <f t="shared" si="21"/>
        <v>45076.123711340202</v>
      </c>
      <c r="J172" s="164">
        <f t="shared" si="22"/>
        <v>49127.910112359546</v>
      </c>
      <c r="K172" s="194">
        <f t="shared" si="23"/>
        <v>31.56</v>
      </c>
      <c r="L172" s="165"/>
      <c r="M172" s="165">
        <f t="shared" si="24"/>
        <v>0</v>
      </c>
      <c r="N172" s="166">
        <f t="shared" si="25"/>
        <v>63886.382232612501</v>
      </c>
      <c r="O172" s="174" t="s">
        <v>108</v>
      </c>
      <c r="P172" s="181" t="s">
        <v>107</v>
      </c>
    </row>
    <row r="173" spans="1:16" s="167" customFormat="1" ht="12">
      <c r="A173" s="172" t="s">
        <v>399</v>
      </c>
      <c r="B173" s="25" t="s">
        <v>400</v>
      </c>
      <c r="C173" s="173">
        <v>2080</v>
      </c>
      <c r="D173" s="168">
        <v>3</v>
      </c>
      <c r="E173" s="161">
        <v>15.5</v>
      </c>
      <c r="F173" s="162">
        <f t="shared" si="26"/>
        <v>18.754999999999999</v>
      </c>
      <c r="G173" s="181" t="s">
        <v>918</v>
      </c>
      <c r="H173" s="161">
        <f t="shared" si="20"/>
        <v>0</v>
      </c>
      <c r="I173" s="163">
        <f t="shared" si="21"/>
        <v>2144.3298969072166</v>
      </c>
      <c r="J173" s="164">
        <f t="shared" si="22"/>
        <v>2337.0786516853932</v>
      </c>
      <c r="K173" s="194">
        <f t="shared" si="23"/>
        <v>30.954999999999998</v>
      </c>
      <c r="L173" s="165"/>
      <c r="M173" s="165">
        <f t="shared" si="24"/>
        <v>0</v>
      </c>
      <c r="N173" s="166">
        <f t="shared" si="25"/>
        <v>3012.5280614092258</v>
      </c>
      <c r="O173" s="174" t="s">
        <v>170</v>
      </c>
      <c r="P173" s="181" t="s">
        <v>154</v>
      </c>
    </row>
    <row r="174" spans="1:16" s="167" customFormat="1" ht="12">
      <c r="A174" s="172" t="s">
        <v>401</v>
      </c>
      <c r="B174" s="25" t="s">
        <v>402</v>
      </c>
      <c r="C174" s="173">
        <v>14298.7</v>
      </c>
      <c r="D174" s="168">
        <v>3</v>
      </c>
      <c r="E174" s="161">
        <v>15.5</v>
      </c>
      <c r="F174" s="162">
        <f t="shared" si="26"/>
        <v>18.754999999999999</v>
      </c>
      <c r="G174" s="181" t="s">
        <v>918</v>
      </c>
      <c r="H174" s="161">
        <f t="shared" si="20"/>
        <v>0</v>
      </c>
      <c r="I174" s="163">
        <f t="shared" si="21"/>
        <v>14740.927835051547</v>
      </c>
      <c r="J174" s="164">
        <f t="shared" si="22"/>
        <v>16065.955056179775</v>
      </c>
      <c r="K174" s="194">
        <f t="shared" si="23"/>
        <v>30.954999999999998</v>
      </c>
      <c r="L174" s="165"/>
      <c r="M174" s="165">
        <f t="shared" si="24"/>
        <v>0</v>
      </c>
      <c r="N174" s="166">
        <f t="shared" si="25"/>
        <v>20709.247592150048</v>
      </c>
      <c r="O174" s="174" t="s">
        <v>232</v>
      </c>
      <c r="P174" s="181" t="s">
        <v>403</v>
      </c>
    </row>
    <row r="175" spans="1:16" s="167" customFormat="1" ht="12">
      <c r="A175" s="172" t="s">
        <v>404</v>
      </c>
      <c r="B175" s="25" t="s">
        <v>405</v>
      </c>
      <c r="C175" s="173">
        <v>42695.15</v>
      </c>
      <c r="D175" s="168">
        <v>3</v>
      </c>
      <c r="E175" s="161">
        <v>16</v>
      </c>
      <c r="F175" s="162">
        <f t="shared" si="26"/>
        <v>19.36</v>
      </c>
      <c r="G175" s="181" t="s">
        <v>918</v>
      </c>
      <c r="H175" s="161">
        <f t="shared" si="20"/>
        <v>0</v>
      </c>
      <c r="I175" s="163">
        <f t="shared" si="21"/>
        <v>44015.618556701033</v>
      </c>
      <c r="J175" s="164">
        <f t="shared" si="22"/>
        <v>47972.078651685391</v>
      </c>
      <c r="K175" s="194">
        <f t="shared" si="23"/>
        <v>31.56</v>
      </c>
      <c r="L175" s="165"/>
      <c r="M175" s="165">
        <f t="shared" si="24"/>
        <v>0</v>
      </c>
      <c r="N175" s="166">
        <f t="shared" si="25"/>
        <v>62383.328462887199</v>
      </c>
      <c r="O175" s="174" t="s">
        <v>108</v>
      </c>
      <c r="P175" s="181" t="s">
        <v>107</v>
      </c>
    </row>
    <row r="176" spans="1:16" s="167" customFormat="1" ht="12">
      <c r="A176" s="172" t="s">
        <v>406</v>
      </c>
      <c r="B176" s="25" t="s">
        <v>407</v>
      </c>
      <c r="C176" s="173">
        <v>21000</v>
      </c>
      <c r="D176" s="168">
        <v>3</v>
      </c>
      <c r="E176" s="161">
        <v>14</v>
      </c>
      <c r="F176" s="162">
        <f t="shared" si="26"/>
        <v>16.939999999999998</v>
      </c>
      <c r="G176" s="181" t="s">
        <v>918</v>
      </c>
      <c r="H176" s="161">
        <f t="shared" si="20"/>
        <v>0</v>
      </c>
      <c r="I176" s="163">
        <f t="shared" si="21"/>
        <v>21649.484536082477</v>
      </c>
      <c r="J176" s="164">
        <f t="shared" si="22"/>
        <v>23595.505617977527</v>
      </c>
      <c r="K176" s="194">
        <f t="shared" si="23"/>
        <v>29.139999999999997</v>
      </c>
      <c r="L176" s="165"/>
      <c r="M176" s="165">
        <f t="shared" si="24"/>
        <v>0</v>
      </c>
      <c r="N176" s="166">
        <f t="shared" si="25"/>
        <v>29635.901778154108</v>
      </c>
      <c r="O176" s="174" t="s">
        <v>73</v>
      </c>
      <c r="P176" s="181" t="s">
        <v>255</v>
      </c>
    </row>
    <row r="177" spans="1:16" s="167" customFormat="1" ht="12">
      <c r="A177" s="172" t="s">
        <v>408</v>
      </c>
      <c r="B177" s="25" t="s">
        <v>409</v>
      </c>
      <c r="C177" s="173">
        <v>1195.23</v>
      </c>
      <c r="D177" s="168">
        <v>10</v>
      </c>
      <c r="E177" s="161">
        <v>15.5</v>
      </c>
      <c r="F177" s="162">
        <f t="shared" si="26"/>
        <v>18.754999999999999</v>
      </c>
      <c r="G177" s="181" t="s">
        <v>918</v>
      </c>
      <c r="H177" s="161">
        <f t="shared" si="20"/>
        <v>0</v>
      </c>
      <c r="I177" s="163">
        <f t="shared" si="21"/>
        <v>1328.0333333333333</v>
      </c>
      <c r="J177" s="164">
        <f t="shared" si="22"/>
        <v>1457.5975609756097</v>
      </c>
      <c r="K177" s="194">
        <f t="shared" si="23"/>
        <v>37.954999999999998</v>
      </c>
      <c r="L177" s="165">
        <v>900</v>
      </c>
      <c r="M177" s="165">
        <f t="shared" si="24"/>
        <v>1089</v>
      </c>
      <c r="N177" s="166">
        <f t="shared" si="25"/>
        <v>3015.3921347409137</v>
      </c>
      <c r="O177" s="174" t="s">
        <v>155</v>
      </c>
      <c r="P177" s="181" t="s">
        <v>218</v>
      </c>
    </row>
    <row r="178" spans="1:16" s="167" customFormat="1" ht="12">
      <c r="A178" s="172" t="s">
        <v>410</v>
      </c>
      <c r="B178" s="25" t="s">
        <v>411</v>
      </c>
      <c r="C178" s="173">
        <v>2390.46</v>
      </c>
      <c r="D178" s="168">
        <v>3</v>
      </c>
      <c r="E178" s="161">
        <v>15.5</v>
      </c>
      <c r="F178" s="162">
        <f t="shared" si="26"/>
        <v>18.754999999999999</v>
      </c>
      <c r="G178" s="181" t="s">
        <v>918</v>
      </c>
      <c r="H178" s="161">
        <f t="shared" si="20"/>
        <v>0</v>
      </c>
      <c r="I178" s="163">
        <f t="shared" si="21"/>
        <v>2464.3917525773195</v>
      </c>
      <c r="J178" s="164">
        <f t="shared" si="22"/>
        <v>2685.9101123595506</v>
      </c>
      <c r="K178" s="194">
        <f t="shared" si="23"/>
        <v>30.954999999999998</v>
      </c>
      <c r="L178" s="165"/>
      <c r="M178" s="165">
        <f t="shared" si="24"/>
        <v>0</v>
      </c>
      <c r="N178" s="166">
        <f t="shared" si="25"/>
        <v>3462.1768411905277</v>
      </c>
      <c r="O178" s="174" t="s">
        <v>155</v>
      </c>
      <c r="P178" s="181" t="s">
        <v>218</v>
      </c>
    </row>
    <row r="179" spans="1:16" s="167" customFormat="1" ht="12">
      <c r="A179" s="172" t="s">
        <v>412</v>
      </c>
      <c r="B179" s="25" t="s">
        <v>413</v>
      </c>
      <c r="C179" s="173">
        <v>40499.99</v>
      </c>
      <c r="D179" s="168">
        <v>3</v>
      </c>
      <c r="E179" s="161">
        <v>14</v>
      </c>
      <c r="F179" s="162">
        <f t="shared" si="26"/>
        <v>16.939999999999998</v>
      </c>
      <c r="G179" s="181" t="s">
        <v>918</v>
      </c>
      <c r="H179" s="161">
        <f t="shared" si="20"/>
        <v>0</v>
      </c>
      <c r="I179" s="163">
        <f t="shared" si="21"/>
        <v>41752.567010309278</v>
      </c>
      <c r="J179" s="164">
        <f t="shared" si="22"/>
        <v>45505.606741573029</v>
      </c>
      <c r="K179" s="194">
        <f t="shared" si="23"/>
        <v>29.139999999999997</v>
      </c>
      <c r="L179" s="165"/>
      <c r="M179" s="165">
        <f t="shared" si="24"/>
        <v>0</v>
      </c>
      <c r="N179" s="166">
        <f t="shared" si="25"/>
        <v>57154.93931696302</v>
      </c>
      <c r="O179" s="174" t="s">
        <v>73</v>
      </c>
      <c r="P179" s="181" t="s">
        <v>255</v>
      </c>
    </row>
    <row r="180" spans="1:16" s="167" customFormat="1" ht="12">
      <c r="A180" s="172" t="s">
        <v>414</v>
      </c>
      <c r="B180" s="25" t="s">
        <v>415</v>
      </c>
      <c r="C180" s="173">
        <v>39950</v>
      </c>
      <c r="D180" s="168">
        <v>3</v>
      </c>
      <c r="E180" s="161">
        <v>14</v>
      </c>
      <c r="F180" s="162">
        <f t="shared" si="26"/>
        <v>16.939999999999998</v>
      </c>
      <c r="G180" s="181" t="s">
        <v>918</v>
      </c>
      <c r="H180" s="161">
        <f t="shared" si="20"/>
        <v>0</v>
      </c>
      <c r="I180" s="163">
        <f t="shared" si="21"/>
        <v>41185.567010309278</v>
      </c>
      <c r="J180" s="164">
        <f t="shared" si="22"/>
        <v>44887.6404494382</v>
      </c>
      <c r="K180" s="194">
        <f t="shared" si="23"/>
        <v>29.139999999999997</v>
      </c>
      <c r="L180" s="165">
        <v>8000</v>
      </c>
      <c r="M180" s="165">
        <f t="shared" si="24"/>
        <v>9680</v>
      </c>
      <c r="N180" s="166">
        <f t="shared" si="25"/>
        <v>66058.775049393167</v>
      </c>
      <c r="O180" s="174" t="s">
        <v>265</v>
      </c>
      <c r="P180" s="181" t="s">
        <v>72</v>
      </c>
    </row>
    <row r="181" spans="1:16" s="167" customFormat="1" ht="12">
      <c r="A181" s="172" t="s">
        <v>416</v>
      </c>
      <c r="B181" s="25" t="s">
        <v>417</v>
      </c>
      <c r="C181" s="173">
        <v>39503.75</v>
      </c>
      <c r="D181" s="168">
        <v>3</v>
      </c>
      <c r="E181" s="161">
        <v>15.5</v>
      </c>
      <c r="F181" s="162">
        <f t="shared" si="26"/>
        <v>18.754999999999999</v>
      </c>
      <c r="G181" s="181" t="s">
        <v>918</v>
      </c>
      <c r="H181" s="161">
        <f t="shared" si="20"/>
        <v>0</v>
      </c>
      <c r="I181" s="163">
        <f t="shared" si="21"/>
        <v>40725.515463917523</v>
      </c>
      <c r="J181" s="164">
        <f t="shared" si="22"/>
        <v>44386.235955056181</v>
      </c>
      <c r="K181" s="194">
        <f t="shared" si="23"/>
        <v>30.954999999999998</v>
      </c>
      <c r="L181" s="165"/>
      <c r="M181" s="165">
        <f t="shared" si="24"/>
        <v>0</v>
      </c>
      <c r="N181" s="166">
        <f t="shared" si="25"/>
        <v>57214.497791295529</v>
      </c>
      <c r="O181" s="174" t="s">
        <v>232</v>
      </c>
      <c r="P181" s="181" t="s">
        <v>418</v>
      </c>
    </row>
    <row r="182" spans="1:16" s="167" customFormat="1" ht="12">
      <c r="A182" s="172" t="s">
        <v>419</v>
      </c>
      <c r="B182" s="25" t="s">
        <v>420</v>
      </c>
      <c r="C182" s="173">
        <v>780</v>
      </c>
      <c r="D182" s="168">
        <v>3</v>
      </c>
      <c r="E182" s="161">
        <v>15.5</v>
      </c>
      <c r="F182" s="162">
        <f t="shared" si="26"/>
        <v>18.754999999999999</v>
      </c>
      <c r="G182" s="181" t="s">
        <v>918</v>
      </c>
      <c r="H182" s="161">
        <f t="shared" si="20"/>
        <v>0</v>
      </c>
      <c r="I182" s="163">
        <f t="shared" si="21"/>
        <v>804.12371134020623</v>
      </c>
      <c r="J182" s="164">
        <f t="shared" si="22"/>
        <v>876.40449438202245</v>
      </c>
      <c r="K182" s="194">
        <f t="shared" si="23"/>
        <v>30.954999999999998</v>
      </c>
      <c r="L182" s="165"/>
      <c r="M182" s="165">
        <f t="shared" si="24"/>
        <v>0</v>
      </c>
      <c r="N182" s="166">
        <f t="shared" si="25"/>
        <v>1129.6980230284596</v>
      </c>
      <c r="O182" s="174" t="s">
        <v>170</v>
      </c>
      <c r="P182" s="181" t="s">
        <v>154</v>
      </c>
    </row>
    <row r="183" spans="1:16" s="167" customFormat="1" ht="12">
      <c r="A183" s="172" t="s">
        <v>421</v>
      </c>
      <c r="B183" s="25" t="s">
        <v>422</v>
      </c>
      <c r="C183" s="173">
        <v>19500</v>
      </c>
      <c r="D183" s="168">
        <v>3</v>
      </c>
      <c r="E183" s="161">
        <v>15.5</v>
      </c>
      <c r="F183" s="162">
        <f t="shared" si="26"/>
        <v>18.754999999999999</v>
      </c>
      <c r="G183" s="181" t="s">
        <v>918</v>
      </c>
      <c r="H183" s="161">
        <f t="shared" si="20"/>
        <v>0</v>
      </c>
      <c r="I183" s="163">
        <f t="shared" si="21"/>
        <v>20103.092783505155</v>
      </c>
      <c r="J183" s="164">
        <f t="shared" si="22"/>
        <v>21910.112359550563</v>
      </c>
      <c r="K183" s="194">
        <f t="shared" si="23"/>
        <v>30.954999999999998</v>
      </c>
      <c r="L183" s="165"/>
      <c r="M183" s="165">
        <f t="shared" si="24"/>
        <v>0</v>
      </c>
      <c r="N183" s="166">
        <f t="shared" si="25"/>
        <v>28242.450575711493</v>
      </c>
      <c r="O183" s="174" t="s">
        <v>268</v>
      </c>
      <c r="P183" s="181" t="s">
        <v>147</v>
      </c>
    </row>
    <row r="184" spans="1:16" s="167" customFormat="1" ht="12">
      <c r="A184" s="172" t="s">
        <v>423</v>
      </c>
      <c r="B184" s="25" t="s">
        <v>424</v>
      </c>
      <c r="C184" s="173">
        <v>19499.349999999999</v>
      </c>
      <c r="D184" s="168">
        <v>3</v>
      </c>
      <c r="E184" s="161">
        <v>15.5</v>
      </c>
      <c r="F184" s="162">
        <f t="shared" si="26"/>
        <v>18.754999999999999</v>
      </c>
      <c r="G184" s="181" t="s">
        <v>918</v>
      </c>
      <c r="H184" s="161">
        <f t="shared" si="20"/>
        <v>0</v>
      </c>
      <c r="I184" s="163">
        <f t="shared" si="21"/>
        <v>20102.422680412372</v>
      </c>
      <c r="J184" s="164">
        <f t="shared" si="22"/>
        <v>21909.382022471909</v>
      </c>
      <c r="K184" s="194">
        <f t="shared" si="23"/>
        <v>30.954999999999998</v>
      </c>
      <c r="L184" s="165"/>
      <c r="M184" s="165">
        <f t="shared" si="24"/>
        <v>0</v>
      </c>
      <c r="N184" s="166">
        <f t="shared" si="25"/>
        <v>28241.509160692298</v>
      </c>
      <c r="O184" s="174" t="s">
        <v>425</v>
      </c>
      <c r="P184" s="181" t="s">
        <v>208</v>
      </c>
    </row>
    <row r="185" spans="1:16" s="167" customFormat="1" ht="12">
      <c r="A185" s="172" t="s">
        <v>426</v>
      </c>
      <c r="B185" s="25" t="s">
        <v>427</v>
      </c>
      <c r="C185" s="173">
        <v>5569.19</v>
      </c>
      <c r="D185" s="168">
        <v>3</v>
      </c>
      <c r="E185" s="161">
        <v>15.5</v>
      </c>
      <c r="F185" s="162">
        <f t="shared" si="26"/>
        <v>18.754999999999999</v>
      </c>
      <c r="G185" s="181" t="s">
        <v>918</v>
      </c>
      <c r="H185" s="161">
        <f t="shared" si="20"/>
        <v>0</v>
      </c>
      <c r="I185" s="163">
        <f t="shared" si="21"/>
        <v>5741.4329896907211</v>
      </c>
      <c r="J185" s="164">
        <f t="shared" si="22"/>
        <v>6257.5168539325841</v>
      </c>
      <c r="K185" s="194">
        <f t="shared" si="23"/>
        <v>30.954999999999998</v>
      </c>
      <c r="L185" s="165"/>
      <c r="M185" s="165">
        <f t="shared" si="24"/>
        <v>0</v>
      </c>
      <c r="N185" s="166">
        <f t="shared" si="25"/>
        <v>8066.0294011152137</v>
      </c>
      <c r="O185" s="174" t="s">
        <v>148</v>
      </c>
      <c r="P185" s="181" t="s">
        <v>303</v>
      </c>
    </row>
    <row r="186" spans="1:16" s="167" customFormat="1" ht="12">
      <c r="A186" s="172" t="s">
        <v>428</v>
      </c>
      <c r="B186" s="25" t="s">
        <v>429</v>
      </c>
      <c r="C186" s="173">
        <v>6428.5</v>
      </c>
      <c r="D186" s="168">
        <v>3</v>
      </c>
      <c r="E186" s="161">
        <v>16</v>
      </c>
      <c r="F186" s="162">
        <f t="shared" si="26"/>
        <v>19.36</v>
      </c>
      <c r="G186" s="181" t="s">
        <v>918</v>
      </c>
      <c r="H186" s="161">
        <f t="shared" si="20"/>
        <v>0</v>
      </c>
      <c r="I186" s="163">
        <f t="shared" si="21"/>
        <v>6627.3195876288664</v>
      </c>
      <c r="J186" s="164">
        <f t="shared" si="22"/>
        <v>7223.0337078651683</v>
      </c>
      <c r="K186" s="194">
        <f t="shared" si="23"/>
        <v>31.56</v>
      </c>
      <c r="L186" s="165"/>
      <c r="M186" s="165">
        <f t="shared" si="24"/>
        <v>0</v>
      </c>
      <c r="N186" s="166">
        <f t="shared" si="25"/>
        <v>9392.8988895382809</v>
      </c>
      <c r="O186" s="174" t="s">
        <v>232</v>
      </c>
      <c r="P186" s="181" t="s">
        <v>235</v>
      </c>
    </row>
    <row r="187" spans="1:16" s="167" customFormat="1" ht="12">
      <c r="A187" s="172" t="s">
        <v>430</v>
      </c>
      <c r="B187" s="25" t="s">
        <v>431</v>
      </c>
      <c r="C187" s="173">
        <v>38060</v>
      </c>
      <c r="D187" s="168">
        <v>3</v>
      </c>
      <c r="E187" s="161">
        <v>15.5</v>
      </c>
      <c r="F187" s="162">
        <f t="shared" si="26"/>
        <v>18.754999999999999</v>
      </c>
      <c r="G187" s="181" t="s">
        <v>918</v>
      </c>
      <c r="H187" s="161">
        <f t="shared" si="20"/>
        <v>0</v>
      </c>
      <c r="I187" s="163">
        <f t="shared" si="21"/>
        <v>39237.113402061856</v>
      </c>
      <c r="J187" s="164">
        <f t="shared" si="22"/>
        <v>42764.044943820227</v>
      </c>
      <c r="K187" s="194">
        <f t="shared" si="23"/>
        <v>30.954999999999998</v>
      </c>
      <c r="L187" s="165"/>
      <c r="M187" s="165">
        <f t="shared" si="24"/>
        <v>0</v>
      </c>
      <c r="N187" s="166">
        <f t="shared" si="25"/>
        <v>55123.470200593816</v>
      </c>
      <c r="O187" s="174" t="s">
        <v>307</v>
      </c>
      <c r="P187" s="181" t="s">
        <v>147</v>
      </c>
    </row>
    <row r="188" spans="1:16" s="167" customFormat="1" ht="12">
      <c r="A188" s="172" t="s">
        <v>432</v>
      </c>
      <c r="B188" s="25" t="s">
        <v>433</v>
      </c>
      <c r="C188" s="173">
        <v>18700.009999999998</v>
      </c>
      <c r="D188" s="168">
        <v>3</v>
      </c>
      <c r="E188" s="161">
        <v>14</v>
      </c>
      <c r="F188" s="162">
        <f t="shared" si="26"/>
        <v>16.939999999999998</v>
      </c>
      <c r="G188" s="181" t="s">
        <v>918</v>
      </c>
      <c r="H188" s="161">
        <f t="shared" si="20"/>
        <v>0</v>
      </c>
      <c r="I188" s="163">
        <f t="shared" si="21"/>
        <v>19278.360824742267</v>
      </c>
      <c r="J188" s="164">
        <f t="shared" si="22"/>
        <v>21011.247191011233</v>
      </c>
      <c r="K188" s="194">
        <f t="shared" si="23"/>
        <v>29.139999999999997</v>
      </c>
      <c r="L188" s="165"/>
      <c r="M188" s="165">
        <f t="shared" si="24"/>
        <v>0</v>
      </c>
      <c r="N188" s="166">
        <f t="shared" si="25"/>
        <v>26390.079029071407</v>
      </c>
      <c r="O188" s="174" t="s">
        <v>265</v>
      </c>
      <c r="P188" s="181" t="s">
        <v>72</v>
      </c>
    </row>
    <row r="189" spans="1:16" s="167" customFormat="1" ht="12">
      <c r="A189" s="172" t="s">
        <v>434</v>
      </c>
      <c r="B189" s="25" t="s">
        <v>435</v>
      </c>
      <c r="C189" s="173">
        <v>37375</v>
      </c>
      <c r="D189" s="168">
        <v>3</v>
      </c>
      <c r="E189" s="161">
        <v>15.5</v>
      </c>
      <c r="F189" s="162">
        <f t="shared" si="26"/>
        <v>18.754999999999999</v>
      </c>
      <c r="G189" s="181" t="s">
        <v>918</v>
      </c>
      <c r="H189" s="161">
        <f t="shared" si="20"/>
        <v>0</v>
      </c>
      <c r="I189" s="163">
        <f t="shared" si="21"/>
        <v>38530.927835051545</v>
      </c>
      <c r="J189" s="164">
        <f t="shared" si="22"/>
        <v>41994.382022471909</v>
      </c>
      <c r="K189" s="194">
        <f t="shared" si="23"/>
        <v>30.954999999999998</v>
      </c>
      <c r="L189" s="165"/>
      <c r="M189" s="165">
        <f t="shared" si="24"/>
        <v>0</v>
      </c>
      <c r="N189" s="166">
        <f t="shared" si="25"/>
        <v>54131.363603447026</v>
      </c>
      <c r="O189" s="174" t="s">
        <v>307</v>
      </c>
      <c r="P189" s="181" t="s">
        <v>147</v>
      </c>
    </row>
    <row r="190" spans="1:16" s="167" customFormat="1" ht="12">
      <c r="A190" s="172" t="s">
        <v>436</v>
      </c>
      <c r="B190" s="25" t="s">
        <v>437</v>
      </c>
      <c r="C190" s="173">
        <v>1950</v>
      </c>
      <c r="D190" s="168">
        <v>3</v>
      </c>
      <c r="E190" s="161">
        <v>15.5</v>
      </c>
      <c r="F190" s="162">
        <f t="shared" si="26"/>
        <v>18.754999999999999</v>
      </c>
      <c r="G190" s="181" t="s">
        <v>918</v>
      </c>
      <c r="H190" s="161">
        <f t="shared" si="20"/>
        <v>0</v>
      </c>
      <c r="I190" s="163">
        <f t="shared" si="21"/>
        <v>2010.3092783505156</v>
      </c>
      <c r="J190" s="164">
        <f t="shared" si="22"/>
        <v>2191.0112359550562</v>
      </c>
      <c r="K190" s="194">
        <f t="shared" si="23"/>
        <v>30.954999999999998</v>
      </c>
      <c r="L190" s="165"/>
      <c r="M190" s="165">
        <f t="shared" si="24"/>
        <v>0</v>
      </c>
      <c r="N190" s="166">
        <f t="shared" si="25"/>
        <v>2824.2450575711491</v>
      </c>
      <c r="O190" s="174" t="s">
        <v>155</v>
      </c>
      <c r="P190" s="181" t="s">
        <v>154</v>
      </c>
    </row>
    <row r="191" spans="1:16" s="167" customFormat="1" ht="12">
      <c r="A191" s="172" t="s">
        <v>438</v>
      </c>
      <c r="B191" s="25" t="s">
        <v>439</v>
      </c>
      <c r="C191" s="173">
        <v>18451.8</v>
      </c>
      <c r="D191" s="168">
        <v>3</v>
      </c>
      <c r="E191" s="161">
        <v>14</v>
      </c>
      <c r="F191" s="162">
        <f t="shared" si="26"/>
        <v>16.939999999999998</v>
      </c>
      <c r="G191" s="181" t="s">
        <v>918</v>
      </c>
      <c r="H191" s="161">
        <f t="shared" si="20"/>
        <v>0</v>
      </c>
      <c r="I191" s="163">
        <f t="shared" si="21"/>
        <v>19022.474226804123</v>
      </c>
      <c r="J191" s="164">
        <f t="shared" si="22"/>
        <v>20732.359550561796</v>
      </c>
      <c r="K191" s="194">
        <f t="shared" si="23"/>
        <v>29.139999999999997</v>
      </c>
      <c r="L191" s="165"/>
      <c r="M191" s="165">
        <f t="shared" si="24"/>
        <v>0</v>
      </c>
      <c r="N191" s="166">
        <f t="shared" si="25"/>
        <v>26039.796782387806</v>
      </c>
      <c r="O191" s="174" t="s">
        <v>73</v>
      </c>
      <c r="P191" s="181" t="s">
        <v>72</v>
      </c>
    </row>
    <row r="192" spans="1:16" s="167" customFormat="1" ht="12">
      <c r="A192" s="172" t="s">
        <v>440</v>
      </c>
      <c r="B192" s="25" t="s">
        <v>441</v>
      </c>
      <c r="C192" s="173">
        <v>18451.8</v>
      </c>
      <c r="D192" s="168">
        <v>3</v>
      </c>
      <c r="E192" s="161">
        <v>14</v>
      </c>
      <c r="F192" s="162">
        <f t="shared" si="26"/>
        <v>16.939999999999998</v>
      </c>
      <c r="G192" s="181" t="s">
        <v>918</v>
      </c>
      <c r="H192" s="161">
        <f t="shared" si="20"/>
        <v>0</v>
      </c>
      <c r="I192" s="163">
        <f t="shared" si="21"/>
        <v>19022.474226804123</v>
      </c>
      <c r="J192" s="164">
        <f t="shared" si="22"/>
        <v>20732.359550561796</v>
      </c>
      <c r="K192" s="194">
        <f t="shared" si="23"/>
        <v>29.139999999999997</v>
      </c>
      <c r="L192" s="165"/>
      <c r="M192" s="165">
        <f t="shared" si="24"/>
        <v>0</v>
      </c>
      <c r="N192" s="166">
        <f t="shared" si="25"/>
        <v>26039.796782387806</v>
      </c>
      <c r="O192" s="174" t="s">
        <v>73</v>
      </c>
      <c r="P192" s="181" t="s">
        <v>72</v>
      </c>
    </row>
    <row r="193" spans="1:16" s="167" customFormat="1" ht="12">
      <c r="A193" s="172" t="s">
        <v>442</v>
      </c>
      <c r="B193" s="25" t="s">
        <v>443</v>
      </c>
      <c r="C193" s="173">
        <v>18200</v>
      </c>
      <c r="D193" s="168">
        <v>3</v>
      </c>
      <c r="E193" s="161">
        <v>15.5</v>
      </c>
      <c r="F193" s="162">
        <f t="shared" si="26"/>
        <v>18.754999999999999</v>
      </c>
      <c r="G193" s="181" t="s">
        <v>918</v>
      </c>
      <c r="H193" s="161">
        <f t="shared" si="20"/>
        <v>0</v>
      </c>
      <c r="I193" s="163">
        <f t="shared" si="21"/>
        <v>18762.886597938144</v>
      </c>
      <c r="J193" s="164">
        <f t="shared" si="22"/>
        <v>20449.438202247191</v>
      </c>
      <c r="K193" s="194">
        <f t="shared" si="23"/>
        <v>30.954999999999998</v>
      </c>
      <c r="L193" s="165"/>
      <c r="M193" s="165">
        <f t="shared" si="24"/>
        <v>0</v>
      </c>
      <c r="N193" s="166">
        <f t="shared" si="25"/>
        <v>26359.620537330728</v>
      </c>
      <c r="O193" s="174" t="s">
        <v>148</v>
      </c>
      <c r="P193" s="181" t="s">
        <v>303</v>
      </c>
    </row>
    <row r="194" spans="1:16" s="167" customFormat="1" ht="12">
      <c r="A194" s="172" t="s">
        <v>444</v>
      </c>
      <c r="B194" s="25" t="s">
        <v>445</v>
      </c>
      <c r="C194" s="173">
        <v>18017.09</v>
      </c>
      <c r="D194" s="168">
        <v>3</v>
      </c>
      <c r="E194" s="161">
        <v>15.5</v>
      </c>
      <c r="F194" s="162">
        <f t="shared" si="26"/>
        <v>18.754999999999999</v>
      </c>
      <c r="G194" s="181" t="s">
        <v>918</v>
      </c>
      <c r="H194" s="161">
        <f t="shared" si="20"/>
        <v>0</v>
      </c>
      <c r="I194" s="163">
        <f t="shared" si="21"/>
        <v>18574.319587628866</v>
      </c>
      <c r="J194" s="164">
        <f t="shared" si="22"/>
        <v>20243.921348314605</v>
      </c>
      <c r="K194" s="194">
        <f t="shared" si="23"/>
        <v>30.954999999999998</v>
      </c>
      <c r="L194" s="165"/>
      <c r="M194" s="165">
        <f t="shared" si="24"/>
        <v>0</v>
      </c>
      <c r="N194" s="166">
        <f t="shared" si="25"/>
        <v>26094.706350930552</v>
      </c>
      <c r="O194" s="174" t="s">
        <v>446</v>
      </c>
      <c r="P194" s="181" t="s">
        <v>231</v>
      </c>
    </row>
    <row r="195" spans="1:16" s="167" customFormat="1" ht="12">
      <c r="A195" s="172" t="s">
        <v>447</v>
      </c>
      <c r="B195" s="25" t="s">
        <v>448</v>
      </c>
      <c r="C195" s="173">
        <v>35929.33</v>
      </c>
      <c r="D195" s="168">
        <v>3</v>
      </c>
      <c r="E195" s="161">
        <v>16</v>
      </c>
      <c r="F195" s="162">
        <f t="shared" si="26"/>
        <v>19.36</v>
      </c>
      <c r="G195" s="181" t="s">
        <v>918</v>
      </c>
      <c r="H195" s="161">
        <f t="shared" si="20"/>
        <v>0</v>
      </c>
      <c r="I195" s="163">
        <f t="shared" si="21"/>
        <v>37040.546391752578</v>
      </c>
      <c r="J195" s="164">
        <f t="shared" si="22"/>
        <v>40370.033707865172</v>
      </c>
      <c r="K195" s="194">
        <f t="shared" si="23"/>
        <v>31.56</v>
      </c>
      <c r="L195" s="165"/>
      <c r="M195" s="165">
        <f t="shared" si="24"/>
        <v>0</v>
      </c>
      <c r="N195" s="166">
        <f t="shared" si="25"/>
        <v>52497.559906487433</v>
      </c>
      <c r="O195" s="174" t="s">
        <v>108</v>
      </c>
      <c r="P195" s="181" t="s">
        <v>107</v>
      </c>
    </row>
    <row r="196" spans="1:16" s="167" customFormat="1" ht="12">
      <c r="A196" s="172" t="s">
        <v>449</v>
      </c>
      <c r="B196" s="25" t="s">
        <v>450</v>
      </c>
      <c r="C196" s="173">
        <v>11895</v>
      </c>
      <c r="D196" s="168">
        <v>3</v>
      </c>
      <c r="E196" s="161">
        <v>15.5</v>
      </c>
      <c r="F196" s="162">
        <f t="shared" si="26"/>
        <v>18.754999999999999</v>
      </c>
      <c r="G196" s="181" t="s">
        <v>918</v>
      </c>
      <c r="H196" s="161">
        <f t="shared" si="20"/>
        <v>0</v>
      </c>
      <c r="I196" s="163">
        <f t="shared" si="21"/>
        <v>12262.886597938144</v>
      </c>
      <c r="J196" s="164">
        <f t="shared" si="22"/>
        <v>13365.168539325843</v>
      </c>
      <c r="K196" s="194">
        <f t="shared" si="23"/>
        <v>30.954999999999998</v>
      </c>
      <c r="L196" s="165"/>
      <c r="M196" s="165">
        <f t="shared" si="24"/>
        <v>0</v>
      </c>
      <c r="N196" s="166">
        <f t="shared" si="25"/>
        <v>17227.89485118401</v>
      </c>
      <c r="O196" s="174" t="s">
        <v>232</v>
      </c>
      <c r="P196" s="181" t="s">
        <v>231</v>
      </c>
    </row>
    <row r="197" spans="1:16" s="167" customFormat="1" ht="12">
      <c r="A197" s="172" t="s">
        <v>451</v>
      </c>
      <c r="B197" s="25" t="s">
        <v>452</v>
      </c>
      <c r="C197" s="173">
        <v>8896.5499999999993</v>
      </c>
      <c r="D197" s="168">
        <v>3</v>
      </c>
      <c r="E197" s="161">
        <v>15.5</v>
      </c>
      <c r="F197" s="162">
        <f t="shared" si="26"/>
        <v>18.754999999999999</v>
      </c>
      <c r="G197" s="181" t="s">
        <v>918</v>
      </c>
      <c r="H197" s="161">
        <f t="shared" si="20"/>
        <v>0</v>
      </c>
      <c r="I197" s="163">
        <f t="shared" si="21"/>
        <v>9171.7010309278339</v>
      </c>
      <c r="J197" s="164">
        <f t="shared" si="22"/>
        <v>9996.1235955056163</v>
      </c>
      <c r="K197" s="194">
        <f t="shared" si="23"/>
        <v>30.954999999999998</v>
      </c>
      <c r="L197" s="165"/>
      <c r="M197" s="165">
        <f t="shared" si="24"/>
        <v>0</v>
      </c>
      <c r="N197" s="166">
        <f t="shared" si="25"/>
        <v>12885.147367658772</v>
      </c>
      <c r="O197" s="174" t="s">
        <v>232</v>
      </c>
      <c r="P197" s="181" t="s">
        <v>231</v>
      </c>
    </row>
    <row r="198" spans="1:16" s="167" customFormat="1" ht="12">
      <c r="A198" s="172" t="s">
        <v>453</v>
      </c>
      <c r="B198" s="25" t="s">
        <v>454</v>
      </c>
      <c r="C198" s="173">
        <v>5752.7</v>
      </c>
      <c r="D198" s="168">
        <v>3</v>
      </c>
      <c r="E198" s="161">
        <v>12.65</v>
      </c>
      <c r="F198" s="162">
        <f t="shared" si="26"/>
        <v>15.3065</v>
      </c>
      <c r="G198" s="181" t="s">
        <v>918</v>
      </c>
      <c r="H198" s="161">
        <f t="shared" si="20"/>
        <v>0</v>
      </c>
      <c r="I198" s="163">
        <f t="shared" si="21"/>
        <v>5930.6185567010307</v>
      </c>
      <c r="J198" s="164">
        <f t="shared" si="22"/>
        <v>6463.7078651685388</v>
      </c>
      <c r="K198" s="194">
        <f t="shared" si="23"/>
        <v>27.506499999999999</v>
      </c>
      <c r="L198" s="165">
        <v>1800</v>
      </c>
      <c r="M198" s="165">
        <f t="shared" si="24"/>
        <v>2178</v>
      </c>
      <c r="N198" s="166">
        <f t="shared" si="25"/>
        <v>10113.47007662756</v>
      </c>
      <c r="O198" s="174" t="s">
        <v>232</v>
      </c>
      <c r="P198" s="181" t="s">
        <v>279</v>
      </c>
    </row>
    <row r="199" spans="1:16" s="167" customFormat="1" ht="12">
      <c r="A199" s="172" t="s">
        <v>455</v>
      </c>
      <c r="B199" s="25" t="s">
        <v>456</v>
      </c>
      <c r="C199" s="173">
        <v>3835</v>
      </c>
      <c r="D199" s="168">
        <v>3</v>
      </c>
      <c r="E199" s="161">
        <v>15.5</v>
      </c>
      <c r="F199" s="162">
        <f t="shared" ref="F199:F204" si="27">E199*1.21</f>
        <v>18.754999999999999</v>
      </c>
      <c r="G199" s="181" t="s">
        <v>918</v>
      </c>
      <c r="H199" s="161">
        <f t="shared" si="20"/>
        <v>0</v>
      </c>
      <c r="I199" s="163">
        <f t="shared" si="21"/>
        <v>3953.6082474226805</v>
      </c>
      <c r="J199" s="164">
        <f t="shared" si="22"/>
        <v>4308.9887640449433</v>
      </c>
      <c r="K199" s="194">
        <f t="shared" si="23"/>
        <v>30.954999999999998</v>
      </c>
      <c r="L199" s="165"/>
      <c r="M199" s="165">
        <f t="shared" si="24"/>
        <v>0</v>
      </c>
      <c r="N199" s="166">
        <f t="shared" si="25"/>
        <v>5554.3486132232601</v>
      </c>
      <c r="O199" s="174" t="s">
        <v>170</v>
      </c>
      <c r="P199" s="181" t="s">
        <v>154</v>
      </c>
    </row>
    <row r="200" spans="1:16" s="167" customFormat="1" ht="12">
      <c r="A200" s="172" t="s">
        <v>457</v>
      </c>
      <c r="B200" s="25" t="s">
        <v>458</v>
      </c>
      <c r="C200" s="173">
        <v>5709.6</v>
      </c>
      <c r="D200" s="168">
        <v>3</v>
      </c>
      <c r="E200" s="161">
        <v>15.5</v>
      </c>
      <c r="F200" s="162">
        <f t="shared" si="27"/>
        <v>18.754999999999999</v>
      </c>
      <c r="G200" s="181" t="s">
        <v>918</v>
      </c>
      <c r="H200" s="161">
        <f t="shared" si="20"/>
        <v>0</v>
      </c>
      <c r="I200" s="163">
        <f t="shared" si="21"/>
        <v>5886.1855670103096</v>
      </c>
      <c r="J200" s="164">
        <f t="shared" si="22"/>
        <v>6415.2808988764045</v>
      </c>
      <c r="K200" s="194">
        <f t="shared" si="23"/>
        <v>30.954999999999998</v>
      </c>
      <c r="L200" s="165"/>
      <c r="M200" s="165">
        <f t="shared" si="24"/>
        <v>0</v>
      </c>
      <c r="N200" s="166">
        <f t="shared" si="25"/>
        <v>8269.3895285683247</v>
      </c>
      <c r="O200" s="174" t="s">
        <v>148</v>
      </c>
      <c r="P200" s="181" t="s">
        <v>147</v>
      </c>
    </row>
    <row r="201" spans="1:16" s="167" customFormat="1" ht="12">
      <c r="A201" s="172" t="s">
        <v>459</v>
      </c>
      <c r="B201" s="25" t="s">
        <v>460</v>
      </c>
      <c r="C201" s="173">
        <v>33800.01</v>
      </c>
      <c r="D201" s="168">
        <v>3</v>
      </c>
      <c r="E201" s="161">
        <v>15.5</v>
      </c>
      <c r="F201" s="162">
        <f t="shared" si="27"/>
        <v>18.754999999999999</v>
      </c>
      <c r="G201" s="181" t="s">
        <v>918</v>
      </c>
      <c r="H201" s="161">
        <f t="shared" si="20"/>
        <v>0</v>
      </c>
      <c r="I201" s="163">
        <f t="shared" si="21"/>
        <v>34845.371134020621</v>
      </c>
      <c r="J201" s="164">
        <f t="shared" si="22"/>
        <v>37977.539325842699</v>
      </c>
      <c r="K201" s="194">
        <f t="shared" si="23"/>
        <v>30.954999999999998</v>
      </c>
      <c r="L201" s="165"/>
      <c r="M201" s="165">
        <f t="shared" si="24"/>
        <v>0</v>
      </c>
      <c r="N201" s="166">
        <f t="shared" si="25"/>
        <v>48953.595481207907</v>
      </c>
      <c r="O201" s="174" t="s">
        <v>215</v>
      </c>
      <c r="P201" s="181" t="s">
        <v>214</v>
      </c>
    </row>
    <row r="202" spans="1:16" s="167" customFormat="1" ht="12">
      <c r="A202" s="172" t="s">
        <v>461</v>
      </c>
      <c r="B202" s="25" t="s">
        <v>462</v>
      </c>
      <c r="C202" s="173">
        <v>6722.82</v>
      </c>
      <c r="D202" s="168">
        <v>3</v>
      </c>
      <c r="E202" s="161">
        <v>15.5</v>
      </c>
      <c r="F202" s="162">
        <f t="shared" si="27"/>
        <v>18.754999999999999</v>
      </c>
      <c r="G202" s="181" t="s">
        <v>918</v>
      </c>
      <c r="H202" s="161">
        <f t="shared" si="20"/>
        <v>0</v>
      </c>
      <c r="I202" s="163">
        <f t="shared" si="21"/>
        <v>6930.7422680412374</v>
      </c>
      <c r="J202" s="164">
        <f t="shared" si="22"/>
        <v>7553.7303370786512</v>
      </c>
      <c r="K202" s="194">
        <f t="shared" si="23"/>
        <v>30.954999999999998</v>
      </c>
      <c r="L202" s="165"/>
      <c r="M202" s="165">
        <f t="shared" si="24"/>
        <v>0</v>
      </c>
      <c r="N202" s="166">
        <f t="shared" si="25"/>
        <v>9736.8672604822932</v>
      </c>
      <c r="O202" s="174" t="s">
        <v>268</v>
      </c>
      <c r="P202" s="181" t="s">
        <v>147</v>
      </c>
    </row>
    <row r="203" spans="1:16" s="167" customFormat="1" ht="12">
      <c r="A203" s="172" t="s">
        <v>463</v>
      </c>
      <c r="B203" s="25" t="s">
        <v>464</v>
      </c>
      <c r="C203" s="173">
        <v>33149.99</v>
      </c>
      <c r="D203" s="168">
        <v>3</v>
      </c>
      <c r="E203" s="161">
        <v>14</v>
      </c>
      <c r="F203" s="162">
        <f t="shared" si="27"/>
        <v>16.939999999999998</v>
      </c>
      <c r="G203" s="181" t="s">
        <v>918</v>
      </c>
      <c r="H203" s="161">
        <f t="shared" si="20"/>
        <v>0</v>
      </c>
      <c r="I203" s="163">
        <f t="shared" si="21"/>
        <v>34175.247422680412</v>
      </c>
      <c r="J203" s="164">
        <f t="shared" si="22"/>
        <v>37247.179775280892</v>
      </c>
      <c r="K203" s="194">
        <f t="shared" si="23"/>
        <v>29.139999999999997</v>
      </c>
      <c r="L203" s="165"/>
      <c r="M203" s="165">
        <f t="shared" si="24"/>
        <v>0</v>
      </c>
      <c r="N203" s="166">
        <f t="shared" si="25"/>
        <v>46782.373694609087</v>
      </c>
      <c r="O203" s="174" t="s">
        <v>265</v>
      </c>
      <c r="P203" s="181" t="s">
        <v>72</v>
      </c>
    </row>
    <row r="204" spans="1:16" s="167" customFormat="1" ht="12">
      <c r="A204" s="172" t="s">
        <v>465</v>
      </c>
      <c r="B204" s="25" t="s">
        <v>466</v>
      </c>
      <c r="C204" s="173">
        <v>1949.35</v>
      </c>
      <c r="D204" s="168">
        <v>3</v>
      </c>
      <c r="E204" s="161">
        <v>15.5</v>
      </c>
      <c r="F204" s="162">
        <f t="shared" si="27"/>
        <v>18.754999999999999</v>
      </c>
      <c r="G204" s="181" t="s">
        <v>918</v>
      </c>
      <c r="H204" s="161">
        <f t="shared" si="20"/>
        <v>0</v>
      </c>
      <c r="I204" s="163">
        <f t="shared" si="21"/>
        <v>2009.6391752577319</v>
      </c>
      <c r="J204" s="164">
        <f t="shared" si="22"/>
        <v>2190.2808988764045</v>
      </c>
      <c r="K204" s="194">
        <f t="shared" si="23"/>
        <v>30.954999999999998</v>
      </c>
      <c r="L204" s="165">
        <v>900</v>
      </c>
      <c r="M204" s="165">
        <f t="shared" si="24"/>
        <v>1089</v>
      </c>
      <c r="N204" s="166">
        <f t="shared" si="25"/>
        <v>3912.3036425519585</v>
      </c>
      <c r="O204" s="174" t="s">
        <v>232</v>
      </c>
      <c r="P204" s="181" t="s">
        <v>231</v>
      </c>
    </row>
    <row r="205" spans="1:16" s="167" customFormat="1" ht="12">
      <c r="A205" s="172" t="s">
        <v>467</v>
      </c>
      <c r="B205" s="25" t="s">
        <v>468</v>
      </c>
      <c r="C205" s="173">
        <v>32049.99</v>
      </c>
      <c r="D205" s="168">
        <v>3</v>
      </c>
      <c r="E205" s="161">
        <v>15.5</v>
      </c>
      <c r="F205" s="162">
        <f t="shared" ref="F205:F231" si="28">E205*1.21</f>
        <v>18.754999999999999</v>
      </c>
      <c r="G205" s="181" t="s">
        <v>918</v>
      </c>
      <c r="H205" s="161">
        <f t="shared" si="20"/>
        <v>0</v>
      </c>
      <c r="I205" s="163">
        <f t="shared" si="21"/>
        <v>33041.226804123711</v>
      </c>
      <c r="J205" s="164">
        <f t="shared" si="22"/>
        <v>36011.224719101127</v>
      </c>
      <c r="K205" s="194">
        <f t="shared" si="23"/>
        <v>30.954999999999998</v>
      </c>
      <c r="L205" s="165"/>
      <c r="M205" s="165">
        <f t="shared" si="24"/>
        <v>0</v>
      </c>
      <c r="N205" s="166">
        <f t="shared" si="25"/>
        <v>46418.987616771672</v>
      </c>
      <c r="O205" s="174" t="s">
        <v>469</v>
      </c>
      <c r="P205" s="181" t="s">
        <v>394</v>
      </c>
    </row>
    <row r="206" spans="1:16" s="167" customFormat="1" ht="12">
      <c r="A206" s="172" t="s">
        <v>470</v>
      </c>
      <c r="B206" s="25" t="s">
        <v>471</v>
      </c>
      <c r="C206" s="173">
        <v>31901</v>
      </c>
      <c r="D206" s="168">
        <v>3</v>
      </c>
      <c r="E206" s="161">
        <v>16</v>
      </c>
      <c r="F206" s="162">
        <f t="shared" si="28"/>
        <v>19.36</v>
      </c>
      <c r="G206" s="181" t="s">
        <v>918</v>
      </c>
      <c r="H206" s="161">
        <f t="shared" ref="H206:H269" si="29">(IF(G206=$G$3,$H$3)+IF(G206=$G$4,$H$4)+IF(G206=$G$5,$H$5)+IF(G206=$G$6,$H$6)+IF(G206=$G$7,$H$7)+IF(G206=$G$8,$H$8)+IF(G206=$G$9,$H$9)+IF(G206=$G$10,$H$10)+IF(G206=$G$11,$H$11))</f>
        <v>0</v>
      </c>
      <c r="I206" s="163">
        <f t="shared" ref="I206:I269" si="30">(C206/(($J$3-D206)/100))</f>
        <v>32887.628865979379</v>
      </c>
      <c r="J206" s="164">
        <f t="shared" ref="J206:J269" si="31">(C206/(($J$3-D206)/100-(0.08)))</f>
        <v>35843.8202247191</v>
      </c>
      <c r="K206" s="194">
        <f t="shared" si="23"/>
        <v>31.56</v>
      </c>
      <c r="L206" s="165"/>
      <c r="M206" s="165">
        <f t="shared" si="24"/>
        <v>0</v>
      </c>
      <c r="N206" s="166">
        <f t="shared" si="25"/>
        <v>46611.63062536528</v>
      </c>
      <c r="O206" s="174" t="s">
        <v>108</v>
      </c>
      <c r="P206" s="181" t="s">
        <v>107</v>
      </c>
    </row>
    <row r="207" spans="1:16" s="167" customFormat="1" ht="12">
      <c r="A207" s="172" t="s">
        <v>472</v>
      </c>
      <c r="B207" s="25" t="s">
        <v>473</v>
      </c>
      <c r="C207" s="173">
        <v>5200</v>
      </c>
      <c r="D207" s="168">
        <v>3</v>
      </c>
      <c r="E207" s="161">
        <v>15.5</v>
      </c>
      <c r="F207" s="162">
        <f t="shared" si="28"/>
        <v>18.754999999999999</v>
      </c>
      <c r="G207" s="181" t="s">
        <v>918</v>
      </c>
      <c r="H207" s="161">
        <f t="shared" si="29"/>
        <v>0</v>
      </c>
      <c r="I207" s="163">
        <f t="shared" si="30"/>
        <v>5360.8247422680415</v>
      </c>
      <c r="J207" s="164">
        <f t="shared" si="31"/>
        <v>5842.696629213483</v>
      </c>
      <c r="K207" s="194">
        <f t="shared" ref="K207:K270" si="32">(D207+8+1.2)+(F207+H207)</f>
        <v>30.954999999999998</v>
      </c>
      <c r="L207" s="165"/>
      <c r="M207" s="165">
        <f t="shared" ref="M207:M270" si="33">L207*1.21</f>
        <v>0</v>
      </c>
      <c r="N207" s="166">
        <f t="shared" ref="N207:N270" si="34">C207/((100-K207)/100)+M207</f>
        <v>7531.3201535230646</v>
      </c>
      <c r="O207" s="174" t="s">
        <v>232</v>
      </c>
      <c r="P207" s="181" t="s">
        <v>218</v>
      </c>
    </row>
    <row r="208" spans="1:16" s="167" customFormat="1" ht="12">
      <c r="A208" s="172" t="s">
        <v>474</v>
      </c>
      <c r="B208" s="25" t="s">
        <v>475</v>
      </c>
      <c r="C208" s="173">
        <v>30875</v>
      </c>
      <c r="D208" s="168">
        <v>3</v>
      </c>
      <c r="E208" s="161">
        <v>15.5</v>
      </c>
      <c r="F208" s="162">
        <f t="shared" si="28"/>
        <v>18.754999999999999</v>
      </c>
      <c r="G208" s="181" t="s">
        <v>918</v>
      </c>
      <c r="H208" s="161">
        <f t="shared" si="29"/>
        <v>0</v>
      </c>
      <c r="I208" s="163">
        <f t="shared" si="30"/>
        <v>31829.896907216495</v>
      </c>
      <c r="J208" s="164">
        <f t="shared" si="31"/>
        <v>34691.011235955055</v>
      </c>
      <c r="K208" s="194">
        <f t="shared" si="32"/>
        <v>30.954999999999998</v>
      </c>
      <c r="L208" s="165"/>
      <c r="M208" s="165">
        <f t="shared" si="33"/>
        <v>0</v>
      </c>
      <c r="N208" s="166">
        <f t="shared" si="34"/>
        <v>44717.213411543198</v>
      </c>
      <c r="O208" s="174" t="s">
        <v>476</v>
      </c>
      <c r="P208" s="181" t="s">
        <v>303</v>
      </c>
    </row>
    <row r="209" spans="1:16" s="167" customFormat="1" ht="12">
      <c r="A209" s="172" t="s">
        <v>477</v>
      </c>
      <c r="B209" s="25" t="s">
        <v>478</v>
      </c>
      <c r="C209" s="173">
        <v>30608.33</v>
      </c>
      <c r="D209" s="168">
        <v>3</v>
      </c>
      <c r="E209" s="161">
        <v>12.15</v>
      </c>
      <c r="F209" s="162">
        <f t="shared" si="28"/>
        <v>14.701499999999999</v>
      </c>
      <c r="G209" s="181" t="s">
        <v>918</v>
      </c>
      <c r="H209" s="161">
        <f t="shared" si="29"/>
        <v>0</v>
      </c>
      <c r="I209" s="163">
        <f t="shared" si="30"/>
        <v>31554.979381443303</v>
      </c>
      <c r="J209" s="164">
        <f t="shared" si="31"/>
        <v>34391.382022471909</v>
      </c>
      <c r="K209" s="194">
        <f t="shared" si="32"/>
        <v>26.901499999999999</v>
      </c>
      <c r="L209" s="165"/>
      <c r="M209" s="165">
        <f t="shared" si="33"/>
        <v>0</v>
      </c>
      <c r="N209" s="166">
        <f t="shared" si="34"/>
        <v>41872.71968645048</v>
      </c>
      <c r="O209" s="174" t="s">
        <v>480</v>
      </c>
      <c r="P209" s="181" t="s">
        <v>479</v>
      </c>
    </row>
    <row r="210" spans="1:16" s="167" customFormat="1" ht="12">
      <c r="A210" s="172" t="s">
        <v>481</v>
      </c>
      <c r="B210" s="25" t="s">
        <v>482</v>
      </c>
      <c r="C210" s="173">
        <v>30550</v>
      </c>
      <c r="D210" s="168">
        <v>3</v>
      </c>
      <c r="E210" s="161">
        <v>15.5</v>
      </c>
      <c r="F210" s="162">
        <f t="shared" si="28"/>
        <v>18.754999999999999</v>
      </c>
      <c r="G210" s="181" t="s">
        <v>918</v>
      </c>
      <c r="H210" s="161">
        <f t="shared" si="29"/>
        <v>0</v>
      </c>
      <c r="I210" s="163">
        <f t="shared" si="30"/>
        <v>31494.845360824744</v>
      </c>
      <c r="J210" s="164">
        <f t="shared" si="31"/>
        <v>34325.84269662921</v>
      </c>
      <c r="K210" s="194">
        <f t="shared" si="32"/>
        <v>30.954999999999998</v>
      </c>
      <c r="L210" s="165"/>
      <c r="M210" s="165">
        <f t="shared" si="33"/>
        <v>0</v>
      </c>
      <c r="N210" s="166">
        <f t="shared" si="34"/>
        <v>44246.505901948003</v>
      </c>
      <c r="O210" s="174" t="s">
        <v>148</v>
      </c>
      <c r="P210" s="181" t="s">
        <v>147</v>
      </c>
    </row>
    <row r="211" spans="1:16" s="167" customFormat="1" ht="12">
      <c r="A211" s="172" t="s">
        <v>483</v>
      </c>
      <c r="B211" s="25" t="s">
        <v>484</v>
      </c>
      <c r="C211" s="173">
        <v>15275</v>
      </c>
      <c r="D211" s="168">
        <v>3</v>
      </c>
      <c r="E211" s="161">
        <v>15.5</v>
      </c>
      <c r="F211" s="162">
        <f t="shared" si="28"/>
        <v>18.754999999999999</v>
      </c>
      <c r="G211" s="181" t="s">
        <v>918</v>
      </c>
      <c r="H211" s="161">
        <f t="shared" si="29"/>
        <v>0</v>
      </c>
      <c r="I211" s="163">
        <f t="shared" si="30"/>
        <v>15747.422680412372</v>
      </c>
      <c r="J211" s="164">
        <f t="shared" si="31"/>
        <v>17162.921348314605</v>
      </c>
      <c r="K211" s="194">
        <f t="shared" si="32"/>
        <v>30.954999999999998</v>
      </c>
      <c r="L211" s="165"/>
      <c r="M211" s="165">
        <f t="shared" si="33"/>
        <v>0</v>
      </c>
      <c r="N211" s="166">
        <f t="shared" si="34"/>
        <v>22123.252950974002</v>
      </c>
      <c r="O211" s="174" t="s">
        <v>148</v>
      </c>
      <c r="P211" s="181" t="s">
        <v>303</v>
      </c>
    </row>
    <row r="212" spans="1:16" s="167" customFormat="1" ht="12">
      <c r="A212" s="172" t="s">
        <v>485</v>
      </c>
      <c r="B212" s="25" t="s">
        <v>486</v>
      </c>
      <c r="C212" s="173">
        <v>15275</v>
      </c>
      <c r="D212" s="168">
        <v>3</v>
      </c>
      <c r="E212" s="161">
        <v>15.5</v>
      </c>
      <c r="F212" s="162">
        <f t="shared" si="28"/>
        <v>18.754999999999999</v>
      </c>
      <c r="G212" s="181" t="s">
        <v>918</v>
      </c>
      <c r="H212" s="161">
        <f t="shared" si="29"/>
        <v>0</v>
      </c>
      <c r="I212" s="163">
        <f t="shared" si="30"/>
        <v>15747.422680412372</v>
      </c>
      <c r="J212" s="164">
        <f t="shared" si="31"/>
        <v>17162.921348314605</v>
      </c>
      <c r="K212" s="194">
        <f t="shared" si="32"/>
        <v>30.954999999999998</v>
      </c>
      <c r="L212" s="165"/>
      <c r="M212" s="165">
        <f t="shared" si="33"/>
        <v>0</v>
      </c>
      <c r="N212" s="166">
        <f t="shared" si="34"/>
        <v>22123.252950974002</v>
      </c>
      <c r="O212" s="174" t="s">
        <v>148</v>
      </c>
      <c r="P212" s="181" t="s">
        <v>303</v>
      </c>
    </row>
    <row r="213" spans="1:16" s="167" customFormat="1" ht="12">
      <c r="A213" s="172" t="s">
        <v>487</v>
      </c>
      <c r="B213" s="25" t="s">
        <v>488</v>
      </c>
      <c r="C213" s="173">
        <v>10075</v>
      </c>
      <c r="D213" s="168">
        <v>3</v>
      </c>
      <c r="E213" s="161">
        <v>16</v>
      </c>
      <c r="F213" s="162">
        <f t="shared" si="28"/>
        <v>19.36</v>
      </c>
      <c r="G213" s="181" t="s">
        <v>918</v>
      </c>
      <c r="H213" s="161">
        <f t="shared" si="29"/>
        <v>0</v>
      </c>
      <c r="I213" s="163">
        <f t="shared" si="30"/>
        <v>10386.59793814433</v>
      </c>
      <c r="J213" s="164">
        <f t="shared" si="31"/>
        <v>11320.224719101123</v>
      </c>
      <c r="K213" s="194">
        <f t="shared" si="32"/>
        <v>31.56</v>
      </c>
      <c r="L213" s="165"/>
      <c r="M213" s="165">
        <f t="shared" si="33"/>
        <v>0</v>
      </c>
      <c r="N213" s="166">
        <f t="shared" si="34"/>
        <v>14720.923436586791</v>
      </c>
      <c r="O213" s="174" t="s">
        <v>155</v>
      </c>
      <c r="P213" s="181" t="s">
        <v>489</v>
      </c>
    </row>
    <row r="214" spans="1:16" s="167" customFormat="1" ht="12">
      <c r="A214" s="172" t="s">
        <v>490</v>
      </c>
      <c r="B214" s="25" t="s">
        <v>491</v>
      </c>
      <c r="C214" s="173">
        <v>134.28</v>
      </c>
      <c r="D214" s="168">
        <v>3</v>
      </c>
      <c r="E214" s="161">
        <v>15.5</v>
      </c>
      <c r="F214" s="162">
        <f t="shared" si="28"/>
        <v>18.754999999999999</v>
      </c>
      <c r="G214" s="181" t="s">
        <v>918</v>
      </c>
      <c r="H214" s="161">
        <f t="shared" si="29"/>
        <v>0</v>
      </c>
      <c r="I214" s="163">
        <f t="shared" si="30"/>
        <v>138.43298969072166</v>
      </c>
      <c r="J214" s="164">
        <f t="shared" si="31"/>
        <v>150.87640449438203</v>
      </c>
      <c r="K214" s="194">
        <f t="shared" si="32"/>
        <v>30.954999999999998</v>
      </c>
      <c r="L214" s="165"/>
      <c r="M214" s="165">
        <f t="shared" si="33"/>
        <v>0</v>
      </c>
      <c r="N214" s="166">
        <f t="shared" si="34"/>
        <v>194.4818596567456</v>
      </c>
      <c r="O214" s="174" t="s">
        <v>352</v>
      </c>
      <c r="P214" s="181" t="s">
        <v>147</v>
      </c>
    </row>
    <row r="215" spans="1:16" s="167" customFormat="1" ht="12">
      <c r="A215" s="172" t="s">
        <v>492</v>
      </c>
      <c r="B215" s="25" t="s">
        <v>493</v>
      </c>
      <c r="C215" s="173">
        <v>7150</v>
      </c>
      <c r="D215" s="168">
        <v>3</v>
      </c>
      <c r="E215" s="161">
        <v>15.5</v>
      </c>
      <c r="F215" s="162">
        <f t="shared" si="28"/>
        <v>18.754999999999999</v>
      </c>
      <c r="G215" s="181" t="s">
        <v>918</v>
      </c>
      <c r="H215" s="161">
        <f t="shared" si="29"/>
        <v>0</v>
      </c>
      <c r="I215" s="163">
        <f t="shared" si="30"/>
        <v>7371.1340206185569</v>
      </c>
      <c r="J215" s="164">
        <f t="shared" si="31"/>
        <v>8033.7078651685388</v>
      </c>
      <c r="K215" s="194">
        <f t="shared" si="32"/>
        <v>30.954999999999998</v>
      </c>
      <c r="L215" s="165"/>
      <c r="M215" s="165">
        <f t="shared" si="33"/>
        <v>0</v>
      </c>
      <c r="N215" s="166">
        <f t="shared" si="34"/>
        <v>10355.565211094214</v>
      </c>
      <c r="O215" s="174" t="s">
        <v>232</v>
      </c>
      <c r="P215" s="181" t="s">
        <v>231</v>
      </c>
    </row>
    <row r="216" spans="1:16" s="167" customFormat="1" ht="12">
      <c r="A216" s="172" t="s">
        <v>494</v>
      </c>
      <c r="B216" s="25" t="s">
        <v>495</v>
      </c>
      <c r="C216" s="173">
        <v>14000</v>
      </c>
      <c r="D216" s="168">
        <v>3</v>
      </c>
      <c r="E216" s="161">
        <v>15.5</v>
      </c>
      <c r="F216" s="162">
        <f t="shared" si="28"/>
        <v>18.754999999999999</v>
      </c>
      <c r="G216" s="181" t="s">
        <v>918</v>
      </c>
      <c r="H216" s="161">
        <f t="shared" si="29"/>
        <v>0</v>
      </c>
      <c r="I216" s="163">
        <f t="shared" si="30"/>
        <v>14432.98969072165</v>
      </c>
      <c r="J216" s="164">
        <f t="shared" si="31"/>
        <v>15730.337078651684</v>
      </c>
      <c r="K216" s="194">
        <f t="shared" si="32"/>
        <v>30.954999999999998</v>
      </c>
      <c r="L216" s="165"/>
      <c r="M216" s="165">
        <f t="shared" si="33"/>
        <v>0</v>
      </c>
      <c r="N216" s="166">
        <f t="shared" si="34"/>
        <v>20276.631182562098</v>
      </c>
      <c r="O216" s="174" t="s">
        <v>268</v>
      </c>
      <c r="P216" s="181" t="s">
        <v>147</v>
      </c>
    </row>
    <row r="217" spans="1:16" s="167" customFormat="1" ht="12">
      <c r="A217" s="172" t="s">
        <v>496</v>
      </c>
      <c r="B217" s="25" t="s">
        <v>497</v>
      </c>
      <c r="C217" s="173">
        <v>6722.82</v>
      </c>
      <c r="D217" s="168">
        <v>3</v>
      </c>
      <c r="E217" s="161">
        <v>15.5</v>
      </c>
      <c r="F217" s="162">
        <f t="shared" si="28"/>
        <v>18.754999999999999</v>
      </c>
      <c r="G217" s="181" t="s">
        <v>918</v>
      </c>
      <c r="H217" s="161">
        <f t="shared" si="29"/>
        <v>0</v>
      </c>
      <c r="I217" s="163">
        <f t="shared" si="30"/>
        <v>6930.7422680412374</v>
      </c>
      <c r="J217" s="164">
        <f t="shared" si="31"/>
        <v>7553.7303370786512</v>
      </c>
      <c r="K217" s="194">
        <f t="shared" si="32"/>
        <v>30.954999999999998</v>
      </c>
      <c r="L217" s="165"/>
      <c r="M217" s="165">
        <f t="shared" si="33"/>
        <v>0</v>
      </c>
      <c r="N217" s="166">
        <f t="shared" si="34"/>
        <v>9736.8672604822932</v>
      </c>
      <c r="O217" s="174" t="s">
        <v>268</v>
      </c>
      <c r="P217" s="181" t="s">
        <v>147</v>
      </c>
    </row>
    <row r="218" spans="1:16" s="167" customFormat="1" ht="12">
      <c r="A218" s="172" t="s">
        <v>498</v>
      </c>
      <c r="B218" s="25" t="s">
        <v>499</v>
      </c>
      <c r="C218" s="173">
        <v>5200</v>
      </c>
      <c r="D218" s="168">
        <v>3</v>
      </c>
      <c r="E218" s="161">
        <v>15.5</v>
      </c>
      <c r="F218" s="162">
        <f t="shared" si="28"/>
        <v>18.754999999999999</v>
      </c>
      <c r="G218" s="181" t="s">
        <v>918</v>
      </c>
      <c r="H218" s="161">
        <f t="shared" si="29"/>
        <v>0</v>
      </c>
      <c r="I218" s="163">
        <f t="shared" si="30"/>
        <v>5360.8247422680415</v>
      </c>
      <c r="J218" s="164">
        <f t="shared" si="31"/>
        <v>5842.696629213483</v>
      </c>
      <c r="K218" s="194">
        <f t="shared" si="32"/>
        <v>30.954999999999998</v>
      </c>
      <c r="L218" s="165"/>
      <c r="M218" s="165">
        <f t="shared" si="33"/>
        <v>0</v>
      </c>
      <c r="N218" s="166">
        <f t="shared" si="34"/>
        <v>7531.3201535230646</v>
      </c>
      <c r="O218" s="174" t="s">
        <v>155</v>
      </c>
      <c r="P218" s="181" t="s">
        <v>154</v>
      </c>
    </row>
    <row r="219" spans="1:16" s="167" customFormat="1" ht="12">
      <c r="A219" s="172" t="s">
        <v>500</v>
      </c>
      <c r="B219" s="25" t="s">
        <v>501</v>
      </c>
      <c r="C219" s="173">
        <v>26000</v>
      </c>
      <c r="D219" s="168">
        <v>3</v>
      </c>
      <c r="E219" s="161">
        <v>15.5</v>
      </c>
      <c r="F219" s="162">
        <f t="shared" si="28"/>
        <v>18.754999999999999</v>
      </c>
      <c r="G219" s="181" t="s">
        <v>918</v>
      </c>
      <c r="H219" s="161">
        <f t="shared" si="29"/>
        <v>0</v>
      </c>
      <c r="I219" s="163">
        <f t="shared" si="30"/>
        <v>26804.123711340206</v>
      </c>
      <c r="J219" s="164">
        <f t="shared" si="31"/>
        <v>29213.483146067414</v>
      </c>
      <c r="K219" s="194">
        <f t="shared" si="32"/>
        <v>30.954999999999998</v>
      </c>
      <c r="L219" s="165"/>
      <c r="M219" s="165">
        <f t="shared" si="33"/>
        <v>0</v>
      </c>
      <c r="N219" s="166">
        <f t="shared" si="34"/>
        <v>37656.600767615324</v>
      </c>
      <c r="O219" s="174" t="s">
        <v>170</v>
      </c>
      <c r="P219" s="181" t="s">
        <v>214</v>
      </c>
    </row>
    <row r="220" spans="1:16" s="167" customFormat="1" ht="12">
      <c r="A220" s="172" t="s">
        <v>502</v>
      </c>
      <c r="B220" s="25" t="s">
        <v>503</v>
      </c>
      <c r="C220" s="173">
        <v>12993.5</v>
      </c>
      <c r="D220" s="168">
        <v>3</v>
      </c>
      <c r="E220" s="161">
        <v>15.5</v>
      </c>
      <c r="F220" s="162">
        <f t="shared" si="28"/>
        <v>18.754999999999999</v>
      </c>
      <c r="G220" s="181" t="s">
        <v>918</v>
      </c>
      <c r="H220" s="161">
        <f t="shared" si="29"/>
        <v>0</v>
      </c>
      <c r="I220" s="163">
        <f t="shared" si="30"/>
        <v>13395.360824742269</v>
      </c>
      <c r="J220" s="164">
        <f t="shared" si="31"/>
        <v>14599.438202247191</v>
      </c>
      <c r="K220" s="194">
        <f t="shared" si="32"/>
        <v>30.954999999999998</v>
      </c>
      <c r="L220" s="165"/>
      <c r="M220" s="165">
        <f t="shared" si="33"/>
        <v>0</v>
      </c>
      <c r="N220" s="166">
        <f t="shared" si="34"/>
        <v>18818.886233615758</v>
      </c>
      <c r="O220" s="174" t="s">
        <v>185</v>
      </c>
      <c r="P220" s="181" t="s">
        <v>231</v>
      </c>
    </row>
    <row r="221" spans="1:16" s="167" customFormat="1" ht="12">
      <c r="A221" s="172" t="s">
        <v>504</v>
      </c>
      <c r="B221" s="25" t="s">
        <v>505</v>
      </c>
      <c r="C221" s="173">
        <v>1235</v>
      </c>
      <c r="D221" s="168">
        <v>3</v>
      </c>
      <c r="E221" s="161">
        <v>15.5</v>
      </c>
      <c r="F221" s="162">
        <f t="shared" si="28"/>
        <v>18.754999999999999</v>
      </c>
      <c r="G221" s="181" t="s">
        <v>918</v>
      </c>
      <c r="H221" s="161">
        <f t="shared" si="29"/>
        <v>0</v>
      </c>
      <c r="I221" s="163">
        <f t="shared" si="30"/>
        <v>1273.1958762886597</v>
      </c>
      <c r="J221" s="164">
        <f t="shared" si="31"/>
        <v>1387.6404494382023</v>
      </c>
      <c r="K221" s="194">
        <f t="shared" si="32"/>
        <v>30.954999999999998</v>
      </c>
      <c r="L221" s="165"/>
      <c r="M221" s="165">
        <f t="shared" si="33"/>
        <v>0</v>
      </c>
      <c r="N221" s="166">
        <f t="shared" si="34"/>
        <v>1788.6885364617278</v>
      </c>
      <c r="O221" s="174" t="s">
        <v>170</v>
      </c>
      <c r="P221" s="181" t="s">
        <v>154</v>
      </c>
    </row>
    <row r="222" spans="1:16" s="167" customFormat="1" ht="12">
      <c r="A222" s="172" t="s">
        <v>506</v>
      </c>
      <c r="B222" s="25" t="s">
        <v>507</v>
      </c>
      <c r="C222" s="173">
        <v>2145</v>
      </c>
      <c r="D222" s="168">
        <v>3</v>
      </c>
      <c r="E222" s="161">
        <v>15.5</v>
      </c>
      <c r="F222" s="162">
        <f t="shared" si="28"/>
        <v>18.754999999999999</v>
      </c>
      <c r="G222" s="181" t="s">
        <v>918</v>
      </c>
      <c r="H222" s="161">
        <f t="shared" si="29"/>
        <v>0</v>
      </c>
      <c r="I222" s="163">
        <f t="shared" si="30"/>
        <v>2211.3402061855672</v>
      </c>
      <c r="J222" s="164">
        <f t="shared" si="31"/>
        <v>2410.1123595505619</v>
      </c>
      <c r="K222" s="194">
        <f t="shared" si="32"/>
        <v>30.954999999999998</v>
      </c>
      <c r="L222" s="165"/>
      <c r="M222" s="165">
        <f t="shared" si="33"/>
        <v>0</v>
      </c>
      <c r="N222" s="166">
        <f t="shared" si="34"/>
        <v>3106.6695633282643</v>
      </c>
      <c r="O222" s="174" t="s">
        <v>170</v>
      </c>
      <c r="P222" s="181" t="s">
        <v>154</v>
      </c>
    </row>
    <row r="223" spans="1:16" s="167" customFormat="1" ht="12">
      <c r="A223" s="172" t="s">
        <v>508</v>
      </c>
      <c r="B223" s="25" t="s">
        <v>509</v>
      </c>
      <c r="C223" s="173">
        <v>12720.5</v>
      </c>
      <c r="D223" s="168">
        <v>3</v>
      </c>
      <c r="E223" s="161">
        <v>16</v>
      </c>
      <c r="F223" s="162">
        <f t="shared" si="28"/>
        <v>19.36</v>
      </c>
      <c r="G223" s="181" t="s">
        <v>918</v>
      </c>
      <c r="H223" s="161">
        <f t="shared" si="29"/>
        <v>0</v>
      </c>
      <c r="I223" s="163">
        <f t="shared" si="30"/>
        <v>13113.917525773197</v>
      </c>
      <c r="J223" s="164">
        <f t="shared" si="31"/>
        <v>14292.696629213482</v>
      </c>
      <c r="K223" s="194">
        <f t="shared" si="32"/>
        <v>31.56</v>
      </c>
      <c r="L223" s="165"/>
      <c r="M223" s="165">
        <f t="shared" si="33"/>
        <v>0</v>
      </c>
      <c r="N223" s="166">
        <f t="shared" si="34"/>
        <v>18586.353009935709</v>
      </c>
      <c r="O223" s="174" t="s">
        <v>510</v>
      </c>
      <c r="P223" s="181" t="s">
        <v>235</v>
      </c>
    </row>
    <row r="224" spans="1:16" s="167" customFormat="1" ht="12">
      <c r="A224" s="172" t="s">
        <v>511</v>
      </c>
      <c r="B224" s="25" t="s">
        <v>512</v>
      </c>
      <c r="C224" s="173">
        <v>4225</v>
      </c>
      <c r="D224" s="168">
        <v>3</v>
      </c>
      <c r="E224" s="161">
        <v>15.5</v>
      </c>
      <c r="F224" s="162">
        <f t="shared" si="28"/>
        <v>18.754999999999999</v>
      </c>
      <c r="G224" s="181" t="s">
        <v>918</v>
      </c>
      <c r="H224" s="161">
        <f t="shared" si="29"/>
        <v>0</v>
      </c>
      <c r="I224" s="163">
        <f t="shared" si="30"/>
        <v>4355.6701030927834</v>
      </c>
      <c r="J224" s="164">
        <f t="shared" si="31"/>
        <v>4747.1910112359546</v>
      </c>
      <c r="K224" s="194">
        <f t="shared" si="32"/>
        <v>30.954999999999998</v>
      </c>
      <c r="L224" s="165"/>
      <c r="M224" s="165">
        <f t="shared" si="33"/>
        <v>0</v>
      </c>
      <c r="N224" s="166">
        <f t="shared" si="34"/>
        <v>6119.1976247374896</v>
      </c>
      <c r="O224" s="174" t="s">
        <v>148</v>
      </c>
      <c r="P224" s="181" t="s">
        <v>147</v>
      </c>
    </row>
    <row r="225" spans="1:16" s="167" customFormat="1" ht="12">
      <c r="A225" s="172" t="s">
        <v>513</v>
      </c>
      <c r="B225" s="25" t="s">
        <v>514</v>
      </c>
      <c r="C225" s="173">
        <v>1310.4100000000001</v>
      </c>
      <c r="D225" s="168">
        <v>3</v>
      </c>
      <c r="E225" s="161">
        <v>16.5</v>
      </c>
      <c r="F225" s="162">
        <f t="shared" si="28"/>
        <v>19.965</v>
      </c>
      <c r="G225" s="181" t="s">
        <v>918</v>
      </c>
      <c r="H225" s="161">
        <f t="shared" si="29"/>
        <v>0</v>
      </c>
      <c r="I225" s="163">
        <f t="shared" si="30"/>
        <v>1350.9381443298971</v>
      </c>
      <c r="J225" s="164">
        <f t="shared" si="31"/>
        <v>1472.370786516854</v>
      </c>
      <c r="K225" s="194">
        <f t="shared" si="32"/>
        <v>32.164999999999999</v>
      </c>
      <c r="L225" s="165"/>
      <c r="M225" s="165">
        <f t="shared" si="33"/>
        <v>0</v>
      </c>
      <c r="N225" s="166">
        <f t="shared" si="34"/>
        <v>1931.7608903958132</v>
      </c>
      <c r="O225" s="174" t="s">
        <v>155</v>
      </c>
      <c r="P225" s="181" t="s">
        <v>515</v>
      </c>
    </row>
    <row r="226" spans="1:16" s="167" customFormat="1" ht="12">
      <c r="A226" s="172" t="s">
        <v>516</v>
      </c>
      <c r="B226" s="25" t="s">
        <v>517</v>
      </c>
      <c r="C226" s="173">
        <v>23829.35</v>
      </c>
      <c r="D226" s="168">
        <v>3</v>
      </c>
      <c r="E226" s="161">
        <v>16</v>
      </c>
      <c r="F226" s="162">
        <f t="shared" si="28"/>
        <v>19.36</v>
      </c>
      <c r="G226" s="181" t="s">
        <v>918</v>
      </c>
      <c r="H226" s="161">
        <f t="shared" si="29"/>
        <v>0</v>
      </c>
      <c r="I226" s="163">
        <f t="shared" si="30"/>
        <v>24566.340206185567</v>
      </c>
      <c r="J226" s="164">
        <f t="shared" si="31"/>
        <v>26774.550561797751</v>
      </c>
      <c r="K226" s="194">
        <f t="shared" si="32"/>
        <v>31.56</v>
      </c>
      <c r="L226" s="165"/>
      <c r="M226" s="165">
        <f t="shared" si="33"/>
        <v>0</v>
      </c>
      <c r="N226" s="166">
        <f t="shared" si="34"/>
        <v>34817.869666861479</v>
      </c>
      <c r="O226" s="174" t="s">
        <v>108</v>
      </c>
      <c r="P226" s="181" t="s">
        <v>107</v>
      </c>
    </row>
    <row r="227" spans="1:16" s="167" customFormat="1" ht="12">
      <c r="A227" s="172" t="s">
        <v>518</v>
      </c>
      <c r="B227" s="25" t="s">
        <v>519</v>
      </c>
      <c r="C227" s="173">
        <v>4745</v>
      </c>
      <c r="D227" s="168">
        <v>3</v>
      </c>
      <c r="E227" s="161">
        <v>16.5</v>
      </c>
      <c r="F227" s="162">
        <f t="shared" si="28"/>
        <v>19.965</v>
      </c>
      <c r="G227" s="181" t="s">
        <v>918</v>
      </c>
      <c r="H227" s="161">
        <f t="shared" si="29"/>
        <v>0</v>
      </c>
      <c r="I227" s="163">
        <f t="shared" si="30"/>
        <v>4891.7525773195875</v>
      </c>
      <c r="J227" s="164">
        <f t="shared" si="31"/>
        <v>5331.4606741573034</v>
      </c>
      <c r="K227" s="194">
        <f t="shared" si="32"/>
        <v>32.164999999999999</v>
      </c>
      <c r="L227" s="165"/>
      <c r="M227" s="165">
        <f t="shared" si="33"/>
        <v>0</v>
      </c>
      <c r="N227" s="166">
        <f t="shared" si="34"/>
        <v>6994.9141298739578</v>
      </c>
      <c r="O227" s="174" t="s">
        <v>232</v>
      </c>
      <c r="P227" s="181" t="s">
        <v>520</v>
      </c>
    </row>
    <row r="228" spans="1:16" s="167" customFormat="1" ht="12">
      <c r="A228" s="172" t="s">
        <v>521</v>
      </c>
      <c r="B228" s="25" t="s">
        <v>522</v>
      </c>
      <c r="C228" s="173">
        <v>11700</v>
      </c>
      <c r="D228" s="168">
        <v>3</v>
      </c>
      <c r="E228" s="161">
        <v>15.5</v>
      </c>
      <c r="F228" s="162">
        <f t="shared" si="28"/>
        <v>18.754999999999999</v>
      </c>
      <c r="G228" s="181" t="s">
        <v>918</v>
      </c>
      <c r="H228" s="161">
        <f t="shared" si="29"/>
        <v>0</v>
      </c>
      <c r="I228" s="163">
        <f t="shared" si="30"/>
        <v>12061.855670103094</v>
      </c>
      <c r="J228" s="164">
        <f t="shared" si="31"/>
        <v>13146.067415730337</v>
      </c>
      <c r="K228" s="194">
        <f t="shared" si="32"/>
        <v>30.954999999999998</v>
      </c>
      <c r="L228" s="165"/>
      <c r="M228" s="165">
        <f t="shared" si="33"/>
        <v>0</v>
      </c>
      <c r="N228" s="166">
        <f t="shared" si="34"/>
        <v>16945.470345426897</v>
      </c>
      <c r="O228" s="174" t="s">
        <v>148</v>
      </c>
      <c r="P228" s="181" t="s">
        <v>239</v>
      </c>
    </row>
    <row r="229" spans="1:16" s="167" customFormat="1" ht="12">
      <c r="A229" s="172" t="s">
        <v>523</v>
      </c>
      <c r="B229" s="25" t="s">
        <v>524</v>
      </c>
      <c r="C229" s="173">
        <v>23400</v>
      </c>
      <c r="D229" s="168">
        <v>3</v>
      </c>
      <c r="E229" s="161">
        <v>15.5</v>
      </c>
      <c r="F229" s="162">
        <f t="shared" si="28"/>
        <v>18.754999999999999</v>
      </c>
      <c r="G229" s="181" t="s">
        <v>918</v>
      </c>
      <c r="H229" s="161">
        <f t="shared" si="29"/>
        <v>0</v>
      </c>
      <c r="I229" s="163">
        <f t="shared" si="30"/>
        <v>24123.711340206188</v>
      </c>
      <c r="J229" s="164">
        <f t="shared" si="31"/>
        <v>26292.134831460673</v>
      </c>
      <c r="K229" s="194">
        <f t="shared" si="32"/>
        <v>30.954999999999998</v>
      </c>
      <c r="L229" s="165"/>
      <c r="M229" s="165">
        <f t="shared" si="33"/>
        <v>0</v>
      </c>
      <c r="N229" s="166">
        <f t="shared" si="34"/>
        <v>33890.940690853793</v>
      </c>
      <c r="O229" s="174" t="s">
        <v>525</v>
      </c>
      <c r="P229" s="181" t="s">
        <v>239</v>
      </c>
    </row>
    <row r="230" spans="1:16" s="167" customFormat="1" ht="12">
      <c r="A230" s="172" t="s">
        <v>526</v>
      </c>
      <c r="B230" s="25" t="s">
        <v>527</v>
      </c>
      <c r="C230" s="173">
        <v>23164.17</v>
      </c>
      <c r="D230" s="168">
        <v>3</v>
      </c>
      <c r="E230" s="161">
        <v>14.15</v>
      </c>
      <c r="F230" s="162">
        <f t="shared" si="28"/>
        <v>17.121500000000001</v>
      </c>
      <c r="G230" s="181" t="s">
        <v>918</v>
      </c>
      <c r="H230" s="161">
        <f t="shared" si="29"/>
        <v>0</v>
      </c>
      <c r="I230" s="163">
        <f t="shared" si="30"/>
        <v>23880.587628865978</v>
      </c>
      <c r="J230" s="164">
        <f t="shared" si="31"/>
        <v>26027.157303370783</v>
      </c>
      <c r="K230" s="194">
        <f t="shared" si="32"/>
        <v>29.3215</v>
      </c>
      <c r="L230" s="165"/>
      <c r="M230" s="165">
        <f t="shared" si="33"/>
        <v>0</v>
      </c>
      <c r="N230" s="166">
        <f t="shared" si="34"/>
        <v>32773.9977503767</v>
      </c>
      <c r="O230" s="174" t="s">
        <v>122</v>
      </c>
      <c r="P230" s="181" t="s">
        <v>28</v>
      </c>
    </row>
    <row r="231" spans="1:16" s="167" customFormat="1" ht="12">
      <c r="A231" s="172" t="s">
        <v>528</v>
      </c>
      <c r="B231" s="25" t="s">
        <v>529</v>
      </c>
      <c r="C231" s="173">
        <v>22750</v>
      </c>
      <c r="D231" s="168">
        <v>3</v>
      </c>
      <c r="E231" s="161">
        <v>15.5</v>
      </c>
      <c r="F231" s="162">
        <f t="shared" si="28"/>
        <v>18.754999999999999</v>
      </c>
      <c r="G231" s="181" t="s">
        <v>918</v>
      </c>
      <c r="H231" s="161">
        <f t="shared" si="29"/>
        <v>0</v>
      </c>
      <c r="I231" s="163">
        <f t="shared" si="30"/>
        <v>23453.608247422682</v>
      </c>
      <c r="J231" s="164">
        <f t="shared" si="31"/>
        <v>25561.797752808987</v>
      </c>
      <c r="K231" s="194">
        <f t="shared" si="32"/>
        <v>30.954999999999998</v>
      </c>
      <c r="L231" s="165"/>
      <c r="M231" s="165">
        <f t="shared" si="33"/>
        <v>0</v>
      </c>
      <c r="N231" s="166">
        <f t="shared" si="34"/>
        <v>32949.52567166341</v>
      </c>
      <c r="O231" s="174" t="s">
        <v>268</v>
      </c>
      <c r="P231" s="181" t="s">
        <v>323</v>
      </c>
    </row>
    <row r="232" spans="1:16" s="167" customFormat="1" ht="12">
      <c r="A232" s="172" t="s">
        <v>530</v>
      </c>
      <c r="B232" s="25" t="s">
        <v>531</v>
      </c>
      <c r="C232" s="173">
        <v>4451.2</v>
      </c>
      <c r="D232" s="168">
        <v>3</v>
      </c>
      <c r="E232" s="161">
        <v>15.5</v>
      </c>
      <c r="F232" s="162">
        <f t="shared" ref="F232:F238" si="35">E232*1.21</f>
        <v>18.754999999999999</v>
      </c>
      <c r="G232" s="181" t="s">
        <v>918</v>
      </c>
      <c r="H232" s="161">
        <f t="shared" si="29"/>
        <v>0</v>
      </c>
      <c r="I232" s="163">
        <f t="shared" si="30"/>
        <v>4588.8659793814431</v>
      </c>
      <c r="J232" s="164">
        <f t="shared" si="31"/>
        <v>5001.348314606741</v>
      </c>
      <c r="K232" s="194">
        <f t="shared" si="32"/>
        <v>30.954999999999998</v>
      </c>
      <c r="L232" s="165"/>
      <c r="M232" s="165">
        <f t="shared" si="33"/>
        <v>0</v>
      </c>
      <c r="N232" s="166">
        <f t="shared" si="34"/>
        <v>6446.8100514157431</v>
      </c>
      <c r="O232" s="174" t="s">
        <v>155</v>
      </c>
      <c r="P232" s="181" t="s">
        <v>154</v>
      </c>
    </row>
    <row r="233" spans="1:16" s="167" customFormat="1" ht="12">
      <c r="A233" s="172" t="s">
        <v>532</v>
      </c>
      <c r="B233" s="25" t="s">
        <v>533</v>
      </c>
      <c r="C233" s="173">
        <v>417.2</v>
      </c>
      <c r="D233" s="168">
        <v>3</v>
      </c>
      <c r="E233" s="161">
        <v>15.5</v>
      </c>
      <c r="F233" s="162">
        <f t="shared" si="35"/>
        <v>18.754999999999999</v>
      </c>
      <c r="G233" s="181" t="s">
        <v>918</v>
      </c>
      <c r="H233" s="161">
        <f t="shared" si="29"/>
        <v>0</v>
      </c>
      <c r="I233" s="163">
        <f t="shared" si="30"/>
        <v>430.10309278350513</v>
      </c>
      <c r="J233" s="164">
        <f t="shared" si="31"/>
        <v>468.76404494382018</v>
      </c>
      <c r="K233" s="194">
        <f t="shared" si="32"/>
        <v>30.954999999999998</v>
      </c>
      <c r="L233" s="165"/>
      <c r="M233" s="165">
        <f t="shared" si="33"/>
        <v>0</v>
      </c>
      <c r="N233" s="166">
        <f t="shared" si="34"/>
        <v>604.24360924035045</v>
      </c>
      <c r="O233" s="174" t="s">
        <v>352</v>
      </c>
      <c r="P233" s="181" t="s">
        <v>147</v>
      </c>
    </row>
    <row r="234" spans="1:16" s="167" customFormat="1" ht="12">
      <c r="A234" s="172" t="s">
        <v>534</v>
      </c>
      <c r="B234" s="25" t="s">
        <v>535</v>
      </c>
      <c r="C234" s="173">
        <v>11049.34</v>
      </c>
      <c r="D234" s="168">
        <v>3</v>
      </c>
      <c r="E234" s="161">
        <v>15.5</v>
      </c>
      <c r="F234" s="162">
        <f t="shared" si="35"/>
        <v>18.754999999999999</v>
      </c>
      <c r="G234" s="181" t="s">
        <v>918</v>
      </c>
      <c r="H234" s="161">
        <f t="shared" si="29"/>
        <v>0</v>
      </c>
      <c r="I234" s="163">
        <f t="shared" si="30"/>
        <v>11391.072164948455</v>
      </c>
      <c r="J234" s="164">
        <f t="shared" si="31"/>
        <v>12414.988764044943</v>
      </c>
      <c r="K234" s="194">
        <f t="shared" si="32"/>
        <v>30.954999999999998</v>
      </c>
      <c r="L234" s="165"/>
      <c r="M234" s="165">
        <f t="shared" si="33"/>
        <v>0</v>
      </c>
      <c r="N234" s="166">
        <f t="shared" si="34"/>
        <v>16003.099427909334</v>
      </c>
      <c r="O234" s="174" t="s">
        <v>232</v>
      </c>
      <c r="P234" s="181" t="s">
        <v>403</v>
      </c>
    </row>
    <row r="235" spans="1:16" s="167" customFormat="1" ht="12">
      <c r="A235" s="172" t="s">
        <v>536</v>
      </c>
      <c r="B235" s="25" t="s">
        <v>537</v>
      </c>
      <c r="C235" s="173">
        <v>22000</v>
      </c>
      <c r="D235" s="168">
        <v>3</v>
      </c>
      <c r="E235" s="161">
        <v>15.5</v>
      </c>
      <c r="F235" s="162">
        <f t="shared" si="35"/>
        <v>18.754999999999999</v>
      </c>
      <c r="G235" s="181" t="s">
        <v>918</v>
      </c>
      <c r="H235" s="161">
        <f t="shared" si="29"/>
        <v>0</v>
      </c>
      <c r="I235" s="163">
        <f t="shared" si="30"/>
        <v>22680.412371134022</v>
      </c>
      <c r="J235" s="164">
        <f t="shared" si="31"/>
        <v>24719.101123595505</v>
      </c>
      <c r="K235" s="194">
        <f t="shared" si="32"/>
        <v>30.954999999999998</v>
      </c>
      <c r="L235" s="165"/>
      <c r="M235" s="165">
        <f t="shared" si="33"/>
        <v>0</v>
      </c>
      <c r="N235" s="166">
        <f t="shared" si="34"/>
        <v>31863.277572597581</v>
      </c>
      <c r="O235" s="174" t="s">
        <v>268</v>
      </c>
      <c r="P235" s="181" t="s">
        <v>147</v>
      </c>
    </row>
    <row r="236" spans="1:16" s="167" customFormat="1" ht="12">
      <c r="A236" s="172" t="s">
        <v>538</v>
      </c>
      <c r="B236" s="25" t="s">
        <v>539</v>
      </c>
      <c r="C236" s="173">
        <v>2640.95</v>
      </c>
      <c r="D236" s="168">
        <v>3</v>
      </c>
      <c r="E236" s="161">
        <v>15.5</v>
      </c>
      <c r="F236" s="162">
        <f t="shared" si="35"/>
        <v>18.754999999999999</v>
      </c>
      <c r="G236" s="181" t="s">
        <v>918</v>
      </c>
      <c r="H236" s="161">
        <f t="shared" si="29"/>
        <v>0</v>
      </c>
      <c r="I236" s="163">
        <f t="shared" si="30"/>
        <v>2722.6288659793813</v>
      </c>
      <c r="J236" s="164">
        <f t="shared" si="31"/>
        <v>2967.3595505617973</v>
      </c>
      <c r="K236" s="194">
        <f t="shared" si="32"/>
        <v>30.954999999999998</v>
      </c>
      <c r="L236" s="165"/>
      <c r="M236" s="165">
        <f t="shared" si="33"/>
        <v>0</v>
      </c>
      <c r="N236" s="166">
        <f t="shared" si="34"/>
        <v>3824.9692229705261</v>
      </c>
      <c r="O236" s="174" t="s">
        <v>155</v>
      </c>
      <c r="P236" s="181" t="s">
        <v>154</v>
      </c>
    </row>
    <row r="237" spans="1:16" s="167" customFormat="1" ht="12">
      <c r="A237" s="172" t="s">
        <v>540</v>
      </c>
      <c r="B237" s="25" t="s">
        <v>541</v>
      </c>
      <c r="C237" s="173">
        <v>4225</v>
      </c>
      <c r="D237" s="168">
        <v>3</v>
      </c>
      <c r="E237" s="161">
        <v>15.5</v>
      </c>
      <c r="F237" s="162">
        <f t="shared" si="35"/>
        <v>18.754999999999999</v>
      </c>
      <c r="G237" s="181" t="s">
        <v>918</v>
      </c>
      <c r="H237" s="161">
        <f t="shared" si="29"/>
        <v>0</v>
      </c>
      <c r="I237" s="163">
        <f t="shared" si="30"/>
        <v>4355.6701030927834</v>
      </c>
      <c r="J237" s="164">
        <f t="shared" si="31"/>
        <v>4747.1910112359546</v>
      </c>
      <c r="K237" s="194">
        <f t="shared" si="32"/>
        <v>30.954999999999998</v>
      </c>
      <c r="L237" s="165"/>
      <c r="M237" s="165">
        <f t="shared" si="33"/>
        <v>0</v>
      </c>
      <c r="N237" s="166">
        <f t="shared" si="34"/>
        <v>6119.1976247374896</v>
      </c>
      <c r="O237" s="174" t="s">
        <v>148</v>
      </c>
      <c r="P237" s="181" t="s">
        <v>147</v>
      </c>
    </row>
    <row r="238" spans="1:16" s="167" customFormat="1" ht="12">
      <c r="A238" s="172" t="s">
        <v>542</v>
      </c>
      <c r="B238" s="25" t="s">
        <v>543</v>
      </c>
      <c r="C238" s="173">
        <v>20918.810000000001</v>
      </c>
      <c r="D238" s="168">
        <v>3</v>
      </c>
      <c r="E238" s="161">
        <v>16</v>
      </c>
      <c r="F238" s="162">
        <f t="shared" si="35"/>
        <v>19.36</v>
      </c>
      <c r="G238" s="181" t="s">
        <v>918</v>
      </c>
      <c r="H238" s="161">
        <f t="shared" si="29"/>
        <v>0</v>
      </c>
      <c r="I238" s="163">
        <f t="shared" si="30"/>
        <v>21565.783505154643</v>
      </c>
      <c r="J238" s="164">
        <f t="shared" si="31"/>
        <v>23504.280898876405</v>
      </c>
      <c r="K238" s="194">
        <f t="shared" si="32"/>
        <v>31.56</v>
      </c>
      <c r="L238" s="165"/>
      <c r="M238" s="165">
        <f t="shared" si="33"/>
        <v>0</v>
      </c>
      <c r="N238" s="166">
        <f t="shared" si="34"/>
        <v>30565.181180596144</v>
      </c>
      <c r="O238" s="174" t="s">
        <v>108</v>
      </c>
      <c r="P238" s="181" t="s">
        <v>107</v>
      </c>
    </row>
    <row r="239" spans="1:16" s="167" customFormat="1" ht="12">
      <c r="A239" s="172" t="s">
        <v>544</v>
      </c>
      <c r="B239" s="25" t="s">
        <v>545</v>
      </c>
      <c r="C239" s="173">
        <v>5200</v>
      </c>
      <c r="D239" s="168">
        <v>3</v>
      </c>
      <c r="E239" s="161">
        <v>15.5</v>
      </c>
      <c r="F239" s="162">
        <f t="shared" ref="F239:F255" si="36">E239*1.21</f>
        <v>18.754999999999999</v>
      </c>
      <c r="G239" s="181" t="s">
        <v>918</v>
      </c>
      <c r="H239" s="161">
        <f t="shared" si="29"/>
        <v>0</v>
      </c>
      <c r="I239" s="163">
        <f t="shared" si="30"/>
        <v>5360.8247422680415</v>
      </c>
      <c r="J239" s="164">
        <f t="shared" si="31"/>
        <v>5842.696629213483</v>
      </c>
      <c r="K239" s="194">
        <f t="shared" si="32"/>
        <v>30.954999999999998</v>
      </c>
      <c r="L239" s="165"/>
      <c r="M239" s="165">
        <f t="shared" si="33"/>
        <v>0</v>
      </c>
      <c r="N239" s="166">
        <f t="shared" si="34"/>
        <v>7531.3201535230646</v>
      </c>
      <c r="O239" s="174" t="s">
        <v>148</v>
      </c>
      <c r="P239" s="181" t="s">
        <v>323</v>
      </c>
    </row>
    <row r="240" spans="1:16" s="167" customFormat="1" ht="12">
      <c r="A240" s="172" t="s">
        <v>546</v>
      </c>
      <c r="B240" s="25" t="s">
        <v>547</v>
      </c>
      <c r="C240" s="173">
        <v>2054</v>
      </c>
      <c r="D240" s="168">
        <v>10</v>
      </c>
      <c r="E240" s="161">
        <v>15.5</v>
      </c>
      <c r="F240" s="162">
        <f t="shared" si="36"/>
        <v>18.754999999999999</v>
      </c>
      <c r="G240" s="181" t="s">
        <v>918</v>
      </c>
      <c r="H240" s="161">
        <f t="shared" si="29"/>
        <v>0</v>
      </c>
      <c r="I240" s="163">
        <f t="shared" si="30"/>
        <v>2282.2222222222222</v>
      </c>
      <c r="J240" s="164">
        <f t="shared" si="31"/>
        <v>2504.8780487804875</v>
      </c>
      <c r="K240" s="194">
        <f t="shared" si="32"/>
        <v>37.954999999999998</v>
      </c>
      <c r="L240" s="165">
        <v>900</v>
      </c>
      <c r="M240" s="165">
        <f t="shared" si="33"/>
        <v>1089</v>
      </c>
      <c r="N240" s="166">
        <f t="shared" si="34"/>
        <v>4399.5004432266905</v>
      </c>
      <c r="O240" s="174" t="s">
        <v>155</v>
      </c>
      <c r="P240" s="181" t="s">
        <v>154</v>
      </c>
    </row>
    <row r="241" spans="1:16" s="167" customFormat="1" ht="12">
      <c r="A241" s="172" t="s">
        <v>548</v>
      </c>
      <c r="B241" s="25" t="s">
        <v>549</v>
      </c>
      <c r="C241" s="173">
        <v>19721</v>
      </c>
      <c r="D241" s="168">
        <v>3</v>
      </c>
      <c r="E241" s="161">
        <v>16</v>
      </c>
      <c r="F241" s="162">
        <f t="shared" si="36"/>
        <v>19.36</v>
      </c>
      <c r="G241" s="181" t="s">
        <v>918</v>
      </c>
      <c r="H241" s="161">
        <f t="shared" si="29"/>
        <v>0</v>
      </c>
      <c r="I241" s="163">
        <f t="shared" si="30"/>
        <v>20330.927835051549</v>
      </c>
      <c r="J241" s="164">
        <f t="shared" si="31"/>
        <v>22158.426966292136</v>
      </c>
      <c r="K241" s="194">
        <f t="shared" si="32"/>
        <v>31.56</v>
      </c>
      <c r="L241" s="165"/>
      <c r="M241" s="165">
        <f t="shared" si="33"/>
        <v>0</v>
      </c>
      <c r="N241" s="166">
        <f t="shared" si="34"/>
        <v>28815.020455873757</v>
      </c>
      <c r="O241" s="174" t="s">
        <v>155</v>
      </c>
      <c r="P241" s="181" t="s">
        <v>235</v>
      </c>
    </row>
    <row r="242" spans="1:16" s="167" customFormat="1" ht="12">
      <c r="A242" s="172" t="s">
        <v>550</v>
      </c>
      <c r="B242" s="25" t="s">
        <v>551</v>
      </c>
      <c r="C242" s="173">
        <v>19500</v>
      </c>
      <c r="D242" s="168">
        <v>3</v>
      </c>
      <c r="E242" s="161">
        <v>15.5</v>
      </c>
      <c r="F242" s="162">
        <f t="shared" si="36"/>
        <v>18.754999999999999</v>
      </c>
      <c r="G242" s="181" t="s">
        <v>918</v>
      </c>
      <c r="H242" s="161">
        <f t="shared" si="29"/>
        <v>0</v>
      </c>
      <c r="I242" s="163">
        <f t="shared" si="30"/>
        <v>20103.092783505155</v>
      </c>
      <c r="J242" s="164">
        <f t="shared" si="31"/>
        <v>21910.112359550563</v>
      </c>
      <c r="K242" s="194">
        <f t="shared" si="32"/>
        <v>30.954999999999998</v>
      </c>
      <c r="L242" s="165"/>
      <c r="M242" s="165">
        <f t="shared" si="33"/>
        <v>0</v>
      </c>
      <c r="N242" s="166">
        <f t="shared" si="34"/>
        <v>28242.450575711493</v>
      </c>
      <c r="O242" s="174" t="s">
        <v>268</v>
      </c>
      <c r="P242" s="181" t="s">
        <v>147</v>
      </c>
    </row>
    <row r="243" spans="1:16" s="167" customFormat="1" ht="12">
      <c r="A243" s="172" t="s">
        <v>552</v>
      </c>
      <c r="B243" s="25" t="s">
        <v>553</v>
      </c>
      <c r="C243" s="173">
        <v>3900</v>
      </c>
      <c r="D243" s="168">
        <v>3</v>
      </c>
      <c r="E243" s="161">
        <v>15.5</v>
      </c>
      <c r="F243" s="162">
        <f t="shared" si="36"/>
        <v>18.754999999999999</v>
      </c>
      <c r="G243" s="181" t="s">
        <v>918</v>
      </c>
      <c r="H243" s="161">
        <f t="shared" si="29"/>
        <v>0</v>
      </c>
      <c r="I243" s="163">
        <f t="shared" si="30"/>
        <v>4020.6185567010311</v>
      </c>
      <c r="J243" s="164">
        <f t="shared" si="31"/>
        <v>4382.0224719101125</v>
      </c>
      <c r="K243" s="194">
        <f t="shared" si="32"/>
        <v>30.954999999999998</v>
      </c>
      <c r="L243" s="165"/>
      <c r="M243" s="165">
        <f t="shared" si="33"/>
        <v>0</v>
      </c>
      <c r="N243" s="166">
        <f t="shared" si="34"/>
        <v>5648.4901151422982</v>
      </c>
      <c r="O243" s="174" t="s">
        <v>155</v>
      </c>
      <c r="P243" s="181" t="s">
        <v>218</v>
      </c>
    </row>
    <row r="244" spans="1:16" s="167" customFormat="1" ht="12">
      <c r="A244" s="172" t="s">
        <v>554</v>
      </c>
      <c r="B244" s="25" t="s">
        <v>555</v>
      </c>
      <c r="C244" s="173">
        <v>19238.87</v>
      </c>
      <c r="D244" s="168">
        <v>3</v>
      </c>
      <c r="E244" s="161">
        <v>16</v>
      </c>
      <c r="F244" s="162">
        <f t="shared" si="36"/>
        <v>19.36</v>
      </c>
      <c r="G244" s="181" t="s">
        <v>918</v>
      </c>
      <c r="H244" s="161">
        <f t="shared" si="29"/>
        <v>0</v>
      </c>
      <c r="I244" s="163">
        <f t="shared" si="30"/>
        <v>19833.886597938144</v>
      </c>
      <c r="J244" s="164">
        <f t="shared" si="31"/>
        <v>21616.707865168537</v>
      </c>
      <c r="K244" s="194">
        <f t="shared" si="32"/>
        <v>31.56</v>
      </c>
      <c r="L244" s="165"/>
      <c r="M244" s="165">
        <f t="shared" si="33"/>
        <v>0</v>
      </c>
      <c r="N244" s="166">
        <f t="shared" si="34"/>
        <v>28110.563997662182</v>
      </c>
      <c r="O244" s="174" t="s">
        <v>108</v>
      </c>
      <c r="P244" s="181" t="s">
        <v>107</v>
      </c>
    </row>
    <row r="245" spans="1:16" s="167" customFormat="1" ht="12">
      <c r="A245" s="172" t="s">
        <v>556</v>
      </c>
      <c r="B245" s="25" t="s">
        <v>557</v>
      </c>
      <c r="C245" s="173">
        <v>18850</v>
      </c>
      <c r="D245" s="168">
        <v>3</v>
      </c>
      <c r="E245" s="161">
        <v>15.5</v>
      </c>
      <c r="F245" s="162">
        <f t="shared" si="36"/>
        <v>18.754999999999999</v>
      </c>
      <c r="G245" s="181" t="s">
        <v>918</v>
      </c>
      <c r="H245" s="161">
        <f t="shared" si="29"/>
        <v>0</v>
      </c>
      <c r="I245" s="163">
        <f t="shared" si="30"/>
        <v>19432.98969072165</v>
      </c>
      <c r="J245" s="164">
        <f t="shared" si="31"/>
        <v>21179.775280898877</v>
      </c>
      <c r="K245" s="194">
        <f t="shared" si="32"/>
        <v>30.954999999999998</v>
      </c>
      <c r="L245" s="165"/>
      <c r="M245" s="165">
        <f t="shared" si="33"/>
        <v>0</v>
      </c>
      <c r="N245" s="166">
        <f t="shared" si="34"/>
        <v>27301.03555652111</v>
      </c>
      <c r="O245" s="174" t="s">
        <v>268</v>
      </c>
      <c r="P245" s="181" t="s">
        <v>558</v>
      </c>
    </row>
    <row r="246" spans="1:16" s="167" customFormat="1" ht="12">
      <c r="A246" s="172" t="s">
        <v>559</v>
      </c>
      <c r="B246" s="25" t="s">
        <v>560</v>
      </c>
      <c r="C246" s="173">
        <v>3769.99</v>
      </c>
      <c r="D246" s="168">
        <v>3</v>
      </c>
      <c r="E246" s="161">
        <v>15.5</v>
      </c>
      <c r="F246" s="162">
        <f t="shared" si="36"/>
        <v>18.754999999999999</v>
      </c>
      <c r="G246" s="181" t="s">
        <v>918</v>
      </c>
      <c r="H246" s="161">
        <f t="shared" si="29"/>
        <v>0</v>
      </c>
      <c r="I246" s="163">
        <f t="shared" si="30"/>
        <v>3886.5876288659792</v>
      </c>
      <c r="J246" s="164">
        <f t="shared" si="31"/>
        <v>4235.9438202247184</v>
      </c>
      <c r="K246" s="194">
        <f t="shared" si="32"/>
        <v>30.954999999999998</v>
      </c>
      <c r="L246" s="165"/>
      <c r="M246" s="165">
        <f t="shared" si="33"/>
        <v>0</v>
      </c>
      <c r="N246" s="166">
        <f t="shared" si="34"/>
        <v>5460.1926279962336</v>
      </c>
      <c r="O246" s="174" t="s">
        <v>148</v>
      </c>
      <c r="P246" s="181" t="s">
        <v>147</v>
      </c>
    </row>
    <row r="247" spans="1:16" s="167" customFormat="1" ht="12">
      <c r="A247" s="172" t="s">
        <v>561</v>
      </c>
      <c r="B247" s="25" t="s">
        <v>562</v>
      </c>
      <c r="C247" s="173">
        <v>18720</v>
      </c>
      <c r="D247" s="168">
        <v>3</v>
      </c>
      <c r="E247" s="161">
        <v>13.65</v>
      </c>
      <c r="F247" s="162">
        <f t="shared" si="36"/>
        <v>16.516500000000001</v>
      </c>
      <c r="G247" s="181" t="s">
        <v>918</v>
      </c>
      <c r="H247" s="161">
        <f t="shared" si="29"/>
        <v>0</v>
      </c>
      <c r="I247" s="163">
        <f t="shared" si="30"/>
        <v>19298.969072164949</v>
      </c>
      <c r="J247" s="164">
        <f t="shared" si="31"/>
        <v>21033.707865168541</v>
      </c>
      <c r="K247" s="194">
        <f t="shared" si="32"/>
        <v>28.7165</v>
      </c>
      <c r="L247" s="165"/>
      <c r="M247" s="165">
        <f t="shared" si="33"/>
        <v>0</v>
      </c>
      <c r="N247" s="166">
        <f t="shared" si="34"/>
        <v>26261.336774990006</v>
      </c>
      <c r="O247" s="174" t="s">
        <v>564</v>
      </c>
      <c r="P247" s="181" t="s">
        <v>563</v>
      </c>
    </row>
    <row r="248" spans="1:16" s="167" customFormat="1" ht="12">
      <c r="A248" s="172" t="s">
        <v>565</v>
      </c>
      <c r="B248" s="25" t="s">
        <v>566</v>
      </c>
      <c r="C248" s="173">
        <v>18700.009999999998</v>
      </c>
      <c r="D248" s="168">
        <v>3</v>
      </c>
      <c r="E248" s="161">
        <v>14</v>
      </c>
      <c r="F248" s="162">
        <f t="shared" si="36"/>
        <v>16.939999999999998</v>
      </c>
      <c r="G248" s="181" t="s">
        <v>918</v>
      </c>
      <c r="H248" s="161">
        <f t="shared" si="29"/>
        <v>0</v>
      </c>
      <c r="I248" s="163">
        <f t="shared" si="30"/>
        <v>19278.360824742267</v>
      </c>
      <c r="J248" s="164">
        <f t="shared" si="31"/>
        <v>21011.247191011233</v>
      </c>
      <c r="K248" s="194">
        <f t="shared" si="32"/>
        <v>29.139999999999997</v>
      </c>
      <c r="L248" s="165"/>
      <c r="M248" s="165">
        <f t="shared" si="33"/>
        <v>0</v>
      </c>
      <c r="N248" s="166">
        <f t="shared" si="34"/>
        <v>26390.079029071407</v>
      </c>
      <c r="O248" s="174" t="s">
        <v>265</v>
      </c>
      <c r="P248" s="181" t="s">
        <v>72</v>
      </c>
    </row>
    <row r="249" spans="1:16" s="167" customFormat="1" ht="12">
      <c r="A249" s="172" t="s">
        <v>567</v>
      </c>
      <c r="B249" s="25" t="s">
        <v>568</v>
      </c>
      <c r="C249" s="173">
        <v>18638.71</v>
      </c>
      <c r="D249" s="168">
        <v>3</v>
      </c>
      <c r="E249" s="161">
        <v>16</v>
      </c>
      <c r="F249" s="162">
        <f t="shared" si="36"/>
        <v>19.36</v>
      </c>
      <c r="G249" s="181" t="s">
        <v>918</v>
      </c>
      <c r="H249" s="161">
        <f t="shared" si="29"/>
        <v>0</v>
      </c>
      <c r="I249" s="163">
        <f t="shared" si="30"/>
        <v>19215.164948453606</v>
      </c>
      <c r="J249" s="164">
        <f t="shared" si="31"/>
        <v>20942.370786516854</v>
      </c>
      <c r="K249" s="194">
        <f t="shared" si="32"/>
        <v>31.56</v>
      </c>
      <c r="L249" s="165"/>
      <c r="M249" s="165">
        <f t="shared" si="33"/>
        <v>0</v>
      </c>
      <c r="N249" s="166">
        <f t="shared" si="34"/>
        <v>27233.649912331966</v>
      </c>
      <c r="O249" s="174" t="s">
        <v>108</v>
      </c>
      <c r="P249" s="181" t="s">
        <v>107</v>
      </c>
    </row>
    <row r="250" spans="1:16" s="167" customFormat="1" ht="12">
      <c r="A250" s="172" t="s">
        <v>569</v>
      </c>
      <c r="B250" s="25" t="s">
        <v>570</v>
      </c>
      <c r="C250" s="173">
        <v>9165</v>
      </c>
      <c r="D250" s="168">
        <v>3</v>
      </c>
      <c r="E250" s="161">
        <v>15.5</v>
      </c>
      <c r="F250" s="162">
        <f t="shared" si="36"/>
        <v>18.754999999999999</v>
      </c>
      <c r="G250" s="181" t="s">
        <v>918</v>
      </c>
      <c r="H250" s="161">
        <f t="shared" si="29"/>
        <v>0</v>
      </c>
      <c r="I250" s="163">
        <f t="shared" si="30"/>
        <v>9448.4536082474224</v>
      </c>
      <c r="J250" s="164">
        <f t="shared" si="31"/>
        <v>10297.752808988764</v>
      </c>
      <c r="K250" s="194">
        <f t="shared" si="32"/>
        <v>30.954999999999998</v>
      </c>
      <c r="L250" s="165"/>
      <c r="M250" s="165">
        <f t="shared" si="33"/>
        <v>0</v>
      </c>
      <c r="N250" s="166">
        <f t="shared" si="34"/>
        <v>13273.951770584401</v>
      </c>
      <c r="O250" s="174" t="s">
        <v>148</v>
      </c>
      <c r="P250" s="181" t="s">
        <v>147</v>
      </c>
    </row>
    <row r="251" spans="1:16" s="167" customFormat="1" ht="12">
      <c r="A251" s="172" t="s">
        <v>571</v>
      </c>
      <c r="B251" s="25" t="s">
        <v>572</v>
      </c>
      <c r="C251" s="173">
        <v>17745</v>
      </c>
      <c r="D251" s="168">
        <v>3</v>
      </c>
      <c r="E251" s="161">
        <v>15.5</v>
      </c>
      <c r="F251" s="162">
        <f t="shared" si="36"/>
        <v>18.754999999999999</v>
      </c>
      <c r="G251" s="181" t="s">
        <v>918</v>
      </c>
      <c r="H251" s="161">
        <f t="shared" si="29"/>
        <v>0</v>
      </c>
      <c r="I251" s="163">
        <f t="shared" si="30"/>
        <v>18293.81443298969</v>
      </c>
      <c r="J251" s="164">
        <f t="shared" si="31"/>
        <v>19938.20224719101</v>
      </c>
      <c r="K251" s="194">
        <f t="shared" si="32"/>
        <v>30.954999999999998</v>
      </c>
      <c r="L251" s="165"/>
      <c r="M251" s="165">
        <f t="shared" si="33"/>
        <v>0</v>
      </c>
      <c r="N251" s="166">
        <f t="shared" si="34"/>
        <v>25700.630023897458</v>
      </c>
      <c r="O251" s="174" t="s">
        <v>232</v>
      </c>
      <c r="P251" s="181" t="s">
        <v>573</v>
      </c>
    </row>
    <row r="252" spans="1:16" s="167" customFormat="1" ht="12">
      <c r="A252" s="172" t="s">
        <v>574</v>
      </c>
      <c r="B252" s="25" t="s">
        <v>575</v>
      </c>
      <c r="C252" s="173">
        <v>5790</v>
      </c>
      <c r="D252" s="168">
        <v>3</v>
      </c>
      <c r="E252" s="161">
        <v>12.65</v>
      </c>
      <c r="F252" s="162">
        <f t="shared" si="36"/>
        <v>15.3065</v>
      </c>
      <c r="G252" s="181" t="s">
        <v>918</v>
      </c>
      <c r="H252" s="161">
        <f t="shared" si="29"/>
        <v>0</v>
      </c>
      <c r="I252" s="163">
        <f t="shared" si="30"/>
        <v>5969.072164948454</v>
      </c>
      <c r="J252" s="164">
        <f t="shared" si="31"/>
        <v>6505.6179775280898</v>
      </c>
      <c r="K252" s="194">
        <f t="shared" si="32"/>
        <v>27.506499999999999</v>
      </c>
      <c r="L252" s="165"/>
      <c r="M252" s="165">
        <f t="shared" si="33"/>
        <v>0</v>
      </c>
      <c r="N252" s="166">
        <f t="shared" si="34"/>
        <v>7986.9229655072522</v>
      </c>
      <c r="O252" s="174" t="s">
        <v>232</v>
      </c>
      <c r="P252" s="181" t="s">
        <v>279</v>
      </c>
    </row>
    <row r="253" spans="1:16" s="167" customFormat="1" ht="12">
      <c r="A253" s="172" t="s">
        <v>576</v>
      </c>
      <c r="B253" s="25" t="s">
        <v>577</v>
      </c>
      <c r="C253" s="173">
        <v>17253.599999999999</v>
      </c>
      <c r="D253" s="168">
        <v>3</v>
      </c>
      <c r="E253" s="161">
        <v>15.5</v>
      </c>
      <c r="F253" s="162">
        <f t="shared" si="36"/>
        <v>18.754999999999999</v>
      </c>
      <c r="G253" s="181" t="s">
        <v>918</v>
      </c>
      <c r="H253" s="161">
        <f t="shared" si="29"/>
        <v>0</v>
      </c>
      <c r="I253" s="163">
        <f t="shared" si="30"/>
        <v>17787.216494845361</v>
      </c>
      <c r="J253" s="164">
        <f t="shared" si="31"/>
        <v>19386.067415730337</v>
      </c>
      <c r="K253" s="194">
        <f t="shared" si="32"/>
        <v>30.954999999999998</v>
      </c>
      <c r="L253" s="165"/>
      <c r="M253" s="165">
        <f t="shared" si="33"/>
        <v>0</v>
      </c>
      <c r="N253" s="166">
        <f t="shared" si="34"/>
        <v>24988.920269389528</v>
      </c>
      <c r="O253" s="174" t="s">
        <v>148</v>
      </c>
      <c r="P253" s="181" t="s">
        <v>147</v>
      </c>
    </row>
    <row r="254" spans="1:16" s="167" customFormat="1" ht="12">
      <c r="A254" s="172" t="s">
        <v>578</v>
      </c>
      <c r="B254" s="25" t="s">
        <v>579</v>
      </c>
      <c r="C254" s="173">
        <v>17029.990000000002</v>
      </c>
      <c r="D254" s="168">
        <v>3</v>
      </c>
      <c r="E254" s="161">
        <v>15.5</v>
      </c>
      <c r="F254" s="162">
        <f t="shared" si="36"/>
        <v>18.754999999999999</v>
      </c>
      <c r="G254" s="181" t="s">
        <v>918</v>
      </c>
      <c r="H254" s="161">
        <f t="shared" si="29"/>
        <v>0</v>
      </c>
      <c r="I254" s="163">
        <f t="shared" si="30"/>
        <v>17556.690721649487</v>
      </c>
      <c r="J254" s="164">
        <f t="shared" si="31"/>
        <v>19134.820224719104</v>
      </c>
      <c r="K254" s="194">
        <f t="shared" si="32"/>
        <v>30.954999999999998</v>
      </c>
      <c r="L254" s="165"/>
      <c r="M254" s="165">
        <f t="shared" si="33"/>
        <v>0</v>
      </c>
      <c r="N254" s="166">
        <f t="shared" si="34"/>
        <v>24665.05901948005</v>
      </c>
      <c r="O254" s="174" t="s">
        <v>307</v>
      </c>
      <c r="P254" s="181" t="s">
        <v>147</v>
      </c>
    </row>
    <row r="255" spans="1:16" s="167" customFormat="1" ht="12">
      <c r="A255" s="172" t="s">
        <v>580</v>
      </c>
      <c r="B255" s="25" t="s">
        <v>581</v>
      </c>
      <c r="C255" s="173">
        <v>17029.990000000002</v>
      </c>
      <c r="D255" s="168">
        <v>3</v>
      </c>
      <c r="E255" s="161">
        <v>15.5</v>
      </c>
      <c r="F255" s="162">
        <f t="shared" si="36"/>
        <v>18.754999999999999</v>
      </c>
      <c r="G255" s="181" t="s">
        <v>918</v>
      </c>
      <c r="H255" s="161">
        <f t="shared" si="29"/>
        <v>0</v>
      </c>
      <c r="I255" s="163">
        <f t="shared" si="30"/>
        <v>17556.690721649487</v>
      </c>
      <c r="J255" s="164">
        <f t="shared" si="31"/>
        <v>19134.820224719104</v>
      </c>
      <c r="K255" s="194">
        <f t="shared" si="32"/>
        <v>30.954999999999998</v>
      </c>
      <c r="L255" s="165"/>
      <c r="M255" s="165">
        <f t="shared" si="33"/>
        <v>0</v>
      </c>
      <c r="N255" s="166">
        <f t="shared" si="34"/>
        <v>24665.05901948005</v>
      </c>
      <c r="O255" s="174" t="s">
        <v>307</v>
      </c>
      <c r="P255" s="181" t="s">
        <v>147</v>
      </c>
    </row>
    <row r="256" spans="1:16" s="167" customFormat="1" ht="12">
      <c r="A256" s="172" t="s">
        <v>582</v>
      </c>
      <c r="B256" s="25" t="s">
        <v>583</v>
      </c>
      <c r="C256" s="173">
        <v>17000</v>
      </c>
      <c r="D256" s="168">
        <v>3</v>
      </c>
      <c r="E256" s="161">
        <v>14</v>
      </c>
      <c r="F256" s="162">
        <f t="shared" ref="F256:F261" si="37">E256*1.21</f>
        <v>16.939999999999998</v>
      </c>
      <c r="G256" s="181" t="s">
        <v>918</v>
      </c>
      <c r="H256" s="161">
        <f t="shared" si="29"/>
        <v>0</v>
      </c>
      <c r="I256" s="163">
        <f t="shared" si="30"/>
        <v>17525.773195876289</v>
      </c>
      <c r="J256" s="164">
        <f t="shared" si="31"/>
        <v>19101.123595505618</v>
      </c>
      <c r="K256" s="194">
        <f t="shared" si="32"/>
        <v>29.139999999999997</v>
      </c>
      <c r="L256" s="165"/>
      <c r="M256" s="165">
        <f t="shared" si="33"/>
        <v>0</v>
      </c>
      <c r="N256" s="166">
        <f t="shared" si="34"/>
        <v>23990.968106124754</v>
      </c>
      <c r="O256" s="174" t="s">
        <v>265</v>
      </c>
      <c r="P256" s="181" t="s">
        <v>72</v>
      </c>
    </row>
    <row r="257" spans="1:16" s="167" customFormat="1" ht="12">
      <c r="A257" s="172" t="s">
        <v>584</v>
      </c>
      <c r="B257" s="25" t="s">
        <v>585</v>
      </c>
      <c r="C257" s="173">
        <v>1885</v>
      </c>
      <c r="D257" s="168">
        <v>3</v>
      </c>
      <c r="E257" s="161">
        <v>15.5</v>
      </c>
      <c r="F257" s="162">
        <f t="shared" si="37"/>
        <v>18.754999999999999</v>
      </c>
      <c r="G257" s="181" t="s">
        <v>918</v>
      </c>
      <c r="H257" s="161">
        <f t="shared" si="29"/>
        <v>0</v>
      </c>
      <c r="I257" s="163">
        <f t="shared" si="30"/>
        <v>1943.2989690721649</v>
      </c>
      <c r="J257" s="164">
        <f t="shared" si="31"/>
        <v>2117.9775280898875</v>
      </c>
      <c r="K257" s="194">
        <f t="shared" si="32"/>
        <v>30.954999999999998</v>
      </c>
      <c r="L257" s="165"/>
      <c r="M257" s="165">
        <f t="shared" si="33"/>
        <v>0</v>
      </c>
      <c r="N257" s="166">
        <f t="shared" si="34"/>
        <v>2730.103555652111</v>
      </c>
      <c r="O257" s="174" t="s">
        <v>148</v>
      </c>
      <c r="P257" s="181" t="s">
        <v>147</v>
      </c>
    </row>
    <row r="258" spans="1:16" s="167" customFormat="1" ht="12">
      <c r="A258" s="172" t="s">
        <v>586</v>
      </c>
      <c r="B258" s="25" t="s">
        <v>587</v>
      </c>
      <c r="C258" s="173">
        <v>16900</v>
      </c>
      <c r="D258" s="168">
        <v>3</v>
      </c>
      <c r="E258" s="161">
        <v>16</v>
      </c>
      <c r="F258" s="162">
        <f t="shared" si="37"/>
        <v>19.36</v>
      </c>
      <c r="G258" s="181" t="s">
        <v>918</v>
      </c>
      <c r="H258" s="161">
        <f t="shared" si="29"/>
        <v>0</v>
      </c>
      <c r="I258" s="163">
        <f t="shared" si="30"/>
        <v>17422.680412371134</v>
      </c>
      <c r="J258" s="164">
        <f t="shared" si="31"/>
        <v>18988.764044943819</v>
      </c>
      <c r="K258" s="194">
        <f t="shared" si="32"/>
        <v>31.56</v>
      </c>
      <c r="L258" s="165"/>
      <c r="M258" s="165">
        <f t="shared" si="33"/>
        <v>0</v>
      </c>
      <c r="N258" s="166">
        <f t="shared" si="34"/>
        <v>24693.161893629454</v>
      </c>
      <c r="O258" s="174" t="s">
        <v>155</v>
      </c>
      <c r="P258" s="181" t="s">
        <v>588</v>
      </c>
    </row>
    <row r="259" spans="1:16" s="167" customFormat="1" ht="12">
      <c r="A259" s="172" t="s">
        <v>589</v>
      </c>
      <c r="B259" s="25" t="s">
        <v>590</v>
      </c>
      <c r="C259" s="173">
        <v>2730</v>
      </c>
      <c r="D259" s="168">
        <v>3</v>
      </c>
      <c r="E259" s="161">
        <v>15.5</v>
      </c>
      <c r="F259" s="162">
        <f t="shared" si="37"/>
        <v>18.754999999999999</v>
      </c>
      <c r="G259" s="181" t="s">
        <v>918</v>
      </c>
      <c r="H259" s="161">
        <f t="shared" si="29"/>
        <v>0</v>
      </c>
      <c r="I259" s="163">
        <f t="shared" si="30"/>
        <v>2814.4329896907216</v>
      </c>
      <c r="J259" s="164">
        <f t="shared" si="31"/>
        <v>3067.4157303370785</v>
      </c>
      <c r="K259" s="194">
        <f t="shared" si="32"/>
        <v>30.954999999999998</v>
      </c>
      <c r="L259" s="165"/>
      <c r="M259" s="165">
        <f t="shared" si="33"/>
        <v>0</v>
      </c>
      <c r="N259" s="166">
        <f t="shared" si="34"/>
        <v>3953.9430805996089</v>
      </c>
      <c r="O259" s="174" t="s">
        <v>148</v>
      </c>
      <c r="P259" s="181" t="s">
        <v>147</v>
      </c>
    </row>
    <row r="260" spans="1:16" s="167" customFormat="1" ht="12">
      <c r="A260" s="172" t="s">
        <v>591</v>
      </c>
      <c r="B260" s="25" t="s">
        <v>592</v>
      </c>
      <c r="C260" s="173">
        <v>3250</v>
      </c>
      <c r="D260" s="168">
        <v>3</v>
      </c>
      <c r="E260" s="161">
        <v>15.5</v>
      </c>
      <c r="F260" s="162">
        <f t="shared" si="37"/>
        <v>18.754999999999999</v>
      </c>
      <c r="G260" s="181" t="s">
        <v>918</v>
      </c>
      <c r="H260" s="161">
        <f t="shared" si="29"/>
        <v>0</v>
      </c>
      <c r="I260" s="163">
        <f t="shared" si="30"/>
        <v>3350.5154639175257</v>
      </c>
      <c r="J260" s="164">
        <f t="shared" si="31"/>
        <v>3651.6853932584268</v>
      </c>
      <c r="K260" s="194">
        <f t="shared" si="32"/>
        <v>30.954999999999998</v>
      </c>
      <c r="L260" s="165"/>
      <c r="M260" s="165">
        <f t="shared" si="33"/>
        <v>0</v>
      </c>
      <c r="N260" s="166">
        <f t="shared" si="34"/>
        <v>4707.0750959519155</v>
      </c>
      <c r="O260" s="174" t="s">
        <v>155</v>
      </c>
      <c r="P260" s="181" t="s">
        <v>154</v>
      </c>
    </row>
    <row r="261" spans="1:16" s="167" customFormat="1" ht="12">
      <c r="A261" s="172" t="s">
        <v>593</v>
      </c>
      <c r="B261" s="25" t="s">
        <v>594</v>
      </c>
      <c r="C261" s="173">
        <v>16232.42</v>
      </c>
      <c r="D261" s="168">
        <v>3</v>
      </c>
      <c r="E261" s="161">
        <v>14</v>
      </c>
      <c r="F261" s="162">
        <f t="shared" si="37"/>
        <v>16.939999999999998</v>
      </c>
      <c r="G261" s="181" t="s">
        <v>918</v>
      </c>
      <c r="H261" s="161">
        <f t="shared" si="29"/>
        <v>0</v>
      </c>
      <c r="I261" s="163">
        <f t="shared" si="30"/>
        <v>16734.453608247422</v>
      </c>
      <c r="J261" s="164">
        <f t="shared" si="31"/>
        <v>18238.674157303372</v>
      </c>
      <c r="K261" s="194">
        <f t="shared" si="32"/>
        <v>29.139999999999997</v>
      </c>
      <c r="L261" s="165"/>
      <c r="M261" s="165">
        <f t="shared" si="33"/>
        <v>0</v>
      </c>
      <c r="N261" s="166">
        <f t="shared" si="34"/>
        <v>22907.73355913068</v>
      </c>
      <c r="O261" s="174" t="s">
        <v>73</v>
      </c>
      <c r="P261" s="181" t="s">
        <v>72</v>
      </c>
    </row>
    <row r="262" spans="1:16" s="167" customFormat="1" ht="12">
      <c r="A262" s="172" t="s">
        <v>595</v>
      </c>
      <c r="B262" s="25" t="s">
        <v>596</v>
      </c>
      <c r="C262" s="173">
        <v>16200</v>
      </c>
      <c r="D262" s="168">
        <v>3</v>
      </c>
      <c r="E262" s="161">
        <v>14</v>
      </c>
      <c r="F262" s="162">
        <f>E262*1.21</f>
        <v>16.939999999999998</v>
      </c>
      <c r="G262" s="181" t="s">
        <v>918</v>
      </c>
      <c r="H262" s="161">
        <f t="shared" si="29"/>
        <v>0</v>
      </c>
      <c r="I262" s="163">
        <f t="shared" si="30"/>
        <v>16701.030927835051</v>
      </c>
      <c r="J262" s="164">
        <f t="shared" si="31"/>
        <v>18202.247191011236</v>
      </c>
      <c r="K262" s="194">
        <f t="shared" si="32"/>
        <v>29.139999999999997</v>
      </c>
      <c r="L262" s="165"/>
      <c r="M262" s="165">
        <f t="shared" si="33"/>
        <v>0</v>
      </c>
      <c r="N262" s="166">
        <f t="shared" si="34"/>
        <v>22861.981371718881</v>
      </c>
      <c r="O262" s="174" t="s">
        <v>73</v>
      </c>
      <c r="P262" s="181" t="s">
        <v>255</v>
      </c>
    </row>
    <row r="263" spans="1:16" s="167" customFormat="1" ht="12">
      <c r="A263" s="172" t="s">
        <v>597</v>
      </c>
      <c r="B263" s="25" t="s">
        <v>598</v>
      </c>
      <c r="C263" s="173">
        <v>16055.01</v>
      </c>
      <c r="D263" s="168">
        <v>3</v>
      </c>
      <c r="E263" s="161">
        <v>13.5</v>
      </c>
      <c r="F263" s="162">
        <f t="shared" ref="F263:F270" si="38">E263*1.21</f>
        <v>16.335000000000001</v>
      </c>
      <c r="G263" s="181" t="s">
        <v>918</v>
      </c>
      <c r="H263" s="161">
        <f t="shared" si="29"/>
        <v>0</v>
      </c>
      <c r="I263" s="163">
        <f t="shared" si="30"/>
        <v>16551.556701030928</v>
      </c>
      <c r="J263" s="164">
        <f t="shared" si="31"/>
        <v>18039.337078651686</v>
      </c>
      <c r="K263" s="194">
        <f t="shared" si="32"/>
        <v>28.535</v>
      </c>
      <c r="L263" s="165"/>
      <c r="M263" s="165">
        <f t="shared" si="33"/>
        <v>0</v>
      </c>
      <c r="N263" s="166">
        <f t="shared" si="34"/>
        <v>22465.556566151263</v>
      </c>
      <c r="O263" s="174" t="s">
        <v>155</v>
      </c>
      <c r="P263" s="181" t="s">
        <v>184</v>
      </c>
    </row>
    <row r="264" spans="1:16" s="167" customFormat="1" ht="12">
      <c r="A264" s="172" t="s">
        <v>599</v>
      </c>
      <c r="B264" s="25" t="s">
        <v>600</v>
      </c>
      <c r="C264" s="173">
        <v>3900</v>
      </c>
      <c r="D264" s="168">
        <v>3</v>
      </c>
      <c r="E264" s="161">
        <v>16</v>
      </c>
      <c r="F264" s="162">
        <f t="shared" si="38"/>
        <v>19.36</v>
      </c>
      <c r="G264" s="181" t="s">
        <v>918</v>
      </c>
      <c r="H264" s="161">
        <f t="shared" si="29"/>
        <v>0</v>
      </c>
      <c r="I264" s="163">
        <f t="shared" si="30"/>
        <v>4020.6185567010311</v>
      </c>
      <c r="J264" s="164">
        <f t="shared" si="31"/>
        <v>4382.0224719101125</v>
      </c>
      <c r="K264" s="194">
        <f t="shared" si="32"/>
        <v>31.56</v>
      </c>
      <c r="L264" s="165"/>
      <c r="M264" s="165">
        <f t="shared" si="33"/>
        <v>0</v>
      </c>
      <c r="N264" s="166">
        <f t="shared" si="34"/>
        <v>5698.4219754529513</v>
      </c>
      <c r="O264" s="174" t="s">
        <v>232</v>
      </c>
      <c r="P264" s="181" t="s">
        <v>489</v>
      </c>
    </row>
    <row r="265" spans="1:16" s="167" customFormat="1" ht="12">
      <c r="A265" s="172" t="s">
        <v>601</v>
      </c>
      <c r="B265" s="25" t="s">
        <v>602</v>
      </c>
      <c r="C265" s="173">
        <v>7799.36</v>
      </c>
      <c r="D265" s="168">
        <v>3</v>
      </c>
      <c r="E265" s="161">
        <v>15.5</v>
      </c>
      <c r="F265" s="162">
        <f t="shared" si="38"/>
        <v>18.754999999999999</v>
      </c>
      <c r="G265" s="181" t="s">
        <v>918</v>
      </c>
      <c r="H265" s="161">
        <f t="shared" si="29"/>
        <v>0</v>
      </c>
      <c r="I265" s="163">
        <f t="shared" si="30"/>
        <v>8040.5773195876291</v>
      </c>
      <c r="J265" s="164">
        <f t="shared" si="31"/>
        <v>8763.3258426966295</v>
      </c>
      <c r="K265" s="194">
        <f t="shared" si="32"/>
        <v>30.954999999999998</v>
      </c>
      <c r="L265" s="165"/>
      <c r="M265" s="165">
        <f t="shared" si="33"/>
        <v>0</v>
      </c>
      <c r="N265" s="166">
        <f t="shared" si="34"/>
        <v>11296.053298573393</v>
      </c>
      <c r="O265" s="174" t="s">
        <v>148</v>
      </c>
      <c r="P265" s="181" t="s">
        <v>147</v>
      </c>
    </row>
    <row r="266" spans="1:16" s="167" customFormat="1" ht="12">
      <c r="A266" s="172" t="s">
        <v>603</v>
      </c>
      <c r="B266" s="25" t="s">
        <v>604</v>
      </c>
      <c r="C266" s="173">
        <v>5000</v>
      </c>
      <c r="D266" s="168">
        <v>3</v>
      </c>
      <c r="E266" s="161">
        <v>16</v>
      </c>
      <c r="F266" s="162">
        <f t="shared" si="38"/>
        <v>19.36</v>
      </c>
      <c r="G266" s="181" t="s">
        <v>918</v>
      </c>
      <c r="H266" s="161">
        <f t="shared" si="29"/>
        <v>0</v>
      </c>
      <c r="I266" s="163">
        <f t="shared" si="30"/>
        <v>5154.6391752577319</v>
      </c>
      <c r="J266" s="164">
        <f t="shared" si="31"/>
        <v>5617.9775280898875</v>
      </c>
      <c r="K266" s="194">
        <f t="shared" si="32"/>
        <v>31.56</v>
      </c>
      <c r="L266" s="165"/>
      <c r="M266" s="165">
        <f t="shared" si="33"/>
        <v>0</v>
      </c>
      <c r="N266" s="166">
        <f t="shared" si="34"/>
        <v>7305.6691992986553</v>
      </c>
      <c r="O266" s="174" t="s">
        <v>605</v>
      </c>
      <c r="P266" s="181" t="s">
        <v>489</v>
      </c>
    </row>
    <row r="267" spans="1:16" s="167" customFormat="1" ht="12">
      <c r="A267" s="172" t="s">
        <v>606</v>
      </c>
      <c r="B267" s="25" t="s">
        <v>607</v>
      </c>
      <c r="C267" s="173">
        <v>14999.99</v>
      </c>
      <c r="D267" s="168">
        <v>3</v>
      </c>
      <c r="E267" s="161">
        <v>15.5</v>
      </c>
      <c r="F267" s="162">
        <f t="shared" si="38"/>
        <v>18.754999999999999</v>
      </c>
      <c r="G267" s="181" t="s">
        <v>918</v>
      </c>
      <c r="H267" s="161">
        <f t="shared" si="29"/>
        <v>0</v>
      </c>
      <c r="I267" s="163">
        <f t="shared" si="30"/>
        <v>15463.907216494845</v>
      </c>
      <c r="J267" s="164">
        <f t="shared" si="31"/>
        <v>16853.921348314605</v>
      </c>
      <c r="K267" s="194">
        <f t="shared" si="32"/>
        <v>30.954999999999998</v>
      </c>
      <c r="L267" s="165"/>
      <c r="M267" s="165">
        <f t="shared" si="33"/>
        <v>0</v>
      </c>
      <c r="N267" s="166">
        <f t="shared" si="34"/>
        <v>21724.947498008543</v>
      </c>
      <c r="O267" s="174" t="s">
        <v>232</v>
      </c>
      <c r="P267" s="181" t="s">
        <v>403</v>
      </c>
    </row>
    <row r="268" spans="1:16" s="167" customFormat="1" ht="12">
      <c r="A268" s="172" t="s">
        <v>608</v>
      </c>
      <c r="B268" s="25" t="s">
        <v>609</v>
      </c>
      <c r="C268" s="173">
        <v>7475</v>
      </c>
      <c r="D268" s="168">
        <v>3</v>
      </c>
      <c r="E268" s="161">
        <v>16</v>
      </c>
      <c r="F268" s="162">
        <f t="shared" si="38"/>
        <v>19.36</v>
      </c>
      <c r="G268" s="181" t="s">
        <v>918</v>
      </c>
      <c r="H268" s="161">
        <f t="shared" si="29"/>
        <v>0</v>
      </c>
      <c r="I268" s="163">
        <f t="shared" si="30"/>
        <v>7706.1855670103096</v>
      </c>
      <c r="J268" s="164">
        <f t="shared" si="31"/>
        <v>8398.8764044943819</v>
      </c>
      <c r="K268" s="194">
        <f t="shared" si="32"/>
        <v>31.56</v>
      </c>
      <c r="L268" s="165"/>
      <c r="M268" s="165">
        <f t="shared" si="33"/>
        <v>0</v>
      </c>
      <c r="N268" s="166">
        <f t="shared" si="34"/>
        <v>10921.97545295149</v>
      </c>
      <c r="O268" s="174" t="s">
        <v>304</v>
      </c>
      <c r="P268" s="181" t="s">
        <v>235</v>
      </c>
    </row>
    <row r="269" spans="1:16" s="167" customFormat="1" ht="12">
      <c r="A269" s="172" t="s">
        <v>610</v>
      </c>
      <c r="B269" s="25" t="s">
        <v>611</v>
      </c>
      <c r="C269" s="173">
        <v>4950</v>
      </c>
      <c r="D269" s="168">
        <v>3</v>
      </c>
      <c r="E269" s="161">
        <v>15.5</v>
      </c>
      <c r="F269" s="162">
        <f t="shared" si="38"/>
        <v>18.754999999999999</v>
      </c>
      <c r="G269" s="181" t="s">
        <v>918</v>
      </c>
      <c r="H269" s="161">
        <f t="shared" si="29"/>
        <v>0</v>
      </c>
      <c r="I269" s="163">
        <f t="shared" si="30"/>
        <v>5103.0927835051543</v>
      </c>
      <c r="J269" s="164">
        <f t="shared" si="31"/>
        <v>5561.7977528089887</v>
      </c>
      <c r="K269" s="194">
        <f t="shared" si="32"/>
        <v>30.954999999999998</v>
      </c>
      <c r="L269" s="165"/>
      <c r="M269" s="165">
        <f t="shared" si="33"/>
        <v>0</v>
      </c>
      <c r="N269" s="166">
        <f t="shared" si="34"/>
        <v>7169.2374538344557</v>
      </c>
      <c r="O269" s="174" t="s">
        <v>155</v>
      </c>
      <c r="P269" s="181" t="s">
        <v>154</v>
      </c>
    </row>
    <row r="270" spans="1:16" s="167" customFormat="1" ht="12">
      <c r="A270" s="172" t="s">
        <v>612</v>
      </c>
      <c r="B270" s="25" t="s">
        <v>613</v>
      </c>
      <c r="C270" s="173">
        <v>4875.01</v>
      </c>
      <c r="D270" s="168">
        <v>3</v>
      </c>
      <c r="E270" s="161">
        <v>13.5</v>
      </c>
      <c r="F270" s="162">
        <f t="shared" si="38"/>
        <v>16.335000000000001</v>
      </c>
      <c r="G270" s="181" t="s">
        <v>918</v>
      </c>
      <c r="H270" s="161">
        <f t="shared" ref="H270:H333" si="39">(IF(G270=$G$3,$H$3)+IF(G270=$G$4,$H$4)+IF(G270=$G$5,$H$5)+IF(G270=$G$6,$H$6)+IF(G270=$G$7,$H$7)+IF(G270=$G$8,$H$8)+IF(G270=$G$9,$H$9)+IF(G270=$G$10,$H$10)+IF(G270=$G$11,$H$11))</f>
        <v>0</v>
      </c>
      <c r="I270" s="163">
        <f t="shared" ref="I270:I333" si="40">(C270/(($J$3-D270)/100))</f>
        <v>5025.7835051546399</v>
      </c>
      <c r="J270" s="164">
        <f t="shared" ref="J270:J333" si="41">(C270/(($J$3-D270)/100-(0.08)))</f>
        <v>5477.5393258426966</v>
      </c>
      <c r="K270" s="194">
        <f t="shared" si="32"/>
        <v>28.535</v>
      </c>
      <c r="L270" s="165"/>
      <c r="M270" s="165">
        <f t="shared" si="33"/>
        <v>0</v>
      </c>
      <c r="N270" s="166">
        <f t="shared" si="34"/>
        <v>6821.5350171412583</v>
      </c>
      <c r="O270" s="174" t="s">
        <v>615</v>
      </c>
      <c r="P270" s="181" t="s">
        <v>614</v>
      </c>
    </row>
    <row r="271" spans="1:16" s="167" customFormat="1" ht="12">
      <c r="A271" s="172" t="s">
        <v>616</v>
      </c>
      <c r="B271" s="25" t="s">
        <v>617</v>
      </c>
      <c r="C271" s="173">
        <v>7200</v>
      </c>
      <c r="D271" s="168">
        <v>3</v>
      </c>
      <c r="E271" s="161">
        <v>14.5</v>
      </c>
      <c r="F271" s="162">
        <f t="shared" ref="F271:F309" si="42">E271*1.21</f>
        <v>17.544999999999998</v>
      </c>
      <c r="G271" s="181" t="s">
        <v>918</v>
      </c>
      <c r="H271" s="161">
        <f t="shared" si="39"/>
        <v>0</v>
      </c>
      <c r="I271" s="163">
        <f t="shared" si="40"/>
        <v>7422.6804123711345</v>
      </c>
      <c r="J271" s="164">
        <f t="shared" si="41"/>
        <v>8089.8876404494376</v>
      </c>
      <c r="K271" s="194">
        <f t="shared" ref="K271:K334" si="43">(D271+8+1.2)+(F271+H271)</f>
        <v>29.744999999999997</v>
      </c>
      <c r="L271" s="165"/>
      <c r="M271" s="165">
        <f t="shared" ref="M271:M334" si="44">L271*1.21</f>
        <v>0</v>
      </c>
      <c r="N271" s="166">
        <f t="shared" ref="N271:N334" si="45">C271/((100-K271)/100)+M271</f>
        <v>10248.380898156714</v>
      </c>
      <c r="O271" s="174" t="s">
        <v>232</v>
      </c>
      <c r="P271" s="181" t="s">
        <v>618</v>
      </c>
    </row>
    <row r="272" spans="1:16" s="167" customFormat="1" ht="12">
      <c r="A272" s="172" t="s">
        <v>619</v>
      </c>
      <c r="B272" s="25" t="s">
        <v>620</v>
      </c>
      <c r="C272" s="173">
        <v>3595.02</v>
      </c>
      <c r="D272" s="168">
        <v>3</v>
      </c>
      <c r="E272" s="161">
        <v>16</v>
      </c>
      <c r="F272" s="162">
        <f t="shared" si="42"/>
        <v>19.36</v>
      </c>
      <c r="G272" s="181" t="s">
        <v>918</v>
      </c>
      <c r="H272" s="161">
        <f t="shared" si="39"/>
        <v>0</v>
      </c>
      <c r="I272" s="163">
        <f t="shared" si="40"/>
        <v>3706.2061855670104</v>
      </c>
      <c r="J272" s="164">
        <f t="shared" si="41"/>
        <v>4039.3483146067415</v>
      </c>
      <c r="K272" s="194">
        <f t="shared" si="43"/>
        <v>31.56</v>
      </c>
      <c r="L272" s="165"/>
      <c r="M272" s="165">
        <f t="shared" si="44"/>
        <v>0</v>
      </c>
      <c r="N272" s="166">
        <f t="shared" si="45"/>
        <v>5252.8053769725302</v>
      </c>
      <c r="O272" s="174" t="s">
        <v>232</v>
      </c>
      <c r="P272" s="181" t="s">
        <v>235</v>
      </c>
    </row>
    <row r="273" spans="1:16" s="167" customFormat="1" ht="12">
      <c r="A273" s="172" t="s">
        <v>621</v>
      </c>
      <c r="B273" s="25" t="s">
        <v>622</v>
      </c>
      <c r="C273" s="173">
        <v>14300</v>
      </c>
      <c r="D273" s="168">
        <v>3</v>
      </c>
      <c r="E273" s="161">
        <v>15.5</v>
      </c>
      <c r="F273" s="162">
        <f t="shared" si="42"/>
        <v>18.754999999999999</v>
      </c>
      <c r="G273" s="181" t="s">
        <v>918</v>
      </c>
      <c r="H273" s="161">
        <f t="shared" si="39"/>
        <v>0</v>
      </c>
      <c r="I273" s="163">
        <f t="shared" si="40"/>
        <v>14742.268041237114</v>
      </c>
      <c r="J273" s="164">
        <f t="shared" si="41"/>
        <v>16067.415730337078</v>
      </c>
      <c r="K273" s="194">
        <f t="shared" si="43"/>
        <v>30.954999999999998</v>
      </c>
      <c r="L273" s="165"/>
      <c r="M273" s="165">
        <f t="shared" si="44"/>
        <v>0</v>
      </c>
      <c r="N273" s="166">
        <f t="shared" si="45"/>
        <v>20711.130422188427</v>
      </c>
      <c r="O273" s="174" t="s">
        <v>148</v>
      </c>
      <c r="P273" s="181" t="s">
        <v>147</v>
      </c>
    </row>
    <row r="274" spans="1:16" s="167" customFormat="1" ht="12">
      <c r="A274" s="172" t="s">
        <v>623</v>
      </c>
      <c r="B274" s="25" t="s">
        <v>624</v>
      </c>
      <c r="C274" s="173">
        <v>1950</v>
      </c>
      <c r="D274" s="168">
        <v>3</v>
      </c>
      <c r="E274" s="161">
        <v>15.5</v>
      </c>
      <c r="F274" s="162">
        <f t="shared" si="42"/>
        <v>18.754999999999999</v>
      </c>
      <c r="G274" s="181" t="s">
        <v>918</v>
      </c>
      <c r="H274" s="161">
        <f t="shared" si="39"/>
        <v>0</v>
      </c>
      <c r="I274" s="163">
        <f t="shared" si="40"/>
        <v>2010.3092783505156</v>
      </c>
      <c r="J274" s="164">
        <f t="shared" si="41"/>
        <v>2191.0112359550562</v>
      </c>
      <c r="K274" s="194">
        <f t="shared" si="43"/>
        <v>30.954999999999998</v>
      </c>
      <c r="L274" s="165"/>
      <c r="M274" s="165">
        <f t="shared" si="44"/>
        <v>0</v>
      </c>
      <c r="N274" s="166">
        <f t="shared" si="45"/>
        <v>2824.2450575711491</v>
      </c>
      <c r="O274" s="174" t="s">
        <v>155</v>
      </c>
      <c r="P274" s="181" t="s">
        <v>154</v>
      </c>
    </row>
    <row r="275" spans="1:16" s="167" customFormat="1" ht="12">
      <c r="A275" s="172" t="s">
        <v>625</v>
      </c>
      <c r="B275" s="25" t="s">
        <v>626</v>
      </c>
      <c r="C275" s="173">
        <v>13000</v>
      </c>
      <c r="D275" s="168">
        <v>3</v>
      </c>
      <c r="E275" s="161">
        <v>15.5</v>
      </c>
      <c r="F275" s="162">
        <f t="shared" si="42"/>
        <v>18.754999999999999</v>
      </c>
      <c r="G275" s="181" t="s">
        <v>918</v>
      </c>
      <c r="H275" s="161">
        <f t="shared" si="39"/>
        <v>0</v>
      </c>
      <c r="I275" s="163">
        <f t="shared" si="40"/>
        <v>13402.061855670103</v>
      </c>
      <c r="J275" s="164">
        <f t="shared" si="41"/>
        <v>14606.741573033707</v>
      </c>
      <c r="K275" s="194">
        <f t="shared" si="43"/>
        <v>30.954999999999998</v>
      </c>
      <c r="L275" s="165"/>
      <c r="M275" s="165">
        <f t="shared" si="44"/>
        <v>0</v>
      </c>
      <c r="N275" s="166">
        <f t="shared" si="45"/>
        <v>18828.300383807662</v>
      </c>
      <c r="O275" s="174" t="s">
        <v>148</v>
      </c>
      <c r="P275" s="181" t="s">
        <v>147</v>
      </c>
    </row>
    <row r="276" spans="1:16" s="167" customFormat="1" ht="12">
      <c r="A276" s="172" t="s">
        <v>627</v>
      </c>
      <c r="B276" s="25" t="s">
        <v>628</v>
      </c>
      <c r="C276" s="173">
        <v>13000</v>
      </c>
      <c r="D276" s="168">
        <v>3</v>
      </c>
      <c r="E276" s="161">
        <v>15.5</v>
      </c>
      <c r="F276" s="162">
        <f t="shared" si="42"/>
        <v>18.754999999999999</v>
      </c>
      <c r="G276" s="181" t="s">
        <v>918</v>
      </c>
      <c r="H276" s="161">
        <f t="shared" si="39"/>
        <v>0</v>
      </c>
      <c r="I276" s="163">
        <f t="shared" si="40"/>
        <v>13402.061855670103</v>
      </c>
      <c r="J276" s="164">
        <f t="shared" si="41"/>
        <v>14606.741573033707</v>
      </c>
      <c r="K276" s="194">
        <f t="shared" si="43"/>
        <v>30.954999999999998</v>
      </c>
      <c r="L276" s="165"/>
      <c r="M276" s="165">
        <f t="shared" si="44"/>
        <v>0</v>
      </c>
      <c r="N276" s="166">
        <f t="shared" si="45"/>
        <v>18828.300383807662</v>
      </c>
      <c r="O276" s="174" t="s">
        <v>148</v>
      </c>
      <c r="P276" s="181" t="s">
        <v>147</v>
      </c>
    </row>
    <row r="277" spans="1:16" s="167" customFormat="1" ht="12">
      <c r="A277" s="172" t="s">
        <v>629</v>
      </c>
      <c r="B277" s="25" t="s">
        <v>630</v>
      </c>
      <c r="C277" s="173">
        <v>6500</v>
      </c>
      <c r="D277" s="168">
        <v>3</v>
      </c>
      <c r="E277" s="161">
        <v>13.5</v>
      </c>
      <c r="F277" s="162">
        <f t="shared" si="42"/>
        <v>16.335000000000001</v>
      </c>
      <c r="G277" s="181" t="s">
        <v>918</v>
      </c>
      <c r="H277" s="161">
        <f t="shared" si="39"/>
        <v>0</v>
      </c>
      <c r="I277" s="163">
        <f t="shared" si="40"/>
        <v>6701.0309278350514</v>
      </c>
      <c r="J277" s="164">
        <f t="shared" si="41"/>
        <v>7303.3707865168535</v>
      </c>
      <c r="K277" s="194">
        <f t="shared" si="43"/>
        <v>28.535</v>
      </c>
      <c r="L277" s="165"/>
      <c r="M277" s="165">
        <f t="shared" si="44"/>
        <v>0</v>
      </c>
      <c r="N277" s="166">
        <f t="shared" si="45"/>
        <v>9095.3613657034912</v>
      </c>
      <c r="O277" s="174" t="s">
        <v>615</v>
      </c>
      <c r="P277" s="181" t="s">
        <v>614</v>
      </c>
    </row>
    <row r="278" spans="1:16" s="167" customFormat="1" ht="12">
      <c r="A278" s="172" t="s">
        <v>631</v>
      </c>
      <c r="B278" s="25" t="s">
        <v>632</v>
      </c>
      <c r="C278" s="173">
        <v>12890.26</v>
      </c>
      <c r="D278" s="168">
        <v>3</v>
      </c>
      <c r="E278" s="161">
        <v>14.15</v>
      </c>
      <c r="F278" s="162">
        <f t="shared" si="42"/>
        <v>17.121500000000001</v>
      </c>
      <c r="G278" s="181" t="s">
        <v>918</v>
      </c>
      <c r="H278" s="161">
        <f t="shared" si="39"/>
        <v>0</v>
      </c>
      <c r="I278" s="163">
        <f t="shared" si="40"/>
        <v>13288.927835051547</v>
      </c>
      <c r="J278" s="164">
        <f t="shared" si="41"/>
        <v>14483.438202247191</v>
      </c>
      <c r="K278" s="194">
        <f t="shared" si="43"/>
        <v>29.3215</v>
      </c>
      <c r="L278" s="165"/>
      <c r="M278" s="165">
        <f t="shared" si="44"/>
        <v>0</v>
      </c>
      <c r="N278" s="166">
        <f t="shared" si="45"/>
        <v>18237.879977645254</v>
      </c>
      <c r="O278" s="174" t="s">
        <v>108</v>
      </c>
      <c r="P278" s="181" t="s">
        <v>28</v>
      </c>
    </row>
    <row r="279" spans="1:16" s="167" customFormat="1" ht="12">
      <c r="A279" s="172" t="s">
        <v>633</v>
      </c>
      <c r="B279" s="25" t="s">
        <v>634</v>
      </c>
      <c r="C279" s="173">
        <v>6435</v>
      </c>
      <c r="D279" s="168">
        <v>3</v>
      </c>
      <c r="E279" s="161">
        <v>16.5</v>
      </c>
      <c r="F279" s="162">
        <f t="shared" si="42"/>
        <v>19.965</v>
      </c>
      <c r="G279" s="181" t="s">
        <v>918</v>
      </c>
      <c r="H279" s="161">
        <f t="shared" si="39"/>
        <v>0</v>
      </c>
      <c r="I279" s="163">
        <f t="shared" si="40"/>
        <v>6634.0206185567013</v>
      </c>
      <c r="J279" s="164">
        <f t="shared" si="41"/>
        <v>7230.3370786516853</v>
      </c>
      <c r="K279" s="194">
        <f t="shared" si="43"/>
        <v>32.164999999999999</v>
      </c>
      <c r="L279" s="165"/>
      <c r="M279" s="165">
        <f t="shared" si="44"/>
        <v>0</v>
      </c>
      <c r="N279" s="166">
        <f t="shared" si="45"/>
        <v>9486.2534090071476</v>
      </c>
      <c r="O279" s="174" t="s">
        <v>155</v>
      </c>
      <c r="P279" s="181" t="s">
        <v>515</v>
      </c>
    </row>
    <row r="280" spans="1:16" s="167" customFormat="1" ht="12">
      <c r="A280" s="172" t="s">
        <v>635</v>
      </c>
      <c r="B280" s="25" t="s">
        <v>636</v>
      </c>
      <c r="C280" s="173">
        <v>12870</v>
      </c>
      <c r="D280" s="168">
        <v>3</v>
      </c>
      <c r="E280" s="161">
        <v>15.5</v>
      </c>
      <c r="F280" s="162">
        <f t="shared" si="42"/>
        <v>18.754999999999999</v>
      </c>
      <c r="G280" s="181" t="s">
        <v>918</v>
      </c>
      <c r="H280" s="161">
        <f t="shared" si="39"/>
        <v>0</v>
      </c>
      <c r="I280" s="163">
        <f t="shared" si="40"/>
        <v>13268.041237113403</v>
      </c>
      <c r="J280" s="164">
        <f t="shared" si="41"/>
        <v>14460.674157303371</v>
      </c>
      <c r="K280" s="194">
        <f t="shared" si="43"/>
        <v>30.954999999999998</v>
      </c>
      <c r="L280" s="165"/>
      <c r="M280" s="165">
        <f t="shared" si="44"/>
        <v>0</v>
      </c>
      <c r="N280" s="166">
        <f t="shared" si="45"/>
        <v>18640.017379969584</v>
      </c>
      <c r="O280" s="174" t="s">
        <v>637</v>
      </c>
      <c r="P280" s="181" t="s">
        <v>231</v>
      </c>
    </row>
    <row r="281" spans="1:16" s="167" customFormat="1" ht="12">
      <c r="A281" s="172" t="s">
        <v>638</v>
      </c>
      <c r="B281" s="25" t="s">
        <v>639</v>
      </c>
      <c r="C281" s="173">
        <v>12664.07</v>
      </c>
      <c r="D281" s="168">
        <v>3</v>
      </c>
      <c r="E281" s="161">
        <v>12.15</v>
      </c>
      <c r="F281" s="162">
        <f t="shared" si="42"/>
        <v>14.701499999999999</v>
      </c>
      <c r="G281" s="181" t="s">
        <v>918</v>
      </c>
      <c r="H281" s="161">
        <f t="shared" si="39"/>
        <v>0</v>
      </c>
      <c r="I281" s="163">
        <f t="shared" si="40"/>
        <v>13055.742268041236</v>
      </c>
      <c r="J281" s="164">
        <f t="shared" si="41"/>
        <v>14229.292134831459</v>
      </c>
      <c r="K281" s="194">
        <f t="shared" si="43"/>
        <v>26.901499999999999</v>
      </c>
      <c r="L281" s="165"/>
      <c r="M281" s="165">
        <f t="shared" si="44"/>
        <v>0</v>
      </c>
      <c r="N281" s="166">
        <f t="shared" si="45"/>
        <v>17324.664664801603</v>
      </c>
      <c r="O281" s="174" t="s">
        <v>158</v>
      </c>
      <c r="P281" s="181" t="s">
        <v>479</v>
      </c>
    </row>
    <row r="282" spans="1:16" s="167" customFormat="1" ht="12">
      <c r="A282" s="172" t="s">
        <v>640</v>
      </c>
      <c r="B282" s="25" t="s">
        <v>641</v>
      </c>
      <c r="C282" s="173">
        <v>12352.66</v>
      </c>
      <c r="D282" s="168">
        <v>10</v>
      </c>
      <c r="E282" s="161">
        <v>15.5</v>
      </c>
      <c r="F282" s="162">
        <f t="shared" si="42"/>
        <v>18.754999999999999</v>
      </c>
      <c r="G282" s="181" t="s">
        <v>918</v>
      </c>
      <c r="H282" s="161">
        <f t="shared" si="39"/>
        <v>0</v>
      </c>
      <c r="I282" s="163">
        <f t="shared" si="40"/>
        <v>13725.177777777777</v>
      </c>
      <c r="J282" s="164">
        <f t="shared" si="41"/>
        <v>15064.219512195121</v>
      </c>
      <c r="K282" s="194">
        <f t="shared" si="43"/>
        <v>37.954999999999998</v>
      </c>
      <c r="L282" s="165"/>
      <c r="M282" s="165">
        <f t="shared" si="44"/>
        <v>0</v>
      </c>
      <c r="N282" s="166">
        <f t="shared" si="45"/>
        <v>19909.19493915706</v>
      </c>
      <c r="O282" s="174" t="s">
        <v>155</v>
      </c>
      <c r="P282" s="181" t="s">
        <v>418</v>
      </c>
    </row>
    <row r="283" spans="1:16" s="167" customFormat="1" ht="12">
      <c r="A283" s="172" t="s">
        <v>642</v>
      </c>
      <c r="B283" s="25" t="s">
        <v>643</v>
      </c>
      <c r="C283" s="173">
        <v>12333.75</v>
      </c>
      <c r="D283" s="168">
        <v>3</v>
      </c>
      <c r="E283" s="161">
        <v>15.5</v>
      </c>
      <c r="F283" s="162">
        <f t="shared" si="42"/>
        <v>18.754999999999999</v>
      </c>
      <c r="G283" s="181" t="s">
        <v>918</v>
      </c>
      <c r="H283" s="161">
        <f t="shared" si="39"/>
        <v>0</v>
      </c>
      <c r="I283" s="163">
        <f t="shared" si="40"/>
        <v>12715.206185567011</v>
      </c>
      <c r="J283" s="164">
        <f t="shared" si="41"/>
        <v>13858.14606741573</v>
      </c>
      <c r="K283" s="194">
        <f t="shared" si="43"/>
        <v>30.954999999999998</v>
      </c>
      <c r="L283" s="165"/>
      <c r="M283" s="165">
        <f t="shared" si="44"/>
        <v>0</v>
      </c>
      <c r="N283" s="166">
        <f t="shared" si="45"/>
        <v>17863.349989137518</v>
      </c>
      <c r="O283" s="174" t="s">
        <v>232</v>
      </c>
      <c r="P283" s="181" t="s">
        <v>154</v>
      </c>
    </row>
    <row r="284" spans="1:16" s="167" customFormat="1" ht="12">
      <c r="A284" s="172" t="s">
        <v>644</v>
      </c>
      <c r="B284" s="25" t="s">
        <v>645</v>
      </c>
      <c r="C284" s="173">
        <v>12285</v>
      </c>
      <c r="D284" s="168">
        <v>3</v>
      </c>
      <c r="E284" s="161">
        <v>15.5</v>
      </c>
      <c r="F284" s="162">
        <f t="shared" si="42"/>
        <v>18.754999999999999</v>
      </c>
      <c r="G284" s="181" t="s">
        <v>918</v>
      </c>
      <c r="H284" s="161">
        <f t="shared" si="39"/>
        <v>0</v>
      </c>
      <c r="I284" s="163">
        <f t="shared" si="40"/>
        <v>12664.948453608247</v>
      </c>
      <c r="J284" s="164">
        <f t="shared" si="41"/>
        <v>13803.370786516854</v>
      </c>
      <c r="K284" s="194">
        <f t="shared" si="43"/>
        <v>30.954999999999998</v>
      </c>
      <c r="L284" s="165"/>
      <c r="M284" s="165">
        <f t="shared" si="44"/>
        <v>0</v>
      </c>
      <c r="N284" s="166">
        <f t="shared" si="45"/>
        <v>17792.74386269824</v>
      </c>
      <c r="O284" s="174" t="s">
        <v>148</v>
      </c>
      <c r="P284" s="181" t="s">
        <v>147</v>
      </c>
    </row>
    <row r="285" spans="1:16" s="167" customFormat="1" ht="12">
      <c r="A285" s="172" t="s">
        <v>646</v>
      </c>
      <c r="B285" s="25" t="s">
        <v>647</v>
      </c>
      <c r="C285" s="173">
        <v>12167.99</v>
      </c>
      <c r="D285" s="168">
        <v>3</v>
      </c>
      <c r="E285" s="161">
        <v>15.5</v>
      </c>
      <c r="F285" s="162">
        <f t="shared" si="42"/>
        <v>18.754999999999999</v>
      </c>
      <c r="G285" s="181" t="s">
        <v>918</v>
      </c>
      <c r="H285" s="161">
        <f t="shared" si="39"/>
        <v>0</v>
      </c>
      <c r="I285" s="163">
        <f t="shared" si="40"/>
        <v>12544.319587628866</v>
      </c>
      <c r="J285" s="164">
        <f t="shared" si="41"/>
        <v>13671.898876404493</v>
      </c>
      <c r="K285" s="194">
        <f t="shared" si="43"/>
        <v>30.954999999999998</v>
      </c>
      <c r="L285" s="165"/>
      <c r="M285" s="165">
        <f t="shared" si="44"/>
        <v>0</v>
      </c>
      <c r="N285" s="166">
        <f t="shared" si="45"/>
        <v>17623.274675935983</v>
      </c>
      <c r="O285" s="174" t="s">
        <v>307</v>
      </c>
      <c r="P285" s="181" t="s">
        <v>147</v>
      </c>
    </row>
    <row r="286" spans="1:16" s="167" customFormat="1" ht="12">
      <c r="A286" s="172" t="s">
        <v>648</v>
      </c>
      <c r="B286" s="25" t="s">
        <v>649</v>
      </c>
      <c r="C286" s="173">
        <v>1195.23</v>
      </c>
      <c r="D286" s="168">
        <v>3</v>
      </c>
      <c r="E286" s="161">
        <v>15.5</v>
      </c>
      <c r="F286" s="162">
        <f t="shared" si="42"/>
        <v>18.754999999999999</v>
      </c>
      <c r="G286" s="181" t="s">
        <v>918</v>
      </c>
      <c r="H286" s="161">
        <f t="shared" si="39"/>
        <v>0</v>
      </c>
      <c r="I286" s="163">
        <f t="shared" si="40"/>
        <v>1232.1958762886597</v>
      </c>
      <c r="J286" s="164">
        <f t="shared" si="41"/>
        <v>1342.9550561797753</v>
      </c>
      <c r="K286" s="194">
        <f t="shared" si="43"/>
        <v>30.954999999999998</v>
      </c>
      <c r="L286" s="165"/>
      <c r="M286" s="165">
        <f t="shared" si="44"/>
        <v>0</v>
      </c>
      <c r="N286" s="166">
        <f t="shared" si="45"/>
        <v>1731.0884205952639</v>
      </c>
      <c r="O286" s="174" t="s">
        <v>155</v>
      </c>
      <c r="P286" s="181" t="s">
        <v>218</v>
      </c>
    </row>
    <row r="287" spans="1:16" s="167" customFormat="1" ht="12">
      <c r="A287" s="172" t="s">
        <v>650</v>
      </c>
      <c r="B287" s="25" t="s">
        <v>651</v>
      </c>
      <c r="C287" s="173">
        <v>5850</v>
      </c>
      <c r="D287" s="168">
        <v>3</v>
      </c>
      <c r="E287" s="161">
        <v>15.5</v>
      </c>
      <c r="F287" s="162">
        <f t="shared" si="42"/>
        <v>18.754999999999999</v>
      </c>
      <c r="G287" s="181" t="s">
        <v>918</v>
      </c>
      <c r="H287" s="161">
        <f t="shared" si="39"/>
        <v>0</v>
      </c>
      <c r="I287" s="163">
        <f t="shared" si="40"/>
        <v>6030.9278350515469</v>
      </c>
      <c r="J287" s="164">
        <f t="shared" si="41"/>
        <v>6573.0337078651683</v>
      </c>
      <c r="K287" s="194">
        <f t="shared" si="43"/>
        <v>30.954999999999998</v>
      </c>
      <c r="L287" s="165"/>
      <c r="M287" s="165">
        <f t="shared" si="44"/>
        <v>0</v>
      </c>
      <c r="N287" s="166">
        <f t="shared" si="45"/>
        <v>8472.7351727134483</v>
      </c>
      <c r="O287" s="174" t="s">
        <v>232</v>
      </c>
      <c r="P287" s="181" t="s">
        <v>231</v>
      </c>
    </row>
    <row r="288" spans="1:16" s="167" customFormat="1" ht="12">
      <c r="A288" s="172" t="s">
        <v>652</v>
      </c>
      <c r="B288" s="25" t="s">
        <v>653</v>
      </c>
      <c r="C288" s="173">
        <v>5850</v>
      </c>
      <c r="D288" s="168">
        <v>3</v>
      </c>
      <c r="E288" s="161">
        <v>15.5</v>
      </c>
      <c r="F288" s="162">
        <f t="shared" si="42"/>
        <v>18.754999999999999</v>
      </c>
      <c r="G288" s="181" t="s">
        <v>918</v>
      </c>
      <c r="H288" s="161">
        <f t="shared" si="39"/>
        <v>0</v>
      </c>
      <c r="I288" s="163">
        <f t="shared" si="40"/>
        <v>6030.9278350515469</v>
      </c>
      <c r="J288" s="164">
        <f t="shared" si="41"/>
        <v>6573.0337078651683</v>
      </c>
      <c r="K288" s="194">
        <f t="shared" si="43"/>
        <v>30.954999999999998</v>
      </c>
      <c r="L288" s="165"/>
      <c r="M288" s="165">
        <f t="shared" si="44"/>
        <v>0</v>
      </c>
      <c r="N288" s="166">
        <f t="shared" si="45"/>
        <v>8472.7351727134483</v>
      </c>
      <c r="O288" s="174" t="s">
        <v>232</v>
      </c>
      <c r="P288" s="181" t="s">
        <v>231</v>
      </c>
    </row>
    <row r="289" spans="1:16" s="167" customFormat="1" ht="12">
      <c r="A289" s="172" t="s">
        <v>654</v>
      </c>
      <c r="B289" s="25" t="s">
        <v>655</v>
      </c>
      <c r="C289" s="173">
        <v>3900</v>
      </c>
      <c r="D289" s="168">
        <v>3</v>
      </c>
      <c r="E289" s="161">
        <v>15.5</v>
      </c>
      <c r="F289" s="162">
        <f t="shared" si="42"/>
        <v>18.754999999999999</v>
      </c>
      <c r="G289" s="181" t="s">
        <v>918</v>
      </c>
      <c r="H289" s="161">
        <f t="shared" si="39"/>
        <v>0</v>
      </c>
      <c r="I289" s="163">
        <f t="shared" si="40"/>
        <v>4020.6185567010311</v>
      </c>
      <c r="J289" s="164">
        <f t="shared" si="41"/>
        <v>4382.0224719101125</v>
      </c>
      <c r="K289" s="194">
        <f t="shared" si="43"/>
        <v>30.954999999999998</v>
      </c>
      <c r="L289" s="165"/>
      <c r="M289" s="165">
        <f t="shared" si="44"/>
        <v>0</v>
      </c>
      <c r="N289" s="166">
        <f t="shared" si="45"/>
        <v>5648.4901151422982</v>
      </c>
      <c r="O289" s="174" t="s">
        <v>155</v>
      </c>
      <c r="P289" s="181" t="s">
        <v>218</v>
      </c>
    </row>
    <row r="290" spans="1:16" s="167" customFormat="1" ht="12">
      <c r="A290" s="172" t="s">
        <v>656</v>
      </c>
      <c r="B290" s="25" t="s">
        <v>657</v>
      </c>
      <c r="C290" s="173">
        <v>1295.3599999999999</v>
      </c>
      <c r="D290" s="168">
        <v>3</v>
      </c>
      <c r="E290" s="161">
        <v>15.5</v>
      </c>
      <c r="F290" s="162">
        <f t="shared" si="42"/>
        <v>18.754999999999999</v>
      </c>
      <c r="G290" s="181" t="s">
        <v>918</v>
      </c>
      <c r="H290" s="161">
        <f t="shared" si="39"/>
        <v>0</v>
      </c>
      <c r="I290" s="163">
        <f t="shared" si="40"/>
        <v>1335.4226804123712</v>
      </c>
      <c r="J290" s="164">
        <f t="shared" si="41"/>
        <v>1455.4606741573032</v>
      </c>
      <c r="K290" s="194">
        <f t="shared" si="43"/>
        <v>30.954999999999998</v>
      </c>
      <c r="L290" s="165"/>
      <c r="M290" s="165">
        <f t="shared" si="44"/>
        <v>0</v>
      </c>
      <c r="N290" s="166">
        <f t="shared" si="45"/>
        <v>1876.1097834745453</v>
      </c>
      <c r="O290" s="174" t="s">
        <v>268</v>
      </c>
      <c r="P290" s="181" t="s">
        <v>147</v>
      </c>
    </row>
    <row r="291" spans="1:16" s="167" customFormat="1" ht="12">
      <c r="A291" s="172" t="s">
        <v>658</v>
      </c>
      <c r="B291" s="25" t="s">
        <v>659</v>
      </c>
      <c r="C291" s="173">
        <v>11231.99</v>
      </c>
      <c r="D291" s="168">
        <v>3</v>
      </c>
      <c r="E291" s="161">
        <v>15.5</v>
      </c>
      <c r="F291" s="162">
        <f t="shared" si="42"/>
        <v>18.754999999999999</v>
      </c>
      <c r="G291" s="181" t="s">
        <v>918</v>
      </c>
      <c r="H291" s="161">
        <f t="shared" si="39"/>
        <v>0</v>
      </c>
      <c r="I291" s="163">
        <f t="shared" si="40"/>
        <v>11579.371134020619</v>
      </c>
      <c r="J291" s="164">
        <f t="shared" si="41"/>
        <v>12620.213483146066</v>
      </c>
      <c r="K291" s="194">
        <f t="shared" si="43"/>
        <v>30.954999999999998</v>
      </c>
      <c r="L291" s="165"/>
      <c r="M291" s="165">
        <f t="shared" si="44"/>
        <v>0</v>
      </c>
      <c r="N291" s="166">
        <f t="shared" si="45"/>
        <v>16267.637048301831</v>
      </c>
      <c r="O291" s="174" t="s">
        <v>155</v>
      </c>
      <c r="P291" s="181" t="s">
        <v>154</v>
      </c>
    </row>
    <row r="292" spans="1:16" s="167" customFormat="1" ht="12">
      <c r="A292" s="172" t="s">
        <v>660</v>
      </c>
      <c r="B292" s="25" t="s">
        <v>661</v>
      </c>
      <c r="C292" s="173">
        <v>2800</v>
      </c>
      <c r="D292" s="168">
        <v>3</v>
      </c>
      <c r="E292" s="161">
        <v>16</v>
      </c>
      <c r="F292" s="162">
        <f t="shared" si="42"/>
        <v>19.36</v>
      </c>
      <c r="G292" s="181" t="s">
        <v>918</v>
      </c>
      <c r="H292" s="161">
        <f t="shared" si="39"/>
        <v>0</v>
      </c>
      <c r="I292" s="163">
        <f t="shared" si="40"/>
        <v>2886.5979381443299</v>
      </c>
      <c r="J292" s="164">
        <f t="shared" si="41"/>
        <v>3146.067415730337</v>
      </c>
      <c r="K292" s="194">
        <f t="shared" si="43"/>
        <v>31.56</v>
      </c>
      <c r="L292" s="165"/>
      <c r="M292" s="165">
        <f t="shared" si="44"/>
        <v>0</v>
      </c>
      <c r="N292" s="166">
        <f t="shared" si="45"/>
        <v>4091.1747516072473</v>
      </c>
      <c r="O292" s="174" t="s">
        <v>232</v>
      </c>
      <c r="P292" s="181" t="s">
        <v>489</v>
      </c>
    </row>
    <row r="293" spans="1:16" s="167" customFormat="1" ht="12">
      <c r="A293" s="172" t="s">
        <v>662</v>
      </c>
      <c r="B293" s="25" t="s">
        <v>663</v>
      </c>
      <c r="C293" s="173">
        <v>11139.63</v>
      </c>
      <c r="D293" s="168">
        <v>3</v>
      </c>
      <c r="E293" s="161">
        <v>15.5</v>
      </c>
      <c r="F293" s="162">
        <f t="shared" si="42"/>
        <v>18.754999999999999</v>
      </c>
      <c r="G293" s="181" t="s">
        <v>918</v>
      </c>
      <c r="H293" s="161">
        <f t="shared" si="39"/>
        <v>0</v>
      </c>
      <c r="I293" s="163">
        <f t="shared" si="40"/>
        <v>11484.154639175258</v>
      </c>
      <c r="J293" s="164">
        <f t="shared" si="41"/>
        <v>12516.438202247189</v>
      </c>
      <c r="K293" s="194">
        <f t="shared" si="43"/>
        <v>30.954999999999998</v>
      </c>
      <c r="L293" s="165"/>
      <c r="M293" s="165">
        <f t="shared" si="44"/>
        <v>0</v>
      </c>
      <c r="N293" s="166">
        <f t="shared" si="45"/>
        <v>16133.869215728871</v>
      </c>
      <c r="O293" s="174" t="s">
        <v>148</v>
      </c>
      <c r="P293" s="181" t="s">
        <v>303</v>
      </c>
    </row>
    <row r="294" spans="1:16" s="167" customFormat="1" ht="12">
      <c r="A294" s="172" t="s">
        <v>664</v>
      </c>
      <c r="B294" s="25" t="s">
        <v>665</v>
      </c>
      <c r="C294" s="173">
        <v>11050</v>
      </c>
      <c r="D294" s="168">
        <v>3</v>
      </c>
      <c r="E294" s="161">
        <v>16</v>
      </c>
      <c r="F294" s="162">
        <f t="shared" si="42"/>
        <v>19.36</v>
      </c>
      <c r="G294" s="181" t="s">
        <v>918</v>
      </c>
      <c r="H294" s="161">
        <f t="shared" si="39"/>
        <v>0</v>
      </c>
      <c r="I294" s="163">
        <f t="shared" si="40"/>
        <v>11391.752577319588</v>
      </c>
      <c r="J294" s="164">
        <f t="shared" si="41"/>
        <v>12415.730337078652</v>
      </c>
      <c r="K294" s="194">
        <f t="shared" si="43"/>
        <v>31.56</v>
      </c>
      <c r="L294" s="165"/>
      <c r="M294" s="165">
        <f t="shared" si="44"/>
        <v>0</v>
      </c>
      <c r="N294" s="166">
        <f t="shared" si="45"/>
        <v>16145.528930450029</v>
      </c>
      <c r="O294" s="174" t="s">
        <v>666</v>
      </c>
      <c r="P294" s="181" t="s">
        <v>235</v>
      </c>
    </row>
    <row r="295" spans="1:16" s="167" customFormat="1" ht="12">
      <c r="A295" s="172" t="s">
        <v>667</v>
      </c>
      <c r="B295" s="25" t="s">
        <v>668</v>
      </c>
      <c r="C295" s="173">
        <v>1552.7</v>
      </c>
      <c r="D295" s="168">
        <v>3</v>
      </c>
      <c r="E295" s="161">
        <v>15.5</v>
      </c>
      <c r="F295" s="162">
        <f t="shared" si="42"/>
        <v>18.754999999999999</v>
      </c>
      <c r="G295" s="181" t="s">
        <v>918</v>
      </c>
      <c r="H295" s="161">
        <f t="shared" si="39"/>
        <v>0</v>
      </c>
      <c r="I295" s="163">
        <f t="shared" si="40"/>
        <v>1600.7216494845361</v>
      </c>
      <c r="J295" s="164">
        <f t="shared" si="41"/>
        <v>1744.6067415730338</v>
      </c>
      <c r="K295" s="194">
        <f t="shared" si="43"/>
        <v>30.954999999999998</v>
      </c>
      <c r="L295" s="165"/>
      <c r="M295" s="165">
        <f t="shared" si="44"/>
        <v>0</v>
      </c>
      <c r="N295" s="166">
        <f t="shared" si="45"/>
        <v>2248.823231226012</v>
      </c>
      <c r="O295" s="174" t="s">
        <v>148</v>
      </c>
      <c r="P295" s="181" t="s">
        <v>147</v>
      </c>
    </row>
    <row r="296" spans="1:16" s="167" customFormat="1" ht="12">
      <c r="A296" s="172" t="s">
        <v>669</v>
      </c>
      <c r="B296" s="25" t="s">
        <v>670</v>
      </c>
      <c r="C296" s="173">
        <v>3600</v>
      </c>
      <c r="D296" s="168">
        <v>3</v>
      </c>
      <c r="E296" s="161">
        <v>15.5</v>
      </c>
      <c r="F296" s="162">
        <f t="shared" si="42"/>
        <v>18.754999999999999</v>
      </c>
      <c r="G296" s="181" t="s">
        <v>918</v>
      </c>
      <c r="H296" s="161">
        <f t="shared" si="39"/>
        <v>0</v>
      </c>
      <c r="I296" s="163">
        <f t="shared" si="40"/>
        <v>3711.3402061855672</v>
      </c>
      <c r="J296" s="164">
        <f t="shared" si="41"/>
        <v>4044.9438202247188</v>
      </c>
      <c r="K296" s="194">
        <f t="shared" si="43"/>
        <v>30.954999999999998</v>
      </c>
      <c r="L296" s="165"/>
      <c r="M296" s="165">
        <f t="shared" si="44"/>
        <v>0</v>
      </c>
      <c r="N296" s="166">
        <f t="shared" si="45"/>
        <v>5213.9908755159677</v>
      </c>
      <c r="O296" s="174" t="s">
        <v>304</v>
      </c>
      <c r="P296" s="181" t="s">
        <v>147</v>
      </c>
    </row>
    <row r="297" spans="1:16" s="167" customFormat="1" ht="12">
      <c r="A297" s="172" t="s">
        <v>671</v>
      </c>
      <c r="B297" s="25" t="s">
        <v>672</v>
      </c>
      <c r="C297" s="173">
        <v>3509.99</v>
      </c>
      <c r="D297" s="168">
        <v>3</v>
      </c>
      <c r="E297" s="161">
        <v>15.5</v>
      </c>
      <c r="F297" s="162">
        <f t="shared" si="42"/>
        <v>18.754999999999999</v>
      </c>
      <c r="G297" s="181" t="s">
        <v>918</v>
      </c>
      <c r="H297" s="161">
        <f t="shared" si="39"/>
        <v>0</v>
      </c>
      <c r="I297" s="163">
        <f t="shared" si="40"/>
        <v>3618.5463917525772</v>
      </c>
      <c r="J297" s="164">
        <f t="shared" si="41"/>
        <v>3943.8089887640444</v>
      </c>
      <c r="K297" s="194">
        <f t="shared" si="43"/>
        <v>30.954999999999998</v>
      </c>
      <c r="L297" s="165"/>
      <c r="M297" s="165">
        <f t="shared" si="44"/>
        <v>0</v>
      </c>
      <c r="N297" s="166">
        <f t="shared" si="45"/>
        <v>5083.6266203200803</v>
      </c>
      <c r="O297" s="174" t="s">
        <v>352</v>
      </c>
      <c r="P297" s="181" t="s">
        <v>303</v>
      </c>
    </row>
    <row r="298" spans="1:16" s="167" customFormat="1" ht="12">
      <c r="A298" s="172" t="s">
        <v>673</v>
      </c>
      <c r="B298" s="25" t="s">
        <v>674</v>
      </c>
      <c r="C298" s="173">
        <v>10090.09</v>
      </c>
      <c r="D298" s="168">
        <v>3</v>
      </c>
      <c r="E298" s="161">
        <v>15.5</v>
      </c>
      <c r="F298" s="162">
        <f t="shared" si="42"/>
        <v>18.754999999999999</v>
      </c>
      <c r="G298" s="181" t="s">
        <v>918</v>
      </c>
      <c r="H298" s="161">
        <f t="shared" si="39"/>
        <v>0</v>
      </c>
      <c r="I298" s="163">
        <f t="shared" si="40"/>
        <v>10402.154639175258</v>
      </c>
      <c r="J298" s="164">
        <f t="shared" si="41"/>
        <v>11337.1797752809</v>
      </c>
      <c r="K298" s="194">
        <f t="shared" si="43"/>
        <v>30.954999999999998</v>
      </c>
      <c r="L298" s="165"/>
      <c r="M298" s="165">
        <f t="shared" si="44"/>
        <v>0</v>
      </c>
      <c r="N298" s="166">
        <f t="shared" si="45"/>
        <v>14613.788109204143</v>
      </c>
      <c r="O298" s="174" t="s">
        <v>232</v>
      </c>
      <c r="P298" s="181" t="s">
        <v>573</v>
      </c>
    </row>
    <row r="299" spans="1:16" s="167" customFormat="1" ht="12">
      <c r="A299" s="172" t="s">
        <v>675</v>
      </c>
      <c r="B299" s="25" t="s">
        <v>676</v>
      </c>
      <c r="C299" s="173">
        <v>10000</v>
      </c>
      <c r="D299" s="168">
        <v>3</v>
      </c>
      <c r="E299" s="161">
        <v>15.5</v>
      </c>
      <c r="F299" s="162">
        <f t="shared" si="42"/>
        <v>18.754999999999999</v>
      </c>
      <c r="G299" s="181" t="s">
        <v>918</v>
      </c>
      <c r="H299" s="161">
        <f t="shared" si="39"/>
        <v>0</v>
      </c>
      <c r="I299" s="163">
        <f t="shared" si="40"/>
        <v>10309.278350515464</v>
      </c>
      <c r="J299" s="164">
        <f t="shared" si="41"/>
        <v>11235.955056179775</v>
      </c>
      <c r="K299" s="194">
        <f t="shared" si="43"/>
        <v>30.954999999999998</v>
      </c>
      <c r="L299" s="165"/>
      <c r="M299" s="165">
        <f t="shared" si="44"/>
        <v>0</v>
      </c>
      <c r="N299" s="166">
        <f t="shared" si="45"/>
        <v>14483.307987544355</v>
      </c>
      <c r="O299" s="174" t="s">
        <v>307</v>
      </c>
      <c r="P299" s="181" t="s">
        <v>147</v>
      </c>
    </row>
    <row r="300" spans="1:16" s="167" customFormat="1" ht="12">
      <c r="A300" s="172" t="s">
        <v>677</v>
      </c>
      <c r="B300" s="25" t="s">
        <v>678</v>
      </c>
      <c r="C300" s="173">
        <v>9775</v>
      </c>
      <c r="D300" s="168">
        <v>3</v>
      </c>
      <c r="E300" s="161">
        <v>16</v>
      </c>
      <c r="F300" s="162">
        <f t="shared" si="42"/>
        <v>19.36</v>
      </c>
      <c r="G300" s="181" t="s">
        <v>918</v>
      </c>
      <c r="H300" s="161">
        <f t="shared" si="39"/>
        <v>0</v>
      </c>
      <c r="I300" s="163">
        <f t="shared" si="40"/>
        <v>10077.319587628866</v>
      </c>
      <c r="J300" s="164">
        <f t="shared" si="41"/>
        <v>10983.14606741573</v>
      </c>
      <c r="K300" s="194">
        <f t="shared" si="43"/>
        <v>31.56</v>
      </c>
      <c r="L300" s="165"/>
      <c r="M300" s="165">
        <f t="shared" si="44"/>
        <v>0</v>
      </c>
      <c r="N300" s="166">
        <f t="shared" si="45"/>
        <v>14282.583284628872</v>
      </c>
      <c r="O300" s="174" t="s">
        <v>680</v>
      </c>
      <c r="P300" s="181" t="s">
        <v>679</v>
      </c>
    </row>
    <row r="301" spans="1:16" s="167" customFormat="1" ht="12">
      <c r="A301" s="172" t="s">
        <v>681</v>
      </c>
      <c r="B301" s="25" t="s">
        <v>682</v>
      </c>
      <c r="C301" s="173">
        <v>4875.01</v>
      </c>
      <c r="D301" s="168">
        <v>3</v>
      </c>
      <c r="E301" s="161">
        <v>13.5</v>
      </c>
      <c r="F301" s="162">
        <f t="shared" si="42"/>
        <v>16.335000000000001</v>
      </c>
      <c r="G301" s="181" t="s">
        <v>918</v>
      </c>
      <c r="H301" s="161">
        <f t="shared" si="39"/>
        <v>0</v>
      </c>
      <c r="I301" s="163">
        <f t="shared" si="40"/>
        <v>5025.7835051546399</v>
      </c>
      <c r="J301" s="164">
        <f t="shared" si="41"/>
        <v>5477.5393258426966</v>
      </c>
      <c r="K301" s="194">
        <f t="shared" si="43"/>
        <v>28.535</v>
      </c>
      <c r="L301" s="165"/>
      <c r="M301" s="165">
        <f t="shared" si="44"/>
        <v>0</v>
      </c>
      <c r="N301" s="166">
        <f t="shared" si="45"/>
        <v>6821.5350171412583</v>
      </c>
      <c r="O301" s="174" t="s">
        <v>615</v>
      </c>
      <c r="P301" s="181" t="s">
        <v>614</v>
      </c>
    </row>
    <row r="302" spans="1:16" s="167" customFormat="1" ht="12">
      <c r="A302" s="172" t="s">
        <v>683</v>
      </c>
      <c r="B302" s="25" t="s">
        <v>684</v>
      </c>
      <c r="C302" s="173">
        <v>1527.27</v>
      </c>
      <c r="D302" s="168">
        <v>3</v>
      </c>
      <c r="E302" s="161">
        <v>15.5</v>
      </c>
      <c r="F302" s="162">
        <f t="shared" si="42"/>
        <v>18.754999999999999</v>
      </c>
      <c r="G302" s="181" t="s">
        <v>918</v>
      </c>
      <c r="H302" s="161">
        <f t="shared" si="39"/>
        <v>0</v>
      </c>
      <c r="I302" s="163">
        <f t="shared" si="40"/>
        <v>1574.5051546391753</v>
      </c>
      <c r="J302" s="164">
        <f t="shared" si="41"/>
        <v>1716.0337078651685</v>
      </c>
      <c r="K302" s="194">
        <f t="shared" si="43"/>
        <v>30.954999999999998</v>
      </c>
      <c r="L302" s="165"/>
      <c r="M302" s="165">
        <f t="shared" si="44"/>
        <v>0</v>
      </c>
      <c r="N302" s="166">
        <f t="shared" si="45"/>
        <v>2211.9921790136868</v>
      </c>
      <c r="O302" s="174" t="s">
        <v>268</v>
      </c>
      <c r="P302" s="181" t="s">
        <v>147</v>
      </c>
    </row>
    <row r="303" spans="1:16" s="167" customFormat="1" ht="12">
      <c r="A303" s="172" t="s">
        <v>685</v>
      </c>
      <c r="B303" s="25" t="s">
        <v>686</v>
      </c>
      <c r="C303" s="173">
        <v>1514.46</v>
      </c>
      <c r="D303" s="168">
        <v>3</v>
      </c>
      <c r="E303" s="161">
        <v>15.5</v>
      </c>
      <c r="F303" s="162">
        <f t="shared" si="42"/>
        <v>18.754999999999999</v>
      </c>
      <c r="G303" s="181" t="s">
        <v>918</v>
      </c>
      <c r="H303" s="161">
        <f t="shared" si="39"/>
        <v>0</v>
      </c>
      <c r="I303" s="163">
        <f t="shared" si="40"/>
        <v>1561.2989690721649</v>
      </c>
      <c r="J303" s="164">
        <f t="shared" si="41"/>
        <v>1701.6404494382023</v>
      </c>
      <c r="K303" s="194">
        <f t="shared" si="43"/>
        <v>30.954999999999998</v>
      </c>
      <c r="L303" s="165"/>
      <c r="M303" s="165">
        <f t="shared" si="44"/>
        <v>0</v>
      </c>
      <c r="N303" s="166">
        <f t="shared" si="45"/>
        <v>2193.4390614816425</v>
      </c>
      <c r="O303" s="174" t="s">
        <v>148</v>
      </c>
      <c r="P303" s="181" t="s">
        <v>147</v>
      </c>
    </row>
    <row r="304" spans="1:16" s="167" customFormat="1" ht="12">
      <c r="A304" s="172" t="s">
        <v>687</v>
      </c>
      <c r="B304" s="25" t="s">
        <v>688</v>
      </c>
      <c r="C304" s="173">
        <v>8882.9</v>
      </c>
      <c r="D304" s="168">
        <v>3</v>
      </c>
      <c r="E304" s="161">
        <v>16</v>
      </c>
      <c r="F304" s="162">
        <f t="shared" si="42"/>
        <v>19.36</v>
      </c>
      <c r="G304" s="181" t="s">
        <v>918</v>
      </c>
      <c r="H304" s="161">
        <f t="shared" si="39"/>
        <v>0</v>
      </c>
      <c r="I304" s="163">
        <f t="shared" si="40"/>
        <v>9157.6288659793809</v>
      </c>
      <c r="J304" s="164">
        <f t="shared" si="41"/>
        <v>9980.786516853932</v>
      </c>
      <c r="K304" s="194">
        <f t="shared" si="43"/>
        <v>31.56</v>
      </c>
      <c r="L304" s="165"/>
      <c r="M304" s="165">
        <f t="shared" si="44"/>
        <v>0</v>
      </c>
      <c r="N304" s="166">
        <f t="shared" si="45"/>
        <v>12979.105786090005</v>
      </c>
      <c r="O304" s="174" t="s">
        <v>689</v>
      </c>
      <c r="P304" s="181" t="s">
        <v>489</v>
      </c>
    </row>
    <row r="305" spans="1:16" s="167" customFormat="1" ht="12">
      <c r="A305" s="172" t="s">
        <v>690</v>
      </c>
      <c r="B305" s="25" t="s">
        <v>691</v>
      </c>
      <c r="C305" s="173">
        <v>8775</v>
      </c>
      <c r="D305" s="168">
        <v>3</v>
      </c>
      <c r="E305" s="161">
        <v>15.5</v>
      </c>
      <c r="F305" s="162">
        <f t="shared" si="42"/>
        <v>18.754999999999999</v>
      </c>
      <c r="G305" s="181" t="s">
        <v>918</v>
      </c>
      <c r="H305" s="161">
        <f t="shared" si="39"/>
        <v>0</v>
      </c>
      <c r="I305" s="163">
        <f t="shared" si="40"/>
        <v>9046.3917525773195</v>
      </c>
      <c r="J305" s="164">
        <f t="shared" si="41"/>
        <v>9859.5505617977524</v>
      </c>
      <c r="K305" s="194">
        <f t="shared" si="43"/>
        <v>30.954999999999998</v>
      </c>
      <c r="L305" s="165"/>
      <c r="M305" s="165">
        <f t="shared" si="44"/>
        <v>0</v>
      </c>
      <c r="N305" s="166">
        <f t="shared" si="45"/>
        <v>12709.102759070171</v>
      </c>
      <c r="O305" s="174" t="s">
        <v>148</v>
      </c>
      <c r="P305" s="181" t="s">
        <v>147</v>
      </c>
    </row>
    <row r="306" spans="1:16" s="167" customFormat="1" ht="12">
      <c r="A306" s="172" t="s">
        <v>692</v>
      </c>
      <c r="B306" s="25" t="s">
        <v>693</v>
      </c>
      <c r="C306" s="173">
        <v>1690.42</v>
      </c>
      <c r="D306" s="168">
        <v>3</v>
      </c>
      <c r="E306" s="161">
        <v>15.5</v>
      </c>
      <c r="F306" s="162">
        <f t="shared" si="42"/>
        <v>18.754999999999999</v>
      </c>
      <c r="G306" s="181" t="s">
        <v>918</v>
      </c>
      <c r="H306" s="161">
        <f t="shared" si="39"/>
        <v>0</v>
      </c>
      <c r="I306" s="163">
        <f t="shared" si="40"/>
        <v>1742.7010309278351</v>
      </c>
      <c r="J306" s="164">
        <f t="shared" si="41"/>
        <v>1899.3483146067417</v>
      </c>
      <c r="K306" s="194">
        <f t="shared" si="43"/>
        <v>30.954999999999998</v>
      </c>
      <c r="L306" s="165"/>
      <c r="M306" s="165">
        <f t="shared" si="44"/>
        <v>0</v>
      </c>
      <c r="N306" s="166">
        <f t="shared" si="45"/>
        <v>2448.2873488304731</v>
      </c>
      <c r="O306" s="174" t="s">
        <v>148</v>
      </c>
      <c r="P306" s="181" t="s">
        <v>303</v>
      </c>
    </row>
    <row r="307" spans="1:16" s="167" customFormat="1" ht="12">
      <c r="A307" s="172" t="s">
        <v>694</v>
      </c>
      <c r="B307" s="25" t="s">
        <v>695</v>
      </c>
      <c r="C307" s="173">
        <v>8449.35</v>
      </c>
      <c r="D307" s="168">
        <v>3</v>
      </c>
      <c r="E307" s="161">
        <v>15.5</v>
      </c>
      <c r="F307" s="162">
        <f t="shared" si="42"/>
        <v>18.754999999999999</v>
      </c>
      <c r="G307" s="181" t="s">
        <v>918</v>
      </c>
      <c r="H307" s="161">
        <f t="shared" si="39"/>
        <v>0</v>
      </c>
      <c r="I307" s="163">
        <f t="shared" si="40"/>
        <v>8710.6701030927834</v>
      </c>
      <c r="J307" s="164">
        <f t="shared" si="41"/>
        <v>9493.651685393259</v>
      </c>
      <c r="K307" s="194">
        <f t="shared" si="43"/>
        <v>30.954999999999998</v>
      </c>
      <c r="L307" s="165"/>
      <c r="M307" s="165">
        <f t="shared" si="44"/>
        <v>0</v>
      </c>
      <c r="N307" s="166">
        <f t="shared" si="45"/>
        <v>12237.45383445579</v>
      </c>
      <c r="O307" s="174" t="s">
        <v>232</v>
      </c>
      <c r="P307" s="181" t="s">
        <v>231</v>
      </c>
    </row>
    <row r="308" spans="1:16" s="167" customFormat="1" ht="12">
      <c r="A308" s="172" t="s">
        <v>696</v>
      </c>
      <c r="B308" s="25" t="s">
        <v>697</v>
      </c>
      <c r="C308" s="173">
        <v>2096.25</v>
      </c>
      <c r="D308" s="168">
        <v>3</v>
      </c>
      <c r="E308" s="161">
        <v>15.5</v>
      </c>
      <c r="F308" s="162">
        <f t="shared" si="42"/>
        <v>18.754999999999999</v>
      </c>
      <c r="G308" s="181" t="s">
        <v>918</v>
      </c>
      <c r="H308" s="161">
        <f t="shared" si="39"/>
        <v>0</v>
      </c>
      <c r="I308" s="163">
        <f t="shared" si="40"/>
        <v>2161.0824742268042</v>
      </c>
      <c r="J308" s="164">
        <f t="shared" si="41"/>
        <v>2355.3370786516853</v>
      </c>
      <c r="K308" s="194">
        <f t="shared" si="43"/>
        <v>30.954999999999998</v>
      </c>
      <c r="L308" s="165"/>
      <c r="M308" s="165">
        <f t="shared" si="44"/>
        <v>0</v>
      </c>
      <c r="N308" s="166">
        <f t="shared" si="45"/>
        <v>3036.0634368889855</v>
      </c>
      <c r="O308" s="174" t="s">
        <v>148</v>
      </c>
      <c r="P308" s="181" t="s">
        <v>147</v>
      </c>
    </row>
    <row r="309" spans="1:16" s="167" customFormat="1" ht="12">
      <c r="A309" s="172" t="s">
        <v>698</v>
      </c>
      <c r="B309" s="25" t="s">
        <v>699</v>
      </c>
      <c r="C309" s="173">
        <v>8385</v>
      </c>
      <c r="D309" s="168">
        <v>3</v>
      </c>
      <c r="E309" s="161">
        <v>15.5</v>
      </c>
      <c r="F309" s="162">
        <f t="shared" si="42"/>
        <v>18.754999999999999</v>
      </c>
      <c r="G309" s="181" t="s">
        <v>918</v>
      </c>
      <c r="H309" s="161">
        <f t="shared" si="39"/>
        <v>0</v>
      </c>
      <c r="I309" s="163">
        <f t="shared" si="40"/>
        <v>8644.3298969072166</v>
      </c>
      <c r="J309" s="164">
        <f t="shared" si="41"/>
        <v>9421.348314606741</v>
      </c>
      <c r="K309" s="194">
        <f t="shared" si="43"/>
        <v>30.954999999999998</v>
      </c>
      <c r="L309" s="165"/>
      <c r="M309" s="165">
        <f t="shared" si="44"/>
        <v>0</v>
      </c>
      <c r="N309" s="166">
        <f t="shared" si="45"/>
        <v>12144.253747555942</v>
      </c>
      <c r="O309" s="174" t="s">
        <v>700</v>
      </c>
      <c r="P309" s="181" t="s">
        <v>303</v>
      </c>
    </row>
    <row r="310" spans="1:16" s="167" customFormat="1" ht="12">
      <c r="A310" s="172" t="s">
        <v>701</v>
      </c>
      <c r="B310" s="25" t="s">
        <v>702</v>
      </c>
      <c r="C310" s="173">
        <v>1625.01</v>
      </c>
      <c r="D310" s="168">
        <v>3</v>
      </c>
      <c r="E310" s="161">
        <v>15.5</v>
      </c>
      <c r="F310" s="162">
        <f t="shared" ref="F310:F315" si="46">E310*1.21</f>
        <v>18.754999999999999</v>
      </c>
      <c r="G310" s="181" t="s">
        <v>918</v>
      </c>
      <c r="H310" s="161">
        <f t="shared" si="39"/>
        <v>0</v>
      </c>
      <c r="I310" s="163">
        <f t="shared" si="40"/>
        <v>1675.2680412371135</v>
      </c>
      <c r="J310" s="164">
        <f t="shared" si="41"/>
        <v>1825.8539325842696</v>
      </c>
      <c r="K310" s="194">
        <f t="shared" si="43"/>
        <v>30.954999999999998</v>
      </c>
      <c r="L310" s="165"/>
      <c r="M310" s="165">
        <f t="shared" si="44"/>
        <v>0</v>
      </c>
      <c r="N310" s="166">
        <f t="shared" si="45"/>
        <v>2353.5520312839453</v>
      </c>
      <c r="O310" s="174" t="s">
        <v>170</v>
      </c>
      <c r="P310" s="181" t="s">
        <v>154</v>
      </c>
    </row>
    <row r="311" spans="1:16" s="167" customFormat="1" ht="12">
      <c r="A311" s="172" t="s">
        <v>703</v>
      </c>
      <c r="B311" s="25" t="s">
        <v>704</v>
      </c>
      <c r="C311" s="173">
        <v>8125</v>
      </c>
      <c r="D311" s="168">
        <v>3</v>
      </c>
      <c r="E311" s="161">
        <v>15.5</v>
      </c>
      <c r="F311" s="162">
        <f t="shared" si="46"/>
        <v>18.754999999999999</v>
      </c>
      <c r="G311" s="181" t="s">
        <v>918</v>
      </c>
      <c r="H311" s="161">
        <f t="shared" si="39"/>
        <v>0</v>
      </c>
      <c r="I311" s="163">
        <f t="shared" si="40"/>
        <v>8376.2886597938141</v>
      </c>
      <c r="J311" s="164">
        <f t="shared" si="41"/>
        <v>9129.213483146068</v>
      </c>
      <c r="K311" s="194">
        <f t="shared" si="43"/>
        <v>30.954999999999998</v>
      </c>
      <c r="L311" s="165"/>
      <c r="M311" s="165">
        <f t="shared" si="44"/>
        <v>0</v>
      </c>
      <c r="N311" s="166">
        <f t="shared" si="45"/>
        <v>11767.687739879788</v>
      </c>
      <c r="O311" s="174" t="s">
        <v>148</v>
      </c>
      <c r="P311" s="181" t="s">
        <v>147</v>
      </c>
    </row>
    <row r="312" spans="1:16" s="167" customFormat="1" ht="12">
      <c r="A312" s="172" t="s">
        <v>705</v>
      </c>
      <c r="B312" s="25" t="s">
        <v>706</v>
      </c>
      <c r="C312" s="173">
        <v>4030</v>
      </c>
      <c r="D312" s="168">
        <v>3</v>
      </c>
      <c r="E312" s="161">
        <v>15.5</v>
      </c>
      <c r="F312" s="162">
        <f t="shared" si="46"/>
        <v>18.754999999999999</v>
      </c>
      <c r="G312" s="181" t="s">
        <v>918</v>
      </c>
      <c r="H312" s="161">
        <f t="shared" si="39"/>
        <v>0</v>
      </c>
      <c r="I312" s="163">
        <f t="shared" si="40"/>
        <v>4154.6391752577319</v>
      </c>
      <c r="J312" s="164">
        <f t="shared" si="41"/>
        <v>4528.089887640449</v>
      </c>
      <c r="K312" s="194">
        <f t="shared" si="43"/>
        <v>30.954999999999998</v>
      </c>
      <c r="L312" s="165"/>
      <c r="M312" s="165">
        <f t="shared" si="44"/>
        <v>0</v>
      </c>
      <c r="N312" s="166">
        <f t="shared" si="45"/>
        <v>5836.7731189803753</v>
      </c>
      <c r="O312" s="174" t="s">
        <v>170</v>
      </c>
      <c r="P312" s="181" t="s">
        <v>154</v>
      </c>
    </row>
    <row r="313" spans="1:16" s="167" customFormat="1" ht="12">
      <c r="A313" s="172" t="s">
        <v>707</v>
      </c>
      <c r="B313" s="25" t="s">
        <v>708</v>
      </c>
      <c r="C313" s="173">
        <v>7945.04</v>
      </c>
      <c r="D313" s="168">
        <v>3</v>
      </c>
      <c r="E313" s="161">
        <v>15.5</v>
      </c>
      <c r="F313" s="162">
        <f t="shared" si="46"/>
        <v>18.754999999999999</v>
      </c>
      <c r="G313" s="181" t="s">
        <v>918</v>
      </c>
      <c r="H313" s="161">
        <f t="shared" si="39"/>
        <v>0</v>
      </c>
      <c r="I313" s="163">
        <f t="shared" si="40"/>
        <v>8190.7628865979386</v>
      </c>
      <c r="J313" s="164">
        <f t="shared" si="41"/>
        <v>8927.0112359550567</v>
      </c>
      <c r="K313" s="194">
        <f t="shared" si="43"/>
        <v>30.954999999999998</v>
      </c>
      <c r="L313" s="165"/>
      <c r="M313" s="165">
        <f t="shared" si="44"/>
        <v>0</v>
      </c>
      <c r="N313" s="166">
        <f t="shared" si="45"/>
        <v>11507.04612933594</v>
      </c>
      <c r="O313" s="174" t="s">
        <v>232</v>
      </c>
      <c r="P313" s="181" t="s">
        <v>231</v>
      </c>
    </row>
    <row r="314" spans="1:16" s="167" customFormat="1" ht="12">
      <c r="A314" s="172" t="s">
        <v>709</v>
      </c>
      <c r="B314" s="25" t="s">
        <v>710</v>
      </c>
      <c r="C314" s="173">
        <v>7800</v>
      </c>
      <c r="D314" s="168">
        <v>3</v>
      </c>
      <c r="E314" s="161">
        <v>16</v>
      </c>
      <c r="F314" s="162">
        <f t="shared" si="46"/>
        <v>19.36</v>
      </c>
      <c r="G314" s="181" t="s">
        <v>918</v>
      </c>
      <c r="H314" s="161">
        <f t="shared" si="39"/>
        <v>0</v>
      </c>
      <c r="I314" s="163">
        <f t="shared" si="40"/>
        <v>8041.2371134020623</v>
      </c>
      <c r="J314" s="164">
        <f t="shared" si="41"/>
        <v>8764.0449438202249</v>
      </c>
      <c r="K314" s="194">
        <f t="shared" si="43"/>
        <v>31.56</v>
      </c>
      <c r="L314" s="165"/>
      <c r="M314" s="165">
        <f t="shared" si="44"/>
        <v>0</v>
      </c>
      <c r="N314" s="166">
        <f t="shared" si="45"/>
        <v>11396.843950905903</v>
      </c>
      <c r="O314" s="174" t="s">
        <v>232</v>
      </c>
      <c r="P314" s="181" t="s">
        <v>235</v>
      </c>
    </row>
    <row r="315" spans="1:16" s="167" customFormat="1" ht="12">
      <c r="A315" s="172" t="s">
        <v>711</v>
      </c>
      <c r="B315" s="25" t="s">
        <v>712</v>
      </c>
      <c r="C315" s="173">
        <v>7670</v>
      </c>
      <c r="D315" s="168">
        <v>3</v>
      </c>
      <c r="E315" s="161">
        <v>16.5</v>
      </c>
      <c r="F315" s="162">
        <f t="shared" si="46"/>
        <v>19.965</v>
      </c>
      <c r="G315" s="181" t="s">
        <v>918</v>
      </c>
      <c r="H315" s="161">
        <f t="shared" si="39"/>
        <v>0</v>
      </c>
      <c r="I315" s="163">
        <f t="shared" si="40"/>
        <v>7907.216494845361</v>
      </c>
      <c r="J315" s="164">
        <f t="shared" si="41"/>
        <v>8617.9775280898866</v>
      </c>
      <c r="K315" s="194">
        <f t="shared" si="43"/>
        <v>32.164999999999999</v>
      </c>
      <c r="L315" s="165"/>
      <c r="M315" s="165">
        <f t="shared" si="44"/>
        <v>0</v>
      </c>
      <c r="N315" s="166">
        <f t="shared" si="45"/>
        <v>11306.84749760448</v>
      </c>
      <c r="O315" s="174" t="s">
        <v>155</v>
      </c>
      <c r="P315" s="181" t="s">
        <v>515</v>
      </c>
    </row>
    <row r="316" spans="1:16" s="167" customFormat="1" ht="12">
      <c r="A316" s="172" t="s">
        <v>713</v>
      </c>
      <c r="B316" s="25" t="s">
        <v>714</v>
      </c>
      <c r="C316" s="173">
        <v>218.12</v>
      </c>
      <c r="D316" s="168">
        <v>3</v>
      </c>
      <c r="E316" s="161">
        <v>15.5</v>
      </c>
      <c r="F316" s="162">
        <f>E316*1.21</f>
        <v>18.754999999999999</v>
      </c>
      <c r="G316" s="181" t="s">
        <v>918</v>
      </c>
      <c r="H316" s="161">
        <f t="shared" si="39"/>
        <v>0</v>
      </c>
      <c r="I316" s="163">
        <f t="shared" si="40"/>
        <v>224.86597938144331</v>
      </c>
      <c r="J316" s="164">
        <f t="shared" si="41"/>
        <v>245.07865168539325</v>
      </c>
      <c r="K316" s="194">
        <f t="shared" si="43"/>
        <v>30.954999999999998</v>
      </c>
      <c r="L316" s="165"/>
      <c r="M316" s="165">
        <f t="shared" si="44"/>
        <v>0</v>
      </c>
      <c r="N316" s="166">
        <f t="shared" si="45"/>
        <v>315.90991382431747</v>
      </c>
      <c r="O316" s="174" t="s">
        <v>148</v>
      </c>
      <c r="P316" s="181" t="s">
        <v>147</v>
      </c>
    </row>
    <row r="317" spans="1:16" s="167" customFormat="1" ht="12">
      <c r="A317" s="172" t="s">
        <v>715</v>
      </c>
      <c r="B317" s="25" t="s">
        <v>716</v>
      </c>
      <c r="C317" s="173">
        <v>218.12</v>
      </c>
      <c r="D317" s="168">
        <v>3</v>
      </c>
      <c r="E317" s="161">
        <v>15.5</v>
      </c>
      <c r="F317" s="162">
        <f>E317*1.21</f>
        <v>18.754999999999999</v>
      </c>
      <c r="G317" s="181" t="s">
        <v>918</v>
      </c>
      <c r="H317" s="161">
        <f t="shared" si="39"/>
        <v>0</v>
      </c>
      <c r="I317" s="163">
        <f t="shared" si="40"/>
        <v>224.86597938144331</v>
      </c>
      <c r="J317" s="164">
        <f t="shared" si="41"/>
        <v>245.07865168539325</v>
      </c>
      <c r="K317" s="194">
        <f t="shared" si="43"/>
        <v>30.954999999999998</v>
      </c>
      <c r="L317" s="165"/>
      <c r="M317" s="165">
        <f t="shared" si="44"/>
        <v>0</v>
      </c>
      <c r="N317" s="166">
        <f t="shared" si="45"/>
        <v>315.90991382431747</v>
      </c>
      <c r="O317" s="174" t="s">
        <v>148</v>
      </c>
      <c r="P317" s="181" t="s">
        <v>147</v>
      </c>
    </row>
    <row r="318" spans="1:16" s="167" customFormat="1" ht="12">
      <c r="A318" s="172" t="s">
        <v>717</v>
      </c>
      <c r="B318" s="25" t="s">
        <v>718</v>
      </c>
      <c r="C318" s="173">
        <v>1420.25</v>
      </c>
      <c r="D318" s="168">
        <v>3</v>
      </c>
      <c r="E318" s="161">
        <v>15.5</v>
      </c>
      <c r="F318" s="162">
        <f t="shared" ref="F318:F323" si="47">E318*1.21</f>
        <v>18.754999999999999</v>
      </c>
      <c r="G318" s="181" t="s">
        <v>918</v>
      </c>
      <c r="H318" s="161">
        <f t="shared" si="39"/>
        <v>0</v>
      </c>
      <c r="I318" s="163">
        <f t="shared" si="40"/>
        <v>1464.1752577319587</v>
      </c>
      <c r="J318" s="164">
        <f t="shared" si="41"/>
        <v>1595.7865168539327</v>
      </c>
      <c r="K318" s="194">
        <f t="shared" si="43"/>
        <v>30.954999999999998</v>
      </c>
      <c r="L318" s="165"/>
      <c r="M318" s="165">
        <f t="shared" si="44"/>
        <v>0</v>
      </c>
      <c r="N318" s="166">
        <f t="shared" si="45"/>
        <v>2056.9918169309872</v>
      </c>
      <c r="O318" s="174" t="s">
        <v>155</v>
      </c>
      <c r="P318" s="181" t="s">
        <v>154</v>
      </c>
    </row>
    <row r="319" spans="1:16" s="167" customFormat="1" ht="12">
      <c r="A319" s="172" t="s">
        <v>719</v>
      </c>
      <c r="B319" s="25" t="s">
        <v>720</v>
      </c>
      <c r="C319" s="173">
        <v>6924.5</v>
      </c>
      <c r="D319" s="168">
        <v>3</v>
      </c>
      <c r="E319" s="161">
        <v>15.5</v>
      </c>
      <c r="F319" s="162">
        <f t="shared" si="47"/>
        <v>18.754999999999999</v>
      </c>
      <c r="G319" s="181" t="s">
        <v>918</v>
      </c>
      <c r="H319" s="161">
        <f t="shared" si="39"/>
        <v>0</v>
      </c>
      <c r="I319" s="163">
        <f t="shared" si="40"/>
        <v>7138.6597938144332</v>
      </c>
      <c r="J319" s="164">
        <f t="shared" si="41"/>
        <v>7780.3370786516853</v>
      </c>
      <c r="K319" s="194">
        <f t="shared" si="43"/>
        <v>30.954999999999998</v>
      </c>
      <c r="L319" s="165"/>
      <c r="M319" s="165">
        <f t="shared" si="44"/>
        <v>0</v>
      </c>
      <c r="N319" s="166">
        <f t="shared" si="45"/>
        <v>10028.966615975089</v>
      </c>
      <c r="O319" s="174" t="s">
        <v>148</v>
      </c>
      <c r="P319" s="181" t="s">
        <v>147</v>
      </c>
    </row>
    <row r="320" spans="1:16" s="167" customFormat="1" ht="12">
      <c r="A320" s="172" t="s">
        <v>721</v>
      </c>
      <c r="B320" s="25" t="s">
        <v>722</v>
      </c>
      <c r="C320" s="173">
        <v>2266.69</v>
      </c>
      <c r="D320" s="168">
        <v>3</v>
      </c>
      <c r="E320" s="161">
        <v>15.5</v>
      </c>
      <c r="F320" s="162">
        <f t="shared" si="47"/>
        <v>18.754999999999999</v>
      </c>
      <c r="G320" s="181" t="s">
        <v>918</v>
      </c>
      <c r="H320" s="161">
        <f t="shared" si="39"/>
        <v>0</v>
      </c>
      <c r="I320" s="163">
        <f t="shared" si="40"/>
        <v>2336.7938144329896</v>
      </c>
      <c r="J320" s="164">
        <f t="shared" si="41"/>
        <v>2546.8426966292136</v>
      </c>
      <c r="K320" s="194">
        <f t="shared" si="43"/>
        <v>30.954999999999998</v>
      </c>
      <c r="L320" s="165"/>
      <c r="M320" s="165">
        <f t="shared" si="44"/>
        <v>0</v>
      </c>
      <c r="N320" s="166">
        <f t="shared" si="45"/>
        <v>3282.9169382286914</v>
      </c>
      <c r="O320" s="174" t="s">
        <v>232</v>
      </c>
      <c r="P320" s="181" t="s">
        <v>218</v>
      </c>
    </row>
    <row r="321" spans="1:16" s="167" customFormat="1" ht="12">
      <c r="A321" s="172" t="s">
        <v>723</v>
      </c>
      <c r="B321" s="25" t="s">
        <v>724</v>
      </c>
      <c r="C321" s="173">
        <v>6641.48</v>
      </c>
      <c r="D321" s="168">
        <v>3</v>
      </c>
      <c r="E321" s="161">
        <v>15.5</v>
      </c>
      <c r="F321" s="162">
        <f t="shared" si="47"/>
        <v>18.754999999999999</v>
      </c>
      <c r="G321" s="181" t="s">
        <v>918</v>
      </c>
      <c r="H321" s="161">
        <f t="shared" si="39"/>
        <v>0</v>
      </c>
      <c r="I321" s="163">
        <f t="shared" si="40"/>
        <v>6846.8865979381444</v>
      </c>
      <c r="J321" s="164">
        <f t="shared" si="41"/>
        <v>7462.3370786516844</v>
      </c>
      <c r="K321" s="194">
        <f t="shared" si="43"/>
        <v>30.954999999999998</v>
      </c>
      <c r="L321" s="165"/>
      <c r="M321" s="165">
        <f t="shared" si="44"/>
        <v>0</v>
      </c>
      <c r="N321" s="166">
        <f t="shared" si="45"/>
        <v>9619.0600333116072</v>
      </c>
      <c r="O321" s="174" t="s">
        <v>637</v>
      </c>
      <c r="P321" s="181" t="s">
        <v>231</v>
      </c>
    </row>
    <row r="322" spans="1:16" s="167" customFormat="1" ht="12">
      <c r="A322" s="172" t="s">
        <v>725</v>
      </c>
      <c r="B322" s="25" t="s">
        <v>726</v>
      </c>
      <c r="C322" s="173">
        <v>3250</v>
      </c>
      <c r="D322" s="168">
        <v>3</v>
      </c>
      <c r="E322" s="161">
        <v>16.5</v>
      </c>
      <c r="F322" s="162">
        <f t="shared" si="47"/>
        <v>19.965</v>
      </c>
      <c r="G322" s="181" t="s">
        <v>918</v>
      </c>
      <c r="H322" s="161">
        <f t="shared" si="39"/>
        <v>0</v>
      </c>
      <c r="I322" s="163">
        <f t="shared" si="40"/>
        <v>3350.5154639175257</v>
      </c>
      <c r="J322" s="164">
        <f t="shared" si="41"/>
        <v>3651.6853932584268</v>
      </c>
      <c r="K322" s="194">
        <f t="shared" si="43"/>
        <v>32.164999999999999</v>
      </c>
      <c r="L322" s="165"/>
      <c r="M322" s="165">
        <f t="shared" si="44"/>
        <v>0</v>
      </c>
      <c r="N322" s="166">
        <f t="shared" si="45"/>
        <v>4791.0370752561357</v>
      </c>
      <c r="O322" s="174" t="s">
        <v>155</v>
      </c>
      <c r="P322" s="181" t="s">
        <v>515</v>
      </c>
    </row>
    <row r="323" spans="1:16" s="167" customFormat="1" ht="12">
      <c r="A323" s="172" t="s">
        <v>727</v>
      </c>
      <c r="B323" s="25" t="s">
        <v>728</v>
      </c>
      <c r="C323" s="173">
        <v>3250</v>
      </c>
      <c r="D323" s="168">
        <v>3</v>
      </c>
      <c r="E323" s="161">
        <v>15.5</v>
      </c>
      <c r="F323" s="162">
        <f t="shared" si="47"/>
        <v>18.754999999999999</v>
      </c>
      <c r="G323" s="181" t="s">
        <v>918</v>
      </c>
      <c r="H323" s="161">
        <f t="shared" si="39"/>
        <v>0</v>
      </c>
      <c r="I323" s="163">
        <f t="shared" si="40"/>
        <v>3350.5154639175257</v>
      </c>
      <c r="J323" s="164">
        <f t="shared" si="41"/>
        <v>3651.6853932584268</v>
      </c>
      <c r="K323" s="194">
        <f t="shared" si="43"/>
        <v>30.954999999999998</v>
      </c>
      <c r="L323" s="165"/>
      <c r="M323" s="165">
        <f t="shared" si="44"/>
        <v>0</v>
      </c>
      <c r="N323" s="166">
        <f t="shared" si="45"/>
        <v>4707.0750959519155</v>
      </c>
      <c r="O323" s="174" t="s">
        <v>170</v>
      </c>
      <c r="P323" s="181" t="s">
        <v>154</v>
      </c>
    </row>
    <row r="324" spans="1:16" s="167" customFormat="1" ht="12">
      <c r="A324" s="172" t="s">
        <v>729</v>
      </c>
      <c r="B324" s="25" t="s">
        <v>730</v>
      </c>
      <c r="C324" s="173">
        <v>6500</v>
      </c>
      <c r="D324" s="168">
        <v>3</v>
      </c>
      <c r="E324" s="161">
        <v>16</v>
      </c>
      <c r="F324" s="162">
        <f t="shared" ref="F324:F347" si="48">E324*1.21</f>
        <v>19.36</v>
      </c>
      <c r="G324" s="181" t="s">
        <v>918</v>
      </c>
      <c r="H324" s="161">
        <f t="shared" si="39"/>
        <v>0</v>
      </c>
      <c r="I324" s="163">
        <f t="shared" si="40"/>
        <v>6701.0309278350514</v>
      </c>
      <c r="J324" s="164">
        <f t="shared" si="41"/>
        <v>7303.3707865168535</v>
      </c>
      <c r="K324" s="194">
        <f t="shared" si="43"/>
        <v>31.56</v>
      </c>
      <c r="L324" s="165"/>
      <c r="M324" s="165">
        <f t="shared" si="44"/>
        <v>0</v>
      </c>
      <c r="N324" s="166">
        <f t="shared" si="45"/>
        <v>9497.3699590882516</v>
      </c>
      <c r="O324" s="174" t="s">
        <v>232</v>
      </c>
      <c r="P324" s="181" t="s">
        <v>489</v>
      </c>
    </row>
    <row r="325" spans="1:16" s="167" customFormat="1" ht="12">
      <c r="A325" s="172" t="s">
        <v>731</v>
      </c>
      <c r="B325" s="25" t="s">
        <v>732</v>
      </c>
      <c r="C325" s="173">
        <v>6500</v>
      </c>
      <c r="D325" s="168">
        <v>3</v>
      </c>
      <c r="E325" s="161">
        <v>16</v>
      </c>
      <c r="F325" s="162">
        <f t="shared" si="48"/>
        <v>19.36</v>
      </c>
      <c r="G325" s="181" t="s">
        <v>918</v>
      </c>
      <c r="H325" s="161">
        <f t="shared" si="39"/>
        <v>0</v>
      </c>
      <c r="I325" s="163">
        <f t="shared" si="40"/>
        <v>6701.0309278350514</v>
      </c>
      <c r="J325" s="164">
        <f t="shared" si="41"/>
        <v>7303.3707865168535</v>
      </c>
      <c r="K325" s="194">
        <f t="shared" si="43"/>
        <v>31.56</v>
      </c>
      <c r="L325" s="165"/>
      <c r="M325" s="165">
        <f t="shared" si="44"/>
        <v>0</v>
      </c>
      <c r="N325" s="166">
        <f t="shared" si="45"/>
        <v>9497.3699590882516</v>
      </c>
      <c r="O325" s="174" t="s">
        <v>232</v>
      </c>
      <c r="P325" s="181" t="s">
        <v>489</v>
      </c>
    </row>
    <row r="326" spans="1:16" s="167" customFormat="1" ht="12">
      <c r="A326" s="172" t="s">
        <v>733</v>
      </c>
      <c r="B326" s="25" t="s">
        <v>734</v>
      </c>
      <c r="C326" s="173">
        <v>6500</v>
      </c>
      <c r="D326" s="168">
        <v>3</v>
      </c>
      <c r="E326" s="161">
        <v>13.5</v>
      </c>
      <c r="F326" s="162">
        <f t="shared" si="48"/>
        <v>16.335000000000001</v>
      </c>
      <c r="G326" s="181" t="s">
        <v>918</v>
      </c>
      <c r="H326" s="161">
        <f t="shared" si="39"/>
        <v>0</v>
      </c>
      <c r="I326" s="163">
        <f t="shared" si="40"/>
        <v>6701.0309278350514</v>
      </c>
      <c r="J326" s="164">
        <f t="shared" si="41"/>
        <v>7303.3707865168535</v>
      </c>
      <c r="K326" s="194">
        <f t="shared" si="43"/>
        <v>28.535</v>
      </c>
      <c r="L326" s="165"/>
      <c r="M326" s="165">
        <f t="shared" si="44"/>
        <v>0</v>
      </c>
      <c r="N326" s="166">
        <f t="shared" si="45"/>
        <v>9095.3613657034912</v>
      </c>
      <c r="O326" s="174" t="s">
        <v>615</v>
      </c>
      <c r="P326" s="181" t="s">
        <v>614</v>
      </c>
    </row>
    <row r="327" spans="1:16" s="167" customFormat="1" ht="12">
      <c r="A327" s="172" t="s">
        <v>735</v>
      </c>
      <c r="B327" s="25" t="s">
        <v>736</v>
      </c>
      <c r="C327" s="173">
        <v>6493.5</v>
      </c>
      <c r="D327" s="168">
        <v>3</v>
      </c>
      <c r="E327" s="161">
        <v>15.5</v>
      </c>
      <c r="F327" s="162">
        <f t="shared" si="48"/>
        <v>18.754999999999999</v>
      </c>
      <c r="G327" s="181" t="s">
        <v>918</v>
      </c>
      <c r="H327" s="161">
        <f t="shared" si="39"/>
        <v>0</v>
      </c>
      <c r="I327" s="163">
        <f t="shared" si="40"/>
        <v>6694.3298969072166</v>
      </c>
      <c r="J327" s="164">
        <f t="shared" si="41"/>
        <v>7296.0674157303374</v>
      </c>
      <c r="K327" s="194">
        <f t="shared" si="43"/>
        <v>30.954999999999998</v>
      </c>
      <c r="L327" s="165"/>
      <c r="M327" s="165">
        <f t="shared" si="44"/>
        <v>0</v>
      </c>
      <c r="N327" s="166">
        <f t="shared" si="45"/>
        <v>9404.7360417119271</v>
      </c>
      <c r="O327" s="174" t="s">
        <v>232</v>
      </c>
      <c r="P327" s="181" t="s">
        <v>231</v>
      </c>
    </row>
    <row r="328" spans="1:16" s="167" customFormat="1" ht="12">
      <c r="A328" s="172" t="s">
        <v>737</v>
      </c>
      <c r="B328" s="25" t="s">
        <v>738</v>
      </c>
      <c r="C328" s="173">
        <v>6376.49</v>
      </c>
      <c r="D328" s="168">
        <v>3</v>
      </c>
      <c r="E328" s="161">
        <v>16</v>
      </c>
      <c r="F328" s="162">
        <f t="shared" si="48"/>
        <v>19.36</v>
      </c>
      <c r="G328" s="181" t="s">
        <v>918</v>
      </c>
      <c r="H328" s="161">
        <f t="shared" si="39"/>
        <v>0</v>
      </c>
      <c r="I328" s="163">
        <f t="shared" si="40"/>
        <v>6573.7010309278348</v>
      </c>
      <c r="J328" s="164">
        <f t="shared" si="41"/>
        <v>7164.5955056179773</v>
      </c>
      <c r="K328" s="194">
        <f t="shared" si="43"/>
        <v>31.56</v>
      </c>
      <c r="L328" s="165"/>
      <c r="M328" s="165">
        <f t="shared" si="44"/>
        <v>0</v>
      </c>
      <c r="N328" s="166">
        <f t="shared" si="45"/>
        <v>9316.9053185271769</v>
      </c>
      <c r="O328" s="174" t="s">
        <v>232</v>
      </c>
      <c r="P328" s="181" t="s">
        <v>588</v>
      </c>
    </row>
    <row r="329" spans="1:16" s="167" customFormat="1" ht="12">
      <c r="A329" s="172" t="s">
        <v>739</v>
      </c>
      <c r="B329" s="25" t="s">
        <v>740</v>
      </c>
      <c r="C329" s="173">
        <v>6175.01</v>
      </c>
      <c r="D329" s="168">
        <v>3</v>
      </c>
      <c r="E329" s="161">
        <v>15.5</v>
      </c>
      <c r="F329" s="162">
        <f t="shared" si="48"/>
        <v>18.754999999999999</v>
      </c>
      <c r="G329" s="181" t="s">
        <v>918</v>
      </c>
      <c r="H329" s="161">
        <f t="shared" si="39"/>
        <v>0</v>
      </c>
      <c r="I329" s="163">
        <f t="shared" si="40"/>
        <v>6365.9896907216498</v>
      </c>
      <c r="J329" s="164">
        <f t="shared" si="41"/>
        <v>6938.2134831460671</v>
      </c>
      <c r="K329" s="194">
        <f t="shared" si="43"/>
        <v>30.954999999999998</v>
      </c>
      <c r="L329" s="165"/>
      <c r="M329" s="165">
        <f t="shared" si="44"/>
        <v>0</v>
      </c>
      <c r="N329" s="166">
        <f t="shared" si="45"/>
        <v>8943.4571656166263</v>
      </c>
      <c r="O329" s="174" t="s">
        <v>151</v>
      </c>
      <c r="P329" s="181" t="s">
        <v>208</v>
      </c>
    </row>
    <row r="330" spans="1:16" s="167" customFormat="1" ht="12">
      <c r="A330" s="172" t="s">
        <v>741</v>
      </c>
      <c r="B330" s="25" t="s">
        <v>742</v>
      </c>
      <c r="C330" s="173">
        <v>6175.01</v>
      </c>
      <c r="D330" s="168">
        <v>3</v>
      </c>
      <c r="E330" s="161">
        <v>16.5</v>
      </c>
      <c r="F330" s="162">
        <f t="shared" si="48"/>
        <v>19.965</v>
      </c>
      <c r="G330" s="181" t="s">
        <v>918</v>
      </c>
      <c r="H330" s="161">
        <f t="shared" si="39"/>
        <v>0</v>
      </c>
      <c r="I330" s="163">
        <f t="shared" si="40"/>
        <v>6365.9896907216498</v>
      </c>
      <c r="J330" s="164">
        <f t="shared" si="41"/>
        <v>6938.2134831460671</v>
      </c>
      <c r="K330" s="194">
        <f t="shared" si="43"/>
        <v>32.164999999999999</v>
      </c>
      <c r="L330" s="165"/>
      <c r="M330" s="165">
        <f t="shared" si="44"/>
        <v>0</v>
      </c>
      <c r="N330" s="166">
        <f t="shared" si="45"/>
        <v>9102.9851846391975</v>
      </c>
      <c r="O330" s="174" t="s">
        <v>232</v>
      </c>
      <c r="P330" s="181" t="s">
        <v>515</v>
      </c>
    </row>
    <row r="331" spans="1:16" s="167" customFormat="1" ht="12">
      <c r="A331" s="172" t="s">
        <v>743</v>
      </c>
      <c r="B331" s="25" t="s">
        <v>744</v>
      </c>
      <c r="C331" s="173">
        <v>6050</v>
      </c>
      <c r="D331" s="168">
        <v>3</v>
      </c>
      <c r="E331" s="161">
        <v>15.5</v>
      </c>
      <c r="F331" s="162">
        <f t="shared" si="48"/>
        <v>18.754999999999999</v>
      </c>
      <c r="G331" s="181" t="s">
        <v>918</v>
      </c>
      <c r="H331" s="161">
        <f t="shared" si="39"/>
        <v>0</v>
      </c>
      <c r="I331" s="163">
        <f t="shared" si="40"/>
        <v>6237.1134020618556</v>
      </c>
      <c r="J331" s="164">
        <f t="shared" si="41"/>
        <v>6797.7528089887637</v>
      </c>
      <c r="K331" s="194">
        <f t="shared" si="43"/>
        <v>30.954999999999998</v>
      </c>
      <c r="L331" s="165"/>
      <c r="M331" s="165">
        <f t="shared" si="44"/>
        <v>0</v>
      </c>
      <c r="N331" s="166">
        <f t="shared" si="45"/>
        <v>8762.4013324643347</v>
      </c>
      <c r="O331" s="174" t="s">
        <v>148</v>
      </c>
      <c r="P331" s="181" t="s">
        <v>303</v>
      </c>
    </row>
    <row r="332" spans="1:16" s="167" customFormat="1" ht="12">
      <c r="A332" s="172" t="s">
        <v>745</v>
      </c>
      <c r="B332" s="25" t="s">
        <v>746</v>
      </c>
      <c r="C332" s="173">
        <v>5980</v>
      </c>
      <c r="D332" s="168">
        <v>3</v>
      </c>
      <c r="E332" s="161">
        <v>15.5</v>
      </c>
      <c r="F332" s="162">
        <f t="shared" si="48"/>
        <v>18.754999999999999</v>
      </c>
      <c r="G332" s="181" t="s">
        <v>918</v>
      </c>
      <c r="H332" s="161">
        <f t="shared" si="39"/>
        <v>0</v>
      </c>
      <c r="I332" s="163">
        <f t="shared" si="40"/>
        <v>6164.9484536082473</v>
      </c>
      <c r="J332" s="164">
        <f t="shared" si="41"/>
        <v>6719.1011235955057</v>
      </c>
      <c r="K332" s="194">
        <f t="shared" si="43"/>
        <v>30.954999999999998</v>
      </c>
      <c r="L332" s="165"/>
      <c r="M332" s="165">
        <f t="shared" si="44"/>
        <v>0</v>
      </c>
      <c r="N332" s="166">
        <f t="shared" si="45"/>
        <v>8661.0181765515244</v>
      </c>
      <c r="O332" s="174" t="s">
        <v>155</v>
      </c>
      <c r="P332" s="181" t="s">
        <v>154</v>
      </c>
    </row>
    <row r="333" spans="1:16" s="167" customFormat="1" ht="12">
      <c r="A333" s="172" t="s">
        <v>747</v>
      </c>
      <c r="B333" s="25" t="s">
        <v>748</v>
      </c>
      <c r="C333" s="173">
        <v>1950</v>
      </c>
      <c r="D333" s="168">
        <v>3</v>
      </c>
      <c r="E333" s="161">
        <v>15.5</v>
      </c>
      <c r="F333" s="162">
        <f t="shared" si="48"/>
        <v>18.754999999999999</v>
      </c>
      <c r="G333" s="181" t="s">
        <v>918</v>
      </c>
      <c r="H333" s="161">
        <f t="shared" si="39"/>
        <v>0</v>
      </c>
      <c r="I333" s="163">
        <f t="shared" si="40"/>
        <v>2010.3092783505156</v>
      </c>
      <c r="J333" s="164">
        <f t="shared" si="41"/>
        <v>2191.0112359550562</v>
      </c>
      <c r="K333" s="194">
        <f t="shared" si="43"/>
        <v>30.954999999999998</v>
      </c>
      <c r="L333" s="165"/>
      <c r="M333" s="165">
        <f t="shared" si="44"/>
        <v>0</v>
      </c>
      <c r="N333" s="166">
        <f t="shared" si="45"/>
        <v>2824.2450575711491</v>
      </c>
      <c r="O333" s="174" t="s">
        <v>232</v>
      </c>
      <c r="P333" s="181" t="s">
        <v>154</v>
      </c>
    </row>
    <row r="334" spans="1:16" s="167" customFormat="1" ht="12">
      <c r="A334" s="172" t="s">
        <v>749</v>
      </c>
      <c r="B334" s="25" t="s">
        <v>750</v>
      </c>
      <c r="C334" s="173">
        <v>5795.8</v>
      </c>
      <c r="D334" s="168">
        <v>3</v>
      </c>
      <c r="E334" s="161">
        <v>16</v>
      </c>
      <c r="F334" s="162">
        <f t="shared" si="48"/>
        <v>19.36</v>
      </c>
      <c r="G334" s="181" t="s">
        <v>918</v>
      </c>
      <c r="H334" s="161">
        <f t="shared" ref="H334:H397" si="49">(IF(G334=$G$3,$H$3)+IF(G334=$G$4,$H$4)+IF(G334=$G$5,$H$5)+IF(G334=$G$6,$H$6)+IF(G334=$G$7,$H$7)+IF(G334=$G$8,$H$8)+IF(G334=$G$9,$H$9)+IF(G334=$G$10,$H$10)+IF(G334=$G$11,$H$11))</f>
        <v>0</v>
      </c>
      <c r="I334" s="163">
        <f t="shared" ref="I334:I397" si="50">(C334/(($J$3-D334)/100))</f>
        <v>5975.0515463917527</v>
      </c>
      <c r="J334" s="164">
        <f t="shared" ref="J334:J397" si="51">(C334/(($J$3-D334)/100-(0.08)))</f>
        <v>6512.1348314606739</v>
      </c>
      <c r="K334" s="194">
        <f t="shared" si="43"/>
        <v>31.56</v>
      </c>
      <c r="L334" s="165"/>
      <c r="M334" s="165">
        <f t="shared" si="44"/>
        <v>0</v>
      </c>
      <c r="N334" s="166">
        <f t="shared" si="45"/>
        <v>8468.4395090590297</v>
      </c>
      <c r="O334" s="174" t="s">
        <v>751</v>
      </c>
      <c r="P334" s="181" t="s">
        <v>107</v>
      </c>
    </row>
    <row r="335" spans="1:16" s="167" customFormat="1" ht="12">
      <c r="A335" s="172" t="s">
        <v>752</v>
      </c>
      <c r="B335" s="25" t="s">
        <v>753</v>
      </c>
      <c r="C335" s="173">
        <v>5752.7</v>
      </c>
      <c r="D335" s="168">
        <v>3</v>
      </c>
      <c r="E335" s="161">
        <v>12.65</v>
      </c>
      <c r="F335" s="162">
        <f t="shared" si="48"/>
        <v>15.3065</v>
      </c>
      <c r="G335" s="181" t="s">
        <v>918</v>
      </c>
      <c r="H335" s="161">
        <f t="shared" si="49"/>
        <v>0</v>
      </c>
      <c r="I335" s="163">
        <f t="shared" si="50"/>
        <v>5930.6185567010307</v>
      </c>
      <c r="J335" s="164">
        <f t="shared" si="51"/>
        <v>6463.7078651685388</v>
      </c>
      <c r="K335" s="194">
        <f t="shared" ref="K335:K398" si="52">(D335+8+1.2)+(F335+H335)</f>
        <v>27.506499999999999</v>
      </c>
      <c r="L335" s="165"/>
      <c r="M335" s="165">
        <f t="shared" ref="M335:M398" si="53">L335*1.21</f>
        <v>0</v>
      </c>
      <c r="N335" s="166">
        <f t="shared" ref="N335:N398" si="54">C335/((100-K335)/100)+M335</f>
        <v>7935.4700766275591</v>
      </c>
      <c r="O335" s="174" t="s">
        <v>232</v>
      </c>
      <c r="P335" s="181" t="s">
        <v>279</v>
      </c>
    </row>
    <row r="336" spans="1:16" s="167" customFormat="1" ht="12">
      <c r="A336" s="172" t="s">
        <v>754</v>
      </c>
      <c r="B336" s="25" t="s">
        <v>755</v>
      </c>
      <c r="C336" s="173">
        <v>2828.29</v>
      </c>
      <c r="D336" s="168">
        <v>3</v>
      </c>
      <c r="E336" s="161">
        <v>16.5</v>
      </c>
      <c r="F336" s="162">
        <f t="shared" si="48"/>
        <v>19.965</v>
      </c>
      <c r="G336" s="181" t="s">
        <v>918</v>
      </c>
      <c r="H336" s="161">
        <f t="shared" si="49"/>
        <v>0</v>
      </c>
      <c r="I336" s="163">
        <f t="shared" si="50"/>
        <v>2915.7628865979382</v>
      </c>
      <c r="J336" s="164">
        <f t="shared" si="51"/>
        <v>3177.8539325842694</v>
      </c>
      <c r="K336" s="194">
        <f t="shared" si="52"/>
        <v>32.164999999999999</v>
      </c>
      <c r="L336" s="165"/>
      <c r="M336" s="165">
        <f t="shared" si="53"/>
        <v>0</v>
      </c>
      <c r="N336" s="166">
        <f t="shared" si="54"/>
        <v>4169.3668460234385</v>
      </c>
      <c r="O336" s="174" t="s">
        <v>155</v>
      </c>
      <c r="P336" s="181" t="s">
        <v>515</v>
      </c>
    </row>
    <row r="337" spans="1:16" s="167" customFormat="1" ht="12">
      <c r="A337" s="172" t="s">
        <v>756</v>
      </c>
      <c r="B337" s="25" t="s">
        <v>757</v>
      </c>
      <c r="C337" s="173">
        <v>5590</v>
      </c>
      <c r="D337" s="168">
        <v>3</v>
      </c>
      <c r="E337" s="161">
        <v>15.5</v>
      </c>
      <c r="F337" s="162">
        <f t="shared" si="48"/>
        <v>18.754999999999999</v>
      </c>
      <c r="G337" s="181" t="s">
        <v>918</v>
      </c>
      <c r="H337" s="161">
        <f t="shared" si="49"/>
        <v>0</v>
      </c>
      <c r="I337" s="163">
        <f t="shared" si="50"/>
        <v>5762.8865979381444</v>
      </c>
      <c r="J337" s="164">
        <f t="shared" si="51"/>
        <v>6280.8988764044943</v>
      </c>
      <c r="K337" s="194">
        <f t="shared" si="52"/>
        <v>30.954999999999998</v>
      </c>
      <c r="L337" s="165"/>
      <c r="M337" s="165">
        <f t="shared" si="53"/>
        <v>0</v>
      </c>
      <c r="N337" s="166">
        <f t="shared" si="54"/>
        <v>8096.1691650372941</v>
      </c>
      <c r="O337" s="174" t="s">
        <v>155</v>
      </c>
      <c r="P337" s="181" t="s">
        <v>244</v>
      </c>
    </row>
    <row r="338" spans="1:16" s="167" customFormat="1" ht="12">
      <c r="A338" s="172" t="s">
        <v>758</v>
      </c>
      <c r="B338" s="25" t="s">
        <v>759</v>
      </c>
      <c r="C338" s="173">
        <v>5525.01</v>
      </c>
      <c r="D338" s="168">
        <v>3</v>
      </c>
      <c r="E338" s="161">
        <v>15.5</v>
      </c>
      <c r="F338" s="162">
        <f t="shared" si="48"/>
        <v>18.754999999999999</v>
      </c>
      <c r="G338" s="181" t="s">
        <v>918</v>
      </c>
      <c r="H338" s="161">
        <f t="shared" si="49"/>
        <v>0</v>
      </c>
      <c r="I338" s="163">
        <f t="shared" si="50"/>
        <v>5695.8865979381444</v>
      </c>
      <c r="J338" s="164">
        <f t="shared" si="51"/>
        <v>6207.8764044943819</v>
      </c>
      <c r="K338" s="194">
        <f t="shared" si="52"/>
        <v>30.954999999999998</v>
      </c>
      <c r="L338" s="165"/>
      <c r="M338" s="165">
        <f t="shared" si="53"/>
        <v>0</v>
      </c>
      <c r="N338" s="166">
        <f t="shared" si="54"/>
        <v>8002.0421464262436</v>
      </c>
      <c r="O338" s="174" t="s">
        <v>232</v>
      </c>
      <c r="P338" s="181" t="s">
        <v>231</v>
      </c>
    </row>
    <row r="339" spans="1:16" s="167" customFormat="1" ht="12">
      <c r="A339" s="172" t="s">
        <v>760</v>
      </c>
      <c r="B339" s="25" t="s">
        <v>761</v>
      </c>
      <c r="C339" s="173">
        <v>5525.01</v>
      </c>
      <c r="D339" s="168">
        <v>3</v>
      </c>
      <c r="E339" s="161">
        <v>15.5</v>
      </c>
      <c r="F339" s="162">
        <f t="shared" si="48"/>
        <v>18.754999999999999</v>
      </c>
      <c r="G339" s="181" t="s">
        <v>918</v>
      </c>
      <c r="H339" s="161">
        <f t="shared" si="49"/>
        <v>0</v>
      </c>
      <c r="I339" s="163">
        <f t="shared" si="50"/>
        <v>5695.8865979381444</v>
      </c>
      <c r="J339" s="164">
        <f t="shared" si="51"/>
        <v>6207.8764044943819</v>
      </c>
      <c r="K339" s="194">
        <f t="shared" si="52"/>
        <v>30.954999999999998</v>
      </c>
      <c r="L339" s="165"/>
      <c r="M339" s="165">
        <f t="shared" si="53"/>
        <v>0</v>
      </c>
      <c r="N339" s="166">
        <f t="shared" si="54"/>
        <v>8002.0421464262436</v>
      </c>
      <c r="O339" s="174" t="s">
        <v>170</v>
      </c>
      <c r="P339" s="181" t="s">
        <v>762</v>
      </c>
    </row>
    <row r="340" spans="1:16" s="167" customFormat="1" ht="12">
      <c r="A340" s="172" t="s">
        <v>763</v>
      </c>
      <c r="B340" s="25" t="s">
        <v>764</v>
      </c>
      <c r="C340" s="173">
        <v>5491.03</v>
      </c>
      <c r="D340" s="168">
        <v>3</v>
      </c>
      <c r="E340" s="161">
        <v>15.5</v>
      </c>
      <c r="F340" s="162">
        <f t="shared" si="48"/>
        <v>18.754999999999999</v>
      </c>
      <c r="G340" s="181" t="s">
        <v>918</v>
      </c>
      <c r="H340" s="161">
        <f t="shared" si="49"/>
        <v>0</v>
      </c>
      <c r="I340" s="163">
        <f t="shared" si="50"/>
        <v>5660.855670103093</v>
      </c>
      <c r="J340" s="164">
        <f t="shared" si="51"/>
        <v>6169.696629213483</v>
      </c>
      <c r="K340" s="194">
        <f t="shared" si="52"/>
        <v>30.954999999999998</v>
      </c>
      <c r="L340" s="165"/>
      <c r="M340" s="165">
        <f t="shared" si="53"/>
        <v>0</v>
      </c>
      <c r="N340" s="166">
        <f t="shared" si="54"/>
        <v>7952.8278658845675</v>
      </c>
      <c r="O340" s="174" t="s">
        <v>148</v>
      </c>
      <c r="P340" s="181" t="s">
        <v>303</v>
      </c>
    </row>
    <row r="341" spans="1:16" s="167" customFormat="1" ht="12">
      <c r="A341" s="172" t="s">
        <v>765</v>
      </c>
      <c r="B341" s="25" t="s">
        <v>766</v>
      </c>
      <c r="C341" s="173">
        <v>218.12</v>
      </c>
      <c r="D341" s="168">
        <v>3</v>
      </c>
      <c r="E341" s="161">
        <v>15.5</v>
      </c>
      <c r="F341" s="162">
        <f t="shared" si="48"/>
        <v>18.754999999999999</v>
      </c>
      <c r="G341" s="181" t="s">
        <v>918</v>
      </c>
      <c r="H341" s="161">
        <f t="shared" si="49"/>
        <v>0</v>
      </c>
      <c r="I341" s="163">
        <f t="shared" si="50"/>
        <v>224.86597938144331</v>
      </c>
      <c r="J341" s="164">
        <f t="shared" si="51"/>
        <v>245.07865168539325</v>
      </c>
      <c r="K341" s="194">
        <f t="shared" si="52"/>
        <v>30.954999999999998</v>
      </c>
      <c r="L341" s="165"/>
      <c r="M341" s="165">
        <f t="shared" si="53"/>
        <v>0</v>
      </c>
      <c r="N341" s="166">
        <f t="shared" si="54"/>
        <v>315.90991382431747</v>
      </c>
      <c r="O341" s="174" t="s">
        <v>148</v>
      </c>
      <c r="P341" s="181" t="s">
        <v>147</v>
      </c>
    </row>
    <row r="342" spans="1:16" s="167" customFormat="1" ht="12">
      <c r="A342" s="172" t="s">
        <v>767</v>
      </c>
      <c r="B342" s="25" t="s">
        <v>768</v>
      </c>
      <c r="C342" s="173">
        <v>5330</v>
      </c>
      <c r="D342" s="168">
        <v>3</v>
      </c>
      <c r="E342" s="161">
        <v>15.5</v>
      </c>
      <c r="F342" s="162">
        <f t="shared" si="48"/>
        <v>18.754999999999999</v>
      </c>
      <c r="G342" s="181" t="s">
        <v>918</v>
      </c>
      <c r="H342" s="161">
        <f t="shared" si="49"/>
        <v>0</v>
      </c>
      <c r="I342" s="163">
        <f t="shared" si="50"/>
        <v>5494.8453608247428</v>
      </c>
      <c r="J342" s="164">
        <f t="shared" si="51"/>
        <v>5988.7640449438204</v>
      </c>
      <c r="K342" s="194">
        <f t="shared" si="52"/>
        <v>30.954999999999998</v>
      </c>
      <c r="L342" s="165"/>
      <c r="M342" s="165">
        <f t="shared" si="53"/>
        <v>0</v>
      </c>
      <c r="N342" s="166">
        <f t="shared" si="54"/>
        <v>7719.6031573611408</v>
      </c>
      <c r="O342" s="174" t="s">
        <v>268</v>
      </c>
      <c r="P342" s="181" t="s">
        <v>147</v>
      </c>
    </row>
    <row r="343" spans="1:16" s="167" customFormat="1" ht="12">
      <c r="A343" s="172" t="s">
        <v>769</v>
      </c>
      <c r="B343" s="25" t="s">
        <v>770</v>
      </c>
      <c r="C343" s="173">
        <v>5330</v>
      </c>
      <c r="D343" s="168">
        <v>3</v>
      </c>
      <c r="E343" s="161">
        <v>15.5</v>
      </c>
      <c r="F343" s="162">
        <f t="shared" si="48"/>
        <v>18.754999999999999</v>
      </c>
      <c r="G343" s="181" t="s">
        <v>918</v>
      </c>
      <c r="H343" s="161">
        <f t="shared" si="49"/>
        <v>0</v>
      </c>
      <c r="I343" s="163">
        <f t="shared" si="50"/>
        <v>5494.8453608247428</v>
      </c>
      <c r="J343" s="164">
        <f t="shared" si="51"/>
        <v>5988.7640449438204</v>
      </c>
      <c r="K343" s="194">
        <f t="shared" si="52"/>
        <v>30.954999999999998</v>
      </c>
      <c r="L343" s="165"/>
      <c r="M343" s="165">
        <f t="shared" si="53"/>
        <v>0</v>
      </c>
      <c r="N343" s="166">
        <f t="shared" si="54"/>
        <v>7719.6031573611408</v>
      </c>
      <c r="O343" s="174" t="s">
        <v>268</v>
      </c>
      <c r="P343" s="181" t="s">
        <v>147</v>
      </c>
    </row>
    <row r="344" spans="1:16" s="167" customFormat="1" ht="12">
      <c r="A344" s="172" t="s">
        <v>771</v>
      </c>
      <c r="B344" s="25" t="s">
        <v>772</v>
      </c>
      <c r="C344" s="173">
        <v>5200</v>
      </c>
      <c r="D344" s="168">
        <v>3</v>
      </c>
      <c r="E344" s="161">
        <v>15.5</v>
      </c>
      <c r="F344" s="162">
        <f t="shared" si="48"/>
        <v>18.754999999999999</v>
      </c>
      <c r="G344" s="181" t="s">
        <v>918</v>
      </c>
      <c r="H344" s="161">
        <f t="shared" si="49"/>
        <v>0</v>
      </c>
      <c r="I344" s="163">
        <f t="shared" si="50"/>
        <v>5360.8247422680415</v>
      </c>
      <c r="J344" s="164">
        <f t="shared" si="51"/>
        <v>5842.696629213483</v>
      </c>
      <c r="K344" s="194">
        <f t="shared" si="52"/>
        <v>30.954999999999998</v>
      </c>
      <c r="L344" s="165"/>
      <c r="M344" s="165">
        <f t="shared" si="53"/>
        <v>0</v>
      </c>
      <c r="N344" s="166">
        <f t="shared" si="54"/>
        <v>7531.3201535230646</v>
      </c>
      <c r="O344" s="174" t="s">
        <v>148</v>
      </c>
      <c r="P344" s="181" t="s">
        <v>147</v>
      </c>
    </row>
    <row r="345" spans="1:16" s="167" customFormat="1" ht="12">
      <c r="A345" s="172" t="s">
        <v>773</v>
      </c>
      <c r="B345" s="25" t="s">
        <v>774</v>
      </c>
      <c r="C345" s="173">
        <v>5031</v>
      </c>
      <c r="D345" s="168">
        <v>3</v>
      </c>
      <c r="E345" s="161">
        <v>15.5</v>
      </c>
      <c r="F345" s="162">
        <f t="shared" si="48"/>
        <v>18.754999999999999</v>
      </c>
      <c r="G345" s="181" t="s">
        <v>918</v>
      </c>
      <c r="H345" s="161">
        <f t="shared" si="49"/>
        <v>0</v>
      </c>
      <c r="I345" s="163">
        <f t="shared" si="50"/>
        <v>5186.5979381443303</v>
      </c>
      <c r="J345" s="164">
        <f t="shared" si="51"/>
        <v>5652.8089887640444</v>
      </c>
      <c r="K345" s="194">
        <f t="shared" si="52"/>
        <v>30.954999999999998</v>
      </c>
      <c r="L345" s="165"/>
      <c r="M345" s="165">
        <f t="shared" si="53"/>
        <v>0</v>
      </c>
      <c r="N345" s="166">
        <f t="shared" si="54"/>
        <v>7286.552248533565</v>
      </c>
      <c r="O345" s="174" t="s">
        <v>232</v>
      </c>
      <c r="P345" s="181" t="s">
        <v>231</v>
      </c>
    </row>
    <row r="346" spans="1:16" s="167" customFormat="1" ht="12">
      <c r="A346" s="172" t="s">
        <v>775</v>
      </c>
      <c r="B346" s="25" t="s">
        <v>776</v>
      </c>
      <c r="C346" s="173">
        <v>5003</v>
      </c>
      <c r="D346" s="168">
        <v>3</v>
      </c>
      <c r="E346" s="161">
        <v>15.5</v>
      </c>
      <c r="F346" s="162">
        <f t="shared" si="48"/>
        <v>18.754999999999999</v>
      </c>
      <c r="G346" s="181" t="s">
        <v>918</v>
      </c>
      <c r="H346" s="161">
        <f t="shared" si="49"/>
        <v>0</v>
      </c>
      <c r="I346" s="163">
        <f t="shared" si="50"/>
        <v>5157.7319587628872</v>
      </c>
      <c r="J346" s="164">
        <f t="shared" si="51"/>
        <v>5621.348314606741</v>
      </c>
      <c r="K346" s="194">
        <f t="shared" si="52"/>
        <v>30.954999999999998</v>
      </c>
      <c r="L346" s="165"/>
      <c r="M346" s="165">
        <f t="shared" si="53"/>
        <v>0</v>
      </c>
      <c r="N346" s="166">
        <f t="shared" si="54"/>
        <v>7245.9989861684408</v>
      </c>
      <c r="O346" s="174" t="s">
        <v>232</v>
      </c>
      <c r="P346" s="181" t="s">
        <v>231</v>
      </c>
    </row>
    <row r="347" spans="1:16" s="167" customFormat="1" ht="12">
      <c r="A347" s="172" t="s">
        <v>777</v>
      </c>
      <c r="B347" s="25" t="s">
        <v>778</v>
      </c>
      <c r="C347" s="173">
        <v>4900</v>
      </c>
      <c r="D347" s="168">
        <v>3</v>
      </c>
      <c r="E347" s="161">
        <v>15.5</v>
      </c>
      <c r="F347" s="162">
        <f t="shared" si="48"/>
        <v>18.754999999999999</v>
      </c>
      <c r="G347" s="181" t="s">
        <v>918</v>
      </c>
      <c r="H347" s="161">
        <f t="shared" si="49"/>
        <v>0</v>
      </c>
      <c r="I347" s="163">
        <f t="shared" si="50"/>
        <v>5051.5463917525776</v>
      </c>
      <c r="J347" s="164">
        <f t="shared" si="51"/>
        <v>5505.6179775280898</v>
      </c>
      <c r="K347" s="194">
        <f t="shared" si="52"/>
        <v>30.954999999999998</v>
      </c>
      <c r="L347" s="165"/>
      <c r="M347" s="165">
        <f t="shared" si="53"/>
        <v>0</v>
      </c>
      <c r="N347" s="166">
        <f t="shared" si="54"/>
        <v>7096.8209138967341</v>
      </c>
      <c r="O347" s="174" t="s">
        <v>232</v>
      </c>
      <c r="P347" s="181" t="s">
        <v>394</v>
      </c>
    </row>
    <row r="348" spans="1:16" s="167" customFormat="1" ht="12">
      <c r="A348" s="172" t="s">
        <v>779</v>
      </c>
      <c r="B348" s="25" t="s">
        <v>780</v>
      </c>
      <c r="C348" s="173">
        <v>4810</v>
      </c>
      <c r="D348" s="168">
        <v>3</v>
      </c>
      <c r="E348" s="161">
        <v>15.5</v>
      </c>
      <c r="F348" s="162">
        <f t="shared" ref="F348:F353" si="55">E348*1.21</f>
        <v>18.754999999999999</v>
      </c>
      <c r="G348" s="181" t="s">
        <v>918</v>
      </c>
      <c r="H348" s="161">
        <f t="shared" si="49"/>
        <v>0</v>
      </c>
      <c r="I348" s="163">
        <f t="shared" si="50"/>
        <v>4958.7628865979386</v>
      </c>
      <c r="J348" s="164">
        <f t="shared" si="51"/>
        <v>5404.4943820224717</v>
      </c>
      <c r="K348" s="194">
        <f t="shared" si="52"/>
        <v>30.954999999999998</v>
      </c>
      <c r="L348" s="165"/>
      <c r="M348" s="165">
        <f t="shared" si="53"/>
        <v>0</v>
      </c>
      <c r="N348" s="166">
        <f t="shared" si="54"/>
        <v>6966.4711420088352</v>
      </c>
      <c r="O348" s="174" t="s">
        <v>170</v>
      </c>
      <c r="P348" s="181" t="s">
        <v>154</v>
      </c>
    </row>
    <row r="349" spans="1:16" s="167" customFormat="1" ht="12">
      <c r="A349" s="172" t="s">
        <v>781</v>
      </c>
      <c r="B349" s="25" t="s">
        <v>782</v>
      </c>
      <c r="C349" s="173">
        <v>428.79</v>
      </c>
      <c r="D349" s="168">
        <v>3</v>
      </c>
      <c r="E349" s="161">
        <v>15.5</v>
      </c>
      <c r="F349" s="162">
        <f t="shared" si="55"/>
        <v>18.754999999999999</v>
      </c>
      <c r="G349" s="181" t="s">
        <v>918</v>
      </c>
      <c r="H349" s="161">
        <f t="shared" si="49"/>
        <v>0</v>
      </c>
      <c r="I349" s="163">
        <f t="shared" si="50"/>
        <v>442.05154639175259</v>
      </c>
      <c r="J349" s="164">
        <f t="shared" si="51"/>
        <v>481.7865168539326</v>
      </c>
      <c r="K349" s="194">
        <f t="shared" si="52"/>
        <v>30.954999999999998</v>
      </c>
      <c r="L349" s="165"/>
      <c r="M349" s="165">
        <f t="shared" si="53"/>
        <v>0</v>
      </c>
      <c r="N349" s="166">
        <f t="shared" si="54"/>
        <v>621.02976319791446</v>
      </c>
      <c r="O349" s="174" t="s">
        <v>352</v>
      </c>
      <c r="P349" s="181" t="s">
        <v>147</v>
      </c>
    </row>
    <row r="350" spans="1:16" s="167" customFormat="1" ht="12">
      <c r="A350" s="172" t="s">
        <v>783</v>
      </c>
      <c r="B350" s="25" t="s">
        <v>784</v>
      </c>
      <c r="C350" s="173">
        <v>2275.0100000000002</v>
      </c>
      <c r="D350" s="168">
        <v>3</v>
      </c>
      <c r="E350" s="161">
        <v>16.5</v>
      </c>
      <c r="F350" s="162">
        <f t="shared" si="55"/>
        <v>19.965</v>
      </c>
      <c r="G350" s="181" t="s">
        <v>918</v>
      </c>
      <c r="H350" s="161">
        <f t="shared" si="49"/>
        <v>0</v>
      </c>
      <c r="I350" s="163">
        <f t="shared" si="50"/>
        <v>2345.3711340206187</v>
      </c>
      <c r="J350" s="164">
        <f t="shared" si="51"/>
        <v>2556.1910112359551</v>
      </c>
      <c r="K350" s="194">
        <f t="shared" si="52"/>
        <v>32.164999999999999</v>
      </c>
      <c r="L350" s="165"/>
      <c r="M350" s="165">
        <f t="shared" si="53"/>
        <v>0</v>
      </c>
      <c r="N350" s="166">
        <f t="shared" si="54"/>
        <v>3353.7406943318342</v>
      </c>
      <c r="O350" s="174" t="s">
        <v>355</v>
      </c>
      <c r="P350" s="181" t="s">
        <v>515</v>
      </c>
    </row>
    <row r="351" spans="1:16" s="167" customFormat="1" ht="12">
      <c r="A351" s="172" t="s">
        <v>785</v>
      </c>
      <c r="B351" s="25" t="s">
        <v>786</v>
      </c>
      <c r="C351" s="173">
        <v>2275.0100000000002</v>
      </c>
      <c r="D351" s="168">
        <v>3</v>
      </c>
      <c r="E351" s="161">
        <v>15.5</v>
      </c>
      <c r="F351" s="162">
        <f t="shared" si="55"/>
        <v>18.754999999999999</v>
      </c>
      <c r="G351" s="181" t="s">
        <v>918</v>
      </c>
      <c r="H351" s="161">
        <f t="shared" si="49"/>
        <v>0</v>
      </c>
      <c r="I351" s="163">
        <f t="shared" si="50"/>
        <v>2345.3711340206187</v>
      </c>
      <c r="J351" s="164">
        <f t="shared" si="51"/>
        <v>2556.1910112359551</v>
      </c>
      <c r="K351" s="194">
        <f t="shared" si="52"/>
        <v>30.954999999999998</v>
      </c>
      <c r="L351" s="165"/>
      <c r="M351" s="165">
        <f t="shared" si="53"/>
        <v>0</v>
      </c>
      <c r="N351" s="166">
        <f t="shared" si="54"/>
        <v>3294.9670504743285</v>
      </c>
      <c r="O351" s="174" t="s">
        <v>787</v>
      </c>
      <c r="P351" s="181" t="s">
        <v>154</v>
      </c>
    </row>
    <row r="352" spans="1:16" s="167" customFormat="1" ht="12">
      <c r="A352" s="172" t="s">
        <v>788</v>
      </c>
      <c r="B352" s="25" t="s">
        <v>789</v>
      </c>
      <c r="C352" s="173">
        <v>4550</v>
      </c>
      <c r="D352" s="168">
        <v>3</v>
      </c>
      <c r="E352" s="161">
        <v>15.5</v>
      </c>
      <c r="F352" s="162">
        <f t="shared" si="55"/>
        <v>18.754999999999999</v>
      </c>
      <c r="G352" s="181" t="s">
        <v>918</v>
      </c>
      <c r="H352" s="161">
        <f t="shared" si="49"/>
        <v>0</v>
      </c>
      <c r="I352" s="163">
        <f t="shared" si="50"/>
        <v>4690.7216494845361</v>
      </c>
      <c r="J352" s="164">
        <f t="shared" si="51"/>
        <v>5112.3595505617977</v>
      </c>
      <c r="K352" s="194">
        <f t="shared" si="52"/>
        <v>30.954999999999998</v>
      </c>
      <c r="L352" s="165"/>
      <c r="M352" s="165">
        <f t="shared" si="53"/>
        <v>0</v>
      </c>
      <c r="N352" s="166">
        <f t="shared" si="54"/>
        <v>6589.9051343326819</v>
      </c>
      <c r="O352" s="174" t="s">
        <v>155</v>
      </c>
      <c r="P352" s="181" t="s">
        <v>573</v>
      </c>
    </row>
    <row r="353" spans="1:16" s="167" customFormat="1" ht="12">
      <c r="A353" s="172" t="s">
        <v>790</v>
      </c>
      <c r="B353" s="25" t="s">
        <v>791</v>
      </c>
      <c r="C353" s="173">
        <v>4485</v>
      </c>
      <c r="D353" s="168">
        <v>3</v>
      </c>
      <c r="E353" s="161">
        <v>15.5</v>
      </c>
      <c r="F353" s="162">
        <f t="shared" si="55"/>
        <v>18.754999999999999</v>
      </c>
      <c r="G353" s="181" t="s">
        <v>918</v>
      </c>
      <c r="H353" s="161">
        <f t="shared" si="49"/>
        <v>0</v>
      </c>
      <c r="I353" s="163">
        <f t="shared" si="50"/>
        <v>4623.7113402061859</v>
      </c>
      <c r="J353" s="164">
        <f t="shared" si="51"/>
        <v>5039.3258426966295</v>
      </c>
      <c r="K353" s="194">
        <f t="shared" si="52"/>
        <v>30.954999999999998</v>
      </c>
      <c r="L353" s="165"/>
      <c r="M353" s="165">
        <f t="shared" si="53"/>
        <v>0</v>
      </c>
      <c r="N353" s="166">
        <f t="shared" si="54"/>
        <v>6495.7636324136429</v>
      </c>
      <c r="O353" s="174" t="s">
        <v>232</v>
      </c>
      <c r="P353" s="181" t="s">
        <v>231</v>
      </c>
    </row>
    <row r="354" spans="1:16" s="167" customFormat="1" ht="12">
      <c r="A354" s="172" t="s">
        <v>792</v>
      </c>
      <c r="B354" s="25" t="s">
        <v>793</v>
      </c>
      <c r="C354" s="173">
        <v>4485</v>
      </c>
      <c r="D354" s="168">
        <v>3</v>
      </c>
      <c r="E354" s="161">
        <v>15.5</v>
      </c>
      <c r="F354" s="162">
        <f t="shared" ref="F354:F359" si="56">E354*1.21</f>
        <v>18.754999999999999</v>
      </c>
      <c r="G354" s="181" t="s">
        <v>918</v>
      </c>
      <c r="H354" s="161">
        <f t="shared" si="49"/>
        <v>0</v>
      </c>
      <c r="I354" s="163">
        <f t="shared" si="50"/>
        <v>4623.7113402061859</v>
      </c>
      <c r="J354" s="164">
        <f t="shared" si="51"/>
        <v>5039.3258426966295</v>
      </c>
      <c r="K354" s="194">
        <f t="shared" si="52"/>
        <v>30.954999999999998</v>
      </c>
      <c r="L354" s="165"/>
      <c r="M354" s="165">
        <f t="shared" si="53"/>
        <v>0</v>
      </c>
      <c r="N354" s="166">
        <f t="shared" si="54"/>
        <v>6495.7636324136429</v>
      </c>
      <c r="O354" s="174" t="s">
        <v>148</v>
      </c>
      <c r="P354" s="181" t="s">
        <v>303</v>
      </c>
    </row>
    <row r="355" spans="1:16" s="167" customFormat="1" ht="12">
      <c r="A355" s="172" t="s">
        <v>794</v>
      </c>
      <c r="B355" s="25" t="s">
        <v>795</v>
      </c>
      <c r="C355" s="173">
        <v>4485</v>
      </c>
      <c r="D355" s="168">
        <v>3</v>
      </c>
      <c r="E355" s="161">
        <v>15.5</v>
      </c>
      <c r="F355" s="162">
        <f t="shared" si="56"/>
        <v>18.754999999999999</v>
      </c>
      <c r="G355" s="181" t="s">
        <v>918</v>
      </c>
      <c r="H355" s="161">
        <f t="shared" si="49"/>
        <v>0</v>
      </c>
      <c r="I355" s="163">
        <f t="shared" si="50"/>
        <v>4623.7113402061859</v>
      </c>
      <c r="J355" s="164">
        <f t="shared" si="51"/>
        <v>5039.3258426966295</v>
      </c>
      <c r="K355" s="194">
        <f t="shared" si="52"/>
        <v>30.954999999999998</v>
      </c>
      <c r="L355" s="165"/>
      <c r="M355" s="165">
        <f t="shared" si="53"/>
        <v>0</v>
      </c>
      <c r="N355" s="166">
        <f t="shared" si="54"/>
        <v>6495.7636324136429</v>
      </c>
      <c r="O355" s="174" t="s">
        <v>232</v>
      </c>
      <c r="P355" s="181" t="s">
        <v>394</v>
      </c>
    </row>
    <row r="356" spans="1:16" s="167" customFormat="1" ht="12">
      <c r="A356" s="172" t="s">
        <v>796</v>
      </c>
      <c r="B356" s="25" t="s">
        <v>797</v>
      </c>
      <c r="C356" s="173">
        <v>609.73</v>
      </c>
      <c r="D356" s="168">
        <v>3</v>
      </c>
      <c r="E356" s="161">
        <v>15.5</v>
      </c>
      <c r="F356" s="162">
        <f t="shared" si="56"/>
        <v>18.754999999999999</v>
      </c>
      <c r="G356" s="181" t="s">
        <v>918</v>
      </c>
      <c r="H356" s="161">
        <f t="shared" si="49"/>
        <v>0</v>
      </c>
      <c r="I356" s="163">
        <f t="shared" si="50"/>
        <v>628.58762886597947</v>
      </c>
      <c r="J356" s="164">
        <f t="shared" si="51"/>
        <v>685.08988764044943</v>
      </c>
      <c r="K356" s="194">
        <f t="shared" si="52"/>
        <v>30.954999999999998</v>
      </c>
      <c r="L356" s="165"/>
      <c r="M356" s="165">
        <f t="shared" si="53"/>
        <v>0</v>
      </c>
      <c r="N356" s="166">
        <f t="shared" si="54"/>
        <v>883.09073792454194</v>
      </c>
      <c r="O356" s="174" t="s">
        <v>352</v>
      </c>
      <c r="P356" s="181" t="s">
        <v>303</v>
      </c>
    </row>
    <row r="357" spans="1:16" s="167" customFormat="1" ht="12">
      <c r="A357" s="172" t="s">
        <v>798</v>
      </c>
      <c r="B357" s="25" t="s">
        <v>799</v>
      </c>
      <c r="C357" s="173">
        <v>4155.16</v>
      </c>
      <c r="D357" s="168">
        <v>3</v>
      </c>
      <c r="E357" s="161">
        <v>15.5</v>
      </c>
      <c r="F357" s="162">
        <f t="shared" si="56"/>
        <v>18.754999999999999</v>
      </c>
      <c r="G357" s="181" t="s">
        <v>918</v>
      </c>
      <c r="H357" s="161">
        <f t="shared" si="49"/>
        <v>0</v>
      </c>
      <c r="I357" s="163">
        <f t="shared" si="50"/>
        <v>4283.6701030927834</v>
      </c>
      <c r="J357" s="164">
        <f t="shared" si="51"/>
        <v>4668.7191011235955</v>
      </c>
      <c r="K357" s="194">
        <f t="shared" si="52"/>
        <v>30.954999999999998</v>
      </c>
      <c r="L357" s="165"/>
      <c r="M357" s="165">
        <f t="shared" si="53"/>
        <v>0</v>
      </c>
      <c r="N357" s="166">
        <f t="shared" si="54"/>
        <v>6018.0462017524796</v>
      </c>
      <c r="O357" s="174" t="s">
        <v>155</v>
      </c>
      <c r="P357" s="181" t="s">
        <v>800</v>
      </c>
    </row>
    <row r="358" spans="1:16" s="167" customFormat="1" ht="12">
      <c r="A358" s="172" t="s">
        <v>801</v>
      </c>
      <c r="B358" s="25" t="s">
        <v>802</v>
      </c>
      <c r="C358" s="173">
        <v>3963.96</v>
      </c>
      <c r="D358" s="168">
        <v>3</v>
      </c>
      <c r="E358" s="161">
        <v>13.5</v>
      </c>
      <c r="F358" s="162">
        <f t="shared" si="56"/>
        <v>16.335000000000001</v>
      </c>
      <c r="G358" s="181" t="s">
        <v>918</v>
      </c>
      <c r="H358" s="161">
        <f t="shared" si="49"/>
        <v>0</v>
      </c>
      <c r="I358" s="163">
        <f t="shared" si="50"/>
        <v>4086.5567010309278</v>
      </c>
      <c r="J358" s="164">
        <f t="shared" si="51"/>
        <v>4453.8876404494385</v>
      </c>
      <c r="K358" s="194">
        <f t="shared" si="52"/>
        <v>28.535</v>
      </c>
      <c r="L358" s="165"/>
      <c r="M358" s="165">
        <f t="shared" si="53"/>
        <v>0</v>
      </c>
      <c r="N358" s="166">
        <f t="shared" si="54"/>
        <v>5546.7151752606169</v>
      </c>
      <c r="O358" s="174" t="s">
        <v>804</v>
      </c>
      <c r="P358" s="181" t="s">
        <v>803</v>
      </c>
    </row>
    <row r="359" spans="1:16" s="167" customFormat="1" ht="12">
      <c r="A359" s="172" t="s">
        <v>805</v>
      </c>
      <c r="B359" s="25" t="s">
        <v>806</v>
      </c>
      <c r="C359" s="173">
        <v>3858.37</v>
      </c>
      <c r="D359" s="168">
        <v>3</v>
      </c>
      <c r="E359" s="161">
        <v>15.5</v>
      </c>
      <c r="F359" s="162">
        <f t="shared" si="56"/>
        <v>18.754999999999999</v>
      </c>
      <c r="G359" s="181" t="s">
        <v>918</v>
      </c>
      <c r="H359" s="161">
        <f t="shared" si="49"/>
        <v>0</v>
      </c>
      <c r="I359" s="163">
        <f t="shared" si="50"/>
        <v>3977.7010309278348</v>
      </c>
      <c r="J359" s="164">
        <f t="shared" si="51"/>
        <v>4335.2471910112354</v>
      </c>
      <c r="K359" s="194">
        <f t="shared" si="52"/>
        <v>30.954999999999998</v>
      </c>
      <c r="L359" s="165"/>
      <c r="M359" s="165">
        <f t="shared" si="53"/>
        <v>0</v>
      </c>
      <c r="N359" s="166">
        <f t="shared" si="54"/>
        <v>5588.1961039901507</v>
      </c>
      <c r="O359" s="174" t="s">
        <v>469</v>
      </c>
      <c r="P359" s="181" t="s">
        <v>394</v>
      </c>
    </row>
    <row r="360" spans="1:16" s="167" customFormat="1" ht="12">
      <c r="A360" s="172" t="s">
        <v>807</v>
      </c>
      <c r="B360" s="25" t="s">
        <v>808</v>
      </c>
      <c r="C360" s="173">
        <v>3770</v>
      </c>
      <c r="D360" s="168">
        <v>3</v>
      </c>
      <c r="E360" s="161">
        <v>16</v>
      </c>
      <c r="F360" s="162">
        <f t="shared" ref="F360:F365" si="57">E360*1.21</f>
        <v>19.36</v>
      </c>
      <c r="G360" s="181" t="s">
        <v>918</v>
      </c>
      <c r="H360" s="161">
        <f t="shared" si="49"/>
        <v>0</v>
      </c>
      <c r="I360" s="163">
        <f t="shared" si="50"/>
        <v>3886.5979381443299</v>
      </c>
      <c r="J360" s="164">
        <f t="shared" si="51"/>
        <v>4235.9550561797751</v>
      </c>
      <c r="K360" s="194">
        <f t="shared" si="52"/>
        <v>31.56</v>
      </c>
      <c r="L360" s="165"/>
      <c r="M360" s="165">
        <f t="shared" si="53"/>
        <v>0</v>
      </c>
      <c r="N360" s="166">
        <f t="shared" si="54"/>
        <v>5508.4745762711864</v>
      </c>
      <c r="O360" s="174" t="s">
        <v>232</v>
      </c>
      <c r="P360" s="181" t="s">
        <v>235</v>
      </c>
    </row>
    <row r="361" spans="1:16" s="167" customFormat="1" ht="12">
      <c r="A361" s="172" t="s">
        <v>809</v>
      </c>
      <c r="B361" s="25" t="s">
        <v>810</v>
      </c>
      <c r="C361" s="173">
        <v>3769.99</v>
      </c>
      <c r="D361" s="168">
        <v>3</v>
      </c>
      <c r="E361" s="161">
        <v>15.5</v>
      </c>
      <c r="F361" s="162">
        <f t="shared" si="57"/>
        <v>18.754999999999999</v>
      </c>
      <c r="G361" s="181" t="s">
        <v>918</v>
      </c>
      <c r="H361" s="161">
        <f t="shared" si="49"/>
        <v>0</v>
      </c>
      <c r="I361" s="163">
        <f t="shared" si="50"/>
        <v>3886.5876288659792</v>
      </c>
      <c r="J361" s="164">
        <f t="shared" si="51"/>
        <v>4235.9438202247184</v>
      </c>
      <c r="K361" s="194">
        <f t="shared" si="52"/>
        <v>30.954999999999998</v>
      </c>
      <c r="L361" s="165"/>
      <c r="M361" s="165">
        <f t="shared" si="53"/>
        <v>0</v>
      </c>
      <c r="N361" s="166">
        <f t="shared" si="54"/>
        <v>5460.1926279962336</v>
      </c>
      <c r="O361" s="174" t="s">
        <v>148</v>
      </c>
      <c r="P361" s="181" t="s">
        <v>147</v>
      </c>
    </row>
    <row r="362" spans="1:16" s="167" customFormat="1" ht="12">
      <c r="A362" s="172" t="s">
        <v>811</v>
      </c>
      <c r="B362" s="25" t="s">
        <v>812</v>
      </c>
      <c r="C362" s="173">
        <v>1852.5</v>
      </c>
      <c r="D362" s="168">
        <v>3</v>
      </c>
      <c r="E362" s="161">
        <v>16.5</v>
      </c>
      <c r="F362" s="162">
        <f t="shared" si="57"/>
        <v>19.965</v>
      </c>
      <c r="G362" s="181" t="s">
        <v>918</v>
      </c>
      <c r="H362" s="161">
        <f t="shared" si="49"/>
        <v>0</v>
      </c>
      <c r="I362" s="163">
        <f t="shared" si="50"/>
        <v>1909.7938144329898</v>
      </c>
      <c r="J362" s="164">
        <f t="shared" si="51"/>
        <v>2081.4606741573034</v>
      </c>
      <c r="K362" s="194">
        <f t="shared" si="52"/>
        <v>32.164999999999999</v>
      </c>
      <c r="L362" s="165"/>
      <c r="M362" s="165">
        <f t="shared" si="53"/>
        <v>0</v>
      </c>
      <c r="N362" s="166">
        <f t="shared" si="54"/>
        <v>2730.8911328959971</v>
      </c>
      <c r="O362" s="174" t="s">
        <v>355</v>
      </c>
      <c r="P362" s="181" t="s">
        <v>515</v>
      </c>
    </row>
    <row r="363" spans="1:16" s="167" customFormat="1" ht="12">
      <c r="A363" s="172" t="s">
        <v>813</v>
      </c>
      <c r="B363" s="25" t="s">
        <v>814</v>
      </c>
      <c r="C363" s="173">
        <v>3639.99</v>
      </c>
      <c r="D363" s="168">
        <v>3</v>
      </c>
      <c r="E363" s="161">
        <v>16</v>
      </c>
      <c r="F363" s="162">
        <f t="shared" si="57"/>
        <v>19.36</v>
      </c>
      <c r="G363" s="181" t="s">
        <v>918</v>
      </c>
      <c r="H363" s="161">
        <f t="shared" si="49"/>
        <v>0</v>
      </c>
      <c r="I363" s="163">
        <f t="shared" si="50"/>
        <v>3752.5670103092784</v>
      </c>
      <c r="J363" s="164">
        <f t="shared" si="51"/>
        <v>4089.8764044943819</v>
      </c>
      <c r="K363" s="194">
        <f t="shared" si="52"/>
        <v>31.56</v>
      </c>
      <c r="L363" s="165"/>
      <c r="M363" s="165">
        <f t="shared" si="53"/>
        <v>0</v>
      </c>
      <c r="N363" s="166">
        <f t="shared" si="54"/>
        <v>5318.5125657510225</v>
      </c>
      <c r="O363" s="174" t="s">
        <v>815</v>
      </c>
      <c r="P363" s="181" t="s">
        <v>489</v>
      </c>
    </row>
    <row r="364" spans="1:16" s="167" customFormat="1" ht="12">
      <c r="A364" s="172" t="s">
        <v>816</v>
      </c>
      <c r="B364" s="25" t="s">
        <v>817</v>
      </c>
      <c r="C364" s="173">
        <v>3500</v>
      </c>
      <c r="D364" s="168">
        <v>3</v>
      </c>
      <c r="E364" s="161">
        <v>13.5</v>
      </c>
      <c r="F364" s="162">
        <f t="shared" si="57"/>
        <v>16.335000000000001</v>
      </c>
      <c r="G364" s="181" t="s">
        <v>918</v>
      </c>
      <c r="H364" s="161">
        <f t="shared" si="49"/>
        <v>0</v>
      </c>
      <c r="I364" s="163">
        <f t="shared" si="50"/>
        <v>3608.2474226804125</v>
      </c>
      <c r="J364" s="164">
        <f t="shared" si="51"/>
        <v>3932.5842696629211</v>
      </c>
      <c r="K364" s="194">
        <f t="shared" si="52"/>
        <v>28.535</v>
      </c>
      <c r="L364" s="165"/>
      <c r="M364" s="165">
        <f t="shared" si="53"/>
        <v>0</v>
      </c>
      <c r="N364" s="166">
        <f t="shared" si="54"/>
        <v>4897.5022738403413</v>
      </c>
      <c r="O364" s="174" t="s">
        <v>615</v>
      </c>
      <c r="P364" s="181" t="s">
        <v>614</v>
      </c>
    </row>
    <row r="365" spans="1:16" s="167" customFormat="1" ht="12">
      <c r="A365" s="172" t="s">
        <v>818</v>
      </c>
      <c r="B365" s="25" t="s">
        <v>819</v>
      </c>
      <c r="C365" s="173">
        <v>3477.5</v>
      </c>
      <c r="D365" s="168">
        <v>3</v>
      </c>
      <c r="E365" s="161">
        <v>16.5</v>
      </c>
      <c r="F365" s="162">
        <f t="shared" si="57"/>
        <v>19.965</v>
      </c>
      <c r="G365" s="181" t="s">
        <v>918</v>
      </c>
      <c r="H365" s="161">
        <f t="shared" si="49"/>
        <v>0</v>
      </c>
      <c r="I365" s="163">
        <f t="shared" si="50"/>
        <v>3585.0515463917527</v>
      </c>
      <c r="J365" s="164">
        <f t="shared" si="51"/>
        <v>3907.303370786517</v>
      </c>
      <c r="K365" s="194">
        <f t="shared" si="52"/>
        <v>32.164999999999999</v>
      </c>
      <c r="L365" s="165"/>
      <c r="M365" s="165">
        <f t="shared" si="53"/>
        <v>0</v>
      </c>
      <c r="N365" s="166">
        <f t="shared" si="54"/>
        <v>5126.4096705240645</v>
      </c>
      <c r="O365" s="174" t="s">
        <v>155</v>
      </c>
      <c r="P365" s="181" t="s">
        <v>515</v>
      </c>
    </row>
    <row r="366" spans="1:16" s="167" customFormat="1" ht="12">
      <c r="A366" s="172" t="s">
        <v>820</v>
      </c>
      <c r="B366" s="25" t="s">
        <v>821</v>
      </c>
      <c r="C366" s="173">
        <v>799.09</v>
      </c>
      <c r="D366" s="168">
        <v>3</v>
      </c>
      <c r="E366" s="161">
        <v>15.5</v>
      </c>
      <c r="F366" s="162">
        <f t="shared" ref="F366:F397" si="58">E366*1.21</f>
        <v>18.754999999999999</v>
      </c>
      <c r="G366" s="181" t="s">
        <v>918</v>
      </c>
      <c r="H366" s="161">
        <f t="shared" si="49"/>
        <v>0</v>
      </c>
      <c r="I366" s="163">
        <f t="shared" si="50"/>
        <v>823.80412371134025</v>
      </c>
      <c r="J366" s="164">
        <f t="shared" si="51"/>
        <v>897.85393258426973</v>
      </c>
      <c r="K366" s="194">
        <f t="shared" si="52"/>
        <v>30.954999999999998</v>
      </c>
      <c r="L366" s="165"/>
      <c r="M366" s="165">
        <f t="shared" si="53"/>
        <v>0</v>
      </c>
      <c r="N366" s="166">
        <f t="shared" si="54"/>
        <v>1157.3466579766819</v>
      </c>
      <c r="O366" s="174" t="s">
        <v>148</v>
      </c>
      <c r="P366" s="181" t="s">
        <v>303</v>
      </c>
    </row>
    <row r="367" spans="1:16" s="167" customFormat="1" ht="12">
      <c r="A367" s="172" t="s">
        <v>822</v>
      </c>
      <c r="B367" s="25" t="s">
        <v>823</v>
      </c>
      <c r="C367" s="173">
        <v>1572.48</v>
      </c>
      <c r="D367" s="168">
        <v>3</v>
      </c>
      <c r="E367" s="161">
        <v>15.5</v>
      </c>
      <c r="F367" s="162">
        <f t="shared" si="58"/>
        <v>18.754999999999999</v>
      </c>
      <c r="G367" s="181" t="s">
        <v>918</v>
      </c>
      <c r="H367" s="161">
        <f t="shared" si="49"/>
        <v>0</v>
      </c>
      <c r="I367" s="163">
        <f t="shared" si="50"/>
        <v>1621.1134020618558</v>
      </c>
      <c r="J367" s="164">
        <f t="shared" si="51"/>
        <v>1766.8314606741574</v>
      </c>
      <c r="K367" s="194">
        <f t="shared" si="52"/>
        <v>30.954999999999998</v>
      </c>
      <c r="L367" s="165"/>
      <c r="M367" s="165">
        <f t="shared" si="53"/>
        <v>0</v>
      </c>
      <c r="N367" s="166">
        <f t="shared" si="54"/>
        <v>2277.4712144253749</v>
      </c>
      <c r="O367" s="174" t="s">
        <v>304</v>
      </c>
      <c r="P367" s="181" t="s">
        <v>218</v>
      </c>
    </row>
    <row r="368" spans="1:16" s="167" customFormat="1" ht="12">
      <c r="A368" s="172" t="s">
        <v>824</v>
      </c>
      <c r="B368" s="25" t="s">
        <v>825</v>
      </c>
      <c r="C368" s="173">
        <v>748.79</v>
      </c>
      <c r="D368" s="168">
        <v>3</v>
      </c>
      <c r="E368" s="161">
        <v>15.5</v>
      </c>
      <c r="F368" s="162">
        <f t="shared" si="58"/>
        <v>18.754999999999999</v>
      </c>
      <c r="G368" s="181" t="s">
        <v>918</v>
      </c>
      <c r="H368" s="161">
        <f t="shared" si="49"/>
        <v>0</v>
      </c>
      <c r="I368" s="163">
        <f t="shared" si="50"/>
        <v>771.94845360824741</v>
      </c>
      <c r="J368" s="164">
        <f t="shared" si="51"/>
        <v>841.33707865168537</v>
      </c>
      <c r="K368" s="194">
        <f t="shared" si="52"/>
        <v>30.954999999999998</v>
      </c>
      <c r="L368" s="165"/>
      <c r="M368" s="165">
        <f t="shared" si="53"/>
        <v>0</v>
      </c>
      <c r="N368" s="166">
        <f t="shared" si="54"/>
        <v>1084.4956187993337</v>
      </c>
      <c r="O368" s="174" t="s">
        <v>232</v>
      </c>
      <c r="P368" s="181" t="s">
        <v>154</v>
      </c>
    </row>
    <row r="369" spans="1:16" s="167" customFormat="1" ht="12">
      <c r="A369" s="172" t="s">
        <v>826</v>
      </c>
      <c r="B369" s="25" t="s">
        <v>827</v>
      </c>
      <c r="C369" s="173">
        <v>1495</v>
      </c>
      <c r="D369" s="168">
        <v>3</v>
      </c>
      <c r="E369" s="161">
        <v>13.5</v>
      </c>
      <c r="F369" s="162">
        <f t="shared" si="58"/>
        <v>16.335000000000001</v>
      </c>
      <c r="G369" s="181" t="s">
        <v>918</v>
      </c>
      <c r="H369" s="161">
        <f t="shared" si="49"/>
        <v>0</v>
      </c>
      <c r="I369" s="163">
        <f t="shared" si="50"/>
        <v>1541.2371134020618</v>
      </c>
      <c r="J369" s="164">
        <f t="shared" si="51"/>
        <v>1679.7752808988764</v>
      </c>
      <c r="K369" s="194">
        <f t="shared" si="52"/>
        <v>28.535</v>
      </c>
      <c r="L369" s="165"/>
      <c r="M369" s="165">
        <f t="shared" si="53"/>
        <v>0</v>
      </c>
      <c r="N369" s="166">
        <f t="shared" si="54"/>
        <v>2091.9331141118028</v>
      </c>
      <c r="O369" s="174" t="s">
        <v>615</v>
      </c>
      <c r="P369" s="181" t="s">
        <v>614</v>
      </c>
    </row>
    <row r="370" spans="1:16" s="167" customFormat="1" ht="12">
      <c r="A370" s="172" t="s">
        <v>828</v>
      </c>
      <c r="B370" s="25" t="s">
        <v>829</v>
      </c>
      <c r="C370" s="173">
        <v>2838.19</v>
      </c>
      <c r="D370" s="168">
        <v>3</v>
      </c>
      <c r="E370" s="161">
        <v>15.5</v>
      </c>
      <c r="F370" s="162">
        <f t="shared" si="58"/>
        <v>18.754999999999999</v>
      </c>
      <c r="G370" s="181" t="s">
        <v>918</v>
      </c>
      <c r="H370" s="161">
        <f t="shared" si="49"/>
        <v>0</v>
      </c>
      <c r="I370" s="163">
        <f t="shared" si="50"/>
        <v>2925.9690721649486</v>
      </c>
      <c r="J370" s="164">
        <f t="shared" si="51"/>
        <v>3188.9775280898875</v>
      </c>
      <c r="K370" s="194">
        <f t="shared" si="52"/>
        <v>30.954999999999998</v>
      </c>
      <c r="L370" s="165"/>
      <c r="M370" s="165">
        <f t="shared" si="53"/>
        <v>0</v>
      </c>
      <c r="N370" s="166">
        <f t="shared" si="54"/>
        <v>4110.6379897168517</v>
      </c>
      <c r="O370" s="174" t="s">
        <v>155</v>
      </c>
      <c r="P370" s="181" t="s">
        <v>830</v>
      </c>
    </row>
    <row r="371" spans="1:16" s="167" customFormat="1" ht="12">
      <c r="A371" s="172" t="s">
        <v>831</v>
      </c>
      <c r="B371" s="25" t="s">
        <v>832</v>
      </c>
      <c r="C371" s="173">
        <v>2600</v>
      </c>
      <c r="D371" s="168">
        <v>3</v>
      </c>
      <c r="E371" s="161">
        <v>15.5</v>
      </c>
      <c r="F371" s="162">
        <f t="shared" si="58"/>
        <v>18.754999999999999</v>
      </c>
      <c r="G371" s="181" t="s">
        <v>918</v>
      </c>
      <c r="H371" s="161">
        <f t="shared" si="49"/>
        <v>0</v>
      </c>
      <c r="I371" s="163">
        <f t="shared" si="50"/>
        <v>2680.4123711340208</v>
      </c>
      <c r="J371" s="164">
        <f t="shared" si="51"/>
        <v>2921.3483146067415</v>
      </c>
      <c r="K371" s="194">
        <f t="shared" si="52"/>
        <v>30.954999999999998</v>
      </c>
      <c r="L371" s="165"/>
      <c r="M371" s="165">
        <f t="shared" si="53"/>
        <v>0</v>
      </c>
      <c r="N371" s="166">
        <f t="shared" si="54"/>
        <v>3765.6600767615323</v>
      </c>
      <c r="O371" s="174" t="s">
        <v>155</v>
      </c>
      <c r="P371" s="181" t="s">
        <v>231</v>
      </c>
    </row>
    <row r="372" spans="1:16" s="167" customFormat="1" ht="12">
      <c r="A372" s="172" t="s">
        <v>833</v>
      </c>
      <c r="B372" s="25" t="s">
        <v>834</v>
      </c>
      <c r="C372" s="173">
        <v>2600</v>
      </c>
      <c r="D372" s="168">
        <v>3</v>
      </c>
      <c r="E372" s="161">
        <v>15.5</v>
      </c>
      <c r="F372" s="162">
        <f t="shared" si="58"/>
        <v>18.754999999999999</v>
      </c>
      <c r="G372" s="181" t="s">
        <v>918</v>
      </c>
      <c r="H372" s="161">
        <f t="shared" si="49"/>
        <v>0</v>
      </c>
      <c r="I372" s="163">
        <f t="shared" si="50"/>
        <v>2680.4123711340208</v>
      </c>
      <c r="J372" s="164">
        <f t="shared" si="51"/>
        <v>2921.3483146067415</v>
      </c>
      <c r="K372" s="194">
        <f t="shared" si="52"/>
        <v>30.954999999999998</v>
      </c>
      <c r="L372" s="165"/>
      <c r="M372" s="165">
        <f t="shared" si="53"/>
        <v>0</v>
      </c>
      <c r="N372" s="166">
        <f t="shared" si="54"/>
        <v>3765.6600767615323</v>
      </c>
      <c r="O372" s="174" t="s">
        <v>232</v>
      </c>
      <c r="P372" s="181" t="s">
        <v>231</v>
      </c>
    </row>
    <row r="373" spans="1:16" s="167" customFormat="1" ht="12">
      <c r="A373" s="172" t="s">
        <v>835</v>
      </c>
      <c r="B373" s="25" t="s">
        <v>836</v>
      </c>
      <c r="C373" s="173">
        <v>2600</v>
      </c>
      <c r="D373" s="168">
        <v>3</v>
      </c>
      <c r="E373" s="161">
        <v>15.5</v>
      </c>
      <c r="F373" s="162">
        <f t="shared" si="58"/>
        <v>18.754999999999999</v>
      </c>
      <c r="G373" s="181" t="s">
        <v>918</v>
      </c>
      <c r="H373" s="161">
        <f t="shared" si="49"/>
        <v>0</v>
      </c>
      <c r="I373" s="163">
        <f t="shared" si="50"/>
        <v>2680.4123711340208</v>
      </c>
      <c r="J373" s="164">
        <f t="shared" si="51"/>
        <v>2921.3483146067415</v>
      </c>
      <c r="K373" s="194">
        <f t="shared" si="52"/>
        <v>30.954999999999998</v>
      </c>
      <c r="L373" s="165"/>
      <c r="M373" s="165">
        <f t="shared" si="53"/>
        <v>0</v>
      </c>
      <c r="N373" s="166">
        <f t="shared" si="54"/>
        <v>3765.6600767615323</v>
      </c>
      <c r="O373" s="174" t="s">
        <v>232</v>
      </c>
      <c r="P373" s="181" t="s">
        <v>231</v>
      </c>
    </row>
    <row r="374" spans="1:16" s="167" customFormat="1" ht="12">
      <c r="A374" s="172" t="s">
        <v>837</v>
      </c>
      <c r="B374" s="25" t="s">
        <v>838</v>
      </c>
      <c r="C374" s="173">
        <v>2600</v>
      </c>
      <c r="D374" s="168">
        <v>3</v>
      </c>
      <c r="E374" s="161">
        <v>15.5</v>
      </c>
      <c r="F374" s="162">
        <f t="shared" si="58"/>
        <v>18.754999999999999</v>
      </c>
      <c r="G374" s="181" t="s">
        <v>918</v>
      </c>
      <c r="H374" s="161">
        <f t="shared" si="49"/>
        <v>0</v>
      </c>
      <c r="I374" s="163">
        <f t="shared" si="50"/>
        <v>2680.4123711340208</v>
      </c>
      <c r="J374" s="164">
        <f t="shared" si="51"/>
        <v>2921.3483146067415</v>
      </c>
      <c r="K374" s="194">
        <f t="shared" si="52"/>
        <v>30.954999999999998</v>
      </c>
      <c r="L374" s="165"/>
      <c r="M374" s="165">
        <f t="shared" si="53"/>
        <v>0</v>
      </c>
      <c r="N374" s="166">
        <f t="shared" si="54"/>
        <v>3765.6600767615323</v>
      </c>
      <c r="O374" s="174" t="s">
        <v>170</v>
      </c>
      <c r="P374" s="181" t="s">
        <v>154</v>
      </c>
    </row>
    <row r="375" spans="1:16" s="167" customFormat="1" ht="12">
      <c r="A375" s="172" t="s">
        <v>839</v>
      </c>
      <c r="B375" s="25" t="s">
        <v>840</v>
      </c>
      <c r="C375" s="173">
        <v>2599.35</v>
      </c>
      <c r="D375" s="168">
        <v>3</v>
      </c>
      <c r="E375" s="161">
        <v>15.5</v>
      </c>
      <c r="F375" s="162">
        <f t="shared" si="58"/>
        <v>18.754999999999999</v>
      </c>
      <c r="G375" s="181" t="s">
        <v>918</v>
      </c>
      <c r="H375" s="161">
        <f t="shared" si="49"/>
        <v>0</v>
      </c>
      <c r="I375" s="163">
        <f t="shared" si="50"/>
        <v>2679.7422680412369</v>
      </c>
      <c r="J375" s="164">
        <f t="shared" si="51"/>
        <v>2920.6179775280898</v>
      </c>
      <c r="K375" s="194">
        <f t="shared" si="52"/>
        <v>30.954999999999998</v>
      </c>
      <c r="L375" s="165"/>
      <c r="M375" s="165">
        <f t="shared" si="53"/>
        <v>0</v>
      </c>
      <c r="N375" s="166">
        <f t="shared" si="54"/>
        <v>3764.7186617423417</v>
      </c>
      <c r="O375" s="174" t="s">
        <v>232</v>
      </c>
      <c r="P375" s="181" t="s">
        <v>394</v>
      </c>
    </row>
    <row r="376" spans="1:16" s="167" customFormat="1" ht="12">
      <c r="A376" s="172" t="s">
        <v>841</v>
      </c>
      <c r="B376" s="25" t="s">
        <v>842</v>
      </c>
      <c r="C376" s="173">
        <v>1200.01</v>
      </c>
      <c r="D376" s="168">
        <v>3</v>
      </c>
      <c r="E376" s="161">
        <v>13.5</v>
      </c>
      <c r="F376" s="162">
        <f t="shared" si="58"/>
        <v>16.335000000000001</v>
      </c>
      <c r="G376" s="181" t="s">
        <v>918</v>
      </c>
      <c r="H376" s="161">
        <f t="shared" si="49"/>
        <v>0</v>
      </c>
      <c r="I376" s="163">
        <f t="shared" si="50"/>
        <v>1237.1237113402062</v>
      </c>
      <c r="J376" s="164">
        <f t="shared" si="51"/>
        <v>1348.3258426966293</v>
      </c>
      <c r="K376" s="194">
        <f t="shared" si="52"/>
        <v>28.535</v>
      </c>
      <c r="L376" s="165"/>
      <c r="M376" s="165">
        <f t="shared" si="53"/>
        <v>0</v>
      </c>
      <c r="N376" s="166">
        <f t="shared" si="54"/>
        <v>1679.1576296088995</v>
      </c>
      <c r="O376" s="174" t="s">
        <v>155</v>
      </c>
      <c r="P376" s="181" t="s">
        <v>803</v>
      </c>
    </row>
    <row r="377" spans="1:16" s="167" customFormat="1" ht="12">
      <c r="A377" s="172" t="s">
        <v>843</v>
      </c>
      <c r="B377" s="25" t="s">
        <v>844</v>
      </c>
      <c r="C377" s="173">
        <v>2340</v>
      </c>
      <c r="D377" s="168">
        <v>3</v>
      </c>
      <c r="E377" s="161">
        <v>15.5</v>
      </c>
      <c r="F377" s="162">
        <f t="shared" si="58"/>
        <v>18.754999999999999</v>
      </c>
      <c r="G377" s="181" t="s">
        <v>918</v>
      </c>
      <c r="H377" s="161">
        <f t="shared" si="49"/>
        <v>0</v>
      </c>
      <c r="I377" s="163">
        <f t="shared" si="50"/>
        <v>2412.3711340206187</v>
      </c>
      <c r="J377" s="164">
        <f t="shared" si="51"/>
        <v>2629.2134831460676</v>
      </c>
      <c r="K377" s="194">
        <f t="shared" si="52"/>
        <v>30.954999999999998</v>
      </c>
      <c r="L377" s="165"/>
      <c r="M377" s="165">
        <f t="shared" si="53"/>
        <v>0</v>
      </c>
      <c r="N377" s="166">
        <f t="shared" si="54"/>
        <v>3389.094069085379</v>
      </c>
      <c r="O377" s="174" t="s">
        <v>232</v>
      </c>
      <c r="P377" s="181" t="s">
        <v>394</v>
      </c>
    </row>
    <row r="378" spans="1:16" s="167" customFormat="1" ht="12">
      <c r="A378" s="172" t="s">
        <v>845</v>
      </c>
      <c r="B378" s="25" t="s">
        <v>846</v>
      </c>
      <c r="C378" s="173">
        <v>2185.0700000000002</v>
      </c>
      <c r="D378" s="168">
        <v>3</v>
      </c>
      <c r="E378" s="161">
        <v>15.5</v>
      </c>
      <c r="F378" s="162">
        <f t="shared" si="58"/>
        <v>18.754999999999999</v>
      </c>
      <c r="G378" s="181" t="s">
        <v>918</v>
      </c>
      <c r="H378" s="161">
        <f t="shared" si="49"/>
        <v>0</v>
      </c>
      <c r="I378" s="163">
        <f t="shared" si="50"/>
        <v>2252.6494845360826</v>
      </c>
      <c r="J378" s="164">
        <f t="shared" si="51"/>
        <v>2455.1348314606744</v>
      </c>
      <c r="K378" s="194">
        <f t="shared" si="52"/>
        <v>30.954999999999998</v>
      </c>
      <c r="L378" s="165"/>
      <c r="M378" s="165">
        <f t="shared" si="53"/>
        <v>0</v>
      </c>
      <c r="N378" s="166">
        <f t="shared" si="54"/>
        <v>3164.7041784343546</v>
      </c>
      <c r="O378" s="174" t="s">
        <v>469</v>
      </c>
      <c r="P378" s="181" t="s">
        <v>394</v>
      </c>
    </row>
    <row r="379" spans="1:16" s="167" customFormat="1" ht="12">
      <c r="A379" s="172" t="s">
        <v>847</v>
      </c>
      <c r="B379" s="25" t="s">
        <v>848</v>
      </c>
      <c r="C379" s="173">
        <v>1989</v>
      </c>
      <c r="D379" s="168">
        <v>3</v>
      </c>
      <c r="E379" s="161">
        <v>15.5</v>
      </c>
      <c r="F379" s="162">
        <f t="shared" si="58"/>
        <v>18.754999999999999</v>
      </c>
      <c r="G379" s="181" t="s">
        <v>918</v>
      </c>
      <c r="H379" s="161">
        <f t="shared" si="49"/>
        <v>0</v>
      </c>
      <c r="I379" s="163">
        <f t="shared" si="50"/>
        <v>2050.5154639175257</v>
      </c>
      <c r="J379" s="164">
        <f t="shared" si="51"/>
        <v>2234.8314606741574</v>
      </c>
      <c r="K379" s="194">
        <f t="shared" si="52"/>
        <v>30.954999999999998</v>
      </c>
      <c r="L379" s="165"/>
      <c r="M379" s="165">
        <f t="shared" si="53"/>
        <v>0</v>
      </c>
      <c r="N379" s="166">
        <f t="shared" si="54"/>
        <v>2880.7299587225721</v>
      </c>
      <c r="O379" s="174" t="s">
        <v>155</v>
      </c>
      <c r="P379" s="181" t="s">
        <v>154</v>
      </c>
    </row>
    <row r="380" spans="1:16" s="167" customFormat="1" ht="12">
      <c r="A380" s="172" t="s">
        <v>849</v>
      </c>
      <c r="B380" s="25" t="s">
        <v>850</v>
      </c>
      <c r="C380" s="173">
        <v>1729.01</v>
      </c>
      <c r="D380" s="168">
        <v>3</v>
      </c>
      <c r="E380" s="161">
        <v>15.5</v>
      </c>
      <c r="F380" s="162">
        <f t="shared" si="58"/>
        <v>18.754999999999999</v>
      </c>
      <c r="G380" s="181" t="s">
        <v>918</v>
      </c>
      <c r="H380" s="161">
        <f t="shared" si="49"/>
        <v>0</v>
      </c>
      <c r="I380" s="163">
        <f t="shared" si="50"/>
        <v>1782.4845360824743</v>
      </c>
      <c r="J380" s="164">
        <f t="shared" si="51"/>
        <v>1942.7078651685392</v>
      </c>
      <c r="K380" s="194">
        <f t="shared" si="52"/>
        <v>30.954999999999998</v>
      </c>
      <c r="L380" s="165"/>
      <c r="M380" s="165">
        <f t="shared" si="53"/>
        <v>0</v>
      </c>
      <c r="N380" s="166">
        <f t="shared" si="54"/>
        <v>2504.1784343544064</v>
      </c>
      <c r="O380" s="174" t="s">
        <v>155</v>
      </c>
      <c r="P380" s="181" t="s">
        <v>154</v>
      </c>
    </row>
    <row r="381" spans="1:16" s="167" customFormat="1" ht="12">
      <c r="A381" s="172" t="s">
        <v>851</v>
      </c>
      <c r="B381" s="25" t="s">
        <v>852</v>
      </c>
      <c r="C381" s="173">
        <v>858</v>
      </c>
      <c r="D381" s="168">
        <v>3</v>
      </c>
      <c r="E381" s="161">
        <v>16</v>
      </c>
      <c r="F381" s="162">
        <f t="shared" si="58"/>
        <v>19.36</v>
      </c>
      <c r="G381" s="181" t="s">
        <v>918</v>
      </c>
      <c r="H381" s="161">
        <f t="shared" si="49"/>
        <v>0</v>
      </c>
      <c r="I381" s="163">
        <f t="shared" si="50"/>
        <v>884.53608247422687</v>
      </c>
      <c r="J381" s="164">
        <f t="shared" si="51"/>
        <v>964.04494382022472</v>
      </c>
      <c r="K381" s="194">
        <f t="shared" si="52"/>
        <v>31.56</v>
      </c>
      <c r="L381" s="165"/>
      <c r="M381" s="165">
        <f t="shared" si="53"/>
        <v>0</v>
      </c>
      <c r="N381" s="166">
        <f t="shared" si="54"/>
        <v>1253.6528345996494</v>
      </c>
      <c r="O381" s="174" t="s">
        <v>510</v>
      </c>
      <c r="P381" s="181" t="s">
        <v>235</v>
      </c>
    </row>
    <row r="382" spans="1:16" s="167" customFormat="1" ht="12">
      <c r="A382" s="172" t="s">
        <v>853</v>
      </c>
      <c r="B382" s="25" t="s">
        <v>854</v>
      </c>
      <c r="C382" s="173">
        <v>1600</v>
      </c>
      <c r="D382" s="168">
        <v>3</v>
      </c>
      <c r="E382" s="161">
        <v>16</v>
      </c>
      <c r="F382" s="162">
        <f t="shared" si="58"/>
        <v>19.36</v>
      </c>
      <c r="G382" s="181" t="s">
        <v>918</v>
      </c>
      <c r="H382" s="161">
        <f t="shared" si="49"/>
        <v>0</v>
      </c>
      <c r="I382" s="163">
        <f t="shared" si="50"/>
        <v>1649.4845360824743</v>
      </c>
      <c r="J382" s="164">
        <f t="shared" si="51"/>
        <v>1797.7528089887639</v>
      </c>
      <c r="K382" s="194">
        <f t="shared" si="52"/>
        <v>31.56</v>
      </c>
      <c r="L382" s="165"/>
      <c r="M382" s="165">
        <f t="shared" si="53"/>
        <v>0</v>
      </c>
      <c r="N382" s="166">
        <f t="shared" si="54"/>
        <v>2337.8141437755698</v>
      </c>
      <c r="O382" s="174" t="s">
        <v>304</v>
      </c>
      <c r="P382" s="181" t="s">
        <v>489</v>
      </c>
    </row>
    <row r="383" spans="1:16" s="167" customFormat="1" ht="12">
      <c r="A383" s="172" t="s">
        <v>855</v>
      </c>
      <c r="B383" s="25" t="s">
        <v>856</v>
      </c>
      <c r="C383" s="173">
        <v>1560.62</v>
      </c>
      <c r="D383" s="168">
        <v>3</v>
      </c>
      <c r="E383" s="161">
        <v>15.5</v>
      </c>
      <c r="F383" s="162">
        <f t="shared" si="58"/>
        <v>18.754999999999999</v>
      </c>
      <c r="G383" s="181" t="s">
        <v>918</v>
      </c>
      <c r="H383" s="161">
        <f t="shared" si="49"/>
        <v>0</v>
      </c>
      <c r="I383" s="163">
        <f t="shared" si="50"/>
        <v>1608.8865979381442</v>
      </c>
      <c r="J383" s="164">
        <f t="shared" si="51"/>
        <v>1753.5056179775279</v>
      </c>
      <c r="K383" s="194">
        <f t="shared" si="52"/>
        <v>30.954999999999998</v>
      </c>
      <c r="L383" s="165"/>
      <c r="M383" s="165">
        <f t="shared" si="53"/>
        <v>0</v>
      </c>
      <c r="N383" s="166">
        <f t="shared" si="54"/>
        <v>2260.294011152147</v>
      </c>
      <c r="O383" s="174" t="s">
        <v>268</v>
      </c>
      <c r="P383" s="181" t="s">
        <v>147</v>
      </c>
    </row>
    <row r="384" spans="1:16" s="167" customFormat="1" ht="12">
      <c r="A384" s="172" t="s">
        <v>857</v>
      </c>
      <c r="B384" s="25" t="s">
        <v>858</v>
      </c>
      <c r="C384" s="173">
        <v>348.04</v>
      </c>
      <c r="D384" s="168">
        <v>3</v>
      </c>
      <c r="E384" s="161">
        <v>15.5</v>
      </c>
      <c r="F384" s="162">
        <f t="shared" si="58"/>
        <v>18.754999999999999</v>
      </c>
      <c r="G384" s="181" t="s">
        <v>918</v>
      </c>
      <c r="H384" s="161">
        <f t="shared" si="49"/>
        <v>0</v>
      </c>
      <c r="I384" s="163">
        <f t="shared" si="50"/>
        <v>358.80412371134025</v>
      </c>
      <c r="J384" s="164">
        <f t="shared" si="51"/>
        <v>391.0561797752809</v>
      </c>
      <c r="K384" s="194">
        <f t="shared" si="52"/>
        <v>30.954999999999998</v>
      </c>
      <c r="L384" s="165"/>
      <c r="M384" s="165">
        <f t="shared" si="53"/>
        <v>0</v>
      </c>
      <c r="N384" s="166">
        <f t="shared" si="54"/>
        <v>504.07705119849373</v>
      </c>
      <c r="O384" s="174" t="s">
        <v>352</v>
      </c>
      <c r="P384" s="181" t="s">
        <v>558</v>
      </c>
    </row>
    <row r="385" spans="1:16" s="167" customFormat="1" ht="12">
      <c r="A385" s="172" t="s">
        <v>859</v>
      </c>
      <c r="B385" s="25" t="s">
        <v>860</v>
      </c>
      <c r="C385" s="173">
        <v>348.04</v>
      </c>
      <c r="D385" s="168">
        <v>3</v>
      </c>
      <c r="E385" s="161">
        <v>15.5</v>
      </c>
      <c r="F385" s="162">
        <f t="shared" si="58"/>
        <v>18.754999999999999</v>
      </c>
      <c r="G385" s="181" t="s">
        <v>918</v>
      </c>
      <c r="H385" s="161">
        <f t="shared" si="49"/>
        <v>0</v>
      </c>
      <c r="I385" s="163">
        <f t="shared" si="50"/>
        <v>358.80412371134025</v>
      </c>
      <c r="J385" s="164">
        <f t="shared" si="51"/>
        <v>391.0561797752809</v>
      </c>
      <c r="K385" s="194">
        <f t="shared" si="52"/>
        <v>30.954999999999998</v>
      </c>
      <c r="L385" s="165"/>
      <c r="M385" s="165">
        <f t="shared" si="53"/>
        <v>0</v>
      </c>
      <c r="N385" s="166">
        <f t="shared" si="54"/>
        <v>504.07705119849373</v>
      </c>
      <c r="O385" s="174" t="s">
        <v>352</v>
      </c>
      <c r="P385" s="181" t="s">
        <v>558</v>
      </c>
    </row>
    <row r="386" spans="1:16" s="167" customFormat="1" ht="12">
      <c r="A386" s="172" t="s">
        <v>861</v>
      </c>
      <c r="B386" s="25" t="s">
        <v>862</v>
      </c>
      <c r="C386" s="173">
        <v>348.04</v>
      </c>
      <c r="D386" s="168">
        <v>3</v>
      </c>
      <c r="E386" s="161">
        <v>15.5</v>
      </c>
      <c r="F386" s="162">
        <f t="shared" si="58"/>
        <v>18.754999999999999</v>
      </c>
      <c r="G386" s="181" t="s">
        <v>918</v>
      </c>
      <c r="H386" s="161">
        <f t="shared" si="49"/>
        <v>0</v>
      </c>
      <c r="I386" s="163">
        <f t="shared" si="50"/>
        <v>358.80412371134025</v>
      </c>
      <c r="J386" s="164">
        <f t="shared" si="51"/>
        <v>391.0561797752809</v>
      </c>
      <c r="K386" s="194">
        <f t="shared" si="52"/>
        <v>30.954999999999998</v>
      </c>
      <c r="L386" s="165"/>
      <c r="M386" s="165">
        <f t="shared" si="53"/>
        <v>0</v>
      </c>
      <c r="N386" s="166">
        <f t="shared" si="54"/>
        <v>504.07705119849373</v>
      </c>
      <c r="O386" s="174" t="s">
        <v>352</v>
      </c>
      <c r="P386" s="181" t="s">
        <v>558</v>
      </c>
    </row>
    <row r="387" spans="1:16" s="167" customFormat="1" ht="12">
      <c r="A387" s="172" t="s">
        <v>863</v>
      </c>
      <c r="B387" s="25" t="s">
        <v>864</v>
      </c>
      <c r="C387" s="173">
        <v>1300</v>
      </c>
      <c r="D387" s="168">
        <v>3</v>
      </c>
      <c r="E387" s="161">
        <v>15.5</v>
      </c>
      <c r="F387" s="162">
        <f t="shared" si="58"/>
        <v>18.754999999999999</v>
      </c>
      <c r="G387" s="181" t="s">
        <v>918</v>
      </c>
      <c r="H387" s="161">
        <f t="shared" si="49"/>
        <v>0</v>
      </c>
      <c r="I387" s="163">
        <f t="shared" si="50"/>
        <v>1340.2061855670104</v>
      </c>
      <c r="J387" s="164">
        <f t="shared" si="51"/>
        <v>1460.6741573033707</v>
      </c>
      <c r="K387" s="194">
        <f t="shared" si="52"/>
        <v>30.954999999999998</v>
      </c>
      <c r="L387" s="165"/>
      <c r="M387" s="165">
        <f t="shared" si="53"/>
        <v>0</v>
      </c>
      <c r="N387" s="166">
        <f t="shared" si="54"/>
        <v>1882.8300383807662</v>
      </c>
      <c r="O387" s="174" t="s">
        <v>170</v>
      </c>
      <c r="P387" s="181" t="s">
        <v>154</v>
      </c>
    </row>
    <row r="388" spans="1:16" s="167" customFormat="1" ht="12">
      <c r="A388" s="172" t="s">
        <v>865</v>
      </c>
      <c r="B388" s="25" t="s">
        <v>866</v>
      </c>
      <c r="C388" s="173">
        <v>609.73</v>
      </c>
      <c r="D388" s="168">
        <v>3</v>
      </c>
      <c r="E388" s="161">
        <v>15.5</v>
      </c>
      <c r="F388" s="162">
        <f t="shared" si="58"/>
        <v>18.754999999999999</v>
      </c>
      <c r="G388" s="181" t="s">
        <v>918</v>
      </c>
      <c r="H388" s="161">
        <f t="shared" si="49"/>
        <v>0</v>
      </c>
      <c r="I388" s="163">
        <f t="shared" si="50"/>
        <v>628.58762886597947</v>
      </c>
      <c r="J388" s="164">
        <f t="shared" si="51"/>
        <v>685.08988764044943</v>
      </c>
      <c r="K388" s="194">
        <f t="shared" si="52"/>
        <v>30.954999999999998</v>
      </c>
      <c r="L388" s="165"/>
      <c r="M388" s="165">
        <f t="shared" si="53"/>
        <v>0</v>
      </c>
      <c r="N388" s="166">
        <f t="shared" si="54"/>
        <v>883.09073792454194</v>
      </c>
      <c r="O388" s="174" t="s">
        <v>352</v>
      </c>
      <c r="P388" s="181" t="s">
        <v>303</v>
      </c>
    </row>
    <row r="389" spans="1:16" s="167" customFormat="1" ht="12">
      <c r="A389" s="172" t="s">
        <v>867</v>
      </c>
      <c r="B389" s="25" t="s">
        <v>868</v>
      </c>
      <c r="C389" s="173">
        <v>29.45</v>
      </c>
      <c r="D389" s="168">
        <v>3</v>
      </c>
      <c r="E389" s="161">
        <v>15.5</v>
      </c>
      <c r="F389" s="162">
        <f t="shared" si="58"/>
        <v>18.754999999999999</v>
      </c>
      <c r="G389" s="181" t="s">
        <v>918</v>
      </c>
      <c r="H389" s="161">
        <f t="shared" si="49"/>
        <v>0</v>
      </c>
      <c r="I389" s="163">
        <f t="shared" si="50"/>
        <v>30.36082474226804</v>
      </c>
      <c r="J389" s="164">
        <f t="shared" si="51"/>
        <v>33.08988764044944</v>
      </c>
      <c r="K389" s="194">
        <f t="shared" si="52"/>
        <v>30.954999999999998</v>
      </c>
      <c r="L389" s="165"/>
      <c r="M389" s="165">
        <f t="shared" si="53"/>
        <v>0</v>
      </c>
      <c r="N389" s="166">
        <f t="shared" si="54"/>
        <v>42.653342023318125</v>
      </c>
      <c r="O389" s="174" t="s">
        <v>869</v>
      </c>
      <c r="P389" s="181" t="s">
        <v>331</v>
      </c>
    </row>
    <row r="390" spans="1:16" s="167" customFormat="1" ht="12">
      <c r="A390" s="172" t="s">
        <v>870</v>
      </c>
      <c r="B390" s="25" t="s">
        <v>871</v>
      </c>
      <c r="C390" s="173">
        <v>195.16</v>
      </c>
      <c r="D390" s="168">
        <v>3</v>
      </c>
      <c r="E390" s="161">
        <v>15.5</v>
      </c>
      <c r="F390" s="162">
        <f t="shared" si="58"/>
        <v>18.754999999999999</v>
      </c>
      <c r="G390" s="181" t="s">
        <v>918</v>
      </c>
      <c r="H390" s="161">
        <f t="shared" si="49"/>
        <v>0</v>
      </c>
      <c r="I390" s="163">
        <f t="shared" si="50"/>
        <v>201.1958762886598</v>
      </c>
      <c r="J390" s="164">
        <f t="shared" si="51"/>
        <v>219.28089887640448</v>
      </c>
      <c r="K390" s="194">
        <f t="shared" si="52"/>
        <v>30.954999999999998</v>
      </c>
      <c r="L390" s="165"/>
      <c r="M390" s="165">
        <f t="shared" si="53"/>
        <v>0</v>
      </c>
      <c r="N390" s="166">
        <f t="shared" si="54"/>
        <v>282.65623868491565</v>
      </c>
      <c r="O390" s="174" t="s">
        <v>232</v>
      </c>
      <c r="P390" s="181" t="s">
        <v>154</v>
      </c>
    </row>
    <row r="391" spans="1:16" s="167" customFormat="1" ht="12">
      <c r="A391" s="172" t="s">
        <v>872</v>
      </c>
      <c r="B391" s="25" t="s">
        <v>873</v>
      </c>
      <c r="C391" s="173">
        <v>147.91999999999999</v>
      </c>
      <c r="D391" s="168">
        <v>3</v>
      </c>
      <c r="E391" s="161">
        <v>15.5</v>
      </c>
      <c r="F391" s="162">
        <f t="shared" si="58"/>
        <v>18.754999999999999</v>
      </c>
      <c r="G391" s="181" t="s">
        <v>918</v>
      </c>
      <c r="H391" s="161">
        <f t="shared" si="49"/>
        <v>0</v>
      </c>
      <c r="I391" s="163">
        <f t="shared" si="50"/>
        <v>152.49484536082474</v>
      </c>
      <c r="J391" s="164">
        <f t="shared" si="51"/>
        <v>166.20224719101122</v>
      </c>
      <c r="K391" s="194">
        <f t="shared" si="52"/>
        <v>30.954999999999998</v>
      </c>
      <c r="L391" s="165"/>
      <c r="M391" s="165">
        <f t="shared" si="53"/>
        <v>0</v>
      </c>
      <c r="N391" s="166">
        <f t="shared" si="54"/>
        <v>214.23709175175608</v>
      </c>
      <c r="O391" s="174" t="s">
        <v>148</v>
      </c>
      <c r="P391" s="181" t="s">
        <v>558</v>
      </c>
    </row>
    <row r="392" spans="1:16" s="167" customFormat="1" ht="12">
      <c r="A392" s="172" t="s">
        <v>874</v>
      </c>
      <c r="B392" s="25" t="s">
        <v>875</v>
      </c>
      <c r="C392" s="173">
        <v>917.68</v>
      </c>
      <c r="D392" s="168">
        <v>3</v>
      </c>
      <c r="E392" s="161">
        <v>13.5</v>
      </c>
      <c r="F392" s="162">
        <f t="shared" si="58"/>
        <v>16.335000000000001</v>
      </c>
      <c r="G392" s="181" t="s">
        <v>918</v>
      </c>
      <c r="H392" s="161">
        <f t="shared" si="49"/>
        <v>0</v>
      </c>
      <c r="I392" s="163">
        <f t="shared" si="50"/>
        <v>946.06185567010311</v>
      </c>
      <c r="J392" s="164">
        <f t="shared" si="51"/>
        <v>1031.1011235955054</v>
      </c>
      <c r="K392" s="194">
        <f t="shared" si="52"/>
        <v>28.535</v>
      </c>
      <c r="L392" s="165"/>
      <c r="M392" s="165">
        <f t="shared" si="53"/>
        <v>0</v>
      </c>
      <c r="N392" s="166">
        <f t="shared" si="54"/>
        <v>1284.0971104736584</v>
      </c>
      <c r="O392" s="174" t="s">
        <v>155</v>
      </c>
      <c r="P392" s="181" t="s">
        <v>803</v>
      </c>
    </row>
    <row r="393" spans="1:16" s="167" customFormat="1" ht="12">
      <c r="A393" s="172" t="s">
        <v>876</v>
      </c>
      <c r="B393" s="25" t="s">
        <v>877</v>
      </c>
      <c r="C393" s="173">
        <v>859.61</v>
      </c>
      <c r="D393" s="168">
        <v>3</v>
      </c>
      <c r="E393" s="161">
        <v>13.5</v>
      </c>
      <c r="F393" s="162">
        <f t="shared" si="58"/>
        <v>16.335000000000001</v>
      </c>
      <c r="G393" s="181" t="s">
        <v>918</v>
      </c>
      <c r="H393" s="161">
        <f t="shared" si="49"/>
        <v>0</v>
      </c>
      <c r="I393" s="163">
        <f t="shared" si="50"/>
        <v>886.19587628865986</v>
      </c>
      <c r="J393" s="164">
        <f t="shared" si="51"/>
        <v>965.85393258426961</v>
      </c>
      <c r="K393" s="194">
        <f t="shared" si="52"/>
        <v>28.535</v>
      </c>
      <c r="L393" s="165"/>
      <c r="M393" s="165">
        <f t="shared" si="53"/>
        <v>0</v>
      </c>
      <c r="N393" s="166">
        <f t="shared" si="54"/>
        <v>1202.8405513188275</v>
      </c>
      <c r="O393" s="174" t="s">
        <v>615</v>
      </c>
      <c r="P393" s="181" t="s">
        <v>614</v>
      </c>
    </row>
    <row r="394" spans="1:16" s="167" customFormat="1" ht="12">
      <c r="A394" s="172" t="s">
        <v>878</v>
      </c>
      <c r="B394" s="25" t="s">
        <v>879</v>
      </c>
      <c r="C394" s="173">
        <v>425.86</v>
      </c>
      <c r="D394" s="168">
        <v>3</v>
      </c>
      <c r="E394" s="161">
        <v>15.5</v>
      </c>
      <c r="F394" s="162">
        <f t="shared" si="58"/>
        <v>18.754999999999999</v>
      </c>
      <c r="G394" s="181" t="s">
        <v>918</v>
      </c>
      <c r="H394" s="161">
        <f t="shared" si="49"/>
        <v>0</v>
      </c>
      <c r="I394" s="163">
        <f t="shared" si="50"/>
        <v>439.03092783505156</v>
      </c>
      <c r="J394" s="164">
        <f t="shared" si="51"/>
        <v>478.49438202247194</v>
      </c>
      <c r="K394" s="194">
        <f t="shared" si="52"/>
        <v>30.954999999999998</v>
      </c>
      <c r="L394" s="165"/>
      <c r="M394" s="165">
        <f t="shared" si="53"/>
        <v>0</v>
      </c>
      <c r="N394" s="166">
        <f t="shared" si="54"/>
        <v>616.7861539575639</v>
      </c>
      <c r="O394" s="174" t="s">
        <v>148</v>
      </c>
      <c r="P394" s="181" t="s">
        <v>303</v>
      </c>
    </row>
    <row r="395" spans="1:16" s="167" customFormat="1" ht="12">
      <c r="A395" s="172" t="s">
        <v>880</v>
      </c>
      <c r="B395" s="25" t="s">
        <v>881</v>
      </c>
      <c r="C395" s="173">
        <v>756.03</v>
      </c>
      <c r="D395" s="168">
        <v>3</v>
      </c>
      <c r="E395" s="161">
        <v>15.5</v>
      </c>
      <c r="F395" s="162">
        <f t="shared" si="58"/>
        <v>18.754999999999999</v>
      </c>
      <c r="G395" s="181" t="s">
        <v>918</v>
      </c>
      <c r="H395" s="161">
        <f t="shared" si="49"/>
        <v>0</v>
      </c>
      <c r="I395" s="163">
        <f t="shared" si="50"/>
        <v>779.41237113402065</v>
      </c>
      <c r="J395" s="164">
        <f t="shared" si="51"/>
        <v>849.47191011235952</v>
      </c>
      <c r="K395" s="194">
        <f t="shared" si="52"/>
        <v>30.954999999999998</v>
      </c>
      <c r="L395" s="165"/>
      <c r="M395" s="165">
        <f t="shared" si="53"/>
        <v>0</v>
      </c>
      <c r="N395" s="166">
        <f t="shared" si="54"/>
        <v>1094.9815337823159</v>
      </c>
      <c r="O395" s="174" t="s">
        <v>148</v>
      </c>
      <c r="P395" s="181" t="s">
        <v>147</v>
      </c>
    </row>
    <row r="396" spans="1:16" s="167" customFormat="1" ht="12">
      <c r="A396" s="172" t="s">
        <v>882</v>
      </c>
      <c r="B396" s="25" t="s">
        <v>883</v>
      </c>
      <c r="C396" s="173">
        <v>655.92</v>
      </c>
      <c r="D396" s="168">
        <v>3</v>
      </c>
      <c r="E396" s="161">
        <v>15.5</v>
      </c>
      <c r="F396" s="162">
        <f t="shared" si="58"/>
        <v>18.754999999999999</v>
      </c>
      <c r="G396" s="181" t="s">
        <v>918</v>
      </c>
      <c r="H396" s="161">
        <f t="shared" si="49"/>
        <v>0</v>
      </c>
      <c r="I396" s="163">
        <f t="shared" si="50"/>
        <v>676.20618556701027</v>
      </c>
      <c r="J396" s="164">
        <f t="shared" si="51"/>
        <v>736.98876404494376</v>
      </c>
      <c r="K396" s="194">
        <f t="shared" si="52"/>
        <v>30.954999999999998</v>
      </c>
      <c r="L396" s="165"/>
      <c r="M396" s="165">
        <f t="shared" si="53"/>
        <v>0</v>
      </c>
      <c r="N396" s="166">
        <f t="shared" si="54"/>
        <v>949.98913751900932</v>
      </c>
      <c r="O396" s="174" t="s">
        <v>148</v>
      </c>
      <c r="P396" s="181" t="s">
        <v>303</v>
      </c>
    </row>
    <row r="397" spans="1:16" s="167" customFormat="1" ht="12">
      <c r="A397" s="172" t="s">
        <v>884</v>
      </c>
      <c r="B397" s="25" t="s">
        <v>885</v>
      </c>
      <c r="C397" s="173">
        <v>153.86000000000001</v>
      </c>
      <c r="D397" s="168">
        <v>3</v>
      </c>
      <c r="E397" s="161">
        <v>15.5</v>
      </c>
      <c r="F397" s="162">
        <f t="shared" si="58"/>
        <v>18.754999999999999</v>
      </c>
      <c r="G397" s="181" t="s">
        <v>918</v>
      </c>
      <c r="H397" s="161">
        <f t="shared" si="49"/>
        <v>0</v>
      </c>
      <c r="I397" s="163">
        <f t="shared" si="50"/>
        <v>158.61855670103094</v>
      </c>
      <c r="J397" s="164">
        <f t="shared" si="51"/>
        <v>172.87640449438203</v>
      </c>
      <c r="K397" s="194">
        <f t="shared" si="52"/>
        <v>30.954999999999998</v>
      </c>
      <c r="L397" s="165"/>
      <c r="M397" s="165">
        <f t="shared" si="53"/>
        <v>0</v>
      </c>
      <c r="N397" s="166">
        <f t="shared" si="54"/>
        <v>222.84017669635747</v>
      </c>
      <c r="O397" s="174" t="s">
        <v>148</v>
      </c>
      <c r="P397" s="181" t="s">
        <v>558</v>
      </c>
    </row>
    <row r="398" spans="1:16" s="167" customFormat="1" ht="12">
      <c r="A398" s="172" t="s">
        <v>886</v>
      </c>
      <c r="B398" s="25" t="s">
        <v>887</v>
      </c>
      <c r="C398" s="173">
        <v>609.73</v>
      </c>
      <c r="D398" s="168">
        <v>3</v>
      </c>
      <c r="E398" s="161">
        <v>15.5</v>
      </c>
      <c r="F398" s="162">
        <f t="shared" ref="F398:F428" si="59">E398*1.21</f>
        <v>18.754999999999999</v>
      </c>
      <c r="G398" s="181" t="s">
        <v>918</v>
      </c>
      <c r="H398" s="161">
        <f t="shared" ref="H398:H413" si="60">(IF(G398=$G$3,$H$3)+IF(G398=$G$4,$H$4)+IF(G398=$G$5,$H$5)+IF(G398=$G$6,$H$6)+IF(G398=$G$7,$H$7)+IF(G398=$G$8,$H$8)+IF(G398=$G$9,$H$9)+IF(G398=$G$10,$H$10)+IF(G398=$G$11,$H$11))</f>
        <v>0</v>
      </c>
      <c r="I398" s="163">
        <f t="shared" ref="I398:I413" si="61">(C398/(($J$3-D398)/100))</f>
        <v>628.58762886597947</v>
      </c>
      <c r="J398" s="164">
        <f t="shared" ref="J398:J413" si="62">(C398/(($J$3-D398)/100-(0.08)))</f>
        <v>685.08988764044943</v>
      </c>
      <c r="K398" s="194">
        <f t="shared" si="52"/>
        <v>30.954999999999998</v>
      </c>
      <c r="L398" s="165"/>
      <c r="M398" s="165">
        <f t="shared" si="53"/>
        <v>0</v>
      </c>
      <c r="N398" s="166">
        <f t="shared" si="54"/>
        <v>883.09073792454194</v>
      </c>
      <c r="O398" s="174" t="s">
        <v>352</v>
      </c>
      <c r="P398" s="181" t="s">
        <v>303</v>
      </c>
    </row>
    <row r="399" spans="1:16" s="167" customFormat="1" ht="12">
      <c r="A399" s="172" t="s">
        <v>888</v>
      </c>
      <c r="B399" s="25" t="s">
        <v>889</v>
      </c>
      <c r="C399" s="173">
        <v>301.14999999999998</v>
      </c>
      <c r="D399" s="168">
        <v>3</v>
      </c>
      <c r="E399" s="161">
        <v>16.5</v>
      </c>
      <c r="F399" s="162">
        <f t="shared" si="59"/>
        <v>19.965</v>
      </c>
      <c r="G399" s="181" t="s">
        <v>918</v>
      </c>
      <c r="H399" s="161">
        <f t="shared" si="60"/>
        <v>0</v>
      </c>
      <c r="I399" s="163">
        <f t="shared" si="61"/>
        <v>310.46391752577318</v>
      </c>
      <c r="J399" s="164">
        <f t="shared" si="62"/>
        <v>338.37078651685391</v>
      </c>
      <c r="K399" s="194">
        <f t="shared" ref="K399:K462" si="63">(D399+8+1.2)+(F399+H399)</f>
        <v>32.164999999999999</v>
      </c>
      <c r="L399" s="165"/>
      <c r="M399" s="165">
        <f t="shared" ref="M399:M413" si="64">L399*1.21</f>
        <v>0</v>
      </c>
      <c r="N399" s="166">
        <f t="shared" ref="N399:N412" si="65">C399/((100-K399)/100)+M399</f>
        <v>443.94486621950307</v>
      </c>
      <c r="O399" s="174" t="s">
        <v>787</v>
      </c>
      <c r="P399" s="181" t="s">
        <v>515</v>
      </c>
    </row>
    <row r="400" spans="1:16" s="167" customFormat="1" ht="12">
      <c r="A400" s="172" t="s">
        <v>890</v>
      </c>
      <c r="B400" s="25" t="s">
        <v>891</v>
      </c>
      <c r="C400" s="173">
        <v>296.38</v>
      </c>
      <c r="D400" s="168">
        <v>3</v>
      </c>
      <c r="E400" s="161">
        <v>15.5</v>
      </c>
      <c r="F400" s="162">
        <f t="shared" si="59"/>
        <v>18.754999999999999</v>
      </c>
      <c r="G400" s="181" t="s">
        <v>918</v>
      </c>
      <c r="H400" s="161">
        <f t="shared" si="60"/>
        <v>0</v>
      </c>
      <c r="I400" s="163">
        <f t="shared" si="61"/>
        <v>305.54639175257734</v>
      </c>
      <c r="J400" s="164">
        <f t="shared" si="62"/>
        <v>333.01123595505618</v>
      </c>
      <c r="K400" s="194">
        <f t="shared" si="63"/>
        <v>30.954999999999998</v>
      </c>
      <c r="L400" s="165"/>
      <c r="M400" s="165">
        <f t="shared" si="64"/>
        <v>0</v>
      </c>
      <c r="N400" s="166">
        <f t="shared" si="65"/>
        <v>429.25628213483958</v>
      </c>
      <c r="O400" s="174" t="s">
        <v>304</v>
      </c>
      <c r="P400" s="181" t="s">
        <v>892</v>
      </c>
    </row>
    <row r="401" spans="1:16" s="167" customFormat="1" ht="12">
      <c r="A401" s="172" t="s">
        <v>893</v>
      </c>
      <c r="B401" s="25" t="s">
        <v>894</v>
      </c>
      <c r="C401" s="173">
        <v>199.71</v>
      </c>
      <c r="D401" s="168">
        <v>3</v>
      </c>
      <c r="E401" s="161">
        <v>15.5</v>
      </c>
      <c r="F401" s="162">
        <f t="shared" si="59"/>
        <v>18.754999999999999</v>
      </c>
      <c r="G401" s="181" t="s">
        <v>918</v>
      </c>
      <c r="H401" s="161">
        <f t="shared" si="60"/>
        <v>0</v>
      </c>
      <c r="I401" s="163">
        <f t="shared" si="61"/>
        <v>205.88659793814435</v>
      </c>
      <c r="J401" s="164">
        <f t="shared" si="62"/>
        <v>224.3932584269663</v>
      </c>
      <c r="K401" s="194">
        <f t="shared" si="63"/>
        <v>30.954999999999998</v>
      </c>
      <c r="L401" s="165"/>
      <c r="M401" s="165">
        <f t="shared" si="64"/>
        <v>0</v>
      </c>
      <c r="N401" s="166">
        <f t="shared" si="65"/>
        <v>289.24614381924835</v>
      </c>
      <c r="O401" s="174" t="s">
        <v>155</v>
      </c>
      <c r="P401" s="181" t="s">
        <v>154</v>
      </c>
    </row>
    <row r="402" spans="1:16" s="167" customFormat="1" ht="12">
      <c r="A402" s="172" t="s">
        <v>895</v>
      </c>
      <c r="B402" s="25" t="s">
        <v>896</v>
      </c>
      <c r="C402" s="173">
        <v>156.29</v>
      </c>
      <c r="D402" s="168">
        <v>3</v>
      </c>
      <c r="E402" s="161">
        <v>16</v>
      </c>
      <c r="F402" s="162">
        <f t="shared" si="59"/>
        <v>19.36</v>
      </c>
      <c r="G402" s="181" t="s">
        <v>918</v>
      </c>
      <c r="H402" s="161">
        <f t="shared" si="60"/>
        <v>0</v>
      </c>
      <c r="I402" s="163">
        <f t="shared" si="61"/>
        <v>161.12371134020617</v>
      </c>
      <c r="J402" s="164">
        <f t="shared" si="62"/>
        <v>175.6067415730337</v>
      </c>
      <c r="K402" s="194">
        <f t="shared" si="63"/>
        <v>31.56</v>
      </c>
      <c r="L402" s="165"/>
      <c r="M402" s="165">
        <f t="shared" si="64"/>
        <v>0</v>
      </c>
      <c r="N402" s="166">
        <f t="shared" si="65"/>
        <v>228.36060783167736</v>
      </c>
      <c r="O402" s="174" t="s">
        <v>232</v>
      </c>
      <c r="P402" s="181" t="s">
        <v>489</v>
      </c>
    </row>
    <row r="403" spans="1:16" s="167" customFormat="1" ht="12">
      <c r="A403" s="172" t="s">
        <v>897</v>
      </c>
      <c r="B403" s="25" t="s">
        <v>898</v>
      </c>
      <c r="C403" s="173">
        <v>154.81</v>
      </c>
      <c r="D403" s="168">
        <v>3</v>
      </c>
      <c r="E403" s="161">
        <v>15.5</v>
      </c>
      <c r="F403" s="162">
        <f t="shared" si="59"/>
        <v>18.754999999999999</v>
      </c>
      <c r="G403" s="181" t="s">
        <v>918</v>
      </c>
      <c r="H403" s="161">
        <f t="shared" si="60"/>
        <v>0</v>
      </c>
      <c r="I403" s="163">
        <f t="shared" si="61"/>
        <v>159.5979381443299</v>
      </c>
      <c r="J403" s="164">
        <f t="shared" si="62"/>
        <v>173.9438202247191</v>
      </c>
      <c r="K403" s="194">
        <f t="shared" si="63"/>
        <v>30.954999999999998</v>
      </c>
      <c r="L403" s="165"/>
      <c r="M403" s="165">
        <f t="shared" si="64"/>
        <v>0</v>
      </c>
      <c r="N403" s="166">
        <f t="shared" si="65"/>
        <v>224.21609095517417</v>
      </c>
      <c r="O403" s="174" t="s">
        <v>148</v>
      </c>
      <c r="P403" s="181" t="s">
        <v>558</v>
      </c>
    </row>
    <row r="404" spans="1:16" s="167" customFormat="1" ht="12">
      <c r="A404" s="172" t="s">
        <v>899</v>
      </c>
      <c r="B404" s="25" t="s">
        <v>900</v>
      </c>
      <c r="C404" s="173">
        <v>153.86000000000001</v>
      </c>
      <c r="D404" s="168">
        <v>3</v>
      </c>
      <c r="E404" s="161">
        <v>15.5</v>
      </c>
      <c r="F404" s="162">
        <f t="shared" si="59"/>
        <v>18.754999999999999</v>
      </c>
      <c r="G404" s="181" t="s">
        <v>918</v>
      </c>
      <c r="H404" s="161">
        <f t="shared" si="60"/>
        <v>0</v>
      </c>
      <c r="I404" s="163">
        <f t="shared" si="61"/>
        <v>158.61855670103094</v>
      </c>
      <c r="J404" s="164">
        <f t="shared" si="62"/>
        <v>172.87640449438203</v>
      </c>
      <c r="K404" s="194">
        <f t="shared" si="63"/>
        <v>30.954999999999998</v>
      </c>
      <c r="L404" s="165"/>
      <c r="M404" s="165">
        <f t="shared" si="64"/>
        <v>0</v>
      </c>
      <c r="N404" s="166">
        <f t="shared" si="65"/>
        <v>222.84017669635747</v>
      </c>
      <c r="O404" s="174" t="s">
        <v>148</v>
      </c>
      <c r="P404" s="181" t="s">
        <v>558</v>
      </c>
    </row>
    <row r="405" spans="1:16" s="167" customFormat="1" ht="12">
      <c r="A405" s="172" t="s">
        <v>901</v>
      </c>
      <c r="B405" s="25" t="s">
        <v>902</v>
      </c>
      <c r="C405" s="173">
        <v>153.62</v>
      </c>
      <c r="D405" s="168">
        <v>3</v>
      </c>
      <c r="E405" s="161">
        <v>15.5</v>
      </c>
      <c r="F405" s="162">
        <f t="shared" si="59"/>
        <v>18.754999999999999</v>
      </c>
      <c r="G405" s="181" t="s">
        <v>918</v>
      </c>
      <c r="H405" s="161">
        <f t="shared" si="60"/>
        <v>0</v>
      </c>
      <c r="I405" s="163">
        <f t="shared" si="61"/>
        <v>158.37113402061857</v>
      </c>
      <c r="J405" s="164">
        <f t="shared" si="62"/>
        <v>172.6067415730337</v>
      </c>
      <c r="K405" s="194">
        <f t="shared" si="63"/>
        <v>30.954999999999998</v>
      </c>
      <c r="L405" s="165"/>
      <c r="M405" s="165">
        <f t="shared" si="64"/>
        <v>0</v>
      </c>
      <c r="N405" s="166">
        <f t="shared" si="65"/>
        <v>222.49257730465638</v>
      </c>
      <c r="O405" s="174" t="s">
        <v>155</v>
      </c>
      <c r="P405" s="181" t="s">
        <v>154</v>
      </c>
    </row>
    <row r="406" spans="1:16" s="167" customFormat="1" ht="12">
      <c r="A406" s="172" t="s">
        <v>903</v>
      </c>
      <c r="B406" s="25" t="s">
        <v>904</v>
      </c>
      <c r="C406" s="173">
        <v>154.81</v>
      </c>
      <c r="D406" s="168">
        <v>10</v>
      </c>
      <c r="E406" s="161">
        <v>15.5</v>
      </c>
      <c r="F406" s="162">
        <f t="shared" si="59"/>
        <v>18.754999999999999</v>
      </c>
      <c r="G406" s="181" t="s">
        <v>918</v>
      </c>
      <c r="H406" s="161">
        <f t="shared" si="60"/>
        <v>0</v>
      </c>
      <c r="I406" s="163">
        <f t="shared" si="61"/>
        <v>172.01111111111112</v>
      </c>
      <c r="J406" s="164">
        <f t="shared" si="62"/>
        <v>188.79268292682926</v>
      </c>
      <c r="K406" s="194">
        <f t="shared" si="63"/>
        <v>37.954999999999998</v>
      </c>
      <c r="L406" s="165"/>
      <c r="M406" s="165">
        <f t="shared" si="64"/>
        <v>0</v>
      </c>
      <c r="N406" s="166">
        <f t="shared" si="65"/>
        <v>249.51245064066401</v>
      </c>
      <c r="O406" s="174" t="s">
        <v>148</v>
      </c>
      <c r="P406" s="181" t="s">
        <v>558</v>
      </c>
    </row>
    <row r="407" spans="1:16" s="167" customFormat="1" ht="12">
      <c r="A407" s="172" t="s">
        <v>905</v>
      </c>
      <c r="B407" s="25" t="s">
        <v>906</v>
      </c>
      <c r="C407" s="173">
        <v>118.19</v>
      </c>
      <c r="D407" s="168">
        <v>3</v>
      </c>
      <c r="E407" s="161">
        <v>15.5</v>
      </c>
      <c r="F407" s="162">
        <f t="shared" si="59"/>
        <v>18.754999999999999</v>
      </c>
      <c r="G407" s="181" t="s">
        <v>918</v>
      </c>
      <c r="H407" s="161">
        <f t="shared" si="60"/>
        <v>0</v>
      </c>
      <c r="I407" s="163">
        <f t="shared" si="61"/>
        <v>121.84536082474227</v>
      </c>
      <c r="J407" s="164">
        <f t="shared" si="62"/>
        <v>132.79775280898875</v>
      </c>
      <c r="K407" s="194">
        <f t="shared" si="63"/>
        <v>30.954999999999998</v>
      </c>
      <c r="L407" s="165"/>
      <c r="M407" s="165">
        <f t="shared" si="64"/>
        <v>0</v>
      </c>
      <c r="N407" s="166">
        <f t="shared" si="65"/>
        <v>171.17821710478674</v>
      </c>
      <c r="O407" s="174" t="s">
        <v>148</v>
      </c>
      <c r="P407" s="181" t="s">
        <v>558</v>
      </c>
    </row>
    <row r="408" spans="1:16" s="167" customFormat="1" ht="12">
      <c r="A408" s="172" t="s">
        <v>907</v>
      </c>
      <c r="B408" s="25" t="s">
        <v>908</v>
      </c>
      <c r="C408" s="173">
        <v>45.17</v>
      </c>
      <c r="D408" s="168">
        <v>3</v>
      </c>
      <c r="E408" s="161">
        <v>16</v>
      </c>
      <c r="F408" s="162">
        <f t="shared" si="59"/>
        <v>19.36</v>
      </c>
      <c r="G408" s="181" t="s">
        <v>918</v>
      </c>
      <c r="H408" s="161">
        <f t="shared" si="60"/>
        <v>0</v>
      </c>
      <c r="I408" s="163">
        <f t="shared" si="61"/>
        <v>46.567010309278352</v>
      </c>
      <c r="J408" s="164">
        <f t="shared" si="62"/>
        <v>50.752808988764045</v>
      </c>
      <c r="K408" s="194">
        <f t="shared" si="63"/>
        <v>31.56</v>
      </c>
      <c r="L408" s="165"/>
      <c r="M408" s="165">
        <f t="shared" si="64"/>
        <v>0</v>
      </c>
      <c r="N408" s="166">
        <f t="shared" si="65"/>
        <v>65.999415546464064</v>
      </c>
      <c r="O408" s="174" t="s">
        <v>304</v>
      </c>
      <c r="P408" s="181" t="s">
        <v>489</v>
      </c>
    </row>
    <row r="409" spans="1:16" s="167" customFormat="1" ht="12">
      <c r="A409" s="172" t="s">
        <v>909</v>
      </c>
      <c r="B409" s="25" t="s">
        <v>910</v>
      </c>
      <c r="C409" s="173">
        <v>73.319999999999993</v>
      </c>
      <c r="D409" s="168">
        <v>3</v>
      </c>
      <c r="E409" s="161">
        <v>16</v>
      </c>
      <c r="F409" s="162">
        <f t="shared" si="59"/>
        <v>19.36</v>
      </c>
      <c r="G409" s="181" t="s">
        <v>918</v>
      </c>
      <c r="H409" s="161">
        <f t="shared" si="60"/>
        <v>0</v>
      </c>
      <c r="I409" s="163">
        <f t="shared" si="61"/>
        <v>75.587628865979383</v>
      </c>
      <c r="J409" s="164">
        <f t="shared" si="62"/>
        <v>82.382022471910105</v>
      </c>
      <c r="K409" s="194">
        <f t="shared" si="63"/>
        <v>31.56</v>
      </c>
      <c r="L409" s="165"/>
      <c r="M409" s="165">
        <f t="shared" si="64"/>
        <v>0</v>
      </c>
      <c r="N409" s="166">
        <f t="shared" si="65"/>
        <v>107.13033313851548</v>
      </c>
      <c r="O409" s="174" t="s">
        <v>304</v>
      </c>
      <c r="P409" s="181" t="s">
        <v>489</v>
      </c>
    </row>
    <row r="410" spans="1:16" s="167" customFormat="1" ht="12">
      <c r="A410" s="172" t="s">
        <v>911</v>
      </c>
      <c r="B410" s="25" t="s">
        <v>912</v>
      </c>
      <c r="C410" s="173">
        <v>30.91</v>
      </c>
      <c r="D410" s="168">
        <v>3</v>
      </c>
      <c r="E410" s="161">
        <v>16</v>
      </c>
      <c r="F410" s="162">
        <f t="shared" si="59"/>
        <v>19.36</v>
      </c>
      <c r="G410" s="181" t="s">
        <v>918</v>
      </c>
      <c r="H410" s="161">
        <f t="shared" si="60"/>
        <v>0</v>
      </c>
      <c r="I410" s="163">
        <f t="shared" si="61"/>
        <v>31.865979381443299</v>
      </c>
      <c r="J410" s="164">
        <f t="shared" si="62"/>
        <v>34.730337078651687</v>
      </c>
      <c r="K410" s="194">
        <f t="shared" si="63"/>
        <v>31.56</v>
      </c>
      <c r="L410" s="165"/>
      <c r="M410" s="165">
        <f t="shared" si="64"/>
        <v>0</v>
      </c>
      <c r="N410" s="166">
        <f t="shared" si="65"/>
        <v>45.163646990064287</v>
      </c>
      <c r="O410" s="174" t="s">
        <v>304</v>
      </c>
      <c r="P410" s="181" t="s">
        <v>489</v>
      </c>
    </row>
    <row r="411" spans="1:16" s="167" customFormat="1" ht="12">
      <c r="A411" s="172" t="s">
        <v>913</v>
      </c>
      <c r="B411" s="25" t="s">
        <v>914</v>
      </c>
      <c r="C411" s="173">
        <v>23.77</v>
      </c>
      <c r="D411" s="168">
        <v>3</v>
      </c>
      <c r="E411" s="161">
        <v>16</v>
      </c>
      <c r="F411" s="162">
        <f t="shared" si="59"/>
        <v>19.36</v>
      </c>
      <c r="G411" s="181" t="s">
        <v>918</v>
      </c>
      <c r="H411" s="161">
        <f t="shared" si="60"/>
        <v>0</v>
      </c>
      <c r="I411" s="163">
        <f t="shared" si="61"/>
        <v>24.505154639175259</v>
      </c>
      <c r="J411" s="164">
        <f t="shared" si="62"/>
        <v>26.707865168539325</v>
      </c>
      <c r="K411" s="194">
        <f t="shared" si="63"/>
        <v>31.56</v>
      </c>
      <c r="L411" s="165"/>
      <c r="M411" s="165">
        <f t="shared" si="64"/>
        <v>0</v>
      </c>
      <c r="N411" s="166">
        <f t="shared" si="65"/>
        <v>34.731151373465806</v>
      </c>
      <c r="O411" s="174" t="s">
        <v>304</v>
      </c>
      <c r="P411" s="181" t="s">
        <v>489</v>
      </c>
    </row>
    <row r="412" spans="1:16" s="167" customFormat="1" ht="12">
      <c r="A412" s="25" t="s">
        <v>915</v>
      </c>
      <c r="B412" s="25" t="s">
        <v>916</v>
      </c>
      <c r="C412" s="173">
        <v>45.17</v>
      </c>
      <c r="D412" s="168">
        <v>3</v>
      </c>
      <c r="E412" s="161">
        <v>16</v>
      </c>
      <c r="F412" s="162">
        <f t="shared" si="59"/>
        <v>19.36</v>
      </c>
      <c r="G412" s="181" t="s">
        <v>918</v>
      </c>
      <c r="H412" s="161">
        <f t="shared" si="60"/>
        <v>0</v>
      </c>
      <c r="I412" s="163">
        <f t="shared" si="61"/>
        <v>46.567010309278352</v>
      </c>
      <c r="J412" s="164">
        <f t="shared" si="62"/>
        <v>50.752808988764045</v>
      </c>
      <c r="K412" s="194">
        <f t="shared" si="63"/>
        <v>31.56</v>
      </c>
      <c r="L412" s="165"/>
      <c r="M412" s="165">
        <f t="shared" si="64"/>
        <v>0</v>
      </c>
      <c r="N412" s="166">
        <f t="shared" si="65"/>
        <v>65.999415546464064</v>
      </c>
      <c r="O412" s="218" t="s">
        <v>304</v>
      </c>
      <c r="P412" s="219" t="s">
        <v>489</v>
      </c>
    </row>
    <row r="413" spans="1:16" s="167" customFormat="1" ht="12">
      <c r="A413" s="25" t="s">
        <v>945</v>
      </c>
      <c r="B413" s="25" t="s">
        <v>958</v>
      </c>
      <c r="C413" s="159">
        <v>329900</v>
      </c>
      <c r="D413" s="168">
        <v>8</v>
      </c>
      <c r="E413" s="161">
        <v>12.15</v>
      </c>
      <c r="F413" s="162">
        <f t="shared" si="59"/>
        <v>14.701499999999999</v>
      </c>
      <c r="G413" s="181" t="s">
        <v>918</v>
      </c>
      <c r="H413" s="161">
        <f t="shared" si="60"/>
        <v>0</v>
      </c>
      <c r="I413" s="163">
        <f t="shared" si="61"/>
        <v>358586.95652173914</v>
      </c>
      <c r="J413" s="164">
        <f t="shared" si="62"/>
        <v>392738.09523809521</v>
      </c>
      <c r="K413" s="194">
        <f t="shared" si="63"/>
        <v>31.901499999999999</v>
      </c>
      <c r="L413" s="165">
        <v>14843.99</v>
      </c>
      <c r="M413" s="165">
        <f t="shared" si="64"/>
        <v>17961.227899999998</v>
      </c>
      <c r="N413" s="166">
        <f>C413/((100-K413)/100)+M413</f>
        <v>502406.5534211201</v>
      </c>
      <c r="O413" s="25" t="s">
        <v>959</v>
      </c>
      <c r="P413" s="181" t="s">
        <v>10</v>
      </c>
    </row>
    <row r="414" spans="1:16" s="167" customFormat="1" ht="12">
      <c r="A414" s="25" t="s">
        <v>960</v>
      </c>
      <c r="B414" s="25" t="s">
        <v>961</v>
      </c>
      <c r="C414" s="220">
        <v>25916.5</v>
      </c>
      <c r="D414" s="168">
        <v>3</v>
      </c>
      <c r="E414" s="161">
        <v>14</v>
      </c>
      <c r="F414" s="162">
        <f t="shared" si="59"/>
        <v>16.939999999999998</v>
      </c>
      <c r="G414" s="181" t="s">
        <v>918</v>
      </c>
      <c r="H414" s="161">
        <f>(IF(G414=$G$3,$H$3)+IF(G414=$G$4,$H$4)+IF(G414=$G$5,$H$5)+IF(G414=$G$6,$H$6)+IF(G414=$G$7,$H$7)+IF(G414=$G$8,$H$8)+IF(G414=$G$9,$H$9)+IF(G414=$G$10,$H$10)+IF(G414=$G$11,$H$11))</f>
        <v>0</v>
      </c>
      <c r="I414" s="163">
        <f>(C414/(($J$3-D414)/100))</f>
        <v>26718.041237113404</v>
      </c>
      <c r="J414" s="164">
        <f>(C414/(($J$3-D414)/100-(0.08)))</f>
        <v>29119.662921348314</v>
      </c>
      <c r="K414" s="194">
        <f t="shared" si="63"/>
        <v>29.139999999999997</v>
      </c>
      <c r="L414" s="165">
        <v>4805.99</v>
      </c>
      <c r="M414" s="165">
        <f>L414*1.21</f>
        <v>5815.2478999999994</v>
      </c>
      <c r="N414" s="166">
        <f>C414/((100-K414)/100)+M414</f>
        <v>42389.47877778719</v>
      </c>
      <c r="O414" s="25" t="s">
        <v>962</v>
      </c>
      <c r="P414" s="181" t="s">
        <v>107</v>
      </c>
    </row>
    <row r="415" spans="1:16" s="167" customFormat="1" ht="12">
      <c r="A415" s="25" t="s">
        <v>965</v>
      </c>
      <c r="B415" s="25" t="s">
        <v>968</v>
      </c>
      <c r="C415" s="159">
        <v>237616.17</v>
      </c>
      <c r="D415" s="168">
        <v>3</v>
      </c>
      <c r="E415" s="161">
        <v>16</v>
      </c>
      <c r="F415" s="162">
        <f t="shared" si="59"/>
        <v>19.36</v>
      </c>
      <c r="G415" s="181" t="s">
        <v>918</v>
      </c>
      <c r="H415" s="161">
        <f t="shared" ref="H415:H428" si="66">(IF(G415=$G$3,$H$3)+IF(G415=$G$4,$H$4)+IF(G415=$G$5,$H$5)+IF(G415=$G$6,$H$6)+IF(G415=$G$7,$H$7)+IF(G415=$G$8,$H$8)+IF(G415=$G$9,$H$9)+IF(G415=$G$10,$H$10)+IF(G415=$G$11,$H$11))</f>
        <v>0</v>
      </c>
      <c r="I415" s="163">
        <f>(C415/(($J$3-D415)/100))</f>
        <v>244965.12371134022</v>
      </c>
      <c r="J415" s="164">
        <f>(C415/(($J$3-D415)/100-(0.08)))</f>
        <v>266984.46067415731</v>
      </c>
      <c r="K415" s="194">
        <f t="shared" si="63"/>
        <v>31.56</v>
      </c>
      <c r="L415" s="165"/>
      <c r="M415" s="165">
        <f t="shared" ref="M415:M428" si="67">L415*1.21</f>
        <v>0</v>
      </c>
      <c r="N415" s="166">
        <f>C415/((100-K415)/100)+M415</f>
        <v>347189.02688486269</v>
      </c>
      <c r="O415" s="25" t="s">
        <v>42</v>
      </c>
      <c r="P415" s="167" t="s">
        <v>971</v>
      </c>
    </row>
    <row r="416" spans="1:16" s="167" customFormat="1" ht="12">
      <c r="A416" s="25" t="s">
        <v>966</v>
      </c>
      <c r="B416" s="25" t="s">
        <v>969</v>
      </c>
      <c r="C416" s="159">
        <v>313645.31</v>
      </c>
      <c r="D416" s="168">
        <v>2.9</v>
      </c>
      <c r="E416" s="161">
        <v>16</v>
      </c>
      <c r="F416" s="162">
        <f t="shared" si="59"/>
        <v>19.36</v>
      </c>
      <c r="G416" s="181" t="s">
        <v>918</v>
      </c>
      <c r="H416" s="161">
        <f t="shared" si="66"/>
        <v>0</v>
      </c>
      <c r="I416" s="163">
        <f>(C416/(($J$3-D416)/100))</f>
        <v>323012.67765190528</v>
      </c>
      <c r="J416" s="164">
        <f>(C416/(($J$3-D416)/100-(0.08)))</f>
        <v>352014.93827160494</v>
      </c>
      <c r="K416" s="194">
        <f t="shared" si="63"/>
        <v>31.46</v>
      </c>
      <c r="L416" s="165"/>
      <c r="M416" s="165">
        <f t="shared" si="67"/>
        <v>0</v>
      </c>
      <c r="N416" s="166">
        <f>C416/((100-K416)/100)+M416</f>
        <v>457609.14794280718</v>
      </c>
      <c r="O416" s="25" t="s">
        <v>42</v>
      </c>
      <c r="P416" s="167" t="s">
        <v>971</v>
      </c>
    </row>
    <row r="417" spans="1:16" s="167" customFormat="1" ht="12">
      <c r="A417" s="25" t="s">
        <v>967</v>
      </c>
      <c r="B417" s="25" t="s">
        <v>970</v>
      </c>
      <c r="C417" s="159">
        <v>224031.5</v>
      </c>
      <c r="D417" s="168">
        <v>3</v>
      </c>
      <c r="E417" s="161">
        <v>16</v>
      </c>
      <c r="F417" s="162">
        <f t="shared" si="59"/>
        <v>19.36</v>
      </c>
      <c r="G417" s="181" t="s">
        <v>918</v>
      </c>
      <c r="H417" s="161">
        <f t="shared" si="66"/>
        <v>0</v>
      </c>
      <c r="I417" s="163">
        <f>(C417/(($J$3-D417)/100))</f>
        <v>230960.30927835053</v>
      </c>
      <c r="J417" s="164">
        <f>(C417/(($J$3-D417)/100-(0.08)))</f>
        <v>251720.78651685393</v>
      </c>
      <c r="K417" s="194">
        <f t="shared" si="63"/>
        <v>31.56</v>
      </c>
      <c r="L417" s="165"/>
      <c r="M417" s="165">
        <f t="shared" si="67"/>
        <v>0</v>
      </c>
      <c r="N417" s="166">
        <f>C417/((100-K417)/100)+M417</f>
        <v>327340.00584453536</v>
      </c>
      <c r="O417" s="25" t="s">
        <v>42</v>
      </c>
      <c r="P417" s="167" t="s">
        <v>971</v>
      </c>
    </row>
    <row r="418" spans="1:16" s="167" customFormat="1" ht="12">
      <c r="A418" s="25" t="s">
        <v>976</v>
      </c>
      <c r="B418" s="167" t="s">
        <v>974</v>
      </c>
      <c r="C418" s="159">
        <v>467554</v>
      </c>
      <c r="D418" s="168">
        <v>3</v>
      </c>
      <c r="E418" s="161">
        <v>14.15</v>
      </c>
      <c r="F418" s="162">
        <f t="shared" si="59"/>
        <v>17.121500000000001</v>
      </c>
      <c r="G418" s="181" t="s">
        <v>918</v>
      </c>
      <c r="H418" s="161">
        <f t="shared" si="66"/>
        <v>0</v>
      </c>
      <c r="I418" s="163">
        <f t="shared" ref="I418:I428" si="68">(C418/(($J$3-D418)/100))</f>
        <v>482014.43298969074</v>
      </c>
      <c r="J418" s="164">
        <f t="shared" ref="J418:J428" si="69">(C418/(($J$3-D418)/100-(0.08)))</f>
        <v>525341.57303370791</v>
      </c>
      <c r="K418" s="194">
        <f t="shared" si="63"/>
        <v>29.3215</v>
      </c>
      <c r="L418" s="165"/>
      <c r="M418" s="165">
        <f t="shared" si="67"/>
        <v>0</v>
      </c>
      <c r="N418" s="166">
        <f t="shared" ref="N418:N428" si="70">C418/((100-K418)/100)+M418</f>
        <v>661522.24509575043</v>
      </c>
      <c r="O418" s="25" t="s">
        <v>59</v>
      </c>
      <c r="P418" s="167" t="s">
        <v>38</v>
      </c>
    </row>
    <row r="419" spans="1:16" s="167" customFormat="1" ht="12">
      <c r="A419" s="25" t="s">
        <v>975</v>
      </c>
      <c r="B419" s="167" t="s">
        <v>977</v>
      </c>
      <c r="C419" s="159">
        <v>418859</v>
      </c>
      <c r="D419" s="168">
        <v>3</v>
      </c>
      <c r="E419" s="161">
        <v>14.15</v>
      </c>
      <c r="F419" s="162">
        <f t="shared" si="59"/>
        <v>17.121500000000001</v>
      </c>
      <c r="G419" s="181" t="s">
        <v>918</v>
      </c>
      <c r="H419" s="161">
        <f t="shared" si="66"/>
        <v>0</v>
      </c>
      <c r="I419" s="163">
        <f t="shared" si="68"/>
        <v>431813.40206185565</v>
      </c>
      <c r="J419" s="164">
        <f t="shared" si="69"/>
        <v>470628.08988764044</v>
      </c>
      <c r="K419" s="194">
        <f t="shared" si="63"/>
        <v>29.3215</v>
      </c>
      <c r="L419" s="165"/>
      <c r="M419" s="165">
        <f t="shared" si="67"/>
        <v>0</v>
      </c>
      <c r="N419" s="166">
        <f t="shared" si="70"/>
        <v>592625.76313871972</v>
      </c>
      <c r="O419" s="25" t="s">
        <v>59</v>
      </c>
      <c r="P419" s="167" t="s">
        <v>38</v>
      </c>
    </row>
    <row r="420" spans="1:16" s="167" customFormat="1" ht="12">
      <c r="A420" s="25" t="s">
        <v>978</v>
      </c>
      <c r="B420" s="167" t="s">
        <v>979</v>
      </c>
      <c r="C420" s="159">
        <v>149213</v>
      </c>
      <c r="D420" s="168">
        <v>3</v>
      </c>
      <c r="E420" s="161">
        <v>12.15</v>
      </c>
      <c r="F420" s="162">
        <f t="shared" si="59"/>
        <v>14.701499999999999</v>
      </c>
      <c r="G420" s="181" t="s">
        <v>918</v>
      </c>
      <c r="H420" s="161">
        <f t="shared" si="66"/>
        <v>0</v>
      </c>
      <c r="I420" s="163">
        <f t="shared" si="68"/>
        <v>153827.8350515464</v>
      </c>
      <c r="J420" s="164">
        <f t="shared" si="69"/>
        <v>167655.05617977527</v>
      </c>
      <c r="K420" s="194">
        <f t="shared" si="63"/>
        <v>26.901499999999999</v>
      </c>
      <c r="L420" s="165">
        <v>3600</v>
      </c>
      <c r="M420" s="165">
        <f t="shared" si="67"/>
        <v>4356</v>
      </c>
      <c r="N420" s="166">
        <f t="shared" si="70"/>
        <v>208481.9396567645</v>
      </c>
      <c r="O420" s="25" t="s">
        <v>998</v>
      </c>
      <c r="P420" s="167" t="s">
        <v>479</v>
      </c>
    </row>
    <row r="421" spans="1:16" s="167" customFormat="1" ht="12">
      <c r="A421" s="25" t="s">
        <v>1000</v>
      </c>
      <c r="B421" s="167" t="s">
        <v>999</v>
      </c>
      <c r="C421" s="159">
        <v>627096.42000000004</v>
      </c>
      <c r="D421" s="168">
        <v>3</v>
      </c>
      <c r="E421" s="161">
        <v>14.15</v>
      </c>
      <c r="F421" s="162">
        <f t="shared" si="59"/>
        <v>17.121500000000001</v>
      </c>
      <c r="G421" s="181" t="s">
        <v>918</v>
      </c>
      <c r="H421" s="161">
        <f t="shared" si="66"/>
        <v>0</v>
      </c>
      <c r="I421" s="163">
        <f t="shared" si="68"/>
        <v>646491.15463917528</v>
      </c>
      <c r="J421" s="164">
        <f t="shared" si="69"/>
        <v>704602.71910112363</v>
      </c>
      <c r="K421" s="194">
        <f t="shared" si="63"/>
        <v>29.3215</v>
      </c>
      <c r="L421" s="165">
        <v>25000</v>
      </c>
      <c r="M421" s="165">
        <f t="shared" si="67"/>
        <v>30250</v>
      </c>
      <c r="N421" s="166">
        <f t="shared" si="70"/>
        <v>917502.02147753572</v>
      </c>
      <c r="O421" s="25" t="s">
        <v>1002</v>
      </c>
      <c r="P421" s="167" t="s">
        <v>45</v>
      </c>
    </row>
    <row r="422" spans="1:16" s="147" customFormat="1" ht="12">
      <c r="A422" s="147" t="s">
        <v>1003</v>
      </c>
      <c r="B422" s="147" t="s">
        <v>1004</v>
      </c>
      <c r="C422" s="148">
        <v>229990</v>
      </c>
      <c r="D422" s="106">
        <v>3</v>
      </c>
      <c r="E422" s="149">
        <v>12.15</v>
      </c>
      <c r="F422" s="150">
        <f t="shared" si="59"/>
        <v>14.701499999999999</v>
      </c>
      <c r="G422" s="151" t="s">
        <v>918</v>
      </c>
      <c r="H422" s="149">
        <f t="shared" si="66"/>
        <v>0</v>
      </c>
      <c r="I422" s="152">
        <f t="shared" si="68"/>
        <v>237103.09278350516</v>
      </c>
      <c r="J422" s="153">
        <f t="shared" si="69"/>
        <v>258415.73033707865</v>
      </c>
      <c r="K422" s="189">
        <f t="shared" si="63"/>
        <v>26.901499999999999</v>
      </c>
      <c r="L422" s="154">
        <v>10300</v>
      </c>
      <c r="M422" s="154">
        <f t="shared" si="67"/>
        <v>12463</v>
      </c>
      <c r="N422" s="155">
        <f t="shared" si="70"/>
        <v>327093.2591708448</v>
      </c>
      <c r="O422" s="157" t="s">
        <v>1049</v>
      </c>
      <c r="P422" s="147" t="s">
        <v>10</v>
      </c>
    </row>
    <row r="423" spans="1:16" s="167" customFormat="1" ht="12">
      <c r="A423" s="167" t="s">
        <v>1005</v>
      </c>
      <c r="B423" s="167" t="s">
        <v>1006</v>
      </c>
      <c r="C423" s="159">
        <v>324900</v>
      </c>
      <c r="D423" s="168">
        <v>2.5</v>
      </c>
      <c r="E423" s="161">
        <v>12.15</v>
      </c>
      <c r="F423" s="162">
        <f t="shared" si="59"/>
        <v>14.701499999999999</v>
      </c>
      <c r="G423" s="181" t="s">
        <v>918</v>
      </c>
      <c r="H423" s="161">
        <f t="shared" si="66"/>
        <v>0</v>
      </c>
      <c r="I423" s="163">
        <f t="shared" si="68"/>
        <v>333230.76923076925</v>
      </c>
      <c r="J423" s="164">
        <f t="shared" si="69"/>
        <v>363016.75977653632</v>
      </c>
      <c r="K423" s="194">
        <f t="shared" si="63"/>
        <v>26.401499999999999</v>
      </c>
      <c r="L423" s="165">
        <v>14844</v>
      </c>
      <c r="M423" s="165">
        <f t="shared" si="67"/>
        <v>17961.239999999998</v>
      </c>
      <c r="N423" s="166">
        <f t="shared" si="70"/>
        <v>459410.45431822661</v>
      </c>
      <c r="O423" s="25" t="s">
        <v>1048</v>
      </c>
      <c r="P423" s="167" t="s">
        <v>10</v>
      </c>
    </row>
    <row r="424" spans="1:16" s="167" customFormat="1" ht="12">
      <c r="A424" s="167" t="s">
        <v>1007</v>
      </c>
      <c r="B424" s="167" t="s">
        <v>1008</v>
      </c>
      <c r="C424" s="159">
        <v>799900</v>
      </c>
      <c r="D424" s="168">
        <v>10</v>
      </c>
      <c r="E424" s="161">
        <v>12.15</v>
      </c>
      <c r="F424" s="162">
        <f t="shared" si="59"/>
        <v>14.701499999999999</v>
      </c>
      <c r="G424" s="181" t="s">
        <v>918</v>
      </c>
      <c r="H424" s="161">
        <f t="shared" si="66"/>
        <v>0</v>
      </c>
      <c r="I424" s="163">
        <f t="shared" si="68"/>
        <v>888777.77777777775</v>
      </c>
      <c r="J424" s="164">
        <f t="shared" si="69"/>
        <v>975487.80487804872</v>
      </c>
      <c r="K424" s="194">
        <f t="shared" si="63"/>
        <v>33.901499999999999</v>
      </c>
      <c r="L424" s="165">
        <v>28000</v>
      </c>
      <c r="M424" s="165">
        <f t="shared" si="67"/>
        <v>33880</v>
      </c>
      <c r="N424" s="166">
        <f t="shared" si="70"/>
        <v>1244043.6194467347</v>
      </c>
      <c r="O424" s="25" t="s">
        <v>1049</v>
      </c>
      <c r="P424" s="167" t="s">
        <v>10</v>
      </c>
    </row>
    <row r="425" spans="1:16" s="167" customFormat="1" ht="12">
      <c r="A425" s="167" t="s">
        <v>1023</v>
      </c>
      <c r="B425" s="167" t="s">
        <v>1024</v>
      </c>
      <c r="C425" s="159">
        <v>469990</v>
      </c>
      <c r="D425" s="168">
        <v>8</v>
      </c>
      <c r="E425" s="161">
        <v>12.15</v>
      </c>
      <c r="F425" s="162">
        <f t="shared" si="59"/>
        <v>14.701499999999999</v>
      </c>
      <c r="G425" s="181" t="s">
        <v>918</v>
      </c>
      <c r="H425" s="161">
        <f t="shared" si="66"/>
        <v>0</v>
      </c>
      <c r="I425" s="163">
        <f t="shared" si="68"/>
        <v>510858.69565217389</v>
      </c>
      <c r="J425" s="164">
        <f t="shared" si="69"/>
        <v>559511.90476190473</v>
      </c>
      <c r="K425" s="194">
        <f t="shared" si="63"/>
        <v>31.901499999999999</v>
      </c>
      <c r="L425" s="165">
        <v>12441.49</v>
      </c>
      <c r="M425" s="165">
        <f t="shared" si="67"/>
        <v>15054.202899999998</v>
      </c>
      <c r="N425" s="166">
        <f t="shared" si="70"/>
        <v>705216.24758527207</v>
      </c>
      <c r="O425" s="167" t="s">
        <v>959</v>
      </c>
      <c r="P425" s="167" t="s">
        <v>10</v>
      </c>
    </row>
    <row r="426" spans="1:16" s="167" customFormat="1" ht="12">
      <c r="A426" s="167" t="s">
        <v>1028</v>
      </c>
      <c r="B426" s="167" t="s">
        <v>1029</v>
      </c>
      <c r="C426" s="159">
        <v>213900</v>
      </c>
      <c r="D426" s="168">
        <v>10</v>
      </c>
      <c r="E426" s="161">
        <v>12.15</v>
      </c>
      <c r="F426" s="162">
        <f t="shared" si="59"/>
        <v>14.701499999999999</v>
      </c>
      <c r="G426" s="181" t="s">
        <v>918</v>
      </c>
      <c r="H426" s="161">
        <f t="shared" si="66"/>
        <v>0</v>
      </c>
      <c r="I426" s="163">
        <f t="shared" si="68"/>
        <v>237666.66666666666</v>
      </c>
      <c r="J426" s="164">
        <f t="shared" si="69"/>
        <v>260853.65853658534</v>
      </c>
      <c r="K426" s="194">
        <f t="shared" si="63"/>
        <v>33.901499999999999</v>
      </c>
      <c r="L426" s="165"/>
      <c r="M426" s="165">
        <f t="shared" si="67"/>
        <v>0</v>
      </c>
      <c r="N426" s="166">
        <f t="shared" si="70"/>
        <v>323607.94874316361</v>
      </c>
      <c r="O426" s="167" t="s">
        <v>1048</v>
      </c>
      <c r="P426" s="167" t="s">
        <v>10</v>
      </c>
    </row>
    <row r="427" spans="1:16" s="167" customFormat="1" ht="12">
      <c r="A427" s="167" t="s">
        <v>1030</v>
      </c>
      <c r="B427" s="167" t="s">
        <v>1031</v>
      </c>
      <c r="C427" s="159">
        <v>442880.62</v>
      </c>
      <c r="D427" s="168">
        <v>5</v>
      </c>
      <c r="E427" s="161">
        <v>14.15</v>
      </c>
      <c r="F427" s="162">
        <f t="shared" si="59"/>
        <v>17.121500000000001</v>
      </c>
      <c r="G427" s="181" t="s">
        <v>918</v>
      </c>
      <c r="H427" s="161">
        <f t="shared" si="66"/>
        <v>0</v>
      </c>
      <c r="I427" s="163">
        <f t="shared" si="68"/>
        <v>466190.12631578947</v>
      </c>
      <c r="J427" s="164">
        <f t="shared" si="69"/>
        <v>509058.18390804599</v>
      </c>
      <c r="K427" s="194">
        <f t="shared" si="63"/>
        <v>31.3215</v>
      </c>
      <c r="L427" s="165"/>
      <c r="M427" s="165">
        <f t="shared" si="67"/>
        <v>0</v>
      </c>
      <c r="N427" s="166">
        <f t="shared" si="70"/>
        <v>644860.64780098572</v>
      </c>
      <c r="O427" s="167" t="s">
        <v>1002</v>
      </c>
      <c r="P427" s="167" t="s">
        <v>45</v>
      </c>
    </row>
    <row r="428" spans="1:16" s="167" customFormat="1" ht="12">
      <c r="A428" s="167" t="s">
        <v>1032</v>
      </c>
      <c r="B428" s="167" t="s">
        <v>1033</v>
      </c>
      <c r="C428" s="177">
        <v>56572</v>
      </c>
      <c r="D428" s="168">
        <v>3</v>
      </c>
      <c r="E428" s="161">
        <v>14.15</v>
      </c>
      <c r="F428" s="162">
        <f t="shared" si="59"/>
        <v>17.121500000000001</v>
      </c>
      <c r="G428" s="181" t="s">
        <v>1280</v>
      </c>
      <c r="H428" s="161">
        <f t="shared" si="66"/>
        <v>21.658999999999999</v>
      </c>
      <c r="I428" s="163">
        <f t="shared" si="68"/>
        <v>58321.649484536087</v>
      </c>
      <c r="J428" s="164">
        <f t="shared" si="69"/>
        <v>63564.044943820227</v>
      </c>
      <c r="K428" s="194">
        <f t="shared" si="63"/>
        <v>50.980500000000006</v>
      </c>
      <c r="L428" s="165">
        <v>10441</v>
      </c>
      <c r="M428" s="165">
        <f t="shared" si="67"/>
        <v>12633.609999999999</v>
      </c>
      <c r="N428" s="166">
        <f t="shared" si="70"/>
        <v>128040.74389569458</v>
      </c>
      <c r="O428" s="167" t="s">
        <v>29</v>
      </c>
      <c r="P428" s="167" t="s">
        <v>78</v>
      </c>
    </row>
    <row r="429" spans="1:16" s="167" customFormat="1" ht="12">
      <c r="A429" s="167" t="s">
        <v>1034</v>
      </c>
      <c r="B429" s="167" t="s">
        <v>1035</v>
      </c>
      <c r="C429" s="159">
        <v>1373430.3</v>
      </c>
      <c r="D429" s="168">
        <v>5</v>
      </c>
      <c r="E429" s="161">
        <v>12.15</v>
      </c>
      <c r="F429" s="162">
        <f t="shared" ref="F429:F436" si="71">E429*1.21</f>
        <v>14.701499999999999</v>
      </c>
      <c r="G429" s="181" t="s">
        <v>918</v>
      </c>
      <c r="H429" s="161">
        <f t="shared" ref="H429:H436" si="72">(IF(G429=$G$3,$H$3)+IF(G429=$G$4,$H$4)+IF(G429=$G$5,$H$5)+IF(G429=$G$6,$H$6)+IF(G429=$G$7,$H$7)+IF(G429=$G$8,$H$8)+IF(G429=$G$9,$H$9)+IF(G429=$G$10,$H$10)+IF(G429=$G$11,$H$11))</f>
        <v>0</v>
      </c>
      <c r="I429" s="163">
        <f t="shared" ref="I429:I436" si="73">(C429/(($J$3-D429)/100))</f>
        <v>1445716.105263158</v>
      </c>
      <c r="J429" s="164">
        <f t="shared" ref="J429:J436" si="74">(C429/(($J$3-D429)/100-(0.08)))</f>
        <v>1578655.5172413795</v>
      </c>
      <c r="K429" s="194">
        <f t="shared" si="63"/>
        <v>28.901499999999999</v>
      </c>
      <c r="L429" s="165"/>
      <c r="M429" s="165">
        <f t="shared" ref="M429:M436" si="75">L429*1.21</f>
        <v>0</v>
      </c>
      <c r="N429" s="166">
        <f t="shared" ref="N429:N436" si="76">C429/((100-K429)/100)+M429</f>
        <v>1931728.939429102</v>
      </c>
      <c r="O429" s="167" t="s">
        <v>35</v>
      </c>
      <c r="P429" s="167" t="s">
        <v>6</v>
      </c>
    </row>
    <row r="430" spans="1:16" s="167" customFormat="1" ht="12">
      <c r="A430" s="167" t="s">
        <v>1036</v>
      </c>
      <c r="B430" s="167" t="s">
        <v>1037</v>
      </c>
      <c r="C430" s="159">
        <v>1114358.29</v>
      </c>
      <c r="D430" s="168">
        <v>3</v>
      </c>
      <c r="E430" s="161">
        <v>12.15</v>
      </c>
      <c r="F430" s="162">
        <f t="shared" si="71"/>
        <v>14.701499999999999</v>
      </c>
      <c r="G430" s="181" t="s">
        <v>918</v>
      </c>
      <c r="H430" s="161">
        <f t="shared" si="72"/>
        <v>0</v>
      </c>
      <c r="I430" s="163">
        <f t="shared" si="73"/>
        <v>1148822.9793814435</v>
      </c>
      <c r="J430" s="164">
        <f t="shared" si="74"/>
        <v>1252087.966292135</v>
      </c>
      <c r="K430" s="194">
        <f t="shared" si="63"/>
        <v>26.901499999999999</v>
      </c>
      <c r="L430" s="165"/>
      <c r="M430" s="165">
        <f t="shared" si="75"/>
        <v>0</v>
      </c>
      <c r="N430" s="166">
        <f t="shared" si="76"/>
        <v>1524461.2269745618</v>
      </c>
      <c r="O430" s="167" t="s">
        <v>35</v>
      </c>
      <c r="P430" s="167" t="s">
        <v>6</v>
      </c>
    </row>
    <row r="431" spans="1:16" s="167" customFormat="1" ht="12">
      <c r="A431" s="167" t="s">
        <v>1038</v>
      </c>
      <c r="B431" s="167" t="s">
        <v>1039</v>
      </c>
      <c r="C431" s="159">
        <v>1272807</v>
      </c>
      <c r="D431" s="168">
        <v>2</v>
      </c>
      <c r="E431" s="161">
        <v>12.15</v>
      </c>
      <c r="F431" s="162">
        <f t="shared" si="71"/>
        <v>14.701499999999999</v>
      </c>
      <c r="G431" s="181" t="s">
        <v>918</v>
      </c>
      <c r="H431" s="161">
        <f t="shared" si="72"/>
        <v>0</v>
      </c>
      <c r="I431" s="175">
        <f t="shared" si="73"/>
        <v>1298782.6530612246</v>
      </c>
      <c r="J431" s="176">
        <f t="shared" si="74"/>
        <v>1414230</v>
      </c>
      <c r="K431" s="194">
        <f t="shared" si="63"/>
        <v>25.901499999999999</v>
      </c>
      <c r="L431" s="165"/>
      <c r="M431" s="165">
        <f t="shared" si="75"/>
        <v>0</v>
      </c>
      <c r="N431" s="166">
        <f t="shared" si="76"/>
        <v>1717723.0308305835</v>
      </c>
      <c r="O431" s="167" t="s">
        <v>35</v>
      </c>
      <c r="P431" s="167" t="s">
        <v>6</v>
      </c>
    </row>
    <row r="432" spans="1:16" s="167" customFormat="1" ht="12">
      <c r="A432" s="167" t="s">
        <v>1040</v>
      </c>
      <c r="B432" s="167" t="s">
        <v>1041</v>
      </c>
      <c r="C432" s="159">
        <v>1056114.3999999999</v>
      </c>
      <c r="D432" s="168">
        <v>3</v>
      </c>
      <c r="E432" s="161">
        <v>12.15</v>
      </c>
      <c r="F432" s="162">
        <f t="shared" si="71"/>
        <v>14.701499999999999</v>
      </c>
      <c r="G432" s="181" t="s">
        <v>918</v>
      </c>
      <c r="H432" s="161">
        <f t="shared" si="72"/>
        <v>0</v>
      </c>
      <c r="I432" s="163">
        <f t="shared" si="73"/>
        <v>1088777.7319587627</v>
      </c>
      <c r="J432" s="164">
        <f t="shared" si="74"/>
        <v>1186645.3932584268</v>
      </c>
      <c r="K432" s="194">
        <f t="shared" si="63"/>
        <v>26.901499999999999</v>
      </c>
      <c r="L432" s="165"/>
      <c r="M432" s="165">
        <f t="shared" si="75"/>
        <v>0</v>
      </c>
      <c r="N432" s="166">
        <f t="shared" si="76"/>
        <v>1444782.5878780002</v>
      </c>
      <c r="O432" s="167" t="s">
        <v>35</v>
      </c>
      <c r="P432" s="167" t="s">
        <v>6</v>
      </c>
    </row>
    <row r="433" spans="1:16" s="167" customFormat="1" ht="12">
      <c r="A433" s="158" t="s">
        <v>1042</v>
      </c>
      <c r="B433" s="158" t="s">
        <v>1043</v>
      </c>
      <c r="C433" s="159">
        <v>525415.01</v>
      </c>
      <c r="D433" s="160">
        <v>3</v>
      </c>
      <c r="E433" s="161">
        <v>12.15</v>
      </c>
      <c r="F433" s="162">
        <f t="shared" si="71"/>
        <v>14.701499999999999</v>
      </c>
      <c r="G433" s="181" t="s">
        <v>918</v>
      </c>
      <c r="H433" s="161">
        <f t="shared" si="72"/>
        <v>0</v>
      </c>
      <c r="I433" s="163">
        <f t="shared" si="73"/>
        <v>541664.95876288658</v>
      </c>
      <c r="J433" s="164">
        <f t="shared" si="74"/>
        <v>590353.94382022473</v>
      </c>
      <c r="K433" s="194">
        <f t="shared" si="63"/>
        <v>26.901499999999999</v>
      </c>
      <c r="L433" s="165"/>
      <c r="M433" s="165">
        <f t="shared" si="75"/>
        <v>0</v>
      </c>
      <c r="N433" s="166">
        <f t="shared" si="76"/>
        <v>718776.73276469426</v>
      </c>
      <c r="O433" s="167" t="s">
        <v>35</v>
      </c>
      <c r="P433" s="167" t="s">
        <v>6</v>
      </c>
    </row>
    <row r="434" spans="1:16" s="167" customFormat="1" ht="12">
      <c r="A434" s="167" t="s">
        <v>1044</v>
      </c>
      <c r="B434" s="167" t="s">
        <v>1045</v>
      </c>
      <c r="C434" s="159">
        <v>542533.19999999995</v>
      </c>
      <c r="D434" s="168">
        <v>5</v>
      </c>
      <c r="E434" s="161">
        <v>12.15</v>
      </c>
      <c r="F434" s="162">
        <f t="shared" si="71"/>
        <v>14.701499999999999</v>
      </c>
      <c r="G434" s="181" t="s">
        <v>918</v>
      </c>
      <c r="H434" s="161">
        <f t="shared" si="72"/>
        <v>0</v>
      </c>
      <c r="I434" s="163">
        <f t="shared" si="73"/>
        <v>571087.57894736843</v>
      </c>
      <c r="J434" s="164">
        <f t="shared" si="74"/>
        <v>623601.37931034481</v>
      </c>
      <c r="K434" s="194">
        <f t="shared" si="63"/>
        <v>28.901499999999999</v>
      </c>
      <c r="L434" s="165"/>
      <c r="M434" s="165">
        <f t="shared" si="75"/>
        <v>0</v>
      </c>
      <c r="N434" s="166">
        <f t="shared" si="76"/>
        <v>763072.63866326294</v>
      </c>
      <c r="O434" s="167" t="s">
        <v>35</v>
      </c>
      <c r="P434" s="167" t="s">
        <v>6</v>
      </c>
    </row>
    <row r="435" spans="1:16" s="167" customFormat="1" ht="12">
      <c r="A435" s="167" t="s">
        <v>1046</v>
      </c>
      <c r="B435" s="167" t="s">
        <v>1047</v>
      </c>
      <c r="C435" s="159">
        <v>538890</v>
      </c>
      <c r="D435" s="168">
        <v>7</v>
      </c>
      <c r="E435" s="161">
        <v>12.15</v>
      </c>
      <c r="F435" s="162">
        <f t="shared" si="71"/>
        <v>14.701499999999999</v>
      </c>
      <c r="G435" s="181" t="s">
        <v>918</v>
      </c>
      <c r="H435" s="161">
        <f t="shared" si="72"/>
        <v>0</v>
      </c>
      <c r="I435" s="163">
        <f t="shared" si="73"/>
        <v>579451.61290322582</v>
      </c>
      <c r="J435" s="164">
        <f t="shared" si="74"/>
        <v>633988.23529411759</v>
      </c>
      <c r="K435" s="194">
        <f t="shared" si="63"/>
        <v>30.901499999999999</v>
      </c>
      <c r="L435" s="165"/>
      <c r="M435" s="165">
        <f t="shared" si="75"/>
        <v>0</v>
      </c>
      <c r="N435" s="166">
        <f t="shared" si="76"/>
        <v>779886.68350253627</v>
      </c>
      <c r="O435" s="167" t="s">
        <v>35</v>
      </c>
      <c r="P435" s="167" t="s">
        <v>6</v>
      </c>
    </row>
    <row r="436" spans="1:16" s="167" customFormat="1" ht="12">
      <c r="A436" s="167" t="s">
        <v>1051</v>
      </c>
      <c r="B436" s="167" t="s">
        <v>1052</v>
      </c>
      <c r="C436" s="159">
        <v>525153.71</v>
      </c>
      <c r="D436" s="168">
        <v>5</v>
      </c>
      <c r="E436" s="161">
        <v>14.15</v>
      </c>
      <c r="F436" s="162">
        <f t="shared" si="71"/>
        <v>17.121500000000001</v>
      </c>
      <c r="G436" s="181" t="s">
        <v>918</v>
      </c>
      <c r="H436" s="161">
        <f t="shared" si="72"/>
        <v>0</v>
      </c>
      <c r="I436" s="163">
        <f t="shared" si="73"/>
        <v>552793.37894736836</v>
      </c>
      <c r="J436" s="164">
        <f t="shared" si="74"/>
        <v>603624.95402298844</v>
      </c>
      <c r="K436" s="194">
        <f t="shared" si="63"/>
        <v>31.3215</v>
      </c>
      <c r="L436" s="165"/>
      <c r="M436" s="165">
        <f t="shared" si="75"/>
        <v>0</v>
      </c>
      <c r="N436" s="166">
        <f t="shared" si="76"/>
        <v>764655.1832087189</v>
      </c>
      <c r="O436" s="167" t="s">
        <v>1053</v>
      </c>
      <c r="P436" s="167" t="s">
        <v>45</v>
      </c>
    </row>
    <row r="437" spans="1:16" s="167" customFormat="1" ht="12">
      <c r="A437" s="167" t="s">
        <v>1069</v>
      </c>
      <c r="B437" s="167" t="s">
        <v>1070</v>
      </c>
      <c r="C437" s="159">
        <v>34855.230000000003</v>
      </c>
      <c r="D437" s="168">
        <v>3</v>
      </c>
      <c r="E437" s="161">
        <v>16</v>
      </c>
      <c r="F437" s="162">
        <f t="shared" ref="F437:F447" si="77">E437*1.21</f>
        <v>19.36</v>
      </c>
      <c r="G437" s="181" t="s">
        <v>918</v>
      </c>
      <c r="H437" s="161">
        <f t="shared" ref="H437:H447" si="78">(IF(G437=$G$3,$H$3)+IF(G437=$G$4,$H$4)+IF(G437=$G$5,$H$5)+IF(G437=$G$6,$H$6)+IF(G437=$G$7,$H$7)+IF(G437=$G$8,$H$8)+IF(G437=$G$9,$H$9)+IF(G437=$G$10,$H$10)+IF(G437=$G$11,$H$11))</f>
        <v>0</v>
      </c>
      <c r="I437" s="163">
        <f t="shared" ref="I437:I447" si="79">(C437/(($J$3-D437)/100))</f>
        <v>35933.226804123718</v>
      </c>
      <c r="J437" s="164">
        <f t="shared" ref="J437:J447" si="80">(C437/(($J$3-D437)/100-(0.08)))</f>
        <v>39163.1797752809</v>
      </c>
      <c r="K437" s="194">
        <f t="shared" si="63"/>
        <v>31.56</v>
      </c>
      <c r="L437" s="165">
        <v>4805.99</v>
      </c>
      <c r="M437" s="165">
        <f t="shared" ref="M437:M447" si="81">L437*1.21</f>
        <v>5815.2478999999994</v>
      </c>
      <c r="N437" s="166">
        <f t="shared" ref="N437:N447" si="82">C437/((100-K437)/100)+M437</f>
        <v>56743.403949094107</v>
      </c>
      <c r="O437" s="167" t="s">
        <v>1121</v>
      </c>
      <c r="P437" s="167" t="s">
        <v>107</v>
      </c>
    </row>
    <row r="438" spans="1:16" s="167" customFormat="1" ht="12">
      <c r="A438" s="167" t="s">
        <v>1076</v>
      </c>
      <c r="B438" s="167" t="s">
        <v>1077</v>
      </c>
      <c r="C438" s="159">
        <v>103545</v>
      </c>
      <c r="D438" s="168">
        <v>20</v>
      </c>
      <c r="E438" s="161">
        <v>14.15</v>
      </c>
      <c r="F438" s="162">
        <f t="shared" si="77"/>
        <v>17.121500000000001</v>
      </c>
      <c r="G438" s="181" t="s">
        <v>918</v>
      </c>
      <c r="H438" s="161">
        <f t="shared" si="78"/>
        <v>0</v>
      </c>
      <c r="I438" s="163">
        <f t="shared" si="79"/>
        <v>129431.25</v>
      </c>
      <c r="J438" s="164">
        <f t="shared" si="80"/>
        <v>143812.49999999997</v>
      </c>
      <c r="K438" s="194">
        <f t="shared" si="63"/>
        <v>46.3215</v>
      </c>
      <c r="L438" s="165">
        <v>9165.99</v>
      </c>
      <c r="M438" s="165">
        <f t="shared" si="81"/>
        <v>11090.847899999999</v>
      </c>
      <c r="N438" s="166">
        <f t="shared" si="82"/>
        <v>203989.30817739226</v>
      </c>
      <c r="O438" s="167" t="s">
        <v>29</v>
      </c>
      <c r="P438" s="167" t="s">
        <v>28</v>
      </c>
    </row>
    <row r="439" spans="1:16" s="167" customFormat="1" ht="12">
      <c r="A439" s="167" t="s">
        <v>1100</v>
      </c>
      <c r="B439" s="167" t="s">
        <v>1101</v>
      </c>
      <c r="C439" s="159">
        <v>113597</v>
      </c>
      <c r="D439" s="168">
        <v>5</v>
      </c>
      <c r="E439" s="161">
        <v>14.15</v>
      </c>
      <c r="F439" s="162">
        <f t="shared" si="77"/>
        <v>17.121500000000001</v>
      </c>
      <c r="G439" s="181" t="s">
        <v>918</v>
      </c>
      <c r="H439" s="161">
        <f t="shared" si="78"/>
        <v>0</v>
      </c>
      <c r="I439" s="163">
        <f t="shared" si="79"/>
        <v>119575.78947368421</v>
      </c>
      <c r="J439" s="164">
        <f t="shared" si="80"/>
        <v>130571.2643678161</v>
      </c>
      <c r="K439" s="194">
        <f t="shared" si="63"/>
        <v>31.3215</v>
      </c>
      <c r="L439" s="165">
        <v>10606.99</v>
      </c>
      <c r="M439" s="165">
        <f t="shared" si="81"/>
        <v>12834.457899999999</v>
      </c>
      <c r="N439" s="166">
        <f t="shared" si="82"/>
        <v>178238.47808098825</v>
      </c>
      <c r="O439" s="167" t="s">
        <v>1122</v>
      </c>
      <c r="P439" s="167" t="s">
        <v>18</v>
      </c>
    </row>
    <row r="440" spans="1:16" s="167" customFormat="1" ht="12">
      <c r="A440" s="167" t="s">
        <v>1089</v>
      </c>
      <c r="B440" s="167" t="s">
        <v>1102</v>
      </c>
      <c r="C440" s="159">
        <v>80000</v>
      </c>
      <c r="D440" s="168">
        <v>5</v>
      </c>
      <c r="E440" s="161">
        <v>14.15</v>
      </c>
      <c r="F440" s="162">
        <f t="shared" si="77"/>
        <v>17.121500000000001</v>
      </c>
      <c r="G440" s="181" t="s">
        <v>918</v>
      </c>
      <c r="H440" s="161">
        <f t="shared" si="78"/>
        <v>0</v>
      </c>
      <c r="I440" s="163">
        <f t="shared" si="79"/>
        <v>84210.526315789481</v>
      </c>
      <c r="J440" s="164">
        <f t="shared" si="80"/>
        <v>91954.022988505749</v>
      </c>
      <c r="K440" s="194">
        <f t="shared" si="63"/>
        <v>31.3215</v>
      </c>
      <c r="L440" s="165">
        <v>7600</v>
      </c>
      <c r="M440" s="165">
        <f t="shared" si="81"/>
        <v>9196</v>
      </c>
      <c r="N440" s="166">
        <f t="shared" si="82"/>
        <v>125680.78053539318</v>
      </c>
      <c r="O440" s="167" t="s">
        <v>29</v>
      </c>
      <c r="P440" s="167" t="s">
        <v>28</v>
      </c>
    </row>
    <row r="441" spans="1:16" s="167" customFormat="1" ht="12">
      <c r="A441" s="167" t="s">
        <v>1096</v>
      </c>
      <c r="B441" s="167" t="s">
        <v>1106</v>
      </c>
      <c r="C441" s="159">
        <v>107802.5</v>
      </c>
      <c r="D441" s="168">
        <v>5</v>
      </c>
      <c r="E441" s="161">
        <v>14.15</v>
      </c>
      <c r="F441" s="162">
        <f t="shared" si="77"/>
        <v>17.121500000000001</v>
      </c>
      <c r="G441" s="181" t="s">
        <v>918</v>
      </c>
      <c r="H441" s="161">
        <f t="shared" si="78"/>
        <v>0</v>
      </c>
      <c r="I441" s="163">
        <f t="shared" si="79"/>
        <v>113476.31578947369</v>
      </c>
      <c r="J441" s="164">
        <f t="shared" si="80"/>
        <v>123910.91954022988</v>
      </c>
      <c r="K441" s="194">
        <f t="shared" si="63"/>
        <v>31.3215</v>
      </c>
      <c r="L441" s="165"/>
      <c r="M441" s="165">
        <f t="shared" si="81"/>
        <v>0</v>
      </c>
      <c r="N441" s="166">
        <f t="shared" si="82"/>
        <v>156966.88192083404</v>
      </c>
      <c r="O441" s="167" t="s">
        <v>1123</v>
      </c>
      <c r="P441" s="167" t="s">
        <v>78</v>
      </c>
    </row>
    <row r="442" spans="1:16" s="167" customFormat="1" ht="12">
      <c r="A442" s="167" t="s">
        <v>1091</v>
      </c>
      <c r="B442" s="167" t="s">
        <v>1107</v>
      </c>
      <c r="C442" s="159">
        <v>481000</v>
      </c>
      <c r="D442" s="168">
        <v>5</v>
      </c>
      <c r="E442" s="161">
        <v>14.15</v>
      </c>
      <c r="F442" s="162">
        <f t="shared" si="77"/>
        <v>17.121500000000001</v>
      </c>
      <c r="G442" s="181" t="s">
        <v>918</v>
      </c>
      <c r="H442" s="161">
        <f t="shared" si="78"/>
        <v>0</v>
      </c>
      <c r="I442" s="163">
        <f t="shared" si="79"/>
        <v>506315.78947368421</v>
      </c>
      <c r="J442" s="164">
        <f t="shared" si="80"/>
        <v>552873.5632183908</v>
      </c>
      <c r="K442" s="194">
        <f t="shared" si="63"/>
        <v>31.3215</v>
      </c>
      <c r="L442" s="165"/>
      <c r="M442" s="165">
        <f t="shared" si="81"/>
        <v>0</v>
      </c>
      <c r="N442" s="166">
        <f t="shared" si="82"/>
        <v>700364.74296905147</v>
      </c>
      <c r="O442" s="167" t="s">
        <v>15</v>
      </c>
      <c r="P442" s="167" t="s">
        <v>45</v>
      </c>
    </row>
    <row r="443" spans="1:16" s="167" customFormat="1" ht="12">
      <c r="A443" s="167" t="s">
        <v>1085</v>
      </c>
      <c r="B443" s="167" t="s">
        <v>1108</v>
      </c>
      <c r="C443" s="159">
        <v>526731.71</v>
      </c>
      <c r="D443" s="168">
        <v>7</v>
      </c>
      <c r="E443" s="161">
        <v>12.15</v>
      </c>
      <c r="F443" s="162">
        <f t="shared" si="77"/>
        <v>14.701499999999999</v>
      </c>
      <c r="G443" s="181" t="s">
        <v>918</v>
      </c>
      <c r="H443" s="161">
        <f t="shared" si="78"/>
        <v>0</v>
      </c>
      <c r="I443" s="163">
        <f t="shared" si="79"/>
        <v>566378.18279569887</v>
      </c>
      <c r="J443" s="164">
        <f t="shared" si="80"/>
        <v>619684.36470588227</v>
      </c>
      <c r="K443" s="194">
        <f t="shared" si="63"/>
        <v>30.901499999999999</v>
      </c>
      <c r="L443" s="165"/>
      <c r="M443" s="165">
        <f t="shared" si="81"/>
        <v>0</v>
      </c>
      <c r="N443" s="166">
        <f t="shared" si="82"/>
        <v>762291.0917024248</v>
      </c>
      <c r="O443" s="167" t="s">
        <v>959</v>
      </c>
      <c r="P443" s="167" t="s">
        <v>6</v>
      </c>
    </row>
    <row r="444" spans="1:16" s="167" customFormat="1" ht="12">
      <c r="A444" s="247" t="s">
        <v>1087</v>
      </c>
      <c r="B444" s="158" t="s">
        <v>1109</v>
      </c>
      <c r="C444" s="244">
        <v>814740</v>
      </c>
      <c r="D444" s="160">
        <v>2</v>
      </c>
      <c r="E444" s="161">
        <v>12.15</v>
      </c>
      <c r="F444" s="162">
        <f t="shared" si="77"/>
        <v>14.701499999999999</v>
      </c>
      <c r="G444" s="181" t="s">
        <v>918</v>
      </c>
      <c r="H444" s="161">
        <f t="shared" si="78"/>
        <v>0</v>
      </c>
      <c r="I444" s="163">
        <f t="shared" si="79"/>
        <v>831367.3469387755</v>
      </c>
      <c r="J444" s="164">
        <f t="shared" si="80"/>
        <v>905266.66666666663</v>
      </c>
      <c r="K444" s="194">
        <f t="shared" si="63"/>
        <v>25.901499999999999</v>
      </c>
      <c r="L444" s="165"/>
      <c r="M444" s="165">
        <f t="shared" si="81"/>
        <v>0</v>
      </c>
      <c r="N444" s="166">
        <f t="shared" si="82"/>
        <v>1099536.4278629122</v>
      </c>
      <c r="O444" s="167" t="s">
        <v>1120</v>
      </c>
      <c r="P444" s="167" t="s">
        <v>6</v>
      </c>
    </row>
    <row r="445" spans="1:16" ht="12">
      <c r="A445" s="248" t="s">
        <v>1086</v>
      </c>
      <c r="B445" s="138" t="s">
        <v>1110</v>
      </c>
      <c r="C445" s="249">
        <v>631042.25</v>
      </c>
      <c r="D445" s="124">
        <v>3</v>
      </c>
      <c r="E445" s="123">
        <v>12.15</v>
      </c>
      <c r="F445" s="3">
        <f t="shared" si="77"/>
        <v>14.701499999999999</v>
      </c>
      <c r="G445" s="181" t="s">
        <v>918</v>
      </c>
      <c r="H445" s="123">
        <f t="shared" si="78"/>
        <v>0</v>
      </c>
      <c r="I445" s="1">
        <f t="shared" si="79"/>
        <v>650559.02061855677</v>
      </c>
      <c r="J445" s="2">
        <f t="shared" si="80"/>
        <v>709036.23595505615</v>
      </c>
      <c r="K445" s="17">
        <f t="shared" si="63"/>
        <v>26.901499999999999</v>
      </c>
      <c r="L445" s="19">
        <v>0</v>
      </c>
      <c r="M445" s="19">
        <f t="shared" si="81"/>
        <v>0</v>
      </c>
      <c r="N445" s="13">
        <f t="shared" si="82"/>
        <v>863276.60622310988</v>
      </c>
      <c r="O445" s="138" t="s">
        <v>35</v>
      </c>
      <c r="P445" s="138" t="s">
        <v>6</v>
      </c>
    </row>
    <row r="446" spans="1:16" s="167" customFormat="1" ht="12">
      <c r="A446" s="246" t="s">
        <v>1088</v>
      </c>
      <c r="B446" s="167" t="s">
        <v>1111</v>
      </c>
      <c r="C446" s="244">
        <v>930014.85</v>
      </c>
      <c r="D446" s="168">
        <v>0</v>
      </c>
      <c r="E446" s="161">
        <v>12.15</v>
      </c>
      <c r="F446" s="162">
        <f t="shared" si="77"/>
        <v>14.701499999999999</v>
      </c>
      <c r="G446" s="181" t="s">
        <v>918</v>
      </c>
      <c r="H446" s="161">
        <f t="shared" si="78"/>
        <v>0</v>
      </c>
      <c r="I446" s="163">
        <f t="shared" si="79"/>
        <v>930014.85</v>
      </c>
      <c r="J446" s="164">
        <f t="shared" si="80"/>
        <v>1010885.706521739</v>
      </c>
      <c r="K446" s="194">
        <f t="shared" si="63"/>
        <v>23.901499999999999</v>
      </c>
      <c r="L446" s="165"/>
      <c r="M446" s="165">
        <f t="shared" si="81"/>
        <v>0</v>
      </c>
      <c r="N446" s="166">
        <f t="shared" si="82"/>
        <v>1222119.8183932665</v>
      </c>
      <c r="O446" s="167" t="s">
        <v>1120</v>
      </c>
      <c r="P446" s="167" t="s">
        <v>6</v>
      </c>
    </row>
    <row r="447" spans="1:16" s="167" customFormat="1" ht="12">
      <c r="A447" s="182" t="s">
        <v>1081</v>
      </c>
      <c r="B447" s="158" t="s">
        <v>1082</v>
      </c>
      <c r="C447" s="159">
        <v>470000</v>
      </c>
      <c r="D447" s="168">
        <v>3</v>
      </c>
      <c r="E447" s="161">
        <v>14.15</v>
      </c>
      <c r="F447" s="162">
        <f t="shared" si="77"/>
        <v>17.121500000000001</v>
      </c>
      <c r="G447" s="181" t="s">
        <v>918</v>
      </c>
      <c r="H447" s="161">
        <f t="shared" si="78"/>
        <v>0</v>
      </c>
      <c r="I447" s="163">
        <f t="shared" si="79"/>
        <v>484536.08247422683</v>
      </c>
      <c r="J447" s="164">
        <f t="shared" si="80"/>
        <v>528089.88764044945</v>
      </c>
      <c r="K447" s="194">
        <f t="shared" si="63"/>
        <v>29.3215</v>
      </c>
      <c r="L447" s="165"/>
      <c r="M447" s="165">
        <f t="shared" si="81"/>
        <v>0</v>
      </c>
      <c r="N447" s="166">
        <f t="shared" si="82"/>
        <v>664982.98633955163</v>
      </c>
      <c r="O447" s="167" t="s">
        <v>1124</v>
      </c>
      <c r="P447" s="167" t="s">
        <v>1125</v>
      </c>
    </row>
    <row r="448" spans="1:16" s="167" customFormat="1" ht="12">
      <c r="A448" s="167" t="s">
        <v>1113</v>
      </c>
      <c r="B448" s="167" t="s">
        <v>1114</v>
      </c>
      <c r="C448" s="159">
        <v>249990</v>
      </c>
      <c r="D448" s="168">
        <v>3</v>
      </c>
      <c r="E448" s="161">
        <v>12.15</v>
      </c>
      <c r="F448" s="162">
        <f t="shared" ref="F448:F457" si="83">E448*1.21</f>
        <v>14.701499999999999</v>
      </c>
      <c r="G448" s="181" t="s">
        <v>918</v>
      </c>
      <c r="H448" s="161">
        <f t="shared" ref="H448:H457" si="84">(IF(G448=$G$3,$H$3)+IF(G448=$G$4,$H$4)+IF(G448=$G$5,$H$5)+IF(G448=$G$6,$H$6)+IF(G448=$G$7,$H$7)+IF(G448=$G$8,$H$8)+IF(G448=$G$9,$H$9)+IF(G448=$G$10,$H$10)+IF(G448=$G$11,$H$11))</f>
        <v>0</v>
      </c>
      <c r="I448" s="163">
        <f t="shared" ref="I448:I457" si="85">(C448/(($J$3-D448)/100))</f>
        <v>257721.64948453609</v>
      </c>
      <c r="J448" s="164">
        <f t="shared" ref="J448:J457" si="86">(C448/(($J$3-D448)/100-(0.08)))</f>
        <v>280887.64044943819</v>
      </c>
      <c r="K448" s="194">
        <f t="shared" si="63"/>
        <v>26.901499999999999</v>
      </c>
      <c r="L448" s="165">
        <v>9000</v>
      </c>
      <c r="M448" s="165">
        <f t="shared" ref="M448:M457" si="87">L448*1.21</f>
        <v>10890</v>
      </c>
      <c r="N448" s="166">
        <f t="shared" ref="N448:N457" si="88">C448/((100-K448)/100)+M448</f>
        <v>352880.60172233358</v>
      </c>
      <c r="O448" s="167" t="s">
        <v>1049</v>
      </c>
      <c r="P448" s="167" t="s">
        <v>10</v>
      </c>
    </row>
    <row r="449" spans="1:16" s="167" customFormat="1" ht="12">
      <c r="A449" s="167" t="s">
        <v>1099</v>
      </c>
      <c r="B449" s="167" t="s">
        <v>1115</v>
      </c>
      <c r="C449" s="159">
        <v>742729</v>
      </c>
      <c r="D449" s="160">
        <v>3</v>
      </c>
      <c r="E449" s="161">
        <v>12.15</v>
      </c>
      <c r="F449" s="162">
        <f t="shared" si="83"/>
        <v>14.701499999999999</v>
      </c>
      <c r="G449" s="181" t="s">
        <v>918</v>
      </c>
      <c r="H449" s="161">
        <f t="shared" si="84"/>
        <v>0</v>
      </c>
      <c r="I449" s="163">
        <f t="shared" si="85"/>
        <v>765700</v>
      </c>
      <c r="J449" s="164">
        <f t="shared" si="86"/>
        <v>834526.96629213484</v>
      </c>
      <c r="K449" s="194">
        <f t="shared" si="63"/>
        <v>26.901499999999999</v>
      </c>
      <c r="L449" s="165"/>
      <c r="M449" s="165">
        <f t="shared" si="87"/>
        <v>0</v>
      </c>
      <c r="N449" s="166">
        <f t="shared" si="88"/>
        <v>1016065.9931462342</v>
      </c>
      <c r="O449" s="167" t="s">
        <v>1120</v>
      </c>
      <c r="P449" s="167" t="s">
        <v>10</v>
      </c>
    </row>
    <row r="450" spans="1:16" s="167" customFormat="1" ht="12">
      <c r="A450" s="182" t="s">
        <v>1094</v>
      </c>
      <c r="B450" s="158" t="s">
        <v>1095</v>
      </c>
      <c r="C450" s="159">
        <v>750000</v>
      </c>
      <c r="D450" s="160">
        <v>10</v>
      </c>
      <c r="E450" s="161">
        <v>13.5</v>
      </c>
      <c r="F450" s="162">
        <f t="shared" si="83"/>
        <v>16.335000000000001</v>
      </c>
      <c r="G450" s="181" t="s">
        <v>918</v>
      </c>
      <c r="H450" s="161">
        <f t="shared" si="84"/>
        <v>0</v>
      </c>
      <c r="I450" s="163">
        <f t="shared" si="85"/>
        <v>833333.33333333326</v>
      </c>
      <c r="J450" s="164">
        <f t="shared" si="86"/>
        <v>914634.14634146332</v>
      </c>
      <c r="K450" s="194">
        <f t="shared" si="63"/>
        <v>35.534999999999997</v>
      </c>
      <c r="L450" s="165"/>
      <c r="M450" s="165">
        <f t="shared" si="87"/>
        <v>0</v>
      </c>
      <c r="N450" s="166">
        <f t="shared" si="88"/>
        <v>1163422.0119444658</v>
      </c>
      <c r="O450" s="167" t="s">
        <v>1124</v>
      </c>
      <c r="P450" s="167" t="s">
        <v>1126</v>
      </c>
    </row>
    <row r="451" spans="1:16" s="167" customFormat="1" ht="12">
      <c r="A451" s="182" t="s">
        <v>1092</v>
      </c>
      <c r="B451" s="158" t="s">
        <v>1093</v>
      </c>
      <c r="C451" s="159">
        <v>300000</v>
      </c>
      <c r="D451" s="160">
        <v>3</v>
      </c>
      <c r="E451" s="161">
        <v>13.5</v>
      </c>
      <c r="F451" s="162">
        <f t="shared" si="83"/>
        <v>16.335000000000001</v>
      </c>
      <c r="G451" s="181" t="s">
        <v>918</v>
      </c>
      <c r="H451" s="161">
        <f t="shared" si="84"/>
        <v>0</v>
      </c>
      <c r="I451" s="163">
        <f t="shared" si="85"/>
        <v>309278.35051546391</v>
      </c>
      <c r="J451" s="164">
        <f t="shared" si="86"/>
        <v>337078.65168539324</v>
      </c>
      <c r="K451" s="194">
        <f t="shared" si="63"/>
        <v>28.535</v>
      </c>
      <c r="L451" s="165"/>
      <c r="M451" s="165">
        <f t="shared" si="87"/>
        <v>0</v>
      </c>
      <c r="N451" s="166">
        <f t="shared" si="88"/>
        <v>419785.90918631497</v>
      </c>
      <c r="O451" s="167" t="s">
        <v>1124</v>
      </c>
      <c r="P451" s="167" t="s">
        <v>1126</v>
      </c>
    </row>
    <row r="452" spans="1:16" s="167" customFormat="1" ht="12">
      <c r="A452" s="158" t="s">
        <v>1116</v>
      </c>
      <c r="B452" s="158" t="s">
        <v>1117</v>
      </c>
      <c r="C452" s="159">
        <v>571708.5</v>
      </c>
      <c r="D452" s="160">
        <v>3</v>
      </c>
      <c r="E452" s="161">
        <v>12.15</v>
      </c>
      <c r="F452" s="162">
        <f t="shared" si="83"/>
        <v>14.701499999999999</v>
      </c>
      <c r="G452" s="181" t="s">
        <v>918</v>
      </c>
      <c r="H452" s="161">
        <f t="shared" si="84"/>
        <v>0</v>
      </c>
      <c r="I452" s="163">
        <f t="shared" si="85"/>
        <v>589390.20618556708</v>
      </c>
      <c r="J452" s="164">
        <f t="shared" si="86"/>
        <v>642369.10112359549</v>
      </c>
      <c r="K452" s="194">
        <f t="shared" si="63"/>
        <v>26.901499999999999</v>
      </c>
      <c r="L452" s="165"/>
      <c r="M452" s="165">
        <f t="shared" si="87"/>
        <v>0</v>
      </c>
      <c r="N452" s="166">
        <f t="shared" si="88"/>
        <v>782107.0199798902</v>
      </c>
      <c r="O452" s="167" t="s">
        <v>35</v>
      </c>
      <c r="P452" s="167" t="s">
        <v>6</v>
      </c>
    </row>
    <row r="453" spans="1:16" s="167" customFormat="1" ht="12">
      <c r="A453" s="182" t="s">
        <v>1056</v>
      </c>
      <c r="B453" s="158" t="s">
        <v>1057</v>
      </c>
      <c r="C453" s="212">
        <v>442880.62</v>
      </c>
      <c r="D453" s="160">
        <v>3</v>
      </c>
      <c r="E453" s="161">
        <v>14.15</v>
      </c>
      <c r="F453" s="162">
        <f t="shared" si="83"/>
        <v>17.121500000000001</v>
      </c>
      <c r="G453" s="181" t="s">
        <v>918</v>
      </c>
      <c r="H453" s="161">
        <f t="shared" si="84"/>
        <v>0</v>
      </c>
      <c r="I453" s="163">
        <f t="shared" si="85"/>
        <v>456577.95876288658</v>
      </c>
      <c r="J453" s="164">
        <f t="shared" si="86"/>
        <v>497618.67415730335</v>
      </c>
      <c r="K453" s="194">
        <f t="shared" si="63"/>
        <v>29.3215</v>
      </c>
      <c r="L453" s="165"/>
      <c r="M453" s="165">
        <f t="shared" si="87"/>
        <v>0</v>
      </c>
      <c r="N453" s="166">
        <f t="shared" si="88"/>
        <v>626612.93038194079</v>
      </c>
      <c r="O453" s="167" t="s">
        <v>1053</v>
      </c>
      <c r="P453" s="167" t="s">
        <v>45</v>
      </c>
    </row>
    <row r="454" spans="1:16" s="167" customFormat="1" ht="12">
      <c r="A454" s="167" t="s">
        <v>1127</v>
      </c>
      <c r="B454" s="167" t="s">
        <v>1128</v>
      </c>
      <c r="C454" s="159">
        <v>737519.54</v>
      </c>
      <c r="D454" s="160">
        <v>3</v>
      </c>
      <c r="E454" s="161">
        <v>14.15</v>
      </c>
      <c r="F454" s="162">
        <f t="shared" si="83"/>
        <v>17.121500000000001</v>
      </c>
      <c r="G454" s="181" t="s">
        <v>918</v>
      </c>
      <c r="H454" s="161">
        <f t="shared" si="84"/>
        <v>0</v>
      </c>
      <c r="I454" s="163">
        <f t="shared" si="85"/>
        <v>760329.42268041242</v>
      </c>
      <c r="J454" s="164">
        <f t="shared" si="86"/>
        <v>828673.64044943824</v>
      </c>
      <c r="K454" s="194">
        <f t="shared" si="63"/>
        <v>29.3215</v>
      </c>
      <c r="L454" s="165"/>
      <c r="M454" s="165">
        <f t="shared" si="87"/>
        <v>0</v>
      </c>
      <c r="N454" s="166">
        <f t="shared" si="88"/>
        <v>1043484.9918999413</v>
      </c>
      <c r="O454" s="167" t="s">
        <v>15</v>
      </c>
      <c r="P454" s="167" t="s">
        <v>113</v>
      </c>
    </row>
    <row r="455" spans="1:16" s="167" customFormat="1" ht="12">
      <c r="A455" s="167" t="s">
        <v>1129</v>
      </c>
      <c r="B455" s="167" t="s">
        <v>1130</v>
      </c>
      <c r="C455" s="159">
        <v>568943</v>
      </c>
      <c r="D455" s="160">
        <v>5</v>
      </c>
      <c r="E455" s="161">
        <v>14.15</v>
      </c>
      <c r="F455" s="162">
        <f t="shared" si="83"/>
        <v>17.121500000000001</v>
      </c>
      <c r="G455" s="181" t="s">
        <v>918</v>
      </c>
      <c r="H455" s="161">
        <f t="shared" si="84"/>
        <v>0</v>
      </c>
      <c r="I455" s="163">
        <f t="shared" si="85"/>
        <v>598887.3684210527</v>
      </c>
      <c r="J455" s="164">
        <f t="shared" si="86"/>
        <v>653957.47126436781</v>
      </c>
      <c r="K455" s="194">
        <f t="shared" si="63"/>
        <v>31.3215</v>
      </c>
      <c r="L455" s="165"/>
      <c r="M455" s="165">
        <f t="shared" si="87"/>
        <v>0</v>
      </c>
      <c r="N455" s="166">
        <f t="shared" si="88"/>
        <v>828415.00615185255</v>
      </c>
      <c r="O455" s="167" t="s">
        <v>15</v>
      </c>
      <c r="P455" s="167" t="s">
        <v>38</v>
      </c>
    </row>
    <row r="456" spans="1:16" s="167" customFormat="1" ht="12">
      <c r="A456" s="25" t="s">
        <v>1133</v>
      </c>
      <c r="B456" s="25" t="s">
        <v>1134</v>
      </c>
      <c r="C456" s="169">
        <v>1484989</v>
      </c>
      <c r="D456" s="168">
        <v>4</v>
      </c>
      <c r="E456" s="161">
        <v>12.15</v>
      </c>
      <c r="F456" s="162">
        <f t="shared" si="83"/>
        <v>14.701499999999999</v>
      </c>
      <c r="G456" s="181" t="s">
        <v>918</v>
      </c>
      <c r="H456" s="161">
        <f t="shared" si="84"/>
        <v>0</v>
      </c>
      <c r="I456" s="163">
        <f t="shared" si="85"/>
        <v>1546863.5416666667</v>
      </c>
      <c r="J456" s="164">
        <f t="shared" si="86"/>
        <v>1687487.5</v>
      </c>
      <c r="K456" s="194">
        <f t="shared" si="63"/>
        <v>27.901499999999999</v>
      </c>
      <c r="L456" s="165"/>
      <c r="M456" s="165">
        <f t="shared" si="87"/>
        <v>0</v>
      </c>
      <c r="N456" s="166">
        <f t="shared" si="88"/>
        <v>2059666.9833630382</v>
      </c>
      <c r="O456" s="167" t="s">
        <v>1165</v>
      </c>
      <c r="P456" s="167" t="s">
        <v>6</v>
      </c>
    </row>
    <row r="457" spans="1:16" s="167" customFormat="1" ht="12">
      <c r="A457" s="25" t="s">
        <v>1135</v>
      </c>
      <c r="B457" s="25" t="s">
        <v>1136</v>
      </c>
      <c r="C457" s="169">
        <v>459990</v>
      </c>
      <c r="D457" s="160">
        <v>4</v>
      </c>
      <c r="E457" s="161">
        <v>12.15</v>
      </c>
      <c r="F457" s="162">
        <f t="shared" si="83"/>
        <v>14.701499999999999</v>
      </c>
      <c r="G457" s="181" t="s">
        <v>918</v>
      </c>
      <c r="H457" s="161">
        <f t="shared" si="84"/>
        <v>0</v>
      </c>
      <c r="I457" s="163">
        <f t="shared" si="85"/>
        <v>479156.25</v>
      </c>
      <c r="J457" s="164">
        <f t="shared" si="86"/>
        <v>522715.90909090906</v>
      </c>
      <c r="K457" s="194">
        <f t="shared" si="63"/>
        <v>27.901499999999999</v>
      </c>
      <c r="L457" s="165">
        <v>7700</v>
      </c>
      <c r="M457" s="165">
        <f t="shared" si="87"/>
        <v>9317</v>
      </c>
      <c r="N457" s="166">
        <f t="shared" si="88"/>
        <v>647319.17757650989</v>
      </c>
      <c r="O457" s="167" t="s">
        <v>1049</v>
      </c>
      <c r="P457" s="167" t="s">
        <v>10</v>
      </c>
    </row>
    <row r="458" spans="1:16" s="167" customFormat="1" ht="12">
      <c r="A458" s="25" t="s">
        <v>1137</v>
      </c>
      <c r="B458" s="25" t="s">
        <v>1138</v>
      </c>
      <c r="C458" s="169">
        <v>399990</v>
      </c>
      <c r="D458" s="160">
        <v>3</v>
      </c>
      <c r="E458" s="161">
        <v>12.15</v>
      </c>
      <c r="F458" s="162">
        <f t="shared" ref="F458:F464" si="89">E458*1.21</f>
        <v>14.701499999999999</v>
      </c>
      <c r="G458" s="181" t="s">
        <v>918</v>
      </c>
      <c r="H458" s="161">
        <f t="shared" ref="H458:H464" si="90">(IF(G458=$G$3,$H$3)+IF(G458=$G$4,$H$4)+IF(G458=$G$5,$H$5)+IF(G458=$G$6,$H$6)+IF(G458=$G$7,$H$7)+IF(G458=$G$8,$H$8)+IF(G458=$G$9,$H$9)+IF(G458=$G$10,$H$10)+IF(G458=$G$11,$H$11))</f>
        <v>0</v>
      </c>
      <c r="I458" s="163">
        <f t="shared" ref="I458:I464" si="91">(C458/(($J$3-D458)/100))</f>
        <v>412360.82474226807</v>
      </c>
      <c r="J458" s="164">
        <f t="shared" ref="J458:J464" si="92">(C458/(($J$3-D458)/100-(0.08)))</f>
        <v>449426.96629213484</v>
      </c>
      <c r="K458" s="194">
        <f t="shared" si="63"/>
        <v>26.901499999999999</v>
      </c>
      <c r="L458" s="165">
        <v>20374</v>
      </c>
      <c r="M458" s="165">
        <f t="shared" ref="M458:M464" si="93">L458*1.21</f>
        <v>24652.54</v>
      </c>
      <c r="N458" s="166">
        <f t="shared" ref="N458:N464" si="94">C458/((100-K458)/100)+M458</f>
        <v>571845.71085849917</v>
      </c>
      <c r="O458" s="167" t="s">
        <v>1165</v>
      </c>
      <c r="P458" s="167" t="s">
        <v>10</v>
      </c>
    </row>
    <row r="459" spans="1:16" s="167" customFormat="1" ht="12">
      <c r="A459" s="25" t="s">
        <v>1139</v>
      </c>
      <c r="B459" s="25" t="s">
        <v>1140</v>
      </c>
      <c r="C459" s="169">
        <v>719990</v>
      </c>
      <c r="D459" s="160">
        <v>3</v>
      </c>
      <c r="E459" s="161">
        <v>12.15</v>
      </c>
      <c r="F459" s="162">
        <f t="shared" si="89"/>
        <v>14.701499999999999</v>
      </c>
      <c r="G459" s="181" t="s">
        <v>918</v>
      </c>
      <c r="H459" s="161">
        <f t="shared" si="90"/>
        <v>0</v>
      </c>
      <c r="I459" s="163">
        <f t="shared" si="91"/>
        <v>742257.73195876286</v>
      </c>
      <c r="J459" s="164">
        <f t="shared" si="92"/>
        <v>808977.52808988758</v>
      </c>
      <c r="K459" s="194">
        <f t="shared" si="63"/>
        <v>26.901499999999999</v>
      </c>
      <c r="L459" s="165">
        <v>18600</v>
      </c>
      <c r="M459" s="165">
        <f t="shared" si="93"/>
        <v>22506</v>
      </c>
      <c r="N459" s="166">
        <f t="shared" si="94"/>
        <v>1007464.6516823191</v>
      </c>
      <c r="O459" s="167" t="s">
        <v>1165</v>
      </c>
      <c r="P459" s="167" t="s">
        <v>10</v>
      </c>
    </row>
    <row r="460" spans="1:16" s="167" customFormat="1" ht="12">
      <c r="A460" s="25" t="s">
        <v>1141</v>
      </c>
      <c r="B460" s="25" t="s">
        <v>1142</v>
      </c>
      <c r="C460" s="169">
        <v>1749990</v>
      </c>
      <c r="D460" s="160">
        <v>3.5</v>
      </c>
      <c r="E460" s="161">
        <v>12.15</v>
      </c>
      <c r="F460" s="162">
        <f t="shared" si="89"/>
        <v>14.701499999999999</v>
      </c>
      <c r="G460" s="181" t="s">
        <v>918</v>
      </c>
      <c r="H460" s="161">
        <f t="shared" si="90"/>
        <v>0</v>
      </c>
      <c r="I460" s="163">
        <f t="shared" si="91"/>
        <v>1813461.139896373</v>
      </c>
      <c r="J460" s="164">
        <f t="shared" si="92"/>
        <v>1977389.8305084745</v>
      </c>
      <c r="K460" s="194">
        <f t="shared" si="63"/>
        <v>27.401499999999999</v>
      </c>
      <c r="L460" s="165"/>
      <c r="M460" s="165">
        <f t="shared" si="93"/>
        <v>0</v>
      </c>
      <c r="N460" s="166">
        <f t="shared" si="94"/>
        <v>2410504.3492634147</v>
      </c>
      <c r="O460" s="167" t="s">
        <v>151</v>
      </c>
      <c r="P460" s="167" t="s">
        <v>10</v>
      </c>
    </row>
    <row r="461" spans="1:16" s="167" customFormat="1" ht="12">
      <c r="A461" s="25" t="s">
        <v>1143</v>
      </c>
      <c r="B461" s="25" t="s">
        <v>1144</v>
      </c>
      <c r="C461" s="169">
        <v>694990</v>
      </c>
      <c r="D461" s="160">
        <v>10</v>
      </c>
      <c r="E461" s="161">
        <v>14.15</v>
      </c>
      <c r="F461" s="162">
        <f t="shared" si="89"/>
        <v>17.121500000000001</v>
      </c>
      <c r="G461" s="181" t="s">
        <v>918</v>
      </c>
      <c r="H461" s="161">
        <f t="shared" si="90"/>
        <v>0</v>
      </c>
      <c r="I461" s="163">
        <f t="shared" si="91"/>
        <v>772211.11111111112</v>
      </c>
      <c r="J461" s="164">
        <f t="shared" si="92"/>
        <v>847548.78048780479</v>
      </c>
      <c r="K461" s="194">
        <f t="shared" si="63"/>
        <v>36.3215</v>
      </c>
      <c r="L461" s="165"/>
      <c r="M461" s="165">
        <f t="shared" si="93"/>
        <v>0</v>
      </c>
      <c r="N461" s="166">
        <f t="shared" si="94"/>
        <v>1091404.4771783254</v>
      </c>
      <c r="O461" s="167" t="s">
        <v>1165</v>
      </c>
      <c r="P461" s="167" t="s">
        <v>14</v>
      </c>
    </row>
    <row r="462" spans="1:16" s="167" customFormat="1" ht="12">
      <c r="A462" s="25" t="s">
        <v>1145</v>
      </c>
      <c r="B462" s="25" t="s">
        <v>1146</v>
      </c>
      <c r="C462" s="169">
        <v>359990</v>
      </c>
      <c r="D462" s="160">
        <v>3</v>
      </c>
      <c r="E462" s="161">
        <v>12.15</v>
      </c>
      <c r="F462" s="162">
        <f t="shared" si="89"/>
        <v>14.701499999999999</v>
      </c>
      <c r="G462" s="181" t="s">
        <v>918</v>
      </c>
      <c r="H462" s="161">
        <f t="shared" si="90"/>
        <v>0</v>
      </c>
      <c r="I462" s="163">
        <f t="shared" si="91"/>
        <v>371123.71134020621</v>
      </c>
      <c r="J462" s="164">
        <f t="shared" si="92"/>
        <v>404483.14606741571</v>
      </c>
      <c r="K462" s="194">
        <f t="shared" si="63"/>
        <v>26.901499999999999</v>
      </c>
      <c r="L462" s="165">
        <v>21681</v>
      </c>
      <c r="M462" s="165">
        <f t="shared" si="93"/>
        <v>26234.01</v>
      </c>
      <c r="N462" s="166">
        <f t="shared" si="94"/>
        <v>518706.4957555217</v>
      </c>
      <c r="O462" s="167" t="s">
        <v>1049</v>
      </c>
      <c r="P462" s="167" t="s">
        <v>10</v>
      </c>
    </row>
    <row r="463" spans="1:16" s="167" customFormat="1" ht="12">
      <c r="A463" s="25" t="s">
        <v>1147</v>
      </c>
      <c r="B463" s="25" t="s">
        <v>1148</v>
      </c>
      <c r="C463" s="169">
        <v>654990</v>
      </c>
      <c r="D463" s="160">
        <v>4</v>
      </c>
      <c r="E463" s="161">
        <v>14.15</v>
      </c>
      <c r="F463" s="162">
        <f t="shared" si="89"/>
        <v>17.121500000000001</v>
      </c>
      <c r="G463" s="181" t="s">
        <v>918</v>
      </c>
      <c r="H463" s="161">
        <f t="shared" si="90"/>
        <v>0</v>
      </c>
      <c r="I463" s="163">
        <f t="shared" si="91"/>
        <v>682281.25</v>
      </c>
      <c r="J463" s="164">
        <f t="shared" si="92"/>
        <v>744306.81818181823</v>
      </c>
      <c r="K463" s="194">
        <f t="shared" ref="K463:K496" si="95">(D463+8+1.2)+(F463+H463)</f>
        <v>30.3215</v>
      </c>
      <c r="L463" s="165"/>
      <c r="M463" s="165">
        <f t="shared" si="93"/>
        <v>0</v>
      </c>
      <c r="N463" s="166">
        <f t="shared" si="94"/>
        <v>940017.36547141511</v>
      </c>
      <c r="O463" s="167" t="s">
        <v>1165</v>
      </c>
      <c r="P463" s="167" t="s">
        <v>14</v>
      </c>
    </row>
    <row r="464" spans="1:16" s="167" customFormat="1" ht="12">
      <c r="A464" s="25" t="s">
        <v>1149</v>
      </c>
      <c r="B464" s="25" t="s">
        <v>1150</v>
      </c>
      <c r="C464" s="169">
        <v>329990</v>
      </c>
      <c r="D464" s="160">
        <v>8</v>
      </c>
      <c r="E464" s="161">
        <v>12.15</v>
      </c>
      <c r="F464" s="162">
        <f t="shared" si="89"/>
        <v>14.701499999999999</v>
      </c>
      <c r="G464" s="181" t="s">
        <v>918</v>
      </c>
      <c r="H464" s="161">
        <f t="shared" si="90"/>
        <v>0</v>
      </c>
      <c r="I464" s="163">
        <f t="shared" si="91"/>
        <v>358684.78260869562</v>
      </c>
      <c r="J464" s="164">
        <f t="shared" si="92"/>
        <v>392845.23809523805</v>
      </c>
      <c r="K464" s="194">
        <f t="shared" si="95"/>
        <v>31.901499999999999</v>
      </c>
      <c r="L464" s="165">
        <v>20374</v>
      </c>
      <c r="M464" s="165">
        <f t="shared" si="93"/>
        <v>24652.54</v>
      </c>
      <c r="N464" s="166">
        <f t="shared" si="94"/>
        <v>509230.02702247474</v>
      </c>
      <c r="O464" s="167" t="s">
        <v>1165</v>
      </c>
      <c r="P464" s="167" t="s">
        <v>10</v>
      </c>
    </row>
    <row r="465" spans="1:16" s="167" customFormat="1" ht="12">
      <c r="A465" s="25" t="s">
        <v>1151</v>
      </c>
      <c r="B465" s="25" t="s">
        <v>1152</v>
      </c>
      <c r="C465" s="169">
        <v>584990</v>
      </c>
      <c r="D465" s="160">
        <v>4</v>
      </c>
      <c r="E465" s="161">
        <v>14.15</v>
      </c>
      <c r="F465" s="162">
        <f t="shared" ref="F465:F473" si="96">E465*1.21</f>
        <v>17.121500000000001</v>
      </c>
      <c r="G465" s="181" t="s">
        <v>918</v>
      </c>
      <c r="H465" s="161">
        <f t="shared" ref="H465:H473" si="97">(IF(G465=$G$3,$H$3)+IF(G465=$G$4,$H$4)+IF(G465=$G$5,$H$5)+IF(G465=$G$6,$H$6)+IF(G465=$G$7,$H$7)+IF(G465=$G$8,$H$8)+IF(G465=$G$9,$H$9)+IF(G465=$G$10,$H$10)+IF(G465=$G$11,$H$11))</f>
        <v>0</v>
      </c>
      <c r="I465" s="163">
        <f t="shared" ref="I465:I473" si="98">(C465/(($J$3-D465)/100))</f>
        <v>609364.58333333337</v>
      </c>
      <c r="J465" s="164">
        <f t="shared" ref="J465:J473" si="99">(C465/(($J$3-D465)/100-(0.08)))</f>
        <v>664761.36363636365</v>
      </c>
      <c r="K465" s="194">
        <f t="shared" si="95"/>
        <v>30.3215</v>
      </c>
      <c r="L465" s="165"/>
      <c r="M465" s="165">
        <f t="shared" ref="M465:M473" si="100">L465*1.21</f>
        <v>0</v>
      </c>
      <c r="N465" s="166">
        <f t="shared" ref="N465:N473" si="101">C465/((100-K465)/100)+M465</f>
        <v>839555.960590426</v>
      </c>
      <c r="O465" s="167" t="s">
        <v>25</v>
      </c>
      <c r="P465" s="167" t="s">
        <v>14</v>
      </c>
    </row>
    <row r="466" spans="1:16" s="167" customFormat="1" ht="12">
      <c r="A466" s="25" t="s">
        <v>1153</v>
      </c>
      <c r="B466" s="25" t="s">
        <v>1154</v>
      </c>
      <c r="C466" s="169">
        <v>219990</v>
      </c>
      <c r="D466" s="160">
        <v>4</v>
      </c>
      <c r="E466" s="161">
        <v>12.15</v>
      </c>
      <c r="F466" s="162">
        <f t="shared" si="96"/>
        <v>14.701499999999999</v>
      </c>
      <c r="G466" s="181" t="s">
        <v>918</v>
      </c>
      <c r="H466" s="161">
        <f t="shared" si="97"/>
        <v>0</v>
      </c>
      <c r="I466" s="163">
        <f t="shared" si="98"/>
        <v>229156.25</v>
      </c>
      <c r="J466" s="164">
        <f t="shared" si="99"/>
        <v>249988.63636363635</v>
      </c>
      <c r="K466" s="194">
        <f t="shared" si="95"/>
        <v>27.901499999999999</v>
      </c>
      <c r="L466" s="165"/>
      <c r="M466" s="165">
        <f t="shared" si="100"/>
        <v>0</v>
      </c>
      <c r="N466" s="166">
        <f t="shared" si="101"/>
        <v>305124.23975533474</v>
      </c>
      <c r="O466" s="167" t="s">
        <v>1166</v>
      </c>
      <c r="P466" s="167" t="s">
        <v>10</v>
      </c>
    </row>
    <row r="467" spans="1:16" s="167" customFormat="1" ht="12">
      <c r="A467" s="25" t="s">
        <v>1155</v>
      </c>
      <c r="B467" s="25" t="s">
        <v>1156</v>
      </c>
      <c r="C467" s="169">
        <v>484990</v>
      </c>
      <c r="D467" s="160">
        <v>8</v>
      </c>
      <c r="E467" s="161">
        <v>12.15</v>
      </c>
      <c r="F467" s="162">
        <f t="shared" si="96"/>
        <v>14.701499999999999</v>
      </c>
      <c r="G467" s="181" t="s">
        <v>918</v>
      </c>
      <c r="H467" s="161">
        <f t="shared" si="97"/>
        <v>0</v>
      </c>
      <c r="I467" s="163">
        <f t="shared" si="98"/>
        <v>527163.04347826086</v>
      </c>
      <c r="J467" s="164">
        <f t="shared" si="99"/>
        <v>577369.04761904757</v>
      </c>
      <c r="K467" s="194">
        <f t="shared" si="95"/>
        <v>31.901499999999999</v>
      </c>
      <c r="L467" s="165">
        <v>21682</v>
      </c>
      <c r="M467" s="165">
        <f t="shared" si="100"/>
        <v>26235.219999999998</v>
      </c>
      <c r="N467" s="166">
        <f t="shared" si="101"/>
        <v>738424.18157771451</v>
      </c>
      <c r="O467" s="167" t="s">
        <v>1166</v>
      </c>
      <c r="P467" s="167" t="s">
        <v>10</v>
      </c>
    </row>
    <row r="468" spans="1:16" s="167" customFormat="1" ht="12">
      <c r="A468" s="25" t="s">
        <v>1157</v>
      </c>
      <c r="B468" s="25" t="s">
        <v>1158</v>
      </c>
      <c r="C468" s="169">
        <v>189990</v>
      </c>
      <c r="D468" s="160">
        <v>3</v>
      </c>
      <c r="E468" s="161">
        <v>14.15</v>
      </c>
      <c r="F468" s="162">
        <f t="shared" si="96"/>
        <v>17.121500000000001</v>
      </c>
      <c r="G468" s="181" t="s">
        <v>918</v>
      </c>
      <c r="H468" s="161">
        <f t="shared" si="97"/>
        <v>0</v>
      </c>
      <c r="I468" s="163">
        <f t="shared" si="98"/>
        <v>195865.97938144329</v>
      </c>
      <c r="J468" s="164">
        <f t="shared" si="99"/>
        <v>213471.91011235956</v>
      </c>
      <c r="K468" s="194">
        <f t="shared" si="95"/>
        <v>29.3215</v>
      </c>
      <c r="L468" s="165">
        <v>12441</v>
      </c>
      <c r="M468" s="165">
        <f t="shared" si="100"/>
        <v>15053.609999999999</v>
      </c>
      <c r="N468" s="166">
        <f t="shared" si="101"/>
        <v>283862.37079713063</v>
      </c>
      <c r="O468" s="167" t="s">
        <v>1120</v>
      </c>
      <c r="P468" s="167" t="s">
        <v>18</v>
      </c>
    </row>
    <row r="469" spans="1:16" s="167" customFormat="1" ht="12">
      <c r="A469" s="25" t="s">
        <v>1159</v>
      </c>
      <c r="B469" s="25" t="s">
        <v>1160</v>
      </c>
      <c r="C469" s="169">
        <v>239990</v>
      </c>
      <c r="D469" s="160">
        <v>3</v>
      </c>
      <c r="E469" s="161">
        <v>12.15</v>
      </c>
      <c r="F469" s="162">
        <f t="shared" si="96"/>
        <v>14.701499999999999</v>
      </c>
      <c r="G469" s="181" t="s">
        <v>918</v>
      </c>
      <c r="H469" s="161">
        <f t="shared" si="97"/>
        <v>0</v>
      </c>
      <c r="I469" s="163">
        <f t="shared" si="98"/>
        <v>247412.37113402062</v>
      </c>
      <c r="J469" s="164">
        <f t="shared" si="99"/>
        <v>269651.68539325841</v>
      </c>
      <c r="K469" s="194">
        <f t="shared" si="95"/>
        <v>26.901499999999999</v>
      </c>
      <c r="L469" s="165">
        <v>8900</v>
      </c>
      <c r="M469" s="165">
        <f t="shared" si="100"/>
        <v>10769</v>
      </c>
      <c r="N469" s="166">
        <f t="shared" si="101"/>
        <v>339079.43044658919</v>
      </c>
      <c r="O469" s="167" t="s">
        <v>151</v>
      </c>
      <c r="P469" s="167" t="s">
        <v>10</v>
      </c>
    </row>
    <row r="470" spans="1:16" s="167" customFormat="1" ht="12">
      <c r="A470" s="25" t="s">
        <v>1161</v>
      </c>
      <c r="B470" s="25" t="s">
        <v>1162</v>
      </c>
      <c r="C470" s="169">
        <v>219990</v>
      </c>
      <c r="D470" s="160">
        <v>5</v>
      </c>
      <c r="E470" s="161">
        <v>14</v>
      </c>
      <c r="F470" s="162">
        <f t="shared" si="96"/>
        <v>16.939999999999998</v>
      </c>
      <c r="G470" s="181" t="s">
        <v>918</v>
      </c>
      <c r="H470" s="161">
        <f t="shared" si="97"/>
        <v>0</v>
      </c>
      <c r="I470" s="163">
        <f t="shared" si="98"/>
        <v>231568.4210526316</v>
      </c>
      <c r="J470" s="164">
        <f t="shared" si="99"/>
        <v>252862.06896551725</v>
      </c>
      <c r="K470" s="194">
        <f t="shared" si="95"/>
        <v>31.139999999999997</v>
      </c>
      <c r="L470" s="165"/>
      <c r="M470" s="165">
        <f t="shared" si="100"/>
        <v>0</v>
      </c>
      <c r="N470" s="166">
        <f t="shared" si="101"/>
        <v>319474.29567237874</v>
      </c>
      <c r="O470" s="167" t="s">
        <v>15</v>
      </c>
      <c r="P470" s="167" t="s">
        <v>1167</v>
      </c>
    </row>
    <row r="471" spans="1:16" s="167" customFormat="1" ht="12">
      <c r="A471" s="25" t="s">
        <v>1163</v>
      </c>
      <c r="B471" s="25" t="s">
        <v>1164</v>
      </c>
      <c r="C471" s="169">
        <v>179990</v>
      </c>
      <c r="D471" s="160">
        <v>3</v>
      </c>
      <c r="E471" s="161">
        <v>14.15</v>
      </c>
      <c r="F471" s="162">
        <f t="shared" si="96"/>
        <v>17.121500000000001</v>
      </c>
      <c r="G471" s="181" t="s">
        <v>918</v>
      </c>
      <c r="H471" s="161">
        <f t="shared" si="97"/>
        <v>0</v>
      </c>
      <c r="I471" s="163">
        <f t="shared" si="98"/>
        <v>185556.70103092783</v>
      </c>
      <c r="J471" s="164">
        <f t="shared" si="99"/>
        <v>202235.95505617978</v>
      </c>
      <c r="K471" s="194">
        <f t="shared" si="95"/>
        <v>29.3215</v>
      </c>
      <c r="L471" s="165"/>
      <c r="M471" s="165">
        <f t="shared" si="100"/>
        <v>0</v>
      </c>
      <c r="N471" s="166">
        <f t="shared" si="101"/>
        <v>254660.18661969341</v>
      </c>
      <c r="O471" s="167" t="s">
        <v>1122</v>
      </c>
      <c r="P471" s="167" t="s">
        <v>18</v>
      </c>
    </row>
    <row r="472" spans="1:16" s="167" customFormat="1" ht="13.8">
      <c r="A472" s="211" t="s">
        <v>1169</v>
      </c>
      <c r="B472" s="211" t="s">
        <v>1171</v>
      </c>
      <c r="C472" s="169">
        <v>131489.95000000001</v>
      </c>
      <c r="D472" s="160">
        <v>3</v>
      </c>
      <c r="E472" s="161">
        <v>14.15</v>
      </c>
      <c r="F472" s="162">
        <f t="shared" si="96"/>
        <v>17.121500000000001</v>
      </c>
      <c r="G472" s="181" t="s">
        <v>918</v>
      </c>
      <c r="H472" s="161">
        <f t="shared" si="97"/>
        <v>0</v>
      </c>
      <c r="I472" s="163">
        <f t="shared" si="98"/>
        <v>135556.64948453609</v>
      </c>
      <c r="J472" s="164">
        <f t="shared" si="99"/>
        <v>147741.51685393258</v>
      </c>
      <c r="K472" s="194">
        <f t="shared" si="95"/>
        <v>29.3215</v>
      </c>
      <c r="L472" s="165"/>
      <c r="M472" s="165">
        <f t="shared" si="100"/>
        <v>0</v>
      </c>
      <c r="N472" s="166">
        <f t="shared" si="101"/>
        <v>186039.53111625178</v>
      </c>
      <c r="O472" s="167" t="s">
        <v>1175</v>
      </c>
      <c r="P472" s="167" t="s">
        <v>14</v>
      </c>
    </row>
    <row r="473" spans="1:16" s="167" customFormat="1" ht="13.8">
      <c r="A473" s="211" t="s">
        <v>1170</v>
      </c>
      <c r="B473" s="211" t="s">
        <v>1172</v>
      </c>
      <c r="C473" s="169">
        <v>130686.25</v>
      </c>
      <c r="D473" s="160">
        <v>2.5</v>
      </c>
      <c r="E473" s="161">
        <v>14.15</v>
      </c>
      <c r="F473" s="162">
        <f t="shared" si="96"/>
        <v>17.121500000000001</v>
      </c>
      <c r="G473" s="181" t="s">
        <v>918</v>
      </c>
      <c r="H473" s="161">
        <f t="shared" si="97"/>
        <v>0</v>
      </c>
      <c r="I473" s="163">
        <f t="shared" si="98"/>
        <v>134037.1794871795</v>
      </c>
      <c r="J473" s="164">
        <f t="shared" si="99"/>
        <v>146018.15642458102</v>
      </c>
      <c r="K473" s="194">
        <f t="shared" si="95"/>
        <v>28.8215</v>
      </c>
      <c r="L473" s="165"/>
      <c r="M473" s="165">
        <f t="shared" si="100"/>
        <v>0</v>
      </c>
      <c r="N473" s="166">
        <f t="shared" si="101"/>
        <v>183603.54601459712</v>
      </c>
      <c r="O473" s="167" t="s">
        <v>1175</v>
      </c>
      <c r="P473" s="167" t="s">
        <v>14</v>
      </c>
    </row>
    <row r="474" spans="1:16" s="167" customFormat="1" ht="13.8">
      <c r="A474" s="211" t="s">
        <v>1173</v>
      </c>
      <c r="B474" s="211" t="s">
        <v>1174</v>
      </c>
      <c r="C474" s="169">
        <v>542533.19999999995</v>
      </c>
      <c r="D474" s="160">
        <v>5</v>
      </c>
      <c r="E474" s="161">
        <v>12.15</v>
      </c>
      <c r="F474" s="162">
        <f t="shared" ref="F474:F486" si="102">E474*1.21</f>
        <v>14.701499999999999</v>
      </c>
      <c r="G474" s="181" t="s">
        <v>918</v>
      </c>
      <c r="H474" s="161">
        <f t="shared" ref="H474:H486" si="103">(IF(G474=$G$3,$H$3)+IF(G474=$G$4,$H$4)+IF(G474=$G$5,$H$5)+IF(G474=$G$6,$H$6)+IF(G474=$G$7,$H$7)+IF(G474=$G$8,$H$8)+IF(G474=$G$9,$H$9)+IF(G474=$G$10,$H$10)+IF(G474=$G$11,$H$11))</f>
        <v>0</v>
      </c>
      <c r="I474" s="163">
        <f t="shared" ref="I474:I486" si="104">(C474/(($J$3-D474)/100))</f>
        <v>571087.57894736843</v>
      </c>
      <c r="J474" s="164">
        <f t="shared" ref="J474:J486" si="105">(C474/(($J$3-D474)/100-(0.08)))</f>
        <v>623601.37931034481</v>
      </c>
      <c r="K474" s="194">
        <f t="shared" si="95"/>
        <v>28.901499999999999</v>
      </c>
      <c r="L474" s="165"/>
      <c r="M474" s="165">
        <f t="shared" ref="M474:M486" si="106">L474*1.21</f>
        <v>0</v>
      </c>
      <c r="N474" s="166">
        <f t="shared" ref="N474:N486" si="107">C474/((100-K474)/100)+M474</f>
        <v>763072.63866326294</v>
      </c>
      <c r="O474" s="167" t="s">
        <v>1176</v>
      </c>
      <c r="P474" s="167" t="s">
        <v>6</v>
      </c>
    </row>
    <row r="475" spans="1:16" s="167" customFormat="1" ht="13.8">
      <c r="A475" s="211" t="s">
        <v>1177</v>
      </c>
      <c r="B475" s="211" t="s">
        <v>1178</v>
      </c>
      <c r="C475" s="169">
        <v>560989</v>
      </c>
      <c r="D475" s="160">
        <v>10</v>
      </c>
      <c r="E475" s="161">
        <v>12.15</v>
      </c>
      <c r="F475" s="162">
        <f t="shared" si="102"/>
        <v>14.701499999999999</v>
      </c>
      <c r="G475" s="181" t="s">
        <v>918</v>
      </c>
      <c r="H475" s="161">
        <f t="shared" si="103"/>
        <v>0</v>
      </c>
      <c r="I475" s="163">
        <f t="shared" si="104"/>
        <v>623321.11111111112</v>
      </c>
      <c r="J475" s="164">
        <f t="shared" si="105"/>
        <v>684132.92682926822</v>
      </c>
      <c r="K475" s="194">
        <f t="shared" si="95"/>
        <v>33.901499999999999</v>
      </c>
      <c r="L475" s="165"/>
      <c r="M475" s="165">
        <f t="shared" si="106"/>
        <v>0</v>
      </c>
      <c r="N475" s="166">
        <f t="shared" si="107"/>
        <v>848716.68797325203</v>
      </c>
      <c r="O475" s="167" t="s">
        <v>260</v>
      </c>
      <c r="P475" s="167" t="s">
        <v>6</v>
      </c>
    </row>
    <row r="476" spans="1:16" s="167" customFormat="1" ht="13.2">
      <c r="A476" s="210" t="s">
        <v>1181</v>
      </c>
      <c r="B476" s="210" t="s">
        <v>1180</v>
      </c>
      <c r="C476" s="169">
        <v>116696.23</v>
      </c>
      <c r="D476" s="160">
        <v>3</v>
      </c>
      <c r="E476" s="161">
        <v>14.5</v>
      </c>
      <c r="F476" s="162">
        <f t="shared" si="102"/>
        <v>17.544999999999998</v>
      </c>
      <c r="G476" s="181" t="s">
        <v>918</v>
      </c>
      <c r="H476" s="161">
        <f t="shared" si="103"/>
        <v>0</v>
      </c>
      <c r="I476" s="163">
        <f t="shared" si="104"/>
        <v>120305.39175257731</v>
      </c>
      <c r="J476" s="164">
        <f t="shared" si="105"/>
        <v>131119.35955056178</v>
      </c>
      <c r="K476" s="194">
        <f t="shared" si="95"/>
        <v>29.744999999999997</v>
      </c>
      <c r="L476" s="165">
        <v>12441.49</v>
      </c>
      <c r="M476" s="165">
        <f t="shared" si="106"/>
        <v>15054.202899999998</v>
      </c>
      <c r="N476" s="166">
        <f t="shared" si="107"/>
        <v>181158.01045818091</v>
      </c>
      <c r="O476" s="167" t="s">
        <v>155</v>
      </c>
      <c r="P476" s="167" t="s">
        <v>1201</v>
      </c>
    </row>
    <row r="477" spans="1:16" s="167" customFormat="1" ht="13.2">
      <c r="A477" s="210" t="s">
        <v>1179</v>
      </c>
      <c r="B477" s="210" t="s">
        <v>1182</v>
      </c>
      <c r="C477" s="169">
        <v>114526.31</v>
      </c>
      <c r="D477" s="160">
        <v>3</v>
      </c>
      <c r="E477" s="161">
        <v>14.5</v>
      </c>
      <c r="F477" s="162">
        <f t="shared" si="102"/>
        <v>17.544999999999998</v>
      </c>
      <c r="G477" s="181" t="s">
        <v>918</v>
      </c>
      <c r="H477" s="161">
        <f t="shared" si="103"/>
        <v>0</v>
      </c>
      <c r="I477" s="163">
        <f t="shared" si="104"/>
        <v>118068.36082474227</v>
      </c>
      <c r="J477" s="164">
        <f t="shared" si="105"/>
        <v>128681.24719101124</v>
      </c>
      <c r="K477" s="194">
        <f t="shared" si="95"/>
        <v>29.744999999999997</v>
      </c>
      <c r="L477" s="165">
        <v>12441.49</v>
      </c>
      <c r="M477" s="165">
        <f t="shared" si="106"/>
        <v>15054.202899999998</v>
      </c>
      <c r="N477" s="166">
        <f t="shared" si="107"/>
        <v>178069.37619727422</v>
      </c>
      <c r="O477" s="167" t="s">
        <v>155</v>
      </c>
      <c r="P477" s="167" t="s">
        <v>1201</v>
      </c>
    </row>
    <row r="478" spans="1:16" s="167" customFormat="1" ht="13.2">
      <c r="A478" s="210" t="s">
        <v>1183</v>
      </c>
      <c r="B478" s="210" t="s">
        <v>1184</v>
      </c>
      <c r="C478" s="169">
        <v>114526.31</v>
      </c>
      <c r="D478" s="160">
        <v>3</v>
      </c>
      <c r="E478" s="161">
        <v>14.5</v>
      </c>
      <c r="F478" s="162">
        <f t="shared" si="102"/>
        <v>17.544999999999998</v>
      </c>
      <c r="G478" s="181" t="s">
        <v>918</v>
      </c>
      <c r="H478" s="161">
        <f t="shared" si="103"/>
        <v>0</v>
      </c>
      <c r="I478" s="163">
        <f t="shared" si="104"/>
        <v>118068.36082474227</v>
      </c>
      <c r="J478" s="164">
        <f t="shared" si="105"/>
        <v>128681.24719101124</v>
      </c>
      <c r="K478" s="194">
        <f t="shared" si="95"/>
        <v>29.744999999999997</v>
      </c>
      <c r="L478" s="165">
        <v>12441.49</v>
      </c>
      <c r="M478" s="165">
        <f t="shared" si="106"/>
        <v>15054.202899999998</v>
      </c>
      <c r="N478" s="166">
        <f t="shared" si="107"/>
        <v>178069.37619727422</v>
      </c>
      <c r="O478" s="167" t="s">
        <v>155</v>
      </c>
      <c r="P478" s="167" t="s">
        <v>1201</v>
      </c>
    </row>
    <row r="479" spans="1:16" s="167" customFormat="1" ht="13.8">
      <c r="A479" s="211" t="s">
        <v>1185</v>
      </c>
      <c r="B479" s="211" t="s">
        <v>1186</v>
      </c>
      <c r="C479" s="169">
        <v>704267</v>
      </c>
      <c r="D479" s="160">
        <v>3</v>
      </c>
      <c r="E479" s="161">
        <v>12.15</v>
      </c>
      <c r="F479" s="162">
        <f t="shared" si="102"/>
        <v>14.701499999999999</v>
      </c>
      <c r="G479" s="181" t="s">
        <v>918</v>
      </c>
      <c r="H479" s="161">
        <f t="shared" si="103"/>
        <v>0</v>
      </c>
      <c r="I479" s="163">
        <f t="shared" si="104"/>
        <v>726048.45360824745</v>
      </c>
      <c r="J479" s="164">
        <f t="shared" si="105"/>
        <v>791311.23595505615</v>
      </c>
      <c r="K479" s="194">
        <f t="shared" si="95"/>
        <v>26.901499999999999</v>
      </c>
      <c r="L479" s="165"/>
      <c r="M479" s="165">
        <f t="shared" si="106"/>
        <v>0</v>
      </c>
      <c r="N479" s="166">
        <f t="shared" si="107"/>
        <v>963449.31838546623</v>
      </c>
      <c r="O479" s="167" t="s">
        <v>151</v>
      </c>
      <c r="P479" s="167" t="s">
        <v>6</v>
      </c>
    </row>
    <row r="480" spans="1:16" s="167" customFormat="1" ht="13.8">
      <c r="A480" s="211" t="s">
        <v>1190</v>
      </c>
      <c r="B480" s="211" t="s">
        <v>1191</v>
      </c>
      <c r="C480" s="169">
        <v>387000</v>
      </c>
      <c r="D480" s="160">
        <v>3</v>
      </c>
      <c r="E480" s="161">
        <v>14.15</v>
      </c>
      <c r="F480" s="162">
        <f t="shared" si="102"/>
        <v>17.121500000000001</v>
      </c>
      <c r="G480" s="181" t="s">
        <v>918</v>
      </c>
      <c r="H480" s="161">
        <f t="shared" si="103"/>
        <v>0</v>
      </c>
      <c r="I480" s="163">
        <f t="shared" si="104"/>
        <v>398969.07216494845</v>
      </c>
      <c r="J480" s="164">
        <f t="shared" si="105"/>
        <v>434831.46067415731</v>
      </c>
      <c r="K480" s="194">
        <f t="shared" si="95"/>
        <v>29.3215</v>
      </c>
      <c r="L480" s="165"/>
      <c r="M480" s="165">
        <f t="shared" si="106"/>
        <v>0</v>
      </c>
      <c r="N480" s="166">
        <f t="shared" si="107"/>
        <v>547549.82066682226</v>
      </c>
      <c r="O480" s="167" t="s">
        <v>1124</v>
      </c>
      <c r="P480" s="167" t="s">
        <v>45</v>
      </c>
    </row>
    <row r="481" spans="1:16" s="167" customFormat="1" ht="13.8">
      <c r="A481" s="211" t="s">
        <v>1192</v>
      </c>
      <c r="B481" s="211" t="s">
        <v>1193</v>
      </c>
      <c r="C481" s="169">
        <v>1188989</v>
      </c>
      <c r="D481" s="160">
        <v>3</v>
      </c>
      <c r="E481" s="161">
        <v>12.15</v>
      </c>
      <c r="F481" s="162">
        <f t="shared" si="102"/>
        <v>14.701499999999999</v>
      </c>
      <c r="G481" s="181" t="s">
        <v>918</v>
      </c>
      <c r="H481" s="161">
        <f t="shared" si="103"/>
        <v>0</v>
      </c>
      <c r="I481" s="163">
        <f t="shared" si="104"/>
        <v>1225761.8556701031</v>
      </c>
      <c r="J481" s="164">
        <f t="shared" si="105"/>
        <v>1335942.6966292134</v>
      </c>
      <c r="K481" s="194">
        <f t="shared" si="95"/>
        <v>26.901499999999999</v>
      </c>
      <c r="L481" s="165"/>
      <c r="M481" s="165">
        <f t="shared" si="106"/>
        <v>0</v>
      </c>
      <c r="N481" s="166">
        <f t="shared" si="107"/>
        <v>1626557.3164976025</v>
      </c>
      <c r="O481" s="167" t="s">
        <v>1166</v>
      </c>
      <c r="P481" s="167" t="s">
        <v>10</v>
      </c>
    </row>
    <row r="482" spans="1:16" s="167" customFormat="1" ht="12">
      <c r="A482" s="182" t="s">
        <v>1194</v>
      </c>
      <c r="B482" s="158" t="s">
        <v>1195</v>
      </c>
      <c r="C482" s="212">
        <v>267000</v>
      </c>
      <c r="D482" s="160">
        <v>3</v>
      </c>
      <c r="E482" s="161">
        <v>12.15</v>
      </c>
      <c r="F482" s="162">
        <f t="shared" si="102"/>
        <v>14.701499999999999</v>
      </c>
      <c r="G482" s="181" t="s">
        <v>918</v>
      </c>
      <c r="H482" s="161">
        <f t="shared" si="103"/>
        <v>0</v>
      </c>
      <c r="I482" s="163">
        <f t="shared" si="104"/>
        <v>275257.73195876292</v>
      </c>
      <c r="J482" s="164">
        <f t="shared" si="105"/>
        <v>300000</v>
      </c>
      <c r="K482" s="194">
        <f t="shared" si="95"/>
        <v>26.901499999999999</v>
      </c>
      <c r="L482" s="165">
        <v>8760</v>
      </c>
      <c r="M482" s="165">
        <f t="shared" si="106"/>
        <v>10599.6</v>
      </c>
      <c r="N482" s="166">
        <f t="shared" si="107"/>
        <v>375860.1730623747</v>
      </c>
      <c r="O482" s="167" t="s">
        <v>1196</v>
      </c>
      <c r="P482" s="167" t="s">
        <v>10</v>
      </c>
    </row>
    <row r="483" spans="1:16" s="167" customFormat="1" ht="13.8">
      <c r="A483" s="211" t="s">
        <v>1197</v>
      </c>
      <c r="B483" s="211" t="s">
        <v>1198</v>
      </c>
      <c r="C483" s="169">
        <v>17504.45</v>
      </c>
      <c r="D483" s="160">
        <v>3</v>
      </c>
      <c r="E483" s="161">
        <v>14.15</v>
      </c>
      <c r="F483" s="162">
        <f t="shared" si="102"/>
        <v>17.121500000000001</v>
      </c>
      <c r="G483" s="181" t="s">
        <v>918</v>
      </c>
      <c r="H483" s="161">
        <f t="shared" si="103"/>
        <v>0</v>
      </c>
      <c r="I483" s="163">
        <f t="shared" si="104"/>
        <v>18045.824742268043</v>
      </c>
      <c r="J483" s="164">
        <f t="shared" si="105"/>
        <v>19667.921348314609</v>
      </c>
      <c r="K483" s="194">
        <f t="shared" si="95"/>
        <v>29.3215</v>
      </c>
      <c r="L483" s="165">
        <v>5438</v>
      </c>
      <c r="M483" s="165">
        <f t="shared" si="106"/>
        <v>6579.98</v>
      </c>
      <c r="N483" s="166">
        <f t="shared" si="107"/>
        <v>31346.280926024181</v>
      </c>
      <c r="O483" s="167" t="s">
        <v>1202</v>
      </c>
      <c r="P483" s="167" t="s">
        <v>28</v>
      </c>
    </row>
    <row r="484" spans="1:16" s="167" customFormat="1" ht="12">
      <c r="A484" s="182" t="s">
        <v>1097</v>
      </c>
      <c r="B484" s="158" t="s">
        <v>1098</v>
      </c>
      <c r="C484" s="212">
        <v>53665.08</v>
      </c>
      <c r="D484" s="160">
        <v>0</v>
      </c>
      <c r="E484" s="161">
        <v>16</v>
      </c>
      <c r="F484" s="162">
        <f t="shared" si="102"/>
        <v>19.36</v>
      </c>
      <c r="G484" s="181" t="s">
        <v>918</v>
      </c>
      <c r="H484" s="161">
        <f t="shared" si="103"/>
        <v>0</v>
      </c>
      <c r="I484" s="163">
        <f t="shared" si="104"/>
        <v>53665.08</v>
      </c>
      <c r="J484" s="164">
        <f t="shared" si="105"/>
        <v>58331.608695652176</v>
      </c>
      <c r="K484" s="194">
        <f t="shared" si="95"/>
        <v>28.56</v>
      </c>
      <c r="L484" s="165">
        <v>4500</v>
      </c>
      <c r="M484" s="165">
        <f t="shared" si="106"/>
        <v>5445</v>
      </c>
      <c r="N484" s="166">
        <f t="shared" si="107"/>
        <v>80564.092945128796</v>
      </c>
      <c r="O484" s="167" t="s">
        <v>1121</v>
      </c>
      <c r="P484" s="167" t="s">
        <v>107</v>
      </c>
    </row>
    <row r="485" spans="1:16" s="167" customFormat="1" ht="13.8">
      <c r="A485" s="211" t="s">
        <v>1203</v>
      </c>
      <c r="B485" s="211" t="s">
        <v>1204</v>
      </c>
      <c r="C485" s="243">
        <v>502778</v>
      </c>
      <c r="D485" s="160">
        <v>10</v>
      </c>
      <c r="E485" s="161">
        <v>12.15</v>
      </c>
      <c r="F485" s="162">
        <f t="shared" si="102"/>
        <v>14.701499999999999</v>
      </c>
      <c r="G485" s="181" t="s">
        <v>918</v>
      </c>
      <c r="H485" s="161">
        <f t="shared" si="103"/>
        <v>0</v>
      </c>
      <c r="I485" s="163">
        <f t="shared" si="104"/>
        <v>558642.22222222225</v>
      </c>
      <c r="J485" s="164">
        <f t="shared" si="105"/>
        <v>613143.9024390243</v>
      </c>
      <c r="K485" s="194">
        <f t="shared" si="95"/>
        <v>33.901499999999999</v>
      </c>
      <c r="L485" s="165"/>
      <c r="M485" s="165">
        <f t="shared" si="106"/>
        <v>0</v>
      </c>
      <c r="N485" s="166">
        <f t="shared" si="107"/>
        <v>760649.63652730384</v>
      </c>
      <c r="O485" s="167" t="s">
        <v>7</v>
      </c>
      <c r="P485" s="167" t="s">
        <v>6</v>
      </c>
    </row>
    <row r="486" spans="1:16" s="167" customFormat="1" ht="13.8">
      <c r="A486" s="211" t="s">
        <v>1205</v>
      </c>
      <c r="B486" s="211" t="s">
        <v>1206</v>
      </c>
      <c r="C486" s="169">
        <v>334990</v>
      </c>
      <c r="D486" s="160">
        <v>3</v>
      </c>
      <c r="E486" s="161">
        <v>12.15</v>
      </c>
      <c r="F486" s="162">
        <f t="shared" si="102"/>
        <v>14.701499999999999</v>
      </c>
      <c r="G486" s="181" t="s">
        <v>918</v>
      </c>
      <c r="H486" s="161">
        <f t="shared" si="103"/>
        <v>0</v>
      </c>
      <c r="I486" s="163">
        <f t="shared" si="104"/>
        <v>345350.51546391752</v>
      </c>
      <c r="J486" s="164">
        <f t="shared" si="105"/>
        <v>376393.25842696626</v>
      </c>
      <c r="K486" s="194">
        <f t="shared" si="95"/>
        <v>26.901499999999999</v>
      </c>
      <c r="L486" s="165">
        <v>12300</v>
      </c>
      <c r="M486" s="165">
        <f t="shared" si="106"/>
        <v>14883</v>
      </c>
      <c r="N486" s="166">
        <f t="shared" si="107"/>
        <v>473155.05756616074</v>
      </c>
      <c r="O486" s="167" t="s">
        <v>1166</v>
      </c>
      <c r="P486" s="167" t="s">
        <v>10</v>
      </c>
    </row>
    <row r="487" spans="1:16" s="167" customFormat="1" ht="13.8">
      <c r="A487" s="211" t="s">
        <v>1207</v>
      </c>
      <c r="B487" s="211" t="s">
        <v>1208</v>
      </c>
      <c r="C487" s="169">
        <v>577563</v>
      </c>
      <c r="D487" s="160">
        <v>2</v>
      </c>
      <c r="E487" s="161">
        <v>12.15</v>
      </c>
      <c r="F487" s="162">
        <f t="shared" ref="F487:F496" si="108">E487*1.21</f>
        <v>14.701499999999999</v>
      </c>
      <c r="G487" s="181" t="s">
        <v>1276</v>
      </c>
      <c r="H487" s="161">
        <f t="shared" ref="H487:H496" si="109">(IF(G487=$G$3,$H$3)+IF(G487=$G$4,$H$4)+IF(G487=$G$5,$H$5)+IF(G487=$G$6,$H$6)+IF(G487=$G$7,$H$7)+IF(G487=$G$8,$H$8)+IF(G487=$G$9,$H$9)+IF(G487=$G$10,$H$10)+IF(G487=$G$11,$H$11))</f>
        <v>16.335000000000001</v>
      </c>
      <c r="I487" s="163">
        <f t="shared" ref="I487:I496" si="110">(C487/(($J$3-D487)/100))</f>
        <v>589350</v>
      </c>
      <c r="J487" s="164">
        <f t="shared" ref="J487:J496" si="111">(C487/(($J$3-D487)/100-(0.08)))</f>
        <v>641736.66666666663</v>
      </c>
      <c r="K487" s="194">
        <f t="shared" si="95"/>
        <v>42.236499999999999</v>
      </c>
      <c r="L487" s="165"/>
      <c r="M487" s="165">
        <f t="shared" ref="M487:M496" si="112">L487*1.21</f>
        <v>0</v>
      </c>
      <c r="N487" s="166">
        <f t="shared" ref="N487:N496" si="113">C487/((100-K487)/100)+M487</f>
        <v>999875.35381339421</v>
      </c>
      <c r="O487" s="167" t="s">
        <v>1120</v>
      </c>
      <c r="P487" s="167" t="s">
        <v>6</v>
      </c>
    </row>
    <row r="488" spans="1:16" s="167" customFormat="1" ht="13.8">
      <c r="A488" s="167" t="s">
        <v>1211</v>
      </c>
      <c r="B488" s="211" t="s">
        <v>1210</v>
      </c>
      <c r="C488" s="243">
        <v>477650</v>
      </c>
      <c r="D488" s="160">
        <v>2</v>
      </c>
      <c r="E488" s="161">
        <v>12.15</v>
      </c>
      <c r="F488" s="162">
        <f t="shared" si="108"/>
        <v>14.701499999999999</v>
      </c>
      <c r="G488" s="181" t="s">
        <v>918</v>
      </c>
      <c r="H488" s="161">
        <f t="shared" si="109"/>
        <v>0</v>
      </c>
      <c r="I488" s="163">
        <f t="shared" si="110"/>
        <v>487397.95918367349</v>
      </c>
      <c r="J488" s="164">
        <f t="shared" si="111"/>
        <v>530722.22222222225</v>
      </c>
      <c r="K488" s="194">
        <f t="shared" si="95"/>
        <v>25.901499999999999</v>
      </c>
      <c r="L488" s="165"/>
      <c r="M488" s="165">
        <f t="shared" si="112"/>
        <v>0</v>
      </c>
      <c r="N488" s="166">
        <f t="shared" si="113"/>
        <v>644614.93822412065</v>
      </c>
      <c r="O488" s="167" t="s">
        <v>7</v>
      </c>
      <c r="P488" s="167" t="s">
        <v>6</v>
      </c>
    </row>
    <row r="489" spans="1:16" s="167" customFormat="1" ht="13.2">
      <c r="A489" s="210" t="s">
        <v>1212</v>
      </c>
      <c r="B489" s="210" t="s">
        <v>1213</v>
      </c>
      <c r="C489" s="169">
        <v>609995</v>
      </c>
      <c r="D489" s="160">
        <v>5</v>
      </c>
      <c r="E489" s="161">
        <v>14.15</v>
      </c>
      <c r="F489" s="162">
        <f t="shared" si="108"/>
        <v>17.121500000000001</v>
      </c>
      <c r="G489" s="181" t="s">
        <v>918</v>
      </c>
      <c r="H489" s="161">
        <f t="shared" si="109"/>
        <v>0</v>
      </c>
      <c r="I489" s="163">
        <f t="shared" si="110"/>
        <v>642100</v>
      </c>
      <c r="J489" s="164">
        <f t="shared" si="111"/>
        <v>701143.67816091958</v>
      </c>
      <c r="K489" s="194">
        <f t="shared" si="95"/>
        <v>31.3215</v>
      </c>
      <c r="L489" s="165"/>
      <c r="M489" s="165">
        <f t="shared" si="112"/>
        <v>0</v>
      </c>
      <c r="N489" s="166">
        <f t="shared" si="113"/>
        <v>888189.17128358956</v>
      </c>
      <c r="O489" s="167" t="s">
        <v>25</v>
      </c>
      <c r="P489" s="167" t="s">
        <v>38</v>
      </c>
    </row>
    <row r="490" spans="1:16" s="167" customFormat="1" ht="13.8">
      <c r="A490" s="167" t="s">
        <v>1215</v>
      </c>
      <c r="B490" s="211" t="s">
        <v>1214</v>
      </c>
      <c r="C490" s="243">
        <v>612084.05000000005</v>
      </c>
      <c r="D490" s="160">
        <v>3</v>
      </c>
      <c r="E490" s="161">
        <v>12.15</v>
      </c>
      <c r="F490" s="162">
        <f t="shared" si="108"/>
        <v>14.701499999999999</v>
      </c>
      <c r="G490" s="181" t="s">
        <v>918</v>
      </c>
      <c r="H490" s="161">
        <f t="shared" si="109"/>
        <v>0</v>
      </c>
      <c r="I490" s="163">
        <f t="shared" si="110"/>
        <v>631014.48453608248</v>
      </c>
      <c r="J490" s="164">
        <f t="shared" si="111"/>
        <v>687734.88764044945</v>
      </c>
      <c r="K490" s="194">
        <f t="shared" si="95"/>
        <v>26.901499999999999</v>
      </c>
      <c r="L490" s="165"/>
      <c r="M490" s="165">
        <f t="shared" si="112"/>
        <v>0</v>
      </c>
      <c r="N490" s="166">
        <f t="shared" si="113"/>
        <v>837341.46391512826</v>
      </c>
      <c r="O490" s="167" t="s">
        <v>7</v>
      </c>
      <c r="P490" s="167" t="s">
        <v>6</v>
      </c>
    </row>
    <row r="491" spans="1:16" s="167" customFormat="1" ht="13.8">
      <c r="A491" s="211" t="s">
        <v>1216</v>
      </c>
      <c r="B491" s="211" t="s">
        <v>1217</v>
      </c>
      <c r="C491" s="169">
        <v>795308</v>
      </c>
      <c r="D491" s="160">
        <v>3</v>
      </c>
      <c r="E491" s="161">
        <v>14.15</v>
      </c>
      <c r="F491" s="162">
        <f t="shared" si="108"/>
        <v>17.121500000000001</v>
      </c>
      <c r="G491" s="181" t="s">
        <v>918</v>
      </c>
      <c r="H491" s="161">
        <f t="shared" si="109"/>
        <v>0</v>
      </c>
      <c r="I491" s="163">
        <f t="shared" si="110"/>
        <v>819905.15463917528</v>
      </c>
      <c r="J491" s="164">
        <f t="shared" si="111"/>
        <v>893604.49438202241</v>
      </c>
      <c r="K491" s="194">
        <f t="shared" si="95"/>
        <v>29.3215</v>
      </c>
      <c r="L491" s="165"/>
      <c r="M491" s="165">
        <f t="shared" si="112"/>
        <v>0</v>
      </c>
      <c r="N491" s="166">
        <f t="shared" si="113"/>
        <v>1125247.4231909278</v>
      </c>
      <c r="O491" s="167" t="s">
        <v>25</v>
      </c>
      <c r="P491" s="167" t="s">
        <v>38</v>
      </c>
    </row>
    <row r="492" spans="1:16" s="167" customFormat="1" ht="13.8">
      <c r="A492" s="211" t="s">
        <v>1221</v>
      </c>
      <c r="B492" s="211" t="s">
        <v>1220</v>
      </c>
      <c r="C492" s="177">
        <v>455000</v>
      </c>
      <c r="D492" s="160">
        <v>4</v>
      </c>
      <c r="E492" s="161">
        <v>14.15</v>
      </c>
      <c r="F492" s="162">
        <f t="shared" si="108"/>
        <v>17.121500000000001</v>
      </c>
      <c r="G492" s="181" t="s">
        <v>918</v>
      </c>
      <c r="H492" s="161">
        <f t="shared" si="109"/>
        <v>0</v>
      </c>
      <c r="I492" s="163">
        <f t="shared" si="110"/>
        <v>473958.33333333337</v>
      </c>
      <c r="J492" s="164">
        <f t="shared" si="111"/>
        <v>517045.45454545453</v>
      </c>
      <c r="K492" s="194">
        <f t="shared" si="95"/>
        <v>30.3215</v>
      </c>
      <c r="L492" s="165"/>
      <c r="M492" s="165">
        <f t="shared" si="112"/>
        <v>0</v>
      </c>
      <c r="N492" s="166">
        <f t="shared" si="113"/>
        <v>652999.13172642922</v>
      </c>
      <c r="O492" s="167" t="s">
        <v>1120</v>
      </c>
      <c r="P492" s="167" t="s">
        <v>14</v>
      </c>
    </row>
    <row r="493" spans="1:16" s="167" customFormat="1" ht="13.8">
      <c r="A493" s="245" t="s">
        <v>1218</v>
      </c>
      <c r="B493" s="211" t="s">
        <v>1219</v>
      </c>
      <c r="C493" s="242">
        <v>883490.05</v>
      </c>
      <c r="D493" s="160">
        <v>3</v>
      </c>
      <c r="E493" s="161">
        <v>12.15</v>
      </c>
      <c r="F493" s="162">
        <f t="shared" si="108"/>
        <v>14.701499999999999</v>
      </c>
      <c r="G493" s="181" t="s">
        <v>918</v>
      </c>
      <c r="H493" s="161">
        <f t="shared" si="109"/>
        <v>0</v>
      </c>
      <c r="I493" s="163">
        <f t="shared" si="110"/>
        <v>910814.4845360826</v>
      </c>
      <c r="J493" s="164">
        <f t="shared" si="111"/>
        <v>992685.44943820231</v>
      </c>
      <c r="K493" s="194">
        <f t="shared" si="95"/>
        <v>26.901499999999999</v>
      </c>
      <c r="L493" s="165"/>
      <c r="M493" s="165">
        <f t="shared" si="112"/>
        <v>0</v>
      </c>
      <c r="N493" s="166">
        <f t="shared" si="113"/>
        <v>1208629.5204415959</v>
      </c>
      <c r="O493" s="167" t="s">
        <v>7</v>
      </c>
      <c r="P493" s="167" t="s">
        <v>6</v>
      </c>
    </row>
    <row r="494" spans="1:16" ht="13.8">
      <c r="A494" s="21" t="s">
        <v>1237</v>
      </c>
      <c r="B494" s="21" t="s">
        <v>1238</v>
      </c>
      <c r="C494" s="156">
        <v>123990</v>
      </c>
      <c r="D494" s="120">
        <v>5</v>
      </c>
      <c r="E494" s="123">
        <v>14.15</v>
      </c>
      <c r="F494" s="3">
        <f t="shared" si="108"/>
        <v>17.121500000000001</v>
      </c>
      <c r="G494" s="181" t="s">
        <v>918</v>
      </c>
      <c r="H494" s="123">
        <f t="shared" si="109"/>
        <v>0</v>
      </c>
      <c r="I494" s="1">
        <f t="shared" si="110"/>
        <v>130515.78947368421</v>
      </c>
      <c r="J494" s="2">
        <f t="shared" si="111"/>
        <v>142517.24137931035</v>
      </c>
      <c r="K494" s="17">
        <f t="shared" si="95"/>
        <v>31.3215</v>
      </c>
      <c r="L494" s="19">
        <v>9000</v>
      </c>
      <c r="M494" s="19">
        <f t="shared" si="112"/>
        <v>10890</v>
      </c>
      <c r="N494" s="13">
        <f t="shared" si="113"/>
        <v>191426.8492322925</v>
      </c>
      <c r="O494" s="138" t="s">
        <v>1122</v>
      </c>
      <c r="P494" s="138" t="s">
        <v>18</v>
      </c>
    </row>
    <row r="495" spans="1:16" ht="13.8">
      <c r="A495" s="21" t="s">
        <v>1242</v>
      </c>
      <c r="B495" s="221" t="s">
        <v>1239</v>
      </c>
      <c r="C495" s="217">
        <v>12584.7</v>
      </c>
      <c r="D495" s="160">
        <v>10</v>
      </c>
      <c r="E495" s="161">
        <v>13.5</v>
      </c>
      <c r="F495" s="3">
        <f t="shared" si="108"/>
        <v>16.335000000000001</v>
      </c>
      <c r="G495" s="181" t="s">
        <v>918</v>
      </c>
      <c r="H495" s="123">
        <f t="shared" si="109"/>
        <v>0</v>
      </c>
      <c r="I495" s="1">
        <f t="shared" si="110"/>
        <v>13983</v>
      </c>
      <c r="J495" s="2">
        <f t="shared" si="111"/>
        <v>15347.195121951219</v>
      </c>
      <c r="K495" s="17">
        <f>(D495+8+1.2)+(F495+H495)</f>
        <v>35.534999999999997</v>
      </c>
      <c r="L495" s="19">
        <v>4000</v>
      </c>
      <c r="M495" s="19">
        <f t="shared" si="112"/>
        <v>4840</v>
      </c>
      <c r="N495" s="155">
        <f t="shared" si="113"/>
        <v>24361.755991623362</v>
      </c>
      <c r="O495" s="138" t="s">
        <v>155</v>
      </c>
      <c r="P495" s="138" t="s">
        <v>184</v>
      </c>
    </row>
    <row r="496" spans="1:16" ht="14.4">
      <c r="A496" s="215" t="s">
        <v>1244</v>
      </c>
      <c r="B496" s="221" t="s">
        <v>1243</v>
      </c>
      <c r="C496" s="217">
        <v>30040.89</v>
      </c>
      <c r="D496" s="160">
        <v>10</v>
      </c>
      <c r="E496" s="161">
        <v>16</v>
      </c>
      <c r="F496" s="3">
        <f t="shared" si="108"/>
        <v>19.36</v>
      </c>
      <c r="G496" s="181" t="s">
        <v>918</v>
      </c>
      <c r="H496" s="123">
        <f t="shared" si="109"/>
        <v>0</v>
      </c>
      <c r="I496" s="1">
        <f t="shared" si="110"/>
        <v>33378.766666666663</v>
      </c>
      <c r="J496" s="2">
        <f t="shared" si="111"/>
        <v>36635.231707317071</v>
      </c>
      <c r="K496" s="17">
        <f t="shared" si="95"/>
        <v>38.56</v>
      </c>
      <c r="L496" s="19">
        <v>4000</v>
      </c>
      <c r="M496" s="19">
        <f t="shared" si="112"/>
        <v>4840</v>
      </c>
      <c r="N496" s="155">
        <f t="shared" si="113"/>
        <v>53734.677734375</v>
      </c>
      <c r="O496" s="138" t="s">
        <v>155</v>
      </c>
      <c r="P496" s="138" t="s">
        <v>184</v>
      </c>
    </row>
    <row r="497" spans="1:16" ht="13.8">
      <c r="A497" s="21" t="s">
        <v>1241</v>
      </c>
      <c r="B497" s="221" t="s">
        <v>1240</v>
      </c>
      <c r="C497" s="217">
        <v>11722.78</v>
      </c>
      <c r="D497" s="160">
        <v>3</v>
      </c>
      <c r="E497" s="161">
        <v>16</v>
      </c>
      <c r="F497" s="3">
        <f>E497*1.21</f>
        <v>19.36</v>
      </c>
      <c r="G497" s="181" t="s">
        <v>918</v>
      </c>
      <c r="H497" s="123">
        <f>(IF(G497=$G$3,$H$3)+IF(G497=$G$4,$H$4)+IF(G497=$G$5,$H$5)+IF(G497=$G$6,$H$6)+IF(G497=$G$7,$H$7)+IF(G497=$G$8,$H$8)+IF(G497=$G$9,$H$9)+IF(G497=$G$10,$H$10)+IF(G497=$G$11,$H$11))</f>
        <v>0</v>
      </c>
      <c r="I497" s="1">
        <f>(C497/(($J$3-D497)/100))</f>
        <v>12085.340206185569</v>
      </c>
      <c r="J497" s="2">
        <f>(C497/(($J$3-D497)/100-(0.08)))</f>
        <v>13171.662921348316</v>
      </c>
      <c r="K497" s="17">
        <f>(D497+8+1.2)+(F497+H497)</f>
        <v>31.56</v>
      </c>
      <c r="L497" s="19">
        <v>1500</v>
      </c>
      <c r="M497" s="19">
        <f>L497*1.21</f>
        <v>1815</v>
      </c>
      <c r="N497" s="155">
        <f>C497/((100-K497)/100)+M497</f>
        <v>18943.55055523086</v>
      </c>
      <c r="O497" s="138" t="s">
        <v>155</v>
      </c>
      <c r="P497" s="138" t="s">
        <v>588</v>
      </c>
    </row>
    <row r="498" spans="1:16" s="167" customFormat="1" ht="14.4">
      <c r="A498" s="222" t="s">
        <v>1246</v>
      </c>
      <c r="B498" s="223" t="s">
        <v>1245</v>
      </c>
      <c r="C498" s="217">
        <v>26793.23</v>
      </c>
      <c r="D498" s="160">
        <v>7</v>
      </c>
      <c r="E498" s="161">
        <v>16</v>
      </c>
      <c r="F498" s="162">
        <f>E498*1.21</f>
        <v>19.36</v>
      </c>
      <c r="G498" s="181" t="s">
        <v>918</v>
      </c>
      <c r="H498" s="161">
        <f>(IF(G498=$G$3,$H$3)+IF(G498=$G$4,$H$4)+IF(G498=$G$5,$H$5)+IF(G498=$G$6,$H$6)+IF(G498=$G$7,$H$7)+IF(G498=$G$8,$H$8)+IF(G498=$G$9,$H$9)+IF(G498=$G$10,$H$10)+IF(G498=$G$11,$H$11))</f>
        <v>0</v>
      </c>
      <c r="I498" s="163">
        <f>(C498/(($J$3-D498)/100))</f>
        <v>28809.924731182793</v>
      </c>
      <c r="J498" s="164">
        <f>(C498/(($J$3-D498)/100-(0.08)))</f>
        <v>31521.447058823527</v>
      </c>
      <c r="K498" s="194">
        <f>(D498+8+1.2)+(F498+H498)</f>
        <v>35.56</v>
      </c>
      <c r="L498" s="165">
        <v>4900</v>
      </c>
      <c r="M498" s="165">
        <f>L498*1.21</f>
        <v>5929</v>
      </c>
      <c r="N498" s="166">
        <f>C498/((100-K498)/100)+M498</f>
        <v>47507.569211669768</v>
      </c>
      <c r="O498" s="167" t="s">
        <v>155</v>
      </c>
      <c r="P498" s="167" t="s">
        <v>184</v>
      </c>
    </row>
    <row r="499" spans="1:16" s="167" customFormat="1" ht="14.4">
      <c r="A499" s="222" t="s">
        <v>1248</v>
      </c>
      <c r="B499" s="223" t="s">
        <v>1247</v>
      </c>
      <c r="C499" s="217">
        <v>16157.13</v>
      </c>
      <c r="D499" s="160">
        <v>7</v>
      </c>
      <c r="E499" s="161">
        <v>15.5</v>
      </c>
      <c r="F499" s="162">
        <f>E499*1.21</f>
        <v>18.754999999999999</v>
      </c>
      <c r="G499" s="181" t="s">
        <v>1278</v>
      </c>
      <c r="H499" s="161">
        <f>(IF(G499=$G$3,$H$3)+IF(G499=$G$4,$H$4)+IF(G499=$G$5,$H$5)+IF(G499=$G$6,$H$6)+IF(G499=$G$7,$H$7)+IF(G499=$G$8,$H$8)+IF(G499=$G$9,$H$9)+IF(G499=$G$10,$H$10)+IF(G499=$G$11,$H$11))</f>
        <v>15.851000000000001</v>
      </c>
      <c r="I499" s="163">
        <f>(C499/(($J$3-D499)/100))</f>
        <v>17373.258064516129</v>
      </c>
      <c r="J499" s="164">
        <f>(C499/(($J$3-D499)/100-(0.08)))</f>
        <v>19008.388235294115</v>
      </c>
      <c r="K499" s="194">
        <f>(D499+8+1.2)+(F499+H499)</f>
        <v>50.805999999999997</v>
      </c>
      <c r="L499" s="165">
        <v>7600</v>
      </c>
      <c r="M499" s="165">
        <f>L499*1.21</f>
        <v>9196</v>
      </c>
      <c r="N499" s="166">
        <f>C499/((100-K499)/100)+M499</f>
        <v>42039.700451274541</v>
      </c>
      <c r="O499" s="167" t="s">
        <v>155</v>
      </c>
      <c r="P499" s="167" t="s">
        <v>418</v>
      </c>
    </row>
    <row r="500" spans="1:16" s="167" customFormat="1" ht="14.4">
      <c r="A500" s="222" t="s">
        <v>1253</v>
      </c>
      <c r="B500" s="223" t="s">
        <v>1249</v>
      </c>
      <c r="C500" s="217">
        <v>13802.57</v>
      </c>
      <c r="D500" s="160">
        <v>7</v>
      </c>
      <c r="E500" s="161">
        <v>15.5</v>
      </c>
      <c r="F500" s="162">
        <f>E500*1.21</f>
        <v>18.754999999999999</v>
      </c>
      <c r="G500" s="181" t="s">
        <v>1278</v>
      </c>
      <c r="H500" s="161">
        <f>(IF(G500=$G$3,$H$3)+IF(G500=$G$4,$H$4)+IF(G500=$G$5,$H$5)+IF(G500=$G$6,$H$6)+IF(G500=$G$7,$H$7)+IF(G500=$G$8,$H$8)+IF(G500=$G$9,$H$9)+IF(G500=$G$10,$H$10)+IF(G500=$G$11,$H$11))</f>
        <v>15.851000000000001</v>
      </c>
      <c r="I500" s="163">
        <f>(C500/(($J$3-D500)/100))</f>
        <v>14841.473118279569</v>
      </c>
      <c r="J500" s="164">
        <f>(C500/(($J$3-D500)/100-(0.08)))</f>
        <v>16238.317647058822</v>
      </c>
      <c r="K500" s="194">
        <f>(D500+8+1.2)+(F500+H500)</f>
        <v>50.805999999999997</v>
      </c>
      <c r="L500" s="165">
        <v>1500</v>
      </c>
      <c r="M500" s="165">
        <f>L500*1.21</f>
        <v>1815</v>
      </c>
      <c r="N500" s="166">
        <f>C500/((100-K500)/100)+M500</f>
        <v>29872.42570232142</v>
      </c>
      <c r="O500" s="167" t="s">
        <v>155</v>
      </c>
      <c r="P500" s="167" t="s">
        <v>418</v>
      </c>
    </row>
    <row r="501" spans="1:16" s="167" customFormat="1" ht="14.4">
      <c r="A501" s="222" t="s">
        <v>1254</v>
      </c>
      <c r="B501" s="223" t="s">
        <v>1250</v>
      </c>
      <c r="C501" s="217">
        <v>13802.57</v>
      </c>
      <c r="D501" s="160">
        <v>10</v>
      </c>
      <c r="E501" s="161">
        <v>15.5</v>
      </c>
      <c r="F501" s="162">
        <f t="shared" ref="F501:F507" si="114">E501*1.21</f>
        <v>18.754999999999999</v>
      </c>
      <c r="G501" s="181" t="s">
        <v>918</v>
      </c>
      <c r="H501" s="161">
        <f t="shared" ref="H501:H507" si="115">(IF(G501=$G$3,$H$3)+IF(G501=$G$4,$H$4)+IF(G501=$G$5,$H$5)+IF(G501=$G$6,$H$6)+IF(G501=$G$7,$H$7)+IF(G501=$G$8,$H$8)+IF(G501=$G$9,$H$9)+IF(G501=$G$10,$H$10)+IF(G501=$G$11,$H$11))</f>
        <v>0</v>
      </c>
      <c r="I501" s="163">
        <f t="shared" ref="I501:I503" si="116">(C501/(($J$3-D501)/100))</f>
        <v>15336.188888888888</v>
      </c>
      <c r="J501" s="164">
        <f t="shared" ref="J501:J503" si="117">(C501/(($J$3-D501)/100-(0.08)))</f>
        <v>16832.40243902439</v>
      </c>
      <c r="K501" s="194">
        <f t="shared" ref="K501:K503" si="118">(D501+8+1.2)+(F501+H501)</f>
        <v>37.954999999999998</v>
      </c>
      <c r="L501" s="165">
        <v>1500</v>
      </c>
      <c r="M501" s="165">
        <f t="shared" ref="M501:M507" si="119">L501*1.21</f>
        <v>1815</v>
      </c>
      <c r="N501" s="166">
        <f t="shared" ref="N501:N503" si="120">C501/((100-K501)/100)+M501</f>
        <v>24061.063341123376</v>
      </c>
      <c r="O501" s="167" t="s">
        <v>155</v>
      </c>
      <c r="P501" s="167" t="s">
        <v>418</v>
      </c>
    </row>
    <row r="502" spans="1:16" s="167" customFormat="1" ht="14.4">
      <c r="A502" s="222" t="s">
        <v>1255</v>
      </c>
      <c r="B502" s="223" t="s">
        <v>1251</v>
      </c>
      <c r="C502" s="217">
        <v>13802.57</v>
      </c>
      <c r="D502" s="160">
        <v>10</v>
      </c>
      <c r="E502" s="161">
        <v>15.5</v>
      </c>
      <c r="F502" s="162">
        <f t="shared" si="114"/>
        <v>18.754999999999999</v>
      </c>
      <c r="G502" s="181" t="s">
        <v>918</v>
      </c>
      <c r="H502" s="161">
        <f t="shared" si="115"/>
        <v>0</v>
      </c>
      <c r="I502" s="163">
        <f t="shared" si="116"/>
        <v>15336.188888888888</v>
      </c>
      <c r="J502" s="164">
        <f t="shared" si="117"/>
        <v>16832.40243902439</v>
      </c>
      <c r="K502" s="194">
        <f t="shared" si="118"/>
        <v>37.954999999999998</v>
      </c>
      <c r="L502" s="165">
        <v>4000</v>
      </c>
      <c r="M502" s="165">
        <f t="shared" si="119"/>
        <v>4840</v>
      </c>
      <c r="N502" s="166">
        <f t="shared" si="120"/>
        <v>27086.063341123376</v>
      </c>
      <c r="O502" s="167" t="s">
        <v>155</v>
      </c>
      <c r="P502" s="167" t="s">
        <v>418</v>
      </c>
    </row>
    <row r="503" spans="1:16" ht="13.8">
      <c r="A503" s="214" t="s">
        <v>1236</v>
      </c>
      <c r="B503" s="221" t="s">
        <v>1252</v>
      </c>
      <c r="C503" s="217">
        <v>113668.24</v>
      </c>
      <c r="D503" s="160">
        <v>10</v>
      </c>
      <c r="E503" s="161">
        <v>13.65</v>
      </c>
      <c r="F503" s="3">
        <f t="shared" si="114"/>
        <v>16.516500000000001</v>
      </c>
      <c r="G503" s="181" t="s">
        <v>918</v>
      </c>
      <c r="H503" s="123">
        <f t="shared" si="115"/>
        <v>0</v>
      </c>
      <c r="I503" s="1">
        <f t="shared" si="116"/>
        <v>126298.04444444444</v>
      </c>
      <c r="J503" s="2">
        <f t="shared" si="117"/>
        <v>138619.80487804877</v>
      </c>
      <c r="K503" s="17">
        <f t="shared" si="118"/>
        <v>35.716499999999996</v>
      </c>
      <c r="L503" s="19">
        <v>4500</v>
      </c>
      <c r="M503" s="19">
        <f t="shared" si="119"/>
        <v>5445</v>
      </c>
      <c r="N503" s="13">
        <f t="shared" si="120"/>
        <v>182268.35280437436</v>
      </c>
      <c r="O503" s="138" t="s">
        <v>155</v>
      </c>
      <c r="P503" s="138" t="s">
        <v>563</v>
      </c>
    </row>
    <row r="504" spans="1:16" ht="13.8">
      <c r="A504" s="250" t="s">
        <v>1258</v>
      </c>
      <c r="B504" s="21" t="s">
        <v>1257</v>
      </c>
      <c r="C504" s="217">
        <v>1114359</v>
      </c>
      <c r="D504" s="160">
        <v>2</v>
      </c>
      <c r="E504" s="161">
        <v>12.15</v>
      </c>
      <c r="F504" s="3">
        <f t="shared" si="114"/>
        <v>14.701499999999999</v>
      </c>
      <c r="G504" s="181" t="s">
        <v>918</v>
      </c>
      <c r="H504" s="123">
        <f t="shared" si="115"/>
        <v>0</v>
      </c>
      <c r="I504" s="1">
        <f t="shared" ref="I504:I507" si="121">(C504/(($J$3-D504)/100))</f>
        <v>1137101.0204081633</v>
      </c>
      <c r="J504" s="2">
        <f t="shared" ref="J504:J507" si="122">(C504/(($J$3-D504)/100-(0.08)))</f>
        <v>1238176.6666666667</v>
      </c>
      <c r="K504" s="17">
        <f t="shared" ref="K504:K507" si="123">(D504+8+1.2)+(F504+H504)</f>
        <v>25.901499999999999</v>
      </c>
      <c r="L504" s="19">
        <v>4501</v>
      </c>
      <c r="M504" s="19">
        <f t="shared" si="119"/>
        <v>5446.21</v>
      </c>
      <c r="N504" s="13">
        <f t="shared" ref="N504:N507" si="124">C504/((100-K504)/100)+M504</f>
        <v>1509334.9526870989</v>
      </c>
      <c r="O504" s="138" t="s">
        <v>1259</v>
      </c>
      <c r="P504" s="138" t="s">
        <v>6</v>
      </c>
    </row>
    <row r="505" spans="1:16" ht="14.4">
      <c r="A505" s="213" t="s">
        <v>1271</v>
      </c>
      <c r="B505" s="21" t="s">
        <v>1270</v>
      </c>
      <c r="C505" s="217">
        <v>535000</v>
      </c>
      <c r="D505" s="160">
        <v>3</v>
      </c>
      <c r="E505" s="161">
        <v>14.15</v>
      </c>
      <c r="F505" s="3">
        <f t="shared" si="114"/>
        <v>17.121500000000001</v>
      </c>
      <c r="G505" s="181" t="s">
        <v>1278</v>
      </c>
      <c r="H505" s="123">
        <f t="shared" si="115"/>
        <v>15.851000000000001</v>
      </c>
      <c r="I505" s="1">
        <f t="shared" si="121"/>
        <v>551546.39175257739</v>
      </c>
      <c r="J505" s="2">
        <f t="shared" si="122"/>
        <v>601123.59550561802</v>
      </c>
      <c r="K505" s="17">
        <f t="shared" si="123"/>
        <v>45.172499999999999</v>
      </c>
      <c r="L505" s="19">
        <v>4502</v>
      </c>
      <c r="M505" s="19">
        <f t="shared" si="119"/>
        <v>5447.42</v>
      </c>
      <c r="N505" s="13">
        <f t="shared" si="124"/>
        <v>981235.11777939915</v>
      </c>
      <c r="O505" s="138" t="s">
        <v>1120</v>
      </c>
      <c r="P505" s="138" t="s">
        <v>14</v>
      </c>
    </row>
    <row r="506" spans="1:16" ht="13.8">
      <c r="A506" s="21" t="s">
        <v>1273</v>
      </c>
      <c r="B506" s="21" t="s">
        <v>1274</v>
      </c>
      <c r="C506" s="217">
        <v>479900</v>
      </c>
      <c r="D506" s="160">
        <v>10</v>
      </c>
      <c r="E506" s="161">
        <v>14.15</v>
      </c>
      <c r="F506" s="3">
        <f t="shared" si="114"/>
        <v>17.121500000000001</v>
      </c>
      <c r="G506" s="181" t="s">
        <v>1281</v>
      </c>
      <c r="H506" s="123">
        <f t="shared" si="115"/>
        <v>4.84</v>
      </c>
      <c r="I506" s="1">
        <f t="shared" si="121"/>
        <v>533222.22222222225</v>
      </c>
      <c r="J506" s="2">
        <f t="shared" si="122"/>
        <v>585243.9024390243</v>
      </c>
      <c r="K506" s="17">
        <f t="shared" si="123"/>
        <v>41.161500000000004</v>
      </c>
      <c r="L506" s="19"/>
      <c r="M506" s="19">
        <f t="shared" si="119"/>
        <v>0</v>
      </c>
      <c r="N506" s="13">
        <f t="shared" si="124"/>
        <v>815622.42409306846</v>
      </c>
    </row>
    <row r="507" spans="1:16" ht="12">
      <c r="A507" s="198" t="s">
        <v>1282</v>
      </c>
      <c r="B507" s="199" t="s">
        <v>1283</v>
      </c>
      <c r="C507" s="217">
        <v>196000</v>
      </c>
      <c r="D507" s="160">
        <v>3</v>
      </c>
      <c r="E507" s="161">
        <v>12.15</v>
      </c>
      <c r="F507" s="3">
        <f t="shared" si="114"/>
        <v>14.701499999999999</v>
      </c>
      <c r="G507" s="181" t="s">
        <v>918</v>
      </c>
      <c r="H507" s="123">
        <f t="shared" si="115"/>
        <v>0</v>
      </c>
      <c r="I507" s="1">
        <f t="shared" si="121"/>
        <v>202061.8556701031</v>
      </c>
      <c r="J507" s="2">
        <f t="shared" si="122"/>
        <v>220224.7191011236</v>
      </c>
      <c r="K507" s="17">
        <f t="shared" si="123"/>
        <v>26.901499999999999</v>
      </c>
      <c r="L507" s="19">
        <v>8800</v>
      </c>
      <c r="M507" s="19">
        <f t="shared" si="119"/>
        <v>10648</v>
      </c>
      <c r="N507" s="13">
        <f t="shared" si="124"/>
        <v>278779.35700458969</v>
      </c>
    </row>
    <row r="508" spans="1:16" ht="12">
      <c r="A508" s="198"/>
      <c r="B508" s="199"/>
      <c r="C508" s="217">
        <v>1282894</v>
      </c>
      <c r="D508" s="160">
        <v>3</v>
      </c>
      <c r="E508" s="161">
        <v>13.15</v>
      </c>
      <c r="F508" s="3">
        <f t="shared" ref="F508" si="125">E508*1.21</f>
        <v>15.9115</v>
      </c>
      <c r="G508" s="181" t="s">
        <v>918</v>
      </c>
      <c r="H508" s="123">
        <f t="shared" ref="H508" si="126">(IF(G508=$G$3,$H$3)+IF(G508=$G$4,$H$4)+IF(G508=$G$5,$H$5)+IF(G508=$G$6,$H$6)+IF(G508=$G$7,$H$7)+IF(G508=$G$8,$H$8)+IF(G508=$G$9,$H$9)+IF(G508=$G$10,$H$10)+IF(G508=$G$11,$H$11))</f>
        <v>0</v>
      </c>
      <c r="I508" s="1">
        <f t="shared" ref="I508" si="127">(C508/(($J$3-D508)/100))</f>
        <v>1322571.1340206186</v>
      </c>
      <c r="J508" s="2">
        <f t="shared" ref="J508" si="128">(C508/(($J$3-D508)/100-(0.08)))</f>
        <v>1441453.9325842697</v>
      </c>
      <c r="K508" s="17">
        <f t="shared" ref="K508" si="129">(D508+8+1.2)+(F508+H508)</f>
        <v>28.111499999999999</v>
      </c>
      <c r="L508" s="19"/>
      <c r="M508" s="19">
        <f t="shared" ref="M508" si="130">L508*1.21</f>
        <v>0</v>
      </c>
      <c r="N508" s="13">
        <f t="shared" ref="N508" si="131">C508/((100-K508)/100)+M508</f>
        <v>1784560.8129255725</v>
      </c>
    </row>
    <row r="509" spans="1:16" ht="12">
      <c r="A509" s="199"/>
      <c r="B509" s="199"/>
      <c r="C509" s="217"/>
      <c r="D509" s="160"/>
      <c r="E509" s="161"/>
      <c r="F509" s="3"/>
      <c r="G509" s="181"/>
      <c r="H509" s="123"/>
      <c r="I509" s="1"/>
      <c r="J509" s="2"/>
      <c r="K509" s="17"/>
      <c r="L509" s="19"/>
      <c r="M509" s="19"/>
      <c r="N509" s="13"/>
    </row>
    <row r="510" spans="1:16" ht="12">
      <c r="A510" s="199"/>
      <c r="B510" s="199"/>
      <c r="C510" s="217"/>
      <c r="D510" s="160"/>
      <c r="E510" s="161"/>
      <c r="F510" s="3"/>
      <c r="G510" s="181"/>
      <c r="H510" s="123"/>
      <c r="I510" s="1"/>
      <c r="J510" s="2"/>
      <c r="K510" s="17"/>
      <c r="L510" s="19"/>
      <c r="M510" s="19"/>
      <c r="N510" s="13"/>
    </row>
    <row r="511" spans="1:16" ht="13.8">
      <c r="A511" s="211" t="s">
        <v>1216</v>
      </c>
      <c r="B511" s="211" t="s">
        <v>1307</v>
      </c>
      <c r="C511" s="169">
        <v>771448.76</v>
      </c>
      <c r="D511" s="160">
        <v>3</v>
      </c>
      <c r="E511" s="161">
        <v>14.15</v>
      </c>
      <c r="F511" s="150">
        <f t="shared" ref="F511:F512" si="132">E511*1.21</f>
        <v>17.121500000000001</v>
      </c>
      <c r="G511" s="181" t="s">
        <v>918</v>
      </c>
      <c r="H511" s="123">
        <f t="shared" ref="H511:H512" si="133">(IF(G511=$G$3,$H$3)+IF(G511=$G$4,$H$4)+IF(G511=$G$5,$H$5)+IF(G511=$G$6,$H$6)+IF(G511=$G$7,$H$7)+IF(G511=$G$8,$H$8)+IF(G511=$G$9,$H$9)+IF(G511=$G$10,$H$10)+IF(G511=$G$11,$H$11))</f>
        <v>0</v>
      </c>
      <c r="I511" s="1">
        <f t="shared" ref="I511:I512" si="134">(C511/(($J$3-D511)/100))</f>
        <v>795308</v>
      </c>
      <c r="J511" s="2">
        <f t="shared" ref="J511:J512" si="135">(C511/(($J$3-D511)/100-(0.08)))</f>
        <v>866796.35955056176</v>
      </c>
      <c r="K511" s="17">
        <f t="shared" ref="K511:K512" si="136">(D511+8+1.2)+(F511+H511)</f>
        <v>29.3215</v>
      </c>
      <c r="L511" s="19"/>
      <c r="M511" s="19">
        <f t="shared" ref="M511:M512" si="137">L511*1.21</f>
        <v>0</v>
      </c>
      <c r="N511" s="13">
        <f t="shared" ref="N511:N512" si="138">C511/((100-K511)/100)+M511</f>
        <v>1091490.0004952</v>
      </c>
    </row>
    <row r="512" spans="1:16" ht="13.8">
      <c r="A512" s="21" t="s">
        <v>1273</v>
      </c>
      <c r="B512" s="21" t="s">
        <v>1308</v>
      </c>
      <c r="C512" s="217">
        <v>465503</v>
      </c>
      <c r="D512" s="160">
        <v>3</v>
      </c>
      <c r="E512" s="161">
        <v>14.15</v>
      </c>
      <c r="F512" s="150">
        <f t="shared" si="132"/>
        <v>17.121500000000001</v>
      </c>
      <c r="G512" s="181" t="s">
        <v>1277</v>
      </c>
      <c r="H512" s="123">
        <f t="shared" si="133"/>
        <v>9.68</v>
      </c>
      <c r="I512" s="1">
        <f t="shared" si="134"/>
        <v>479900</v>
      </c>
      <c r="J512" s="2">
        <f t="shared" si="135"/>
        <v>523037.07865168538</v>
      </c>
      <c r="K512" s="17">
        <f t="shared" si="136"/>
        <v>39.0015</v>
      </c>
      <c r="L512" s="19"/>
      <c r="M512" s="19">
        <f t="shared" si="137"/>
        <v>0</v>
      </c>
      <c r="N512" s="13">
        <f t="shared" si="138"/>
        <v>763138.43783043849</v>
      </c>
    </row>
    <row r="513" spans="1:14" ht="14.4">
      <c r="A513" s="213"/>
      <c r="C513" s="242"/>
      <c r="D513" s="160">
        <v>3</v>
      </c>
      <c r="E513" s="149">
        <v>12.15</v>
      </c>
      <c r="F513" s="150">
        <f>E513*1.21</f>
        <v>14.701499999999999</v>
      </c>
      <c r="G513" s="181" t="s">
        <v>1277</v>
      </c>
      <c r="H513" s="123">
        <f>(IF(G513=$G$3,$H$3)+IF(G513=$G$4,$H$4)+IF(G513=$G$5,$H$5)+IF(G513=$G$6,$H$6)+IF(G513=$G$7,$H$7)+IF(G513=$G$8,$H$8)+IF(G513=$G$9,$H$9)+IF(G513=$G$10,$H$10)+IF(G513=$G$11,$H$11))</f>
        <v>9.68</v>
      </c>
      <c r="I513" s="1">
        <f>(C513/(($J$3-D513)/100))</f>
        <v>0</v>
      </c>
      <c r="J513" s="2">
        <f>(C513/(($J$3-D513)/100-(0.08)))</f>
        <v>0</v>
      </c>
      <c r="K513" s="17">
        <f>(D513+8+1.2)+(F513+H513)</f>
        <v>36.581499999999998</v>
      </c>
      <c r="L513" s="19"/>
      <c r="M513" s="19">
        <f>L513*1.21</f>
        <v>0</v>
      </c>
      <c r="N513" s="13">
        <f>C513/((100-K513)/100)+M513</f>
        <v>0</v>
      </c>
    </row>
    <row r="514" spans="1:14" ht="12">
      <c r="C514" s="242"/>
      <c r="D514" s="160">
        <v>3</v>
      </c>
      <c r="E514" s="149">
        <v>12.15</v>
      </c>
      <c r="F514" s="150">
        <f>E514*1.21</f>
        <v>14.701499999999999</v>
      </c>
      <c r="G514" s="181" t="s">
        <v>918</v>
      </c>
      <c r="H514" s="123">
        <f>(IF(G514=$G$3,$H$3)+IF(G514=$G$4,$H$4)+IF(G514=$G$5,$H$5)+IF(G514=$G$6,$H$6)+IF(G514=$G$7,$H$7)+IF(G514=$G$8,$H$8)+IF(G514=$G$9,$H$9)+IF(G514=$G$10,$H$10)+IF(G514=$G$11,$H$11))</f>
        <v>0</v>
      </c>
      <c r="I514" s="1">
        <f>(C514/(($J$3-D514)/100))</f>
        <v>0</v>
      </c>
      <c r="J514" s="2">
        <f>(C514/(($J$3-D514)/100-(0.08)))</f>
        <v>0</v>
      </c>
      <c r="K514" s="17">
        <f>(D514+8+1.2)+(F514+H514)</f>
        <v>26.901499999999999</v>
      </c>
      <c r="L514" s="19"/>
      <c r="M514" s="19">
        <f>L514*1.21</f>
        <v>0</v>
      </c>
      <c r="N514" s="13">
        <f>C514/((100-K514)/100)+M514</f>
        <v>0</v>
      </c>
    </row>
    <row r="515" spans="1:14" ht="12">
      <c r="C515" s="242"/>
      <c r="D515" s="160">
        <v>3</v>
      </c>
      <c r="E515" s="149">
        <v>12.15</v>
      </c>
      <c r="F515" s="150">
        <f>E515*1.21</f>
        <v>14.701499999999999</v>
      </c>
      <c r="G515" s="181" t="s">
        <v>918</v>
      </c>
      <c r="H515" s="123">
        <f>(IF(G515=$G$3,$H$3)+IF(G515=$G$4,$H$4)+IF(G515=$G$5,$H$5)+IF(G515=$G$6,$H$6)+IF(G515=$G$7,$H$7)+IF(G515=$G$8,$H$8)+IF(G515=$G$9,$H$9)+IF(G515=$G$10,$H$10)+IF(G515=$G$11,$H$11))</f>
        <v>0</v>
      </c>
      <c r="I515" s="1">
        <f>(C515/(($J$3-D515)/100))</f>
        <v>0</v>
      </c>
      <c r="J515" s="2">
        <f>(C515/(($J$3-D515)/100-(0.08)))</f>
        <v>0</v>
      </c>
      <c r="K515" s="17">
        <f>(D515+8+1.2)+(F515+H515)</f>
        <v>26.901499999999999</v>
      </c>
      <c r="L515" s="19"/>
      <c r="M515" s="19">
        <f>L515*1.21</f>
        <v>0</v>
      </c>
      <c r="N515" s="13">
        <f>C515/((100-K515)/100)+M515</f>
        <v>0</v>
      </c>
    </row>
    <row r="516" spans="1:14" ht="12">
      <c r="C516" s="242"/>
      <c r="D516" s="160">
        <v>3</v>
      </c>
      <c r="E516" s="149">
        <v>12.15</v>
      </c>
      <c r="F516" s="150">
        <f>E516*1.21</f>
        <v>14.701499999999999</v>
      </c>
      <c r="G516" s="181" t="s">
        <v>918</v>
      </c>
      <c r="H516" s="123">
        <f>(IF(G516=$G$3,$H$3)+IF(G516=$G$4,$H$4)+IF(G516=$G$5,$H$5)+IF(G516=$G$6,$H$6)+IF(G516=$G$7,$H$7)+IF(G516=$G$8,$H$8)+IF(G516=$G$9,$H$9)+IF(G516=$G$10,$H$10)+IF(G516=$G$11,$H$11))</f>
        <v>0</v>
      </c>
      <c r="I516" s="1">
        <f>(C516/(($J$3-D516)/100))</f>
        <v>0</v>
      </c>
      <c r="J516" s="2">
        <f>(C516/(($J$3-D516)/100-(0.08)))</f>
        <v>0</v>
      </c>
      <c r="K516" s="17">
        <f>(D516+8+1.2)+(F516+H516)</f>
        <v>26.901499999999999</v>
      </c>
      <c r="L516" s="19"/>
      <c r="M516" s="19">
        <f>L516*1.21</f>
        <v>0</v>
      </c>
      <c r="N516" s="13">
        <f>C516/((100-K516)/100)+M516</f>
        <v>0</v>
      </c>
    </row>
    <row r="517" spans="1:14" ht="12">
      <c r="C517" s="242"/>
      <c r="D517" s="160">
        <v>3</v>
      </c>
      <c r="E517" s="149">
        <v>12.15</v>
      </c>
      <c r="F517" s="150">
        <f>E517*1.21</f>
        <v>14.701499999999999</v>
      </c>
      <c r="G517" s="181" t="s">
        <v>918</v>
      </c>
      <c r="H517" s="123">
        <f>(IF(G517=$G$3,$H$3)+IF(G517=$G$4,$H$4)+IF(G517=$G$5,$H$5)+IF(G517=$G$6,$H$6)+IF(G517=$G$7,$H$7)+IF(G517=$G$8,$H$8)+IF(G517=$G$9,$H$9)+IF(G517=$G$10,$H$10)+IF(G517=$G$11,$H$11))</f>
        <v>0</v>
      </c>
      <c r="I517" s="1">
        <f>(C517/(($J$3-D517)/100))</f>
        <v>0</v>
      </c>
      <c r="J517" s="2">
        <f>(C517/(($J$3-D517)/100-(0.08)))</f>
        <v>0</v>
      </c>
      <c r="K517" s="17">
        <f>(D517+8+1.2)+(F517+H517)</f>
        <v>26.901499999999999</v>
      </c>
      <c r="L517" s="19"/>
      <c r="M517" s="19">
        <f>L517*1.21</f>
        <v>0</v>
      </c>
      <c r="N517" s="13">
        <f>C517/((100-K517)/100)+M517</f>
        <v>0</v>
      </c>
    </row>
    <row r="518" spans="1:14" ht="12">
      <c r="C518" s="242"/>
      <c r="D518" s="160">
        <v>3</v>
      </c>
      <c r="E518" s="149">
        <v>12.15</v>
      </c>
      <c r="F518" s="150">
        <f>E518*1.21</f>
        <v>14.701499999999999</v>
      </c>
      <c r="G518" s="181" t="s">
        <v>918</v>
      </c>
      <c r="H518" s="123">
        <f>(IF(G518=$G$3,$H$3)+IF(G518=$G$4,$H$4)+IF(G518=$G$5,$H$5)+IF(G518=$G$6,$H$6)+IF(G518=$G$7,$H$7)+IF(G518=$G$8,$H$8)+IF(G518=$G$9,$H$9)+IF(G518=$G$10,$H$10)+IF(G518=$G$11,$H$11))</f>
        <v>0</v>
      </c>
      <c r="I518" s="1">
        <f>(C518/(($J$3-D518)/100))</f>
        <v>0</v>
      </c>
      <c r="J518" s="2">
        <f>(C518/(($J$3-D518)/100-(0.08)))</f>
        <v>0</v>
      </c>
      <c r="K518" s="17">
        <f>(D518+8+1.2)+(F518+H518)</f>
        <v>26.901499999999999</v>
      </c>
      <c r="L518" s="19"/>
      <c r="M518" s="19">
        <f>L518*1.21</f>
        <v>0</v>
      </c>
      <c r="N518" s="13">
        <f>C518/((100-K518)/100)+M518</f>
        <v>0</v>
      </c>
    </row>
    <row r="519" spans="1:14" ht="12">
      <c r="C519" s="242"/>
      <c r="D519" s="160">
        <v>3</v>
      </c>
      <c r="E519" s="149">
        <v>12.15</v>
      </c>
      <c r="F519" s="150">
        <f>E519*1.21</f>
        <v>14.701499999999999</v>
      </c>
      <c r="G519" s="181" t="s">
        <v>918</v>
      </c>
      <c r="H519" s="123">
        <f>(IF(G519=$G$3,$H$3)+IF(G519=$G$4,$H$4)+IF(G519=$G$5,$H$5)+IF(G519=$G$6,$H$6)+IF(G519=$G$7,$H$7)+IF(G519=$G$8,$H$8)+IF(G519=$G$9,$H$9)+IF(G519=$G$10,$H$10)+IF(G519=$G$11,$H$11))</f>
        <v>0</v>
      </c>
      <c r="I519" s="1">
        <f>(C519/(($J$3-D519)/100))</f>
        <v>0</v>
      </c>
      <c r="J519" s="2">
        <f>(C519/(($J$3-D519)/100-(0.08)))</f>
        <v>0</v>
      </c>
      <c r="K519" s="17">
        <f>(D519+8+1.2)+(F519+H519)</f>
        <v>26.901499999999999</v>
      </c>
      <c r="L519" s="19"/>
      <c r="M519" s="19">
        <f>L519*1.21</f>
        <v>0</v>
      </c>
      <c r="N519" s="13">
        <f>C519/((100-K519)/100)+M519</f>
        <v>0</v>
      </c>
    </row>
    <row r="520" spans="1:14" ht="12">
      <c r="E520" s="149">
        <v>12.15</v>
      </c>
      <c r="F520" s="150">
        <f>E520*1.21</f>
        <v>14.701499999999999</v>
      </c>
      <c r="G520" s="181" t="s">
        <v>918</v>
      </c>
      <c r="H520" s="123">
        <f>(IF(G520=$G$3,$H$3)+IF(G520=$G$4,$H$4)+IF(G520=$G$5,$H$5)+IF(G520=$G$6,$H$6)+IF(G520=$G$7,$H$7)+IF(G520=$G$8,$H$8)+IF(G520=$G$9,$H$9)+IF(G520=$G$10,$H$10)+IF(G520=$G$11,$H$11))</f>
        <v>0</v>
      </c>
      <c r="I520" s="1">
        <f>(C520/(($J$3-D520)/100))</f>
        <v>0</v>
      </c>
      <c r="J520" s="2">
        <f>(C520/(($J$3-D520)/100-(0.08)))</f>
        <v>0</v>
      </c>
      <c r="K520" s="17">
        <f>(D520+8+1.2)+(F520+H520)</f>
        <v>23.901499999999999</v>
      </c>
      <c r="L520" s="19"/>
      <c r="M520" s="19">
        <f>L520*1.21</f>
        <v>0</v>
      </c>
      <c r="N520" s="13">
        <f>C520/((100-K520)/100)+M520</f>
        <v>0</v>
      </c>
    </row>
    <row r="521" spans="1:14" ht="12">
      <c r="E521" s="149">
        <v>12.15</v>
      </c>
      <c r="F521" s="150">
        <f>E521*1.21</f>
        <v>14.701499999999999</v>
      </c>
      <c r="G521" s="181" t="s">
        <v>918</v>
      </c>
      <c r="H521" s="123">
        <f>(IF(G521=$G$3,$H$3)+IF(G521=$G$4,$H$4)+IF(G521=$G$5,$H$5)+IF(G521=$G$6,$H$6)+IF(G521=$G$7,$H$7)+IF(G521=$G$8,$H$8)+IF(G521=$G$9,$H$9)+IF(G521=$G$10,$H$10)+IF(G521=$G$11,$H$11))</f>
        <v>0</v>
      </c>
      <c r="I521" s="1">
        <f>(C521/(($J$3-D521)/100))</f>
        <v>0</v>
      </c>
      <c r="J521" s="2">
        <f>(C521/(($J$3-D521)/100-(0.08)))</f>
        <v>0</v>
      </c>
      <c r="K521" s="17">
        <f>(D521+8+1.2)+(F521+H521)</f>
        <v>23.901499999999999</v>
      </c>
      <c r="L521" s="19"/>
      <c r="M521" s="19">
        <f>L521*1.21</f>
        <v>0</v>
      </c>
      <c r="N521" s="13">
        <f>C521/((100-K521)/100)+M521</f>
        <v>0</v>
      </c>
    </row>
  </sheetData>
  <autoFilter ref="A13:P510"/>
  <dataConsolidate/>
  <dataValidations count="2">
    <dataValidation type="list" allowBlank="1" showInputMessage="1" showErrorMessage="1" sqref="B5:B11">
      <formula1>#REF!</formula1>
    </dataValidation>
    <dataValidation type="list" allowBlank="1" showInputMessage="1" showErrorMessage="1" sqref="G14:G521">
      <formula1>$G$3:$G$11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98"/>
  <sheetViews>
    <sheetView topLeftCell="A162" workbookViewId="0">
      <selection activeCell="I3" sqref="I3:I198"/>
    </sheetView>
  </sheetViews>
  <sheetFormatPr baseColWidth="10" defaultColWidth="9.109375" defaultRowHeight="11.4"/>
  <cols>
    <col min="1" max="2" width="9.109375" style="197"/>
    <col min="3" max="3" width="42" style="197" customWidth="1"/>
    <col min="4" max="4" width="9.109375" style="197"/>
    <col min="5" max="6" width="9.33203125" style="208" bestFit="1" customWidth="1"/>
    <col min="7" max="8" width="9.33203125" style="197" bestFit="1" customWidth="1"/>
    <col min="9" max="9" width="14.6640625" style="209" bestFit="1" customWidth="1"/>
    <col min="10" max="11" width="25.5546875" style="209" bestFit="1" customWidth="1"/>
    <col min="12" max="16384" width="9.109375" style="197"/>
  </cols>
  <sheetData>
    <row r="1" spans="2:12" s="196" customFormat="1" ht="17.399999999999999">
      <c r="B1" s="237"/>
      <c r="C1" s="238"/>
      <c r="D1" s="238"/>
      <c r="E1" s="239"/>
      <c r="F1" s="239"/>
      <c r="G1" s="238"/>
      <c r="H1" s="238"/>
      <c r="I1" s="240"/>
      <c r="J1" s="240">
        <f>SUBTOTAL(9,J3:J300)</f>
        <v>2255454146.8999996</v>
      </c>
      <c r="K1" s="240">
        <f>SUBTOTAL(9,K3:K300)</f>
        <v>2358113662.5999999</v>
      </c>
      <c r="L1" s="241"/>
    </row>
    <row r="2" spans="2:12">
      <c r="B2" s="230" t="s">
        <v>0</v>
      </c>
      <c r="C2" s="231" t="s">
        <v>1</v>
      </c>
      <c r="D2" s="231" t="s">
        <v>2</v>
      </c>
      <c r="E2" s="232" t="s">
        <v>938</v>
      </c>
      <c r="F2" s="232" t="s">
        <v>939</v>
      </c>
      <c r="G2" s="231" t="s">
        <v>940</v>
      </c>
      <c r="H2" s="231" t="s">
        <v>941</v>
      </c>
      <c r="I2" s="233" t="s">
        <v>942</v>
      </c>
      <c r="J2" s="233" t="s">
        <v>943</v>
      </c>
      <c r="K2" s="233" t="s">
        <v>944</v>
      </c>
      <c r="L2" s="234" t="s">
        <v>3</v>
      </c>
    </row>
    <row r="3" spans="2:12">
      <c r="B3" s="198" t="s">
        <v>168</v>
      </c>
      <c r="C3" s="199" t="s">
        <v>169</v>
      </c>
      <c r="D3" s="199" t="s">
        <v>154</v>
      </c>
      <c r="E3" s="200">
        <v>0.18754999999999999</v>
      </c>
      <c r="F3" s="200">
        <v>0.36899999999999999</v>
      </c>
      <c r="G3" s="199">
        <v>1757</v>
      </c>
      <c r="H3" s="199">
        <v>1757</v>
      </c>
      <c r="I3" s="201">
        <v>390</v>
      </c>
      <c r="J3" s="201">
        <f>I3*G3</f>
        <v>685230</v>
      </c>
      <c r="K3" s="201">
        <f>I3*H3</f>
        <v>685230</v>
      </c>
      <c r="L3" s="202" t="s">
        <v>170</v>
      </c>
    </row>
    <row r="4" spans="2:12">
      <c r="B4" s="198" t="s">
        <v>1203</v>
      </c>
      <c r="C4" s="199" t="s">
        <v>1204</v>
      </c>
      <c r="D4" s="199" t="s">
        <v>6</v>
      </c>
      <c r="E4" s="200">
        <v>0.14701499999999998</v>
      </c>
      <c r="F4" s="200">
        <v>0.32669999999999999</v>
      </c>
      <c r="G4" s="199">
        <v>949</v>
      </c>
      <c r="H4" s="199">
        <v>969</v>
      </c>
      <c r="I4" s="201">
        <v>553055.99</v>
      </c>
      <c r="J4" s="201">
        <f>I4*G4</f>
        <v>524850134.50999999</v>
      </c>
      <c r="K4" s="201">
        <f>I4*H4</f>
        <v>535911254.31</v>
      </c>
      <c r="L4" s="202" t="s">
        <v>7</v>
      </c>
    </row>
    <row r="5" spans="2:12">
      <c r="B5" s="198" t="s">
        <v>1282</v>
      </c>
      <c r="C5" s="199" t="s">
        <v>1283</v>
      </c>
      <c r="D5" s="199" t="s">
        <v>10</v>
      </c>
      <c r="E5" s="200">
        <v>0.14701499999999998</v>
      </c>
      <c r="F5" s="200">
        <v>0.32669999999999999</v>
      </c>
      <c r="G5" s="199">
        <v>763</v>
      </c>
      <c r="H5" s="199">
        <v>772</v>
      </c>
      <c r="I5" s="201">
        <v>196000</v>
      </c>
      <c r="J5" s="201">
        <f>I5*G5</f>
        <v>149548000</v>
      </c>
      <c r="K5" s="201">
        <f>I5*H5</f>
        <v>151312000</v>
      </c>
      <c r="L5" s="202" t="s">
        <v>11</v>
      </c>
    </row>
    <row r="6" spans="2:12">
      <c r="B6" s="198" t="s">
        <v>1194</v>
      </c>
      <c r="C6" s="199" t="s">
        <v>1195</v>
      </c>
      <c r="D6" s="199" t="s">
        <v>10</v>
      </c>
      <c r="E6" s="200">
        <v>0.14701499999999998</v>
      </c>
      <c r="F6" s="200">
        <v>0.32669999999999999</v>
      </c>
      <c r="G6" s="199">
        <v>696</v>
      </c>
      <c r="H6" s="199">
        <v>698</v>
      </c>
      <c r="I6" s="201">
        <v>277000</v>
      </c>
      <c r="J6" s="201">
        <f>I6*G6</f>
        <v>192792000</v>
      </c>
      <c r="K6" s="201">
        <f>I6*H6</f>
        <v>193346000</v>
      </c>
      <c r="L6" s="202" t="s">
        <v>11</v>
      </c>
    </row>
    <row r="7" spans="2:12">
      <c r="B7" s="198" t="s">
        <v>70</v>
      </c>
      <c r="C7" s="199" t="s">
        <v>71</v>
      </c>
      <c r="D7" s="199" t="s">
        <v>72</v>
      </c>
      <c r="E7" s="200">
        <v>0.16940000000000002</v>
      </c>
      <c r="F7" s="200">
        <v>0.35089999999999999</v>
      </c>
      <c r="G7" s="199">
        <v>696</v>
      </c>
      <c r="H7" s="199">
        <v>696</v>
      </c>
      <c r="I7" s="201">
        <v>13907.72</v>
      </c>
      <c r="J7" s="201">
        <f>I7*G7</f>
        <v>9679773.1199999992</v>
      </c>
      <c r="K7" s="201">
        <f>I7*H7</f>
        <v>9679773.1199999992</v>
      </c>
      <c r="L7" s="202" t="s">
        <v>73</v>
      </c>
    </row>
    <row r="8" spans="2:12">
      <c r="B8" s="198" t="s">
        <v>152</v>
      </c>
      <c r="C8" s="199" t="s">
        <v>153</v>
      </c>
      <c r="D8" s="199" t="s">
        <v>154</v>
      </c>
      <c r="E8" s="200">
        <v>0.18754999999999999</v>
      </c>
      <c r="F8" s="200">
        <v>0.36899999999999999</v>
      </c>
      <c r="G8" s="199">
        <v>376</v>
      </c>
      <c r="H8" s="199">
        <v>376</v>
      </c>
      <c r="I8" s="201">
        <v>2339.35</v>
      </c>
      <c r="J8" s="201">
        <f>I8*G8</f>
        <v>879595.6</v>
      </c>
      <c r="K8" s="201">
        <f>I8*H8</f>
        <v>879595.6</v>
      </c>
      <c r="L8" s="202" t="s">
        <v>155</v>
      </c>
    </row>
    <row r="9" spans="2:12">
      <c r="B9" s="198" t="s">
        <v>909</v>
      </c>
      <c r="C9" s="199" t="s">
        <v>963</v>
      </c>
      <c r="D9" s="199" t="s">
        <v>489</v>
      </c>
      <c r="E9" s="200">
        <v>0.19964999999999999</v>
      </c>
      <c r="F9" s="200">
        <v>0.36899999999999999</v>
      </c>
      <c r="G9" s="199">
        <v>256</v>
      </c>
      <c r="H9" s="199">
        <v>256</v>
      </c>
      <c r="I9" s="201">
        <v>1000</v>
      </c>
      <c r="J9" s="201">
        <f>I9*G9</f>
        <v>256000</v>
      </c>
      <c r="K9" s="201">
        <f>I9*H9</f>
        <v>256000</v>
      </c>
      <c r="L9" s="202" t="s">
        <v>964</v>
      </c>
    </row>
    <row r="10" spans="2:12">
      <c r="B10" s="198" t="s">
        <v>1218</v>
      </c>
      <c r="C10" s="199" t="s">
        <v>1219</v>
      </c>
      <c r="D10" s="199" t="s">
        <v>6</v>
      </c>
      <c r="E10" s="200">
        <v>0.14701499999999998</v>
      </c>
      <c r="F10" s="200">
        <v>0.32669999999999999</v>
      </c>
      <c r="G10" s="199">
        <v>251</v>
      </c>
      <c r="H10" s="199">
        <v>252</v>
      </c>
      <c r="I10" s="201">
        <v>929990</v>
      </c>
      <c r="J10" s="201">
        <f>I10*G10</f>
        <v>233427490</v>
      </c>
      <c r="K10" s="201">
        <f>I10*H10</f>
        <v>234357480</v>
      </c>
      <c r="L10" s="202" t="s">
        <v>35</v>
      </c>
    </row>
    <row r="11" spans="2:12">
      <c r="B11" s="198" t="s">
        <v>33</v>
      </c>
      <c r="C11" s="199" t="s">
        <v>34</v>
      </c>
      <c r="D11" s="199" t="s">
        <v>10</v>
      </c>
      <c r="E11" s="200">
        <v>0.14701499999999998</v>
      </c>
      <c r="F11" s="200">
        <v>0.32669999999999999</v>
      </c>
      <c r="G11" s="199">
        <v>234</v>
      </c>
      <c r="H11" s="199">
        <v>241</v>
      </c>
      <c r="I11" s="201">
        <v>201880.01</v>
      </c>
      <c r="J11" s="201">
        <f>I11*G11</f>
        <v>47239922.340000004</v>
      </c>
      <c r="K11" s="201">
        <f>I11*H11</f>
        <v>48653082.410000004</v>
      </c>
      <c r="L11" s="202" t="s">
        <v>35</v>
      </c>
    </row>
    <row r="12" spans="2:12">
      <c r="B12" s="198" t="s">
        <v>1088</v>
      </c>
      <c r="C12" s="199" t="s">
        <v>1234</v>
      </c>
      <c r="D12" s="199" t="s">
        <v>6</v>
      </c>
      <c r="E12" s="200">
        <v>0.14701499999999998</v>
      </c>
      <c r="F12" s="200">
        <v>0.32669999999999999</v>
      </c>
      <c r="G12" s="199">
        <v>219</v>
      </c>
      <c r="H12" s="199">
        <v>219</v>
      </c>
      <c r="I12" s="201">
        <v>978963</v>
      </c>
      <c r="J12" s="201">
        <f>I12*G12</f>
        <v>214392897</v>
      </c>
      <c r="K12" s="201">
        <f>I12*H12</f>
        <v>214392897</v>
      </c>
      <c r="L12" s="202" t="s">
        <v>35</v>
      </c>
    </row>
    <row r="13" spans="2:12">
      <c r="B13" s="198" t="s">
        <v>1003</v>
      </c>
      <c r="C13" s="199" t="s">
        <v>1112</v>
      </c>
      <c r="D13" s="199" t="s">
        <v>10</v>
      </c>
      <c r="E13" s="200">
        <v>0.14701499999999998</v>
      </c>
      <c r="F13" s="200">
        <v>0.32669999999999999</v>
      </c>
      <c r="G13" s="199">
        <v>198</v>
      </c>
      <c r="H13" s="199">
        <v>200</v>
      </c>
      <c r="I13" s="201">
        <v>229990</v>
      </c>
      <c r="J13" s="201">
        <f>I13*G13</f>
        <v>45538020</v>
      </c>
      <c r="K13" s="201">
        <f>I13*H13</f>
        <v>45998000</v>
      </c>
      <c r="L13" s="202" t="s">
        <v>1022</v>
      </c>
    </row>
    <row r="14" spans="2:12">
      <c r="B14" s="198" t="s">
        <v>1207</v>
      </c>
      <c r="C14" s="199" t="s">
        <v>1209</v>
      </c>
      <c r="D14" s="199" t="s">
        <v>6</v>
      </c>
      <c r="E14" s="200">
        <v>0.14701499999999998</v>
      </c>
      <c r="F14" s="200">
        <v>0.32669999999999999</v>
      </c>
      <c r="G14" s="199">
        <v>191</v>
      </c>
      <c r="H14" s="199">
        <v>191</v>
      </c>
      <c r="I14" s="201">
        <v>577563</v>
      </c>
      <c r="J14" s="201">
        <f>I14*G14</f>
        <v>110314533</v>
      </c>
      <c r="K14" s="201">
        <f>I14*H14</f>
        <v>110314533</v>
      </c>
      <c r="L14" s="202" t="s">
        <v>35</v>
      </c>
    </row>
    <row r="15" spans="2:12">
      <c r="B15" s="198" t="s">
        <v>1271</v>
      </c>
      <c r="C15" s="199" t="s">
        <v>1270</v>
      </c>
      <c r="D15" s="199" t="s">
        <v>14</v>
      </c>
      <c r="E15" s="200">
        <v>0.17121499999999998</v>
      </c>
      <c r="F15" s="200">
        <v>0.35089999999999999</v>
      </c>
      <c r="G15" s="199">
        <v>177</v>
      </c>
      <c r="H15" s="199">
        <v>242</v>
      </c>
      <c r="I15" s="201">
        <v>535000</v>
      </c>
      <c r="J15" s="201">
        <f>I15*G15</f>
        <v>94695000</v>
      </c>
      <c r="K15" s="201">
        <f>I15*H15</f>
        <v>129470000</v>
      </c>
      <c r="L15" s="202" t="s">
        <v>35</v>
      </c>
    </row>
    <row r="16" spans="2:12">
      <c r="B16" s="198" t="s">
        <v>186</v>
      </c>
      <c r="C16" s="199" t="s">
        <v>187</v>
      </c>
      <c r="D16" s="199" t="s">
        <v>154</v>
      </c>
      <c r="E16" s="200">
        <v>0.18754999999999999</v>
      </c>
      <c r="F16" s="200">
        <v>0.36899999999999999</v>
      </c>
      <c r="G16" s="199">
        <v>176</v>
      </c>
      <c r="H16" s="199">
        <v>176</v>
      </c>
      <c r="I16" s="201">
        <v>2954.55</v>
      </c>
      <c r="J16" s="201">
        <f>I16*G16</f>
        <v>520000.80000000005</v>
      </c>
      <c r="K16" s="201">
        <f>I16*H16</f>
        <v>520000.80000000005</v>
      </c>
      <c r="L16" s="202" t="s">
        <v>170</v>
      </c>
    </row>
    <row r="17" spans="2:12">
      <c r="B17" s="198" t="s">
        <v>1215</v>
      </c>
      <c r="C17" s="199" t="s">
        <v>1214</v>
      </c>
      <c r="D17" s="199" t="s">
        <v>6</v>
      </c>
      <c r="E17" s="200">
        <v>0.14701499999999998</v>
      </c>
      <c r="F17" s="200">
        <v>0.32669999999999999</v>
      </c>
      <c r="G17" s="199">
        <v>161</v>
      </c>
      <c r="H17" s="199">
        <v>162</v>
      </c>
      <c r="I17" s="201">
        <v>644299</v>
      </c>
      <c r="J17" s="201">
        <f>I17*G17</f>
        <v>103732139</v>
      </c>
      <c r="K17" s="201">
        <f>I17*H17</f>
        <v>104376438</v>
      </c>
      <c r="L17" s="202" t="s">
        <v>35</v>
      </c>
    </row>
    <row r="18" spans="2:12">
      <c r="B18" s="198" t="s">
        <v>1032</v>
      </c>
      <c r="C18" s="199" t="s">
        <v>1054</v>
      </c>
      <c r="D18" s="199" t="s">
        <v>52</v>
      </c>
      <c r="E18" s="200">
        <v>0.17121499999999998</v>
      </c>
      <c r="F18" s="200">
        <v>0.35089999999999999</v>
      </c>
      <c r="G18" s="199">
        <v>155</v>
      </c>
      <c r="H18" s="199">
        <v>155</v>
      </c>
      <c r="I18" s="201">
        <v>56572</v>
      </c>
      <c r="J18" s="201">
        <f>I18*G18</f>
        <v>8768660</v>
      </c>
      <c r="K18" s="201">
        <f>I18*H18</f>
        <v>8768660</v>
      </c>
      <c r="L18" s="202" t="s">
        <v>29</v>
      </c>
    </row>
    <row r="19" spans="2:12">
      <c r="B19" s="198" t="s">
        <v>1216</v>
      </c>
      <c r="C19" s="199" t="s">
        <v>1217</v>
      </c>
      <c r="D19" s="199" t="s">
        <v>38</v>
      </c>
      <c r="E19" s="200">
        <v>0.17121499999999998</v>
      </c>
      <c r="F19" s="200">
        <v>0.35089999999999999</v>
      </c>
      <c r="G19" s="199">
        <v>127</v>
      </c>
      <c r="H19" s="199">
        <v>128</v>
      </c>
      <c r="I19" s="201">
        <v>795308</v>
      </c>
      <c r="J19" s="201">
        <f>I19*G19</f>
        <v>101004116</v>
      </c>
      <c r="K19" s="201">
        <f>I19*H19</f>
        <v>101799424</v>
      </c>
      <c r="L19" s="202" t="s">
        <v>25</v>
      </c>
    </row>
    <row r="20" spans="2:12">
      <c r="B20" s="198" t="s">
        <v>39</v>
      </c>
      <c r="C20" s="199" t="s">
        <v>40</v>
      </c>
      <c r="D20" s="199" t="s">
        <v>41</v>
      </c>
      <c r="E20" s="200">
        <v>0.19359999999999999</v>
      </c>
      <c r="F20" s="200">
        <v>0.37509999999999999</v>
      </c>
      <c r="G20" s="199">
        <v>123</v>
      </c>
      <c r="H20" s="199">
        <v>124</v>
      </c>
      <c r="I20" s="201">
        <v>177505.79</v>
      </c>
      <c r="J20" s="201">
        <f>I20*G20</f>
        <v>21833212.170000002</v>
      </c>
      <c r="K20" s="201">
        <f>I20*H20</f>
        <v>22010717.960000001</v>
      </c>
      <c r="L20" s="202" t="s">
        <v>42</v>
      </c>
    </row>
    <row r="21" spans="2:12">
      <c r="B21" s="198" t="s">
        <v>26</v>
      </c>
      <c r="C21" s="199" t="s">
        <v>27</v>
      </c>
      <c r="D21" s="199" t="s">
        <v>28</v>
      </c>
      <c r="E21" s="200">
        <v>0.17121499999999998</v>
      </c>
      <c r="F21" s="200">
        <v>0.35089999999999999</v>
      </c>
      <c r="G21" s="199">
        <v>121</v>
      </c>
      <c r="H21" s="199">
        <v>122</v>
      </c>
      <c r="I21" s="201">
        <v>114286</v>
      </c>
      <c r="J21" s="201">
        <f>I21*G21</f>
        <v>13828606</v>
      </c>
      <c r="K21" s="201">
        <f>I21*H21</f>
        <v>13942892</v>
      </c>
      <c r="L21" s="202" t="s">
        <v>29</v>
      </c>
    </row>
    <row r="22" spans="2:12">
      <c r="B22" s="198" t="s">
        <v>1242</v>
      </c>
      <c r="C22" s="199" t="s">
        <v>1239</v>
      </c>
      <c r="D22" s="199" t="s">
        <v>184</v>
      </c>
      <c r="E22" s="200">
        <v>0.15911500000000001</v>
      </c>
      <c r="F22" s="200">
        <v>0.36899999999999999</v>
      </c>
      <c r="G22" s="199">
        <v>115</v>
      </c>
      <c r="H22" s="199">
        <v>115</v>
      </c>
      <c r="I22" s="201">
        <v>12584.7</v>
      </c>
      <c r="J22" s="201">
        <f>I22*G22</f>
        <v>1447240.5</v>
      </c>
      <c r="K22" s="201">
        <f>I22*H22</f>
        <v>1447240.5</v>
      </c>
      <c r="L22" s="202" t="s">
        <v>155</v>
      </c>
    </row>
    <row r="23" spans="2:12">
      <c r="B23" s="198" t="s">
        <v>216</v>
      </c>
      <c r="C23" s="199" t="s">
        <v>217</v>
      </c>
      <c r="D23" s="199" t="s">
        <v>218</v>
      </c>
      <c r="E23" s="200">
        <v>0.18754999999999999</v>
      </c>
      <c r="F23" s="200">
        <v>0.36899999999999999</v>
      </c>
      <c r="G23" s="199">
        <v>105</v>
      </c>
      <c r="H23" s="199">
        <v>105</v>
      </c>
      <c r="I23" s="201">
        <v>2390.46</v>
      </c>
      <c r="J23" s="201">
        <f>I23*G23</f>
        <v>250998.30000000002</v>
      </c>
      <c r="K23" s="201">
        <f>I23*H23</f>
        <v>250998.30000000002</v>
      </c>
      <c r="L23" s="202" t="s">
        <v>155</v>
      </c>
    </row>
    <row r="24" spans="2:12">
      <c r="B24" s="198" t="s">
        <v>1185</v>
      </c>
      <c r="C24" s="199" t="s">
        <v>1189</v>
      </c>
      <c r="D24" s="199" t="s">
        <v>6</v>
      </c>
      <c r="E24" s="200">
        <v>0.14701499999999998</v>
      </c>
      <c r="F24" s="200">
        <v>0.32669999999999999</v>
      </c>
      <c r="G24" s="199">
        <v>103</v>
      </c>
      <c r="H24" s="199">
        <v>103</v>
      </c>
      <c r="I24" s="201">
        <v>704267</v>
      </c>
      <c r="J24" s="201">
        <f>I24*G24</f>
        <v>72539501</v>
      </c>
      <c r="K24" s="201">
        <f>I24*H24</f>
        <v>72539501</v>
      </c>
      <c r="L24" s="202" t="s">
        <v>151</v>
      </c>
    </row>
    <row r="25" spans="2:12">
      <c r="B25" s="198" t="s">
        <v>1221</v>
      </c>
      <c r="C25" s="199" t="s">
        <v>1272</v>
      </c>
      <c r="D25" s="199" t="s">
        <v>14</v>
      </c>
      <c r="E25" s="200">
        <v>0.17121499999999998</v>
      </c>
      <c r="F25" s="200">
        <v>0.35089999999999999</v>
      </c>
      <c r="G25" s="199">
        <v>99</v>
      </c>
      <c r="H25" s="199">
        <v>143</v>
      </c>
      <c r="I25" s="201">
        <v>455000</v>
      </c>
      <c r="J25" s="201">
        <f>I25*G25</f>
        <v>45045000</v>
      </c>
      <c r="K25" s="201">
        <f>I25*H25</f>
        <v>65065000</v>
      </c>
      <c r="L25" s="202" t="s">
        <v>35</v>
      </c>
    </row>
    <row r="26" spans="2:12">
      <c r="B26" s="198" t="s">
        <v>1241</v>
      </c>
      <c r="C26" s="199" t="s">
        <v>1240</v>
      </c>
      <c r="D26" s="199" t="s">
        <v>588</v>
      </c>
      <c r="E26" s="200">
        <v>0.19359999999999999</v>
      </c>
      <c r="F26" s="200">
        <v>0.37509999999999999</v>
      </c>
      <c r="G26" s="199">
        <v>90</v>
      </c>
      <c r="H26" s="199">
        <v>89</v>
      </c>
      <c r="I26" s="201">
        <v>11772.78</v>
      </c>
      <c r="J26" s="201">
        <f>I26*G26</f>
        <v>1059550.2</v>
      </c>
      <c r="K26" s="201">
        <f>I26*H26</f>
        <v>1047777.42</v>
      </c>
      <c r="L26" s="202" t="s">
        <v>155</v>
      </c>
    </row>
    <row r="27" spans="2:12">
      <c r="B27" s="198" t="s">
        <v>1246</v>
      </c>
      <c r="C27" s="199" t="s">
        <v>1245</v>
      </c>
      <c r="D27" s="199" t="s">
        <v>184</v>
      </c>
      <c r="E27" s="200">
        <v>0.15911500000000001</v>
      </c>
      <c r="F27" s="200">
        <v>0.36899999999999999</v>
      </c>
      <c r="G27" s="199">
        <v>86</v>
      </c>
      <c r="H27" s="199">
        <v>86</v>
      </c>
      <c r="I27" s="201">
        <v>26793.24</v>
      </c>
      <c r="J27" s="201">
        <f>I27*G27</f>
        <v>2304218.64</v>
      </c>
      <c r="K27" s="201">
        <f>I27*H27</f>
        <v>2304218.64</v>
      </c>
      <c r="L27" s="202" t="s">
        <v>155</v>
      </c>
    </row>
    <row r="28" spans="2:12">
      <c r="B28" s="198" t="s">
        <v>123</v>
      </c>
      <c r="C28" s="199" t="s">
        <v>124</v>
      </c>
      <c r="D28" s="199" t="s">
        <v>72</v>
      </c>
      <c r="E28" s="200">
        <v>0.16940000000000002</v>
      </c>
      <c r="F28" s="200">
        <v>0.35089999999999999</v>
      </c>
      <c r="G28" s="199">
        <v>85</v>
      </c>
      <c r="H28" s="199">
        <v>85</v>
      </c>
      <c r="I28" s="201">
        <v>23919.29</v>
      </c>
      <c r="J28" s="201">
        <f>I28*G28</f>
        <v>2033139.6500000001</v>
      </c>
      <c r="K28" s="201">
        <f>I28*H28</f>
        <v>2033139.6500000001</v>
      </c>
      <c r="L28" s="202" t="s">
        <v>73</v>
      </c>
    </row>
    <row r="29" spans="2:12">
      <c r="B29" s="198" t="s">
        <v>1244</v>
      </c>
      <c r="C29" s="199" t="s">
        <v>1243</v>
      </c>
      <c r="D29" s="199" t="s">
        <v>184</v>
      </c>
      <c r="E29" s="200">
        <v>0.15911500000000001</v>
      </c>
      <c r="F29" s="200">
        <v>0.36899999999999999</v>
      </c>
      <c r="G29" s="199">
        <v>84</v>
      </c>
      <c r="H29" s="199">
        <v>83</v>
      </c>
      <c r="I29" s="201">
        <v>30040.89</v>
      </c>
      <c r="J29" s="201">
        <f>I29*G29</f>
        <v>2523434.7599999998</v>
      </c>
      <c r="K29" s="201">
        <f>I29*H29</f>
        <v>2493393.87</v>
      </c>
      <c r="L29" s="202" t="s">
        <v>155</v>
      </c>
    </row>
    <row r="30" spans="2:12">
      <c r="B30" s="198" t="s">
        <v>1197</v>
      </c>
      <c r="C30" s="199" t="s">
        <v>1198</v>
      </c>
      <c r="D30" s="199" t="s">
        <v>28</v>
      </c>
      <c r="E30" s="200">
        <v>0.17121499999999998</v>
      </c>
      <c r="F30" s="200">
        <v>0.36899999999999999</v>
      </c>
      <c r="G30" s="199">
        <v>83</v>
      </c>
      <c r="H30" s="199">
        <v>83</v>
      </c>
      <c r="I30" s="201">
        <v>17504.45</v>
      </c>
      <c r="J30" s="201">
        <f>I30*G30</f>
        <v>1452869.35</v>
      </c>
      <c r="K30" s="201">
        <f>I30*H30</f>
        <v>1452869.35</v>
      </c>
      <c r="L30" s="202" t="s">
        <v>155</v>
      </c>
    </row>
    <row r="31" spans="2:12">
      <c r="B31" s="198" t="s">
        <v>105</v>
      </c>
      <c r="C31" s="199" t="s">
        <v>106</v>
      </c>
      <c r="D31" s="199" t="s">
        <v>107</v>
      </c>
      <c r="E31" s="200">
        <v>0.19359999999999999</v>
      </c>
      <c r="F31" s="200">
        <v>0.37509999999999999</v>
      </c>
      <c r="G31" s="199">
        <v>79</v>
      </c>
      <c r="H31" s="199">
        <v>79</v>
      </c>
      <c r="I31" s="201">
        <v>43127.09</v>
      </c>
      <c r="J31" s="201">
        <f>I31*G31</f>
        <v>3407040.11</v>
      </c>
      <c r="K31" s="201">
        <f>I31*H31</f>
        <v>3407040.11</v>
      </c>
      <c r="L31" s="202" t="s">
        <v>108</v>
      </c>
    </row>
    <row r="32" spans="2:12">
      <c r="B32" s="198" t="s">
        <v>1248</v>
      </c>
      <c r="C32" s="199" t="s">
        <v>1247</v>
      </c>
      <c r="D32" s="199" t="s">
        <v>418</v>
      </c>
      <c r="E32" s="200">
        <v>0.18754999999999999</v>
      </c>
      <c r="F32" s="200">
        <v>0.36899999999999999</v>
      </c>
      <c r="G32" s="199">
        <v>79</v>
      </c>
      <c r="H32" s="199">
        <v>79</v>
      </c>
      <c r="I32" s="201">
        <v>16157.13</v>
      </c>
      <c r="J32" s="201">
        <f>I32*G32</f>
        <v>1276413.27</v>
      </c>
      <c r="K32" s="201">
        <f>I32*H32</f>
        <v>1276413.27</v>
      </c>
      <c r="L32" s="202" t="s">
        <v>155</v>
      </c>
    </row>
    <row r="33" spans="2:12">
      <c r="B33" s="198" t="s">
        <v>229</v>
      </c>
      <c r="C33" s="199" t="s">
        <v>230</v>
      </c>
      <c r="D33" s="199" t="s">
        <v>231</v>
      </c>
      <c r="E33" s="200">
        <v>0.18754999999999999</v>
      </c>
      <c r="F33" s="200">
        <v>0.36899999999999999</v>
      </c>
      <c r="G33" s="199">
        <v>76</v>
      </c>
      <c r="H33" s="199">
        <v>76</v>
      </c>
      <c r="I33" s="201">
        <v>2925.01</v>
      </c>
      <c r="J33" s="201">
        <f>I33*G33</f>
        <v>222300.76</v>
      </c>
      <c r="K33" s="201">
        <f>I33*H33</f>
        <v>222300.76</v>
      </c>
      <c r="L33" s="202" t="s">
        <v>232</v>
      </c>
    </row>
    <row r="34" spans="2:12">
      <c r="B34" s="198" t="s">
        <v>1236</v>
      </c>
      <c r="C34" s="199" t="s">
        <v>1252</v>
      </c>
      <c r="D34" s="199" t="s">
        <v>563</v>
      </c>
      <c r="E34" s="200">
        <v>0.16516500000000001</v>
      </c>
      <c r="F34" s="200">
        <v>0.36899999999999999</v>
      </c>
      <c r="G34" s="199">
        <v>72</v>
      </c>
      <c r="H34" s="199">
        <v>73</v>
      </c>
      <c r="I34" s="201">
        <v>113668.23</v>
      </c>
      <c r="J34" s="201">
        <f>I34*G34</f>
        <v>8184112.5599999996</v>
      </c>
      <c r="K34" s="201">
        <f>I34*H34</f>
        <v>8297780.79</v>
      </c>
      <c r="L34" s="202" t="s">
        <v>155</v>
      </c>
    </row>
    <row r="35" spans="2:12">
      <c r="B35" s="198" t="s">
        <v>1288</v>
      </c>
      <c r="C35" s="199" t="s">
        <v>198</v>
      </c>
      <c r="D35" s="199" t="s">
        <v>52</v>
      </c>
      <c r="E35" s="200">
        <v>0.17121499999999998</v>
      </c>
      <c r="F35" s="200">
        <v>0.35089999999999999</v>
      </c>
      <c r="G35" s="199">
        <v>66</v>
      </c>
      <c r="H35" s="199">
        <v>69</v>
      </c>
      <c r="I35" s="201">
        <v>28631</v>
      </c>
      <c r="J35" s="201">
        <f>I35*G35</f>
        <v>1889646</v>
      </c>
      <c r="K35" s="201">
        <f>I35*H35</f>
        <v>1975539</v>
      </c>
      <c r="L35" s="202" t="s">
        <v>35</v>
      </c>
    </row>
    <row r="36" spans="2:12">
      <c r="B36" s="198" t="s">
        <v>1113</v>
      </c>
      <c r="C36" s="199" t="s">
        <v>1114</v>
      </c>
      <c r="D36" s="199" t="s">
        <v>10</v>
      </c>
      <c r="E36" s="200">
        <v>0.14701499999999998</v>
      </c>
      <c r="F36" s="200">
        <v>0.32669999999999999</v>
      </c>
      <c r="G36" s="199">
        <v>63</v>
      </c>
      <c r="H36" s="199">
        <v>63</v>
      </c>
      <c r="I36" s="201">
        <v>249990.01</v>
      </c>
      <c r="J36" s="201">
        <f>I36*G36</f>
        <v>15749370.630000001</v>
      </c>
      <c r="K36" s="201">
        <f>I36*H36</f>
        <v>15749370.630000001</v>
      </c>
      <c r="L36" s="202" t="s">
        <v>1022</v>
      </c>
    </row>
    <row r="37" spans="2:12">
      <c r="B37" s="198" t="s">
        <v>249</v>
      </c>
      <c r="C37" s="199" t="s">
        <v>250</v>
      </c>
      <c r="D37" s="199" t="s">
        <v>154</v>
      </c>
      <c r="E37" s="200">
        <v>0.18754999999999999</v>
      </c>
      <c r="F37" s="200">
        <v>0.36899999999999999</v>
      </c>
      <c r="G37" s="199">
        <v>63</v>
      </c>
      <c r="H37" s="199">
        <v>63</v>
      </c>
      <c r="I37" s="201">
        <v>2730</v>
      </c>
      <c r="J37" s="201">
        <f>I37*G37</f>
        <v>171990</v>
      </c>
      <c r="K37" s="201">
        <f>I37*H37</f>
        <v>171990</v>
      </c>
      <c r="L37" s="202" t="s">
        <v>170</v>
      </c>
    </row>
    <row r="38" spans="2:12">
      <c r="B38" s="198" t="s">
        <v>4</v>
      </c>
      <c r="C38" s="199" t="s">
        <v>5</v>
      </c>
      <c r="D38" s="199" t="s">
        <v>6</v>
      </c>
      <c r="E38" s="200">
        <v>0.14701499999999998</v>
      </c>
      <c r="F38" s="200">
        <v>0.32669999999999999</v>
      </c>
      <c r="G38" s="199">
        <v>60</v>
      </c>
      <c r="H38" s="199">
        <v>60</v>
      </c>
      <c r="I38" s="201">
        <v>553055.99</v>
      </c>
      <c r="J38" s="201">
        <f>I38*G38</f>
        <v>33183359.399999999</v>
      </c>
      <c r="K38" s="201">
        <f>I38*H38</f>
        <v>33183359.399999999</v>
      </c>
      <c r="L38" s="202" t="s">
        <v>7</v>
      </c>
    </row>
    <row r="39" spans="2:12">
      <c r="B39" s="198" t="s">
        <v>125</v>
      </c>
      <c r="C39" s="199" t="s">
        <v>126</v>
      </c>
      <c r="D39" s="199" t="s">
        <v>72</v>
      </c>
      <c r="E39" s="200">
        <v>0.16940000000000002</v>
      </c>
      <c r="F39" s="200">
        <v>0.35089999999999999</v>
      </c>
      <c r="G39" s="199">
        <v>58</v>
      </c>
      <c r="H39" s="199">
        <v>58</v>
      </c>
      <c r="I39" s="201">
        <v>30015.43</v>
      </c>
      <c r="J39" s="201">
        <f>I39*G39</f>
        <v>1740894.94</v>
      </c>
      <c r="K39" s="201">
        <f>I39*H39</f>
        <v>1740894.94</v>
      </c>
      <c r="L39" s="202" t="s">
        <v>29</v>
      </c>
    </row>
    <row r="40" spans="2:12">
      <c r="B40" s="198" t="s">
        <v>1254</v>
      </c>
      <c r="C40" s="199" t="s">
        <v>1250</v>
      </c>
      <c r="D40" s="199" t="s">
        <v>418</v>
      </c>
      <c r="E40" s="200">
        <v>0.18754999999999999</v>
      </c>
      <c r="F40" s="200">
        <v>0.36899999999999999</v>
      </c>
      <c r="G40" s="199">
        <v>56</v>
      </c>
      <c r="H40" s="199">
        <v>56</v>
      </c>
      <c r="I40" s="201">
        <v>13802.57</v>
      </c>
      <c r="J40" s="201">
        <f>I40*G40</f>
        <v>772943.91999999993</v>
      </c>
      <c r="K40" s="201">
        <f>I40*H40</f>
        <v>772943.91999999993</v>
      </c>
      <c r="L40" s="202" t="s">
        <v>155</v>
      </c>
    </row>
    <row r="41" spans="2:12">
      <c r="B41" s="198" t="s">
        <v>202</v>
      </c>
      <c r="C41" s="199" t="s">
        <v>203</v>
      </c>
      <c r="D41" s="199" t="s">
        <v>204</v>
      </c>
      <c r="E41" s="200">
        <v>0.18754999999999999</v>
      </c>
      <c r="F41" s="200">
        <v>0.35089999999999999</v>
      </c>
      <c r="G41" s="199">
        <v>55</v>
      </c>
      <c r="H41" s="199">
        <v>55</v>
      </c>
      <c r="I41" s="201">
        <v>5148.01</v>
      </c>
      <c r="J41" s="201">
        <f>I41*G41</f>
        <v>283140.55</v>
      </c>
      <c r="K41" s="201">
        <f>I41*H41</f>
        <v>283140.55</v>
      </c>
      <c r="L41" s="202" t="s">
        <v>205</v>
      </c>
    </row>
    <row r="42" spans="2:12">
      <c r="B42" s="198" t="s">
        <v>1089</v>
      </c>
      <c r="C42" s="199" t="s">
        <v>1090</v>
      </c>
      <c r="D42" s="199" t="s">
        <v>28</v>
      </c>
      <c r="E42" s="200">
        <v>0.17121499999999998</v>
      </c>
      <c r="F42" s="200">
        <v>0.35089999999999999</v>
      </c>
      <c r="G42" s="199">
        <v>54</v>
      </c>
      <c r="H42" s="199">
        <v>54</v>
      </c>
      <c r="I42" s="201">
        <v>80000</v>
      </c>
      <c r="J42" s="201">
        <f>I42*G42</f>
        <v>4320000</v>
      </c>
      <c r="K42" s="201">
        <f>I42*H42</f>
        <v>4320000</v>
      </c>
      <c r="L42" s="202" t="s">
        <v>29</v>
      </c>
    </row>
    <row r="43" spans="2:12">
      <c r="B43" s="198" t="s">
        <v>1255</v>
      </c>
      <c r="C43" s="199" t="s">
        <v>1251</v>
      </c>
      <c r="D43" s="199" t="s">
        <v>418</v>
      </c>
      <c r="E43" s="200">
        <v>0.18754999999999999</v>
      </c>
      <c r="F43" s="200">
        <v>0.36899999999999999</v>
      </c>
      <c r="G43" s="199">
        <v>54</v>
      </c>
      <c r="H43" s="199">
        <v>55</v>
      </c>
      <c r="I43" s="201">
        <v>13802.57</v>
      </c>
      <c r="J43" s="201">
        <f>I43*G43</f>
        <v>745338.78</v>
      </c>
      <c r="K43" s="201">
        <f>I43*H43</f>
        <v>759141.35</v>
      </c>
      <c r="L43" s="202" t="s">
        <v>155</v>
      </c>
    </row>
    <row r="44" spans="2:12">
      <c r="B44" s="198" t="s">
        <v>1253</v>
      </c>
      <c r="C44" s="199" t="s">
        <v>1249</v>
      </c>
      <c r="D44" s="199" t="s">
        <v>418</v>
      </c>
      <c r="E44" s="200">
        <v>0.18754999999999999</v>
      </c>
      <c r="F44" s="200">
        <v>0.36899999999999999</v>
      </c>
      <c r="G44" s="199">
        <v>54</v>
      </c>
      <c r="H44" s="199">
        <v>54</v>
      </c>
      <c r="I44" s="201">
        <v>13802.57</v>
      </c>
      <c r="J44" s="201">
        <f>I44*G44</f>
        <v>745338.78</v>
      </c>
      <c r="K44" s="201">
        <f>I44*H44</f>
        <v>745338.78</v>
      </c>
      <c r="L44" s="202" t="s">
        <v>155</v>
      </c>
    </row>
    <row r="45" spans="2:12">
      <c r="B45" s="198" t="s">
        <v>419</v>
      </c>
      <c r="C45" s="199" t="s">
        <v>420</v>
      </c>
      <c r="D45" s="199" t="s">
        <v>154</v>
      </c>
      <c r="E45" s="200">
        <v>0.18754999999999999</v>
      </c>
      <c r="F45" s="200">
        <v>0.36899999999999999</v>
      </c>
      <c r="G45" s="199">
        <v>50</v>
      </c>
      <c r="H45" s="199">
        <v>50</v>
      </c>
      <c r="I45" s="201">
        <v>780</v>
      </c>
      <c r="J45" s="201">
        <f>I45*G45</f>
        <v>39000</v>
      </c>
      <c r="K45" s="201">
        <f>I45*H45</f>
        <v>39000</v>
      </c>
      <c r="L45" s="202" t="s">
        <v>170</v>
      </c>
    </row>
    <row r="46" spans="2:12">
      <c r="B46" s="198" t="s">
        <v>223</v>
      </c>
      <c r="C46" s="199" t="s">
        <v>224</v>
      </c>
      <c r="D46" s="199" t="s">
        <v>218</v>
      </c>
      <c r="E46" s="200">
        <v>0.18754999999999999</v>
      </c>
      <c r="F46" s="200">
        <v>0.36899999999999999</v>
      </c>
      <c r="G46" s="199">
        <v>48</v>
      </c>
      <c r="H46" s="199">
        <v>48</v>
      </c>
      <c r="I46" s="201">
        <v>2390.46</v>
      </c>
      <c r="J46" s="201">
        <f>I46*G46</f>
        <v>114742.08</v>
      </c>
      <c r="K46" s="201">
        <f>I46*H46</f>
        <v>114742.08</v>
      </c>
      <c r="L46" s="202" t="s">
        <v>155</v>
      </c>
    </row>
    <row r="47" spans="2:12">
      <c r="B47" s="198" t="s">
        <v>1273</v>
      </c>
      <c r="C47" s="199" t="s">
        <v>1274</v>
      </c>
      <c r="D47" s="199" t="s">
        <v>38</v>
      </c>
      <c r="E47" s="200">
        <v>0.17121499999999998</v>
      </c>
      <c r="F47" s="200">
        <v>0.35089999999999999</v>
      </c>
      <c r="G47" s="199">
        <v>42</v>
      </c>
      <c r="H47" s="199">
        <v>71</v>
      </c>
      <c r="I47" s="201">
        <v>479900</v>
      </c>
      <c r="J47" s="201">
        <f>I47*G47</f>
        <v>20155800</v>
      </c>
      <c r="K47" s="201">
        <f>I47*H47</f>
        <v>34072900</v>
      </c>
      <c r="L47" s="202" t="s">
        <v>67</v>
      </c>
    </row>
    <row r="48" spans="2:12">
      <c r="B48" s="198" t="s">
        <v>1087</v>
      </c>
      <c r="C48" s="199" t="s">
        <v>1109</v>
      </c>
      <c r="D48" s="199" t="s">
        <v>6</v>
      </c>
      <c r="E48" s="200">
        <v>0.14701499999999998</v>
      </c>
      <c r="F48" s="200">
        <v>0.32669999999999999</v>
      </c>
      <c r="G48" s="199">
        <v>40</v>
      </c>
      <c r="H48" s="199">
        <v>40</v>
      </c>
      <c r="I48" s="201">
        <v>857620.51</v>
      </c>
      <c r="J48" s="201">
        <f>I48*G48</f>
        <v>34304820.399999999</v>
      </c>
      <c r="K48" s="201">
        <f>I48*H48</f>
        <v>34304820.399999999</v>
      </c>
      <c r="L48" s="202" t="s">
        <v>35</v>
      </c>
    </row>
    <row r="49" spans="2:12">
      <c r="B49" s="198" t="s">
        <v>1086</v>
      </c>
      <c r="C49" s="199" t="s">
        <v>1188</v>
      </c>
      <c r="D49" s="199" t="s">
        <v>6</v>
      </c>
      <c r="E49" s="200">
        <v>0.14701499999999998</v>
      </c>
      <c r="F49" s="200">
        <v>0.32669999999999999</v>
      </c>
      <c r="G49" s="199">
        <v>37</v>
      </c>
      <c r="H49" s="199">
        <v>37</v>
      </c>
      <c r="I49" s="201">
        <v>664225.1</v>
      </c>
      <c r="J49" s="201">
        <f>I49*G49</f>
        <v>24576328.699999999</v>
      </c>
      <c r="K49" s="201">
        <f>I49*H49</f>
        <v>24576328.699999999</v>
      </c>
      <c r="L49" s="202" t="s">
        <v>35</v>
      </c>
    </row>
    <row r="50" spans="2:12">
      <c r="B50" s="198" t="s">
        <v>329</v>
      </c>
      <c r="C50" s="199" t="s">
        <v>330</v>
      </c>
      <c r="D50" s="199" t="s">
        <v>331</v>
      </c>
      <c r="E50" s="200">
        <v>0.18754999999999999</v>
      </c>
      <c r="F50" s="200">
        <v>0.36899999999999999</v>
      </c>
      <c r="G50" s="199">
        <v>36</v>
      </c>
      <c r="H50" s="199">
        <v>36</v>
      </c>
      <c r="I50" s="201">
        <v>2360</v>
      </c>
      <c r="J50" s="201">
        <f>I50*G50</f>
        <v>84960</v>
      </c>
      <c r="K50" s="201">
        <f>I50*H50</f>
        <v>84960</v>
      </c>
      <c r="L50" s="202" t="s">
        <v>155</v>
      </c>
    </row>
    <row r="51" spans="2:12">
      <c r="B51" s="198" t="s">
        <v>20</v>
      </c>
      <c r="C51" s="199" t="s">
        <v>21</v>
      </c>
      <c r="D51" s="199" t="s">
        <v>10</v>
      </c>
      <c r="E51" s="200">
        <v>0.14701499999999998</v>
      </c>
      <c r="F51" s="200">
        <v>0.32669999999999999</v>
      </c>
      <c r="G51" s="199">
        <v>35</v>
      </c>
      <c r="H51" s="199">
        <v>37</v>
      </c>
      <c r="I51" s="201">
        <v>499900.01</v>
      </c>
      <c r="J51" s="201">
        <f>I51*G51</f>
        <v>17496500.350000001</v>
      </c>
      <c r="K51" s="201">
        <f>I51*H51</f>
        <v>18496300.370000001</v>
      </c>
      <c r="L51" s="202" t="s">
        <v>22</v>
      </c>
    </row>
    <row r="52" spans="2:12">
      <c r="B52" s="198" t="s">
        <v>1038</v>
      </c>
      <c r="C52" s="199" t="s">
        <v>1256</v>
      </c>
      <c r="D52" s="199" t="s">
        <v>6</v>
      </c>
      <c r="E52" s="200">
        <v>0.14701499999999998</v>
      </c>
      <c r="F52" s="200">
        <v>0.32669999999999999</v>
      </c>
      <c r="G52" s="199">
        <v>26</v>
      </c>
      <c r="H52" s="199">
        <v>26</v>
      </c>
      <c r="I52" s="201">
        <v>1272807</v>
      </c>
      <c r="J52" s="201">
        <f>I52*G52</f>
        <v>33092982</v>
      </c>
      <c r="K52" s="201">
        <f>I52*H52</f>
        <v>33092982</v>
      </c>
      <c r="L52" s="202" t="s">
        <v>35</v>
      </c>
    </row>
    <row r="53" spans="2:12">
      <c r="B53" s="198" t="s">
        <v>368</v>
      </c>
      <c r="C53" s="199" t="s">
        <v>369</v>
      </c>
      <c r="D53" s="199" t="s">
        <v>231</v>
      </c>
      <c r="E53" s="200">
        <v>0.18754999999999999</v>
      </c>
      <c r="F53" s="200">
        <v>0.36899999999999999</v>
      </c>
      <c r="G53" s="199">
        <v>24</v>
      </c>
      <c r="H53" s="199">
        <v>24</v>
      </c>
      <c r="I53" s="201">
        <v>2210</v>
      </c>
      <c r="J53" s="201">
        <f>I53*G53</f>
        <v>53040</v>
      </c>
      <c r="K53" s="201">
        <f>I53*H53</f>
        <v>53040</v>
      </c>
      <c r="L53" s="202" t="s">
        <v>232</v>
      </c>
    </row>
    <row r="54" spans="2:12">
      <c r="B54" s="198" t="s">
        <v>1293</v>
      </c>
      <c r="C54" s="199" t="s">
        <v>1294</v>
      </c>
      <c r="D54" s="199" t="s">
        <v>52</v>
      </c>
      <c r="E54" s="200">
        <v>0.17121499999999998</v>
      </c>
      <c r="F54" s="200">
        <v>0.35089999999999999</v>
      </c>
      <c r="G54" s="199">
        <v>23</v>
      </c>
      <c r="H54" s="199">
        <v>23</v>
      </c>
      <c r="I54" s="201">
        <v>36844</v>
      </c>
      <c r="J54" s="201">
        <f>I54*G54</f>
        <v>847412</v>
      </c>
      <c r="K54" s="201">
        <f>I54*H54</f>
        <v>847412</v>
      </c>
      <c r="L54" s="202" t="s">
        <v>35</v>
      </c>
    </row>
    <row r="55" spans="2:12">
      <c r="B55" s="198" t="s">
        <v>340</v>
      </c>
      <c r="C55" s="199" t="s">
        <v>341</v>
      </c>
      <c r="D55" s="199" t="s">
        <v>154</v>
      </c>
      <c r="E55" s="200">
        <v>0.18754999999999999</v>
      </c>
      <c r="F55" s="200">
        <v>0.36899999999999999</v>
      </c>
      <c r="G55" s="199">
        <v>23</v>
      </c>
      <c r="H55" s="199">
        <v>23</v>
      </c>
      <c r="I55" s="201">
        <v>3250</v>
      </c>
      <c r="J55" s="201">
        <f>I55*G55</f>
        <v>74750</v>
      </c>
      <c r="K55" s="201">
        <f>I55*H55</f>
        <v>74750</v>
      </c>
      <c r="L55" s="202" t="s">
        <v>170</v>
      </c>
    </row>
    <row r="56" spans="2:12">
      <c r="B56" s="198" t="s">
        <v>286</v>
      </c>
      <c r="C56" s="199" t="s">
        <v>287</v>
      </c>
      <c r="D56" s="199" t="s">
        <v>154</v>
      </c>
      <c r="E56" s="200">
        <v>0.18754999999999999</v>
      </c>
      <c r="F56" s="200">
        <v>0.36899999999999999</v>
      </c>
      <c r="G56" s="199">
        <v>22</v>
      </c>
      <c r="H56" s="199">
        <v>22</v>
      </c>
      <c r="I56" s="201">
        <v>5525.01</v>
      </c>
      <c r="J56" s="201">
        <f>I56*G56</f>
        <v>121550.22</v>
      </c>
      <c r="K56" s="201">
        <f>I56*H56</f>
        <v>121550.22</v>
      </c>
      <c r="L56" s="202" t="s">
        <v>155</v>
      </c>
    </row>
    <row r="57" spans="2:12">
      <c r="B57" s="198" t="s">
        <v>946</v>
      </c>
      <c r="C57" s="199" t="s">
        <v>947</v>
      </c>
      <c r="D57" s="199" t="s">
        <v>72</v>
      </c>
      <c r="E57" s="200">
        <v>0.16940000000000002</v>
      </c>
      <c r="F57" s="200">
        <v>0.35089999999999999</v>
      </c>
      <c r="G57" s="199">
        <v>19</v>
      </c>
      <c r="H57" s="199">
        <v>19</v>
      </c>
      <c r="I57" s="201">
        <v>12798</v>
      </c>
      <c r="J57" s="201">
        <f>I57*G57</f>
        <v>243162</v>
      </c>
      <c r="K57" s="201">
        <f>I57*H57</f>
        <v>243162</v>
      </c>
      <c r="L57" s="202" t="s">
        <v>73</v>
      </c>
    </row>
    <row r="58" spans="2:12">
      <c r="B58" s="198" t="s">
        <v>399</v>
      </c>
      <c r="C58" s="199" t="s">
        <v>400</v>
      </c>
      <c r="D58" s="199" t="s">
        <v>154</v>
      </c>
      <c r="E58" s="200">
        <v>0.18754999999999999</v>
      </c>
      <c r="F58" s="200">
        <v>0.36899999999999999</v>
      </c>
      <c r="G58" s="199">
        <v>19</v>
      </c>
      <c r="H58" s="199">
        <v>19</v>
      </c>
      <c r="I58" s="201">
        <v>2080</v>
      </c>
      <c r="J58" s="201">
        <f>I58*G58</f>
        <v>39520</v>
      </c>
      <c r="K58" s="201">
        <f>I58*H58</f>
        <v>39520</v>
      </c>
      <c r="L58" s="202" t="s">
        <v>170</v>
      </c>
    </row>
    <row r="59" spans="2:12">
      <c r="B59" s="198" t="s">
        <v>436</v>
      </c>
      <c r="C59" s="199" t="s">
        <v>437</v>
      </c>
      <c r="D59" s="199" t="s">
        <v>154</v>
      </c>
      <c r="E59" s="200">
        <v>0.18754999999999999</v>
      </c>
      <c r="F59" s="200">
        <v>0.36899999999999999</v>
      </c>
      <c r="G59" s="199">
        <v>19</v>
      </c>
      <c r="H59" s="199">
        <v>19</v>
      </c>
      <c r="I59" s="201">
        <v>1950</v>
      </c>
      <c r="J59" s="201">
        <f>I59*G59</f>
        <v>37050</v>
      </c>
      <c r="K59" s="201">
        <f>I59*H59</f>
        <v>37050</v>
      </c>
      <c r="L59" s="202" t="s">
        <v>155</v>
      </c>
    </row>
    <row r="60" spans="2:12">
      <c r="B60" s="198" t="s">
        <v>513</v>
      </c>
      <c r="C60" s="199" t="s">
        <v>514</v>
      </c>
      <c r="D60" s="199" t="s">
        <v>515</v>
      </c>
      <c r="E60" s="200">
        <v>0.18754999999999999</v>
      </c>
      <c r="F60" s="200">
        <v>0.36899999999999999</v>
      </c>
      <c r="G60" s="199">
        <v>19</v>
      </c>
      <c r="H60" s="199">
        <v>19</v>
      </c>
      <c r="I60" s="201">
        <v>1310.4100000000001</v>
      </c>
      <c r="J60" s="201">
        <f>I60*G60</f>
        <v>24897.79</v>
      </c>
      <c r="K60" s="201">
        <f>I60*H60</f>
        <v>24897.79</v>
      </c>
      <c r="L60" s="202" t="s">
        <v>155</v>
      </c>
    </row>
    <row r="61" spans="2:12">
      <c r="B61" s="198" t="s">
        <v>504</v>
      </c>
      <c r="C61" s="199" t="s">
        <v>505</v>
      </c>
      <c r="D61" s="199" t="s">
        <v>154</v>
      </c>
      <c r="E61" s="200">
        <v>0.18754999999999999</v>
      </c>
      <c r="F61" s="200">
        <v>0.36899999999999999</v>
      </c>
      <c r="G61" s="199">
        <v>19</v>
      </c>
      <c r="H61" s="199">
        <v>19</v>
      </c>
      <c r="I61" s="201">
        <v>1235</v>
      </c>
      <c r="J61" s="201">
        <f>I61*G61</f>
        <v>23465</v>
      </c>
      <c r="K61" s="201">
        <f>I61*H61</f>
        <v>23465</v>
      </c>
      <c r="L61" s="202" t="s">
        <v>170</v>
      </c>
    </row>
    <row r="62" spans="2:12">
      <c r="B62" s="198" t="s">
        <v>237</v>
      </c>
      <c r="C62" s="199" t="s">
        <v>238</v>
      </c>
      <c r="D62" s="199" t="s">
        <v>239</v>
      </c>
      <c r="E62" s="200">
        <v>0.18754999999999999</v>
      </c>
      <c r="F62" s="200">
        <v>0.36899999999999999</v>
      </c>
      <c r="G62" s="199">
        <v>18</v>
      </c>
      <c r="H62" s="199">
        <v>18</v>
      </c>
      <c r="I62" s="201">
        <v>11700</v>
      </c>
      <c r="J62" s="201">
        <f>I62*G62</f>
        <v>210600</v>
      </c>
      <c r="K62" s="201">
        <f>I62*H62</f>
        <v>210600</v>
      </c>
      <c r="L62" s="202" t="s">
        <v>148</v>
      </c>
    </row>
    <row r="63" spans="2:12">
      <c r="B63" s="198" t="s">
        <v>1229</v>
      </c>
      <c r="C63" s="199" t="s">
        <v>1230</v>
      </c>
      <c r="D63" s="199" t="s">
        <v>38</v>
      </c>
      <c r="E63" s="200">
        <v>0.17121499999999998</v>
      </c>
      <c r="F63" s="200">
        <v>0.35089999999999999</v>
      </c>
      <c r="G63" s="199">
        <v>17</v>
      </c>
      <c r="H63" s="199">
        <v>19</v>
      </c>
      <c r="I63" s="201">
        <v>339068</v>
      </c>
      <c r="J63" s="201">
        <f>I63*G63</f>
        <v>5764156</v>
      </c>
      <c r="K63" s="201">
        <f>I63*H63</f>
        <v>6442292</v>
      </c>
      <c r="L63" s="202" t="s">
        <v>25</v>
      </c>
    </row>
    <row r="64" spans="2:12">
      <c r="B64" s="198" t="s">
        <v>308</v>
      </c>
      <c r="C64" s="199" t="s">
        <v>309</v>
      </c>
      <c r="D64" s="199" t="s">
        <v>231</v>
      </c>
      <c r="E64" s="200">
        <v>0.18754999999999999</v>
      </c>
      <c r="F64" s="200">
        <v>0.36899999999999999</v>
      </c>
      <c r="G64" s="199">
        <v>16</v>
      </c>
      <c r="H64" s="199">
        <v>16</v>
      </c>
      <c r="I64" s="201">
        <v>6045</v>
      </c>
      <c r="J64" s="201">
        <f>I64*G64</f>
        <v>96720</v>
      </c>
      <c r="K64" s="201">
        <f>I64*H64</f>
        <v>96720</v>
      </c>
      <c r="L64" s="202" t="s">
        <v>232</v>
      </c>
    </row>
    <row r="65" spans="2:12">
      <c r="B65" s="198" t="s">
        <v>465</v>
      </c>
      <c r="C65" s="199" t="s">
        <v>466</v>
      </c>
      <c r="D65" s="199" t="s">
        <v>231</v>
      </c>
      <c r="E65" s="200">
        <v>0.18754999999999999</v>
      </c>
      <c r="F65" s="200">
        <v>0.36899999999999999</v>
      </c>
      <c r="G65" s="199">
        <v>16</v>
      </c>
      <c r="H65" s="199">
        <v>16</v>
      </c>
      <c r="I65" s="201">
        <v>1949.35</v>
      </c>
      <c r="J65" s="201">
        <f>I65*G65</f>
        <v>31189.599999999999</v>
      </c>
      <c r="K65" s="201">
        <f>I65*H65</f>
        <v>31189.599999999999</v>
      </c>
      <c r="L65" s="202" t="s">
        <v>232</v>
      </c>
    </row>
    <row r="66" spans="2:12">
      <c r="B66" s="198" t="s">
        <v>295</v>
      </c>
      <c r="C66" s="199" t="s">
        <v>296</v>
      </c>
      <c r="D66" s="199" t="s">
        <v>231</v>
      </c>
      <c r="E66" s="200">
        <v>0.18754999999999999</v>
      </c>
      <c r="F66" s="200">
        <v>0.36899999999999999</v>
      </c>
      <c r="G66" s="199">
        <v>13</v>
      </c>
      <c r="H66" s="199">
        <v>13</v>
      </c>
      <c r="I66" s="201">
        <v>2210</v>
      </c>
      <c r="J66" s="201">
        <f>I66*G66</f>
        <v>28730</v>
      </c>
      <c r="K66" s="201">
        <f>I66*H66</f>
        <v>28730</v>
      </c>
      <c r="L66" s="202" t="s">
        <v>232</v>
      </c>
    </row>
    <row r="67" spans="2:12">
      <c r="B67" s="198" t="s">
        <v>288</v>
      </c>
      <c r="C67" s="199" t="s">
        <v>289</v>
      </c>
      <c r="D67" s="199" t="s">
        <v>154</v>
      </c>
      <c r="E67" s="200">
        <v>0.18754999999999999</v>
      </c>
      <c r="F67" s="200">
        <v>0.36899999999999999</v>
      </c>
      <c r="G67" s="199">
        <v>12</v>
      </c>
      <c r="H67" s="199">
        <v>12</v>
      </c>
      <c r="I67" s="201">
        <v>9295</v>
      </c>
      <c r="J67" s="201">
        <f>I67*G67</f>
        <v>111540</v>
      </c>
      <c r="K67" s="201">
        <f>I67*H67</f>
        <v>111540</v>
      </c>
      <c r="L67" s="202" t="s">
        <v>155</v>
      </c>
    </row>
    <row r="68" spans="2:12">
      <c r="B68" s="198" t="s">
        <v>506</v>
      </c>
      <c r="C68" s="199" t="s">
        <v>507</v>
      </c>
      <c r="D68" s="199" t="s">
        <v>154</v>
      </c>
      <c r="E68" s="200">
        <v>0.18754999999999999</v>
      </c>
      <c r="F68" s="200">
        <v>0.36899999999999999</v>
      </c>
      <c r="G68" s="199">
        <v>12</v>
      </c>
      <c r="H68" s="199">
        <v>12</v>
      </c>
      <c r="I68" s="201">
        <v>2145</v>
      </c>
      <c r="J68" s="201">
        <f>I68*G68</f>
        <v>25740</v>
      </c>
      <c r="K68" s="201">
        <f>I68*H68</f>
        <v>25740</v>
      </c>
      <c r="L68" s="202" t="s">
        <v>170</v>
      </c>
    </row>
    <row r="69" spans="2:12">
      <c r="B69" s="198" t="s">
        <v>372</v>
      </c>
      <c r="C69" s="199" t="s">
        <v>373</v>
      </c>
      <c r="D69" s="199" t="s">
        <v>218</v>
      </c>
      <c r="E69" s="200">
        <v>0.18754999999999999</v>
      </c>
      <c r="F69" s="200">
        <v>0.36899999999999999</v>
      </c>
      <c r="G69" s="199">
        <v>12</v>
      </c>
      <c r="H69" s="199">
        <v>12</v>
      </c>
      <c r="I69" s="201">
        <v>1287.17</v>
      </c>
      <c r="J69" s="201">
        <f>I69*G69</f>
        <v>15446.04</v>
      </c>
      <c r="K69" s="201">
        <f>I69*H69</f>
        <v>15446.04</v>
      </c>
      <c r="L69" s="202" t="s">
        <v>155</v>
      </c>
    </row>
    <row r="70" spans="2:12">
      <c r="B70" s="198" t="s">
        <v>1286</v>
      </c>
      <c r="C70" s="199" t="s">
        <v>1295</v>
      </c>
      <c r="D70" s="199" t="s">
        <v>52</v>
      </c>
      <c r="E70" s="200">
        <v>0.17121499999999998</v>
      </c>
      <c r="F70" s="200">
        <v>0.35089999999999999</v>
      </c>
      <c r="G70" s="199">
        <v>10</v>
      </c>
      <c r="H70" s="199">
        <v>10</v>
      </c>
      <c r="I70" s="201">
        <v>39088</v>
      </c>
      <c r="J70" s="201">
        <f>I70*G70</f>
        <v>390880</v>
      </c>
      <c r="K70" s="201">
        <f>I70*H70</f>
        <v>390880</v>
      </c>
      <c r="L70" s="202" t="s">
        <v>35</v>
      </c>
    </row>
    <row r="71" spans="2:12">
      <c r="B71" s="198" t="s">
        <v>1083</v>
      </c>
      <c r="C71" s="199" t="s">
        <v>1291</v>
      </c>
      <c r="D71" s="199" t="s">
        <v>52</v>
      </c>
      <c r="E71" s="200">
        <v>0.17121499999999998</v>
      </c>
      <c r="F71" s="200">
        <v>0.35089999999999999</v>
      </c>
      <c r="G71" s="199">
        <v>10</v>
      </c>
      <c r="H71" s="199">
        <v>10</v>
      </c>
      <c r="I71" s="201">
        <v>35577</v>
      </c>
      <c r="J71" s="201">
        <f>I71*G71</f>
        <v>355770</v>
      </c>
      <c r="K71" s="201">
        <f>I71*H71</f>
        <v>355770</v>
      </c>
      <c r="L71" s="202" t="s">
        <v>35</v>
      </c>
    </row>
    <row r="72" spans="2:12">
      <c r="B72" s="198" t="s">
        <v>348</v>
      </c>
      <c r="C72" s="199" t="s">
        <v>349</v>
      </c>
      <c r="D72" s="199" t="s">
        <v>231</v>
      </c>
      <c r="E72" s="200">
        <v>0.18754999999999999</v>
      </c>
      <c r="F72" s="200">
        <v>0.36899999999999999</v>
      </c>
      <c r="G72" s="199">
        <v>10</v>
      </c>
      <c r="H72" s="199">
        <v>10</v>
      </c>
      <c r="I72" s="201">
        <v>6045</v>
      </c>
      <c r="J72" s="201">
        <f>I72*G72</f>
        <v>60450</v>
      </c>
      <c r="K72" s="201">
        <f>I72*H72</f>
        <v>60450</v>
      </c>
      <c r="L72" s="202" t="s">
        <v>232</v>
      </c>
    </row>
    <row r="73" spans="2:12">
      <c r="B73" s="198" t="s">
        <v>338</v>
      </c>
      <c r="C73" s="199" t="s">
        <v>339</v>
      </c>
      <c r="D73" s="199" t="s">
        <v>154</v>
      </c>
      <c r="E73" s="200">
        <v>0.18754999999999999</v>
      </c>
      <c r="F73" s="200">
        <v>0.36899999999999999</v>
      </c>
      <c r="G73" s="199">
        <v>10</v>
      </c>
      <c r="H73" s="199">
        <v>10</v>
      </c>
      <c r="I73" s="201">
        <v>3639.99</v>
      </c>
      <c r="J73" s="201">
        <f>I73*G73</f>
        <v>36399.899999999994</v>
      </c>
      <c r="K73" s="201">
        <f>I73*H73</f>
        <v>36399.899999999994</v>
      </c>
      <c r="L73" s="202" t="s">
        <v>170</v>
      </c>
    </row>
    <row r="74" spans="2:12">
      <c r="B74" s="198" t="s">
        <v>952</v>
      </c>
      <c r="C74" s="199" t="s">
        <v>953</v>
      </c>
      <c r="D74" s="199" t="s">
        <v>154</v>
      </c>
      <c r="E74" s="200">
        <v>0.18754999999999999</v>
      </c>
      <c r="F74" s="200">
        <v>0.36899999999999999</v>
      </c>
      <c r="G74" s="199">
        <v>10</v>
      </c>
      <c r="H74" s="199">
        <v>10</v>
      </c>
      <c r="I74" s="201">
        <v>1000</v>
      </c>
      <c r="J74" s="201">
        <f>I74*G74</f>
        <v>10000</v>
      </c>
      <c r="K74" s="201">
        <f>I74*H74</f>
        <v>10000</v>
      </c>
      <c r="L74" s="202" t="s">
        <v>170</v>
      </c>
    </row>
    <row r="75" spans="2:12">
      <c r="B75" s="198" t="s">
        <v>219</v>
      </c>
      <c r="C75" s="199" t="s">
        <v>220</v>
      </c>
      <c r="D75" s="199" t="s">
        <v>28</v>
      </c>
      <c r="E75" s="200">
        <v>0.17121499999999998</v>
      </c>
      <c r="F75" s="200">
        <v>0.35089999999999999</v>
      </c>
      <c r="G75" s="199">
        <v>9</v>
      </c>
      <c r="H75" s="199">
        <v>9</v>
      </c>
      <c r="I75" s="201">
        <v>28316.63</v>
      </c>
      <c r="J75" s="201">
        <f>I75*G75</f>
        <v>254849.67</v>
      </c>
      <c r="K75" s="201">
        <f>I75*H75</f>
        <v>254849.67</v>
      </c>
      <c r="L75" s="202" t="s">
        <v>108</v>
      </c>
    </row>
    <row r="76" spans="2:12">
      <c r="B76" s="198" t="s">
        <v>353</v>
      </c>
      <c r="C76" s="199" t="s">
        <v>354</v>
      </c>
      <c r="D76" s="199" t="s">
        <v>235</v>
      </c>
      <c r="E76" s="200">
        <v>0.19359999999999999</v>
      </c>
      <c r="F76" s="200">
        <v>0.37509999999999999</v>
      </c>
      <c r="G76" s="199">
        <v>9</v>
      </c>
      <c r="H76" s="199">
        <v>9</v>
      </c>
      <c r="I76" s="201">
        <v>6303.79</v>
      </c>
      <c r="J76" s="201">
        <f>I76*G76</f>
        <v>56734.11</v>
      </c>
      <c r="K76" s="201">
        <f>I76*H76</f>
        <v>56734.11</v>
      </c>
      <c r="L76" s="202" t="s">
        <v>355</v>
      </c>
    </row>
    <row r="77" spans="2:12">
      <c r="B77" s="198" t="s">
        <v>455</v>
      </c>
      <c r="C77" s="199" t="s">
        <v>456</v>
      </c>
      <c r="D77" s="199" t="s">
        <v>154</v>
      </c>
      <c r="E77" s="200">
        <v>0.18754999999999999</v>
      </c>
      <c r="F77" s="200">
        <v>0.36899999999999999</v>
      </c>
      <c r="G77" s="199">
        <v>9</v>
      </c>
      <c r="H77" s="199">
        <v>9</v>
      </c>
      <c r="I77" s="201">
        <v>3835</v>
      </c>
      <c r="J77" s="201">
        <f>I77*G77</f>
        <v>34515</v>
      </c>
      <c r="K77" s="201">
        <f>I77*H77</f>
        <v>34515</v>
      </c>
      <c r="L77" s="202" t="s">
        <v>170</v>
      </c>
    </row>
    <row r="78" spans="2:12">
      <c r="B78" s="198" t="s">
        <v>60</v>
      </c>
      <c r="C78" s="199" t="s">
        <v>61</v>
      </c>
      <c r="D78" s="199" t="s">
        <v>38</v>
      </c>
      <c r="E78" s="200">
        <v>0.17121499999999998</v>
      </c>
      <c r="F78" s="200">
        <v>0.35089999999999999</v>
      </c>
      <c r="G78" s="199">
        <v>8</v>
      </c>
      <c r="H78" s="199">
        <v>8</v>
      </c>
      <c r="I78" s="201">
        <v>1716709</v>
      </c>
      <c r="J78" s="201">
        <f>I78*G78</f>
        <v>13733672</v>
      </c>
      <c r="K78" s="201">
        <f>I78*H78</f>
        <v>13733672</v>
      </c>
      <c r="L78" s="202" t="s">
        <v>15</v>
      </c>
    </row>
    <row r="79" spans="2:12">
      <c r="B79" s="198" t="s">
        <v>55</v>
      </c>
      <c r="C79" s="199" t="s">
        <v>56</v>
      </c>
      <c r="D79" s="199" t="s">
        <v>41</v>
      </c>
      <c r="E79" s="200">
        <v>0.19359999999999999</v>
      </c>
      <c r="F79" s="200">
        <v>0.37509999999999999</v>
      </c>
      <c r="G79" s="199">
        <v>8</v>
      </c>
      <c r="H79" s="199">
        <v>8</v>
      </c>
      <c r="I79" s="201">
        <v>177445.29</v>
      </c>
      <c r="J79" s="201">
        <f>I79*G79</f>
        <v>1419562.32</v>
      </c>
      <c r="K79" s="201">
        <f>I79*H79</f>
        <v>1419562.32</v>
      </c>
      <c r="L79" s="202" t="s">
        <v>42</v>
      </c>
    </row>
    <row r="80" spans="2:12">
      <c r="B80" s="198" t="s">
        <v>242</v>
      </c>
      <c r="C80" s="199" t="s">
        <v>243</v>
      </c>
      <c r="D80" s="199" t="s">
        <v>244</v>
      </c>
      <c r="E80" s="200">
        <v>0.18754999999999999</v>
      </c>
      <c r="F80" s="200">
        <v>0.36899999999999999</v>
      </c>
      <c r="G80" s="199">
        <v>8</v>
      </c>
      <c r="H80" s="199">
        <v>8</v>
      </c>
      <c r="I80" s="201">
        <v>27168.9</v>
      </c>
      <c r="J80" s="201">
        <f>I80*G80</f>
        <v>217351.2</v>
      </c>
      <c r="K80" s="201">
        <f>I80*H80</f>
        <v>217351.2</v>
      </c>
      <c r="L80" s="202" t="s">
        <v>155</v>
      </c>
    </row>
    <row r="81" spans="2:12">
      <c r="B81" s="198" t="s">
        <v>966</v>
      </c>
      <c r="C81" s="199" t="s">
        <v>969</v>
      </c>
      <c r="D81" s="199" t="s">
        <v>973</v>
      </c>
      <c r="E81" s="200">
        <v>0.19359999999999999</v>
      </c>
      <c r="F81" s="200">
        <v>0.32669999999999999</v>
      </c>
      <c r="G81" s="199">
        <v>7</v>
      </c>
      <c r="H81" s="199">
        <v>7</v>
      </c>
      <c r="I81" s="201">
        <v>286428.15999999997</v>
      </c>
      <c r="J81" s="201">
        <f>I81*G81</f>
        <v>2004997.1199999999</v>
      </c>
      <c r="K81" s="201">
        <f>I81*H81</f>
        <v>2004997.1199999999</v>
      </c>
      <c r="L81" s="202" t="s">
        <v>42</v>
      </c>
    </row>
    <row r="82" spans="2:12">
      <c r="B82" s="198" t="s">
        <v>623</v>
      </c>
      <c r="C82" s="199" t="s">
        <v>624</v>
      </c>
      <c r="D82" s="199" t="s">
        <v>154</v>
      </c>
      <c r="E82" s="200">
        <v>0.18754999999999999</v>
      </c>
      <c r="F82" s="200">
        <v>0.36899999999999999</v>
      </c>
      <c r="G82" s="199">
        <v>7</v>
      </c>
      <c r="H82" s="199">
        <v>7</v>
      </c>
      <c r="I82" s="201">
        <v>1950</v>
      </c>
      <c r="J82" s="201">
        <f>I82*G82</f>
        <v>13650</v>
      </c>
      <c r="K82" s="201">
        <f>I82*H82</f>
        <v>13650</v>
      </c>
      <c r="L82" s="202" t="s">
        <v>155</v>
      </c>
    </row>
    <row r="83" spans="2:12">
      <c r="B83" s="198" t="s">
        <v>1258</v>
      </c>
      <c r="C83" s="199" t="s">
        <v>1257</v>
      </c>
      <c r="D83" s="199" t="s">
        <v>6</v>
      </c>
      <c r="E83" s="200">
        <v>0.14701499999999998</v>
      </c>
      <c r="F83" s="200">
        <v>0.32669999999999999</v>
      </c>
      <c r="G83" s="199">
        <v>6</v>
      </c>
      <c r="H83" s="199">
        <v>6</v>
      </c>
      <c r="I83" s="201">
        <v>1114359</v>
      </c>
      <c r="J83" s="201">
        <f>I83*G83</f>
        <v>6686154</v>
      </c>
      <c r="K83" s="201">
        <f>I83*H83</f>
        <v>6686154</v>
      </c>
      <c r="L83" s="202" t="s">
        <v>35</v>
      </c>
    </row>
    <row r="84" spans="2:12">
      <c r="B84" s="198" t="s">
        <v>414</v>
      </c>
      <c r="C84" s="199" t="s">
        <v>415</v>
      </c>
      <c r="D84" s="199" t="s">
        <v>72</v>
      </c>
      <c r="E84" s="200">
        <v>0.16940000000000002</v>
      </c>
      <c r="F84" s="200">
        <v>0.35089999999999999</v>
      </c>
      <c r="G84" s="199">
        <v>6</v>
      </c>
      <c r="H84" s="199">
        <v>6</v>
      </c>
      <c r="I84" s="201">
        <v>28600</v>
      </c>
      <c r="J84" s="201">
        <f>I84*G84</f>
        <v>171600</v>
      </c>
      <c r="K84" s="201">
        <f>I84*H84</f>
        <v>171600</v>
      </c>
      <c r="L84" s="202" t="s">
        <v>265</v>
      </c>
    </row>
    <row r="85" spans="2:12">
      <c r="B85" s="198" t="s">
        <v>245</v>
      </c>
      <c r="C85" s="199" t="s">
        <v>246</v>
      </c>
      <c r="D85" s="199" t="s">
        <v>28</v>
      </c>
      <c r="E85" s="200">
        <v>0.17121499999999998</v>
      </c>
      <c r="F85" s="200">
        <v>0.35089999999999999</v>
      </c>
      <c r="G85" s="199">
        <v>6</v>
      </c>
      <c r="H85" s="199">
        <v>6</v>
      </c>
      <c r="I85" s="201">
        <v>23842.05</v>
      </c>
      <c r="J85" s="201">
        <f>I85*G85</f>
        <v>143052.29999999999</v>
      </c>
      <c r="K85" s="201">
        <f>I85*H85</f>
        <v>143052.29999999999</v>
      </c>
      <c r="L85" s="202" t="s">
        <v>108</v>
      </c>
    </row>
    <row r="86" spans="2:12">
      <c r="B86" s="198" t="s">
        <v>472</v>
      </c>
      <c r="C86" s="199" t="s">
        <v>473</v>
      </c>
      <c r="D86" s="199" t="s">
        <v>218</v>
      </c>
      <c r="E86" s="200">
        <v>0.18754999999999999</v>
      </c>
      <c r="F86" s="200">
        <v>0.36899999999999999</v>
      </c>
      <c r="G86" s="199">
        <v>6</v>
      </c>
      <c r="H86" s="199">
        <v>6</v>
      </c>
      <c r="I86" s="201">
        <v>5200</v>
      </c>
      <c r="J86" s="201">
        <f>I86*G86</f>
        <v>31200</v>
      </c>
      <c r="K86" s="201">
        <f>I86*H86</f>
        <v>31200</v>
      </c>
      <c r="L86" s="202" t="s">
        <v>232</v>
      </c>
    </row>
    <row r="87" spans="2:12">
      <c r="B87" s="198" t="s">
        <v>870</v>
      </c>
      <c r="C87" s="199" t="s">
        <v>871</v>
      </c>
      <c r="D87" s="199" t="s">
        <v>154</v>
      </c>
      <c r="E87" s="200">
        <v>0.18754999999999999</v>
      </c>
      <c r="F87" s="200">
        <v>0.36899999999999999</v>
      </c>
      <c r="G87" s="199">
        <v>6</v>
      </c>
      <c r="H87" s="199">
        <v>6</v>
      </c>
      <c r="I87" s="201">
        <v>195.16</v>
      </c>
      <c r="J87" s="201">
        <f>I87*G87</f>
        <v>1170.96</v>
      </c>
      <c r="K87" s="201">
        <f>I87*H87</f>
        <v>1170.96</v>
      </c>
      <c r="L87" s="202" t="s">
        <v>232</v>
      </c>
    </row>
    <row r="88" spans="2:12">
      <c r="B88" s="198" t="s">
        <v>965</v>
      </c>
      <c r="C88" s="199" t="s">
        <v>972</v>
      </c>
      <c r="D88" s="199" t="s">
        <v>973</v>
      </c>
      <c r="E88" s="200">
        <v>0.19359999999999999</v>
      </c>
      <c r="F88" s="200">
        <v>0.32669999999999999</v>
      </c>
      <c r="G88" s="199">
        <v>5</v>
      </c>
      <c r="H88" s="199">
        <v>6</v>
      </c>
      <c r="I88" s="201">
        <v>237616.17</v>
      </c>
      <c r="J88" s="201">
        <f>I88*G88</f>
        <v>1188080.8500000001</v>
      </c>
      <c r="K88" s="201">
        <f>I88*H88</f>
        <v>1425697.02</v>
      </c>
      <c r="L88" s="202" t="s">
        <v>42</v>
      </c>
    </row>
    <row r="89" spans="2:12">
      <c r="B89" s="198" t="s">
        <v>1299</v>
      </c>
      <c r="C89" s="199" t="s">
        <v>1300</v>
      </c>
      <c r="D89" s="199" t="s">
        <v>52</v>
      </c>
      <c r="E89" s="200">
        <v>0.17121499999999998</v>
      </c>
      <c r="F89" s="200">
        <v>0.35089999999999999</v>
      </c>
      <c r="G89" s="199">
        <v>5</v>
      </c>
      <c r="H89" s="199">
        <v>9</v>
      </c>
      <c r="I89" s="201">
        <v>48755.99</v>
      </c>
      <c r="J89" s="201">
        <f>I89*G89</f>
        <v>243779.94999999998</v>
      </c>
      <c r="K89" s="201">
        <f>I89*H89</f>
        <v>438803.91</v>
      </c>
      <c r="L89" s="202" t="s">
        <v>35</v>
      </c>
    </row>
    <row r="90" spans="2:12">
      <c r="B90" s="198" t="s">
        <v>261</v>
      </c>
      <c r="C90" s="199" t="s">
        <v>262</v>
      </c>
      <c r="D90" s="199" t="s">
        <v>72</v>
      </c>
      <c r="E90" s="200">
        <v>0.16940000000000002</v>
      </c>
      <c r="F90" s="200">
        <v>0.35089999999999999</v>
      </c>
      <c r="G90" s="199">
        <v>5</v>
      </c>
      <c r="H90" s="199">
        <v>5</v>
      </c>
      <c r="I90" s="201">
        <v>35577.35</v>
      </c>
      <c r="J90" s="201">
        <f>I90*G90</f>
        <v>177886.75</v>
      </c>
      <c r="K90" s="201">
        <f>I90*H90</f>
        <v>177886.75</v>
      </c>
      <c r="L90" s="202" t="s">
        <v>29</v>
      </c>
    </row>
    <row r="91" spans="2:12">
      <c r="B91" s="198" t="s">
        <v>327</v>
      </c>
      <c r="C91" s="199" t="s">
        <v>328</v>
      </c>
      <c r="D91" s="199" t="s">
        <v>72</v>
      </c>
      <c r="E91" s="200">
        <v>0.16940000000000002</v>
      </c>
      <c r="F91" s="200">
        <v>0.35089999999999999</v>
      </c>
      <c r="G91" s="199">
        <v>5</v>
      </c>
      <c r="H91" s="199">
        <v>5</v>
      </c>
      <c r="I91" s="201">
        <v>31384</v>
      </c>
      <c r="J91" s="201">
        <f>I91*G91</f>
        <v>156920</v>
      </c>
      <c r="K91" s="201">
        <f>I91*H91</f>
        <v>156920</v>
      </c>
      <c r="L91" s="202" t="s">
        <v>265</v>
      </c>
    </row>
    <row r="92" spans="2:12">
      <c r="B92" s="198" t="s">
        <v>593</v>
      </c>
      <c r="C92" s="199" t="s">
        <v>594</v>
      </c>
      <c r="D92" s="199" t="s">
        <v>72</v>
      </c>
      <c r="E92" s="200">
        <v>0.16940000000000002</v>
      </c>
      <c r="F92" s="200">
        <v>0.35089999999999999</v>
      </c>
      <c r="G92" s="199">
        <v>5</v>
      </c>
      <c r="H92" s="199">
        <v>5</v>
      </c>
      <c r="I92" s="201">
        <v>22050</v>
      </c>
      <c r="J92" s="201">
        <f>I92*G92</f>
        <v>110250</v>
      </c>
      <c r="K92" s="201">
        <f>I92*H92</f>
        <v>110250</v>
      </c>
      <c r="L92" s="202" t="s">
        <v>73</v>
      </c>
    </row>
    <row r="93" spans="2:12">
      <c r="B93" s="198" t="s">
        <v>498</v>
      </c>
      <c r="C93" s="199" t="s">
        <v>499</v>
      </c>
      <c r="D93" s="199" t="s">
        <v>154</v>
      </c>
      <c r="E93" s="200">
        <v>0.18754999999999999</v>
      </c>
      <c r="F93" s="200">
        <v>0.36899999999999999</v>
      </c>
      <c r="G93" s="199">
        <v>5</v>
      </c>
      <c r="H93" s="199">
        <v>5</v>
      </c>
      <c r="I93" s="201">
        <v>5200</v>
      </c>
      <c r="J93" s="201">
        <f>I93*G93</f>
        <v>26000</v>
      </c>
      <c r="K93" s="201">
        <f>I93*H93</f>
        <v>26000</v>
      </c>
      <c r="L93" s="202" t="s">
        <v>155</v>
      </c>
    </row>
    <row r="94" spans="2:12">
      <c r="B94" s="198" t="s">
        <v>530</v>
      </c>
      <c r="C94" s="199" t="s">
        <v>531</v>
      </c>
      <c r="D94" s="199" t="s">
        <v>154</v>
      </c>
      <c r="E94" s="200">
        <v>0.18754999999999999</v>
      </c>
      <c r="F94" s="200">
        <v>0.36899999999999999</v>
      </c>
      <c r="G94" s="199">
        <v>5</v>
      </c>
      <c r="H94" s="199">
        <v>5</v>
      </c>
      <c r="I94" s="201">
        <v>4451.2</v>
      </c>
      <c r="J94" s="201">
        <f>I94*G94</f>
        <v>22256</v>
      </c>
      <c r="K94" s="201">
        <f>I94*H94</f>
        <v>22256</v>
      </c>
      <c r="L94" s="202" t="s">
        <v>155</v>
      </c>
    </row>
    <row r="95" spans="2:12">
      <c r="B95" s="198" t="s">
        <v>591</v>
      </c>
      <c r="C95" s="199" t="s">
        <v>592</v>
      </c>
      <c r="D95" s="199" t="s">
        <v>154</v>
      </c>
      <c r="E95" s="200">
        <v>0.18754999999999999</v>
      </c>
      <c r="F95" s="200">
        <v>0.36899999999999999</v>
      </c>
      <c r="G95" s="199">
        <v>5</v>
      </c>
      <c r="H95" s="199">
        <v>5</v>
      </c>
      <c r="I95" s="201">
        <v>3250</v>
      </c>
      <c r="J95" s="201">
        <f>I95*G95</f>
        <v>16250</v>
      </c>
      <c r="K95" s="201">
        <f>I95*H95</f>
        <v>16250</v>
      </c>
      <c r="L95" s="202" t="s">
        <v>155</v>
      </c>
    </row>
    <row r="96" spans="2:12">
      <c r="B96" s="198" t="s">
        <v>538</v>
      </c>
      <c r="C96" s="199" t="s">
        <v>539</v>
      </c>
      <c r="D96" s="199" t="s">
        <v>154</v>
      </c>
      <c r="E96" s="200">
        <v>0.18754999999999999</v>
      </c>
      <c r="F96" s="200">
        <v>0.36899999999999999</v>
      </c>
      <c r="G96" s="199">
        <v>5</v>
      </c>
      <c r="H96" s="199">
        <v>5</v>
      </c>
      <c r="I96" s="201">
        <v>2640.95</v>
      </c>
      <c r="J96" s="201">
        <f>I96*G96</f>
        <v>13204.75</v>
      </c>
      <c r="K96" s="201">
        <f>I96*H96</f>
        <v>13204.75</v>
      </c>
      <c r="L96" s="202" t="s">
        <v>155</v>
      </c>
    </row>
    <row r="97" spans="2:12">
      <c r="B97" s="198" t="s">
        <v>701</v>
      </c>
      <c r="C97" s="199" t="s">
        <v>702</v>
      </c>
      <c r="D97" s="199" t="s">
        <v>154</v>
      </c>
      <c r="E97" s="200">
        <v>0.18754999999999999</v>
      </c>
      <c r="F97" s="200">
        <v>0.36899999999999999</v>
      </c>
      <c r="G97" s="199">
        <v>5</v>
      </c>
      <c r="H97" s="199">
        <v>5</v>
      </c>
      <c r="I97" s="201">
        <v>1625.01</v>
      </c>
      <c r="J97" s="201">
        <f>I97*G97</f>
        <v>8125.05</v>
      </c>
      <c r="K97" s="201">
        <f>I97*H97</f>
        <v>8125.05</v>
      </c>
      <c r="L97" s="202" t="s">
        <v>170</v>
      </c>
    </row>
    <row r="98" spans="2:12">
      <c r="B98" s="198" t="s">
        <v>907</v>
      </c>
      <c r="C98" s="199" t="s">
        <v>908</v>
      </c>
      <c r="D98" s="199" t="s">
        <v>489</v>
      </c>
      <c r="E98" s="200">
        <v>0.19964999999999999</v>
      </c>
      <c r="F98" s="200">
        <v>0.36899999999999999</v>
      </c>
      <c r="G98" s="199">
        <v>5</v>
      </c>
      <c r="H98" s="199">
        <v>5</v>
      </c>
      <c r="I98" s="201">
        <v>1430</v>
      </c>
      <c r="J98" s="201">
        <f>I98*G98</f>
        <v>7150</v>
      </c>
      <c r="K98" s="201">
        <f>I98*H98</f>
        <v>7150</v>
      </c>
      <c r="L98" s="202" t="s">
        <v>304</v>
      </c>
    </row>
    <row r="99" spans="2:12">
      <c r="B99" s="198" t="s">
        <v>717</v>
      </c>
      <c r="C99" s="199" t="s">
        <v>718</v>
      </c>
      <c r="D99" s="199" t="s">
        <v>154</v>
      </c>
      <c r="E99" s="200">
        <v>0.18754999999999999</v>
      </c>
      <c r="F99" s="200">
        <v>0.36899999999999999</v>
      </c>
      <c r="G99" s="199">
        <v>5</v>
      </c>
      <c r="H99" s="199">
        <v>5</v>
      </c>
      <c r="I99" s="201">
        <v>1420.25</v>
      </c>
      <c r="J99" s="201">
        <f>I99*G99</f>
        <v>7101.25</v>
      </c>
      <c r="K99" s="201">
        <f>I99*H99</f>
        <v>7101.25</v>
      </c>
      <c r="L99" s="202" t="s">
        <v>155</v>
      </c>
    </row>
    <row r="100" spans="2:12">
      <c r="B100" s="198" t="s">
        <v>79</v>
      </c>
      <c r="C100" s="199" t="s">
        <v>80</v>
      </c>
      <c r="D100" s="199" t="s">
        <v>64</v>
      </c>
      <c r="E100" s="200">
        <v>0.17121499999999998</v>
      </c>
      <c r="F100" s="200">
        <v>0.32669999999999999</v>
      </c>
      <c r="G100" s="199">
        <v>4</v>
      </c>
      <c r="H100" s="199">
        <v>4</v>
      </c>
      <c r="I100" s="201">
        <v>232267.97</v>
      </c>
      <c r="J100" s="201">
        <f>I100*G100</f>
        <v>929071.88</v>
      </c>
      <c r="K100" s="201">
        <f>I100*H100</f>
        <v>929071.88</v>
      </c>
      <c r="L100" s="202" t="s">
        <v>42</v>
      </c>
    </row>
    <row r="101" spans="2:12">
      <c r="B101" s="198" t="s">
        <v>256</v>
      </c>
      <c r="C101" s="199" t="s">
        <v>257</v>
      </c>
      <c r="D101" s="199" t="s">
        <v>72</v>
      </c>
      <c r="E101" s="200">
        <v>0.16940000000000002</v>
      </c>
      <c r="F101" s="200">
        <v>0.35089999999999999</v>
      </c>
      <c r="G101" s="199">
        <v>4</v>
      </c>
      <c r="H101" s="199">
        <v>4</v>
      </c>
      <c r="I101" s="201">
        <v>46692.09</v>
      </c>
      <c r="J101" s="201">
        <f>I101*G101</f>
        <v>186768.36</v>
      </c>
      <c r="K101" s="201">
        <f>I101*H101</f>
        <v>186768.36</v>
      </c>
      <c r="L101" s="202" t="s">
        <v>29</v>
      </c>
    </row>
    <row r="102" spans="2:12">
      <c r="B102" s="198" t="s">
        <v>382</v>
      </c>
      <c r="C102" s="199" t="s">
        <v>383</v>
      </c>
      <c r="D102" s="199" t="s">
        <v>235</v>
      </c>
      <c r="E102" s="200">
        <v>0.19359999999999999</v>
      </c>
      <c r="F102" s="200">
        <v>0.37509999999999999</v>
      </c>
      <c r="G102" s="199">
        <v>4</v>
      </c>
      <c r="H102" s="199">
        <v>4</v>
      </c>
      <c r="I102" s="201">
        <v>12998.13</v>
      </c>
      <c r="J102" s="201">
        <f>I102*G102</f>
        <v>51992.52</v>
      </c>
      <c r="K102" s="201">
        <f>I102*H102</f>
        <v>51992.52</v>
      </c>
      <c r="L102" s="202" t="s">
        <v>355</v>
      </c>
    </row>
    <row r="103" spans="2:12">
      <c r="B103" s="198" t="s">
        <v>948</v>
      </c>
      <c r="C103" s="199" t="s">
        <v>949</v>
      </c>
      <c r="D103" s="199" t="s">
        <v>154</v>
      </c>
      <c r="E103" s="200">
        <v>0.18754999999999999</v>
      </c>
      <c r="F103" s="200">
        <v>0.36899999999999999</v>
      </c>
      <c r="G103" s="199">
        <v>4</v>
      </c>
      <c r="H103" s="199">
        <v>4</v>
      </c>
      <c r="I103" s="201">
        <v>10010</v>
      </c>
      <c r="J103" s="201">
        <f>I103*G103</f>
        <v>40040</v>
      </c>
      <c r="K103" s="201">
        <f>I103*H103</f>
        <v>40040</v>
      </c>
      <c r="L103" s="202" t="s">
        <v>170</v>
      </c>
    </row>
    <row r="104" spans="2:12">
      <c r="B104" s="198" t="s">
        <v>282</v>
      </c>
      <c r="C104" s="199" t="s">
        <v>283</v>
      </c>
      <c r="D104" s="199" t="s">
        <v>279</v>
      </c>
      <c r="E104" s="200">
        <v>0.15306500000000001</v>
      </c>
      <c r="F104" s="200">
        <v>0.3327</v>
      </c>
      <c r="G104" s="199">
        <v>4</v>
      </c>
      <c r="H104" s="199">
        <v>4</v>
      </c>
      <c r="I104" s="201">
        <v>5790</v>
      </c>
      <c r="J104" s="201">
        <f>I104*G104</f>
        <v>23160</v>
      </c>
      <c r="K104" s="201">
        <f>I104*H104</f>
        <v>23160</v>
      </c>
      <c r="L104" s="202" t="s">
        <v>232</v>
      </c>
    </row>
    <row r="105" spans="2:12">
      <c r="B105" s="198" t="s">
        <v>954</v>
      </c>
      <c r="C105" s="199" t="s">
        <v>955</v>
      </c>
      <c r="D105" s="199" t="s">
        <v>154</v>
      </c>
      <c r="E105" s="200">
        <v>0.18754999999999999</v>
      </c>
      <c r="F105" s="200">
        <v>0.36899999999999999</v>
      </c>
      <c r="G105" s="199">
        <v>4</v>
      </c>
      <c r="H105" s="199">
        <v>4</v>
      </c>
      <c r="I105" s="201">
        <v>1300</v>
      </c>
      <c r="J105" s="201">
        <f>I105*G105</f>
        <v>5200</v>
      </c>
      <c r="K105" s="201">
        <f>I105*H105</f>
        <v>5200</v>
      </c>
      <c r="L105" s="202" t="s">
        <v>155</v>
      </c>
    </row>
    <row r="106" spans="2:12">
      <c r="B106" s="198" t="s">
        <v>824</v>
      </c>
      <c r="C106" s="199" t="s">
        <v>825</v>
      </c>
      <c r="D106" s="199" t="s">
        <v>154</v>
      </c>
      <c r="E106" s="200">
        <v>0.18754999999999999</v>
      </c>
      <c r="F106" s="200">
        <v>0.36899999999999999</v>
      </c>
      <c r="G106" s="199">
        <v>4</v>
      </c>
      <c r="H106" s="199">
        <v>4</v>
      </c>
      <c r="I106" s="201">
        <v>748.79</v>
      </c>
      <c r="J106" s="201">
        <f>I106*G106</f>
        <v>2995.16</v>
      </c>
      <c r="K106" s="201">
        <f>I106*H106</f>
        <v>2995.16</v>
      </c>
      <c r="L106" s="202" t="s">
        <v>232</v>
      </c>
    </row>
    <row r="107" spans="2:12">
      <c r="B107" s="198" t="s">
        <v>109</v>
      </c>
      <c r="C107" s="199" t="s">
        <v>110</v>
      </c>
      <c r="D107" s="199" t="s">
        <v>10</v>
      </c>
      <c r="E107" s="200">
        <v>0.14701499999999998</v>
      </c>
      <c r="F107" s="200">
        <v>0.32669999999999999</v>
      </c>
      <c r="G107" s="199">
        <v>3</v>
      </c>
      <c r="H107" s="199">
        <v>3</v>
      </c>
      <c r="I107" s="201">
        <v>349200</v>
      </c>
      <c r="J107" s="201">
        <f>I107*G107</f>
        <v>1047600</v>
      </c>
      <c r="K107" s="201">
        <f>I107*H107</f>
        <v>1047600</v>
      </c>
      <c r="L107" s="202" t="s">
        <v>35</v>
      </c>
    </row>
    <row r="108" spans="2:12">
      <c r="B108" s="198" t="s">
        <v>253</v>
      </c>
      <c r="C108" s="199" t="s">
        <v>254</v>
      </c>
      <c r="D108" s="199" t="s">
        <v>255</v>
      </c>
      <c r="E108" s="200">
        <v>0.16940000000000002</v>
      </c>
      <c r="F108" s="200">
        <v>0.35089999999999999</v>
      </c>
      <c r="G108" s="199">
        <v>3</v>
      </c>
      <c r="H108" s="199">
        <v>3</v>
      </c>
      <c r="I108" s="201">
        <v>26918.52</v>
      </c>
      <c r="J108" s="201">
        <f>I108*G108</f>
        <v>80755.56</v>
      </c>
      <c r="K108" s="201">
        <f>I108*H108</f>
        <v>80755.56</v>
      </c>
      <c r="L108" s="202" t="s">
        <v>73</v>
      </c>
    </row>
    <row r="109" spans="2:12">
      <c r="B109" s="198" t="s">
        <v>487</v>
      </c>
      <c r="C109" s="199" t="s">
        <v>488</v>
      </c>
      <c r="D109" s="199" t="s">
        <v>489</v>
      </c>
      <c r="E109" s="200">
        <v>0.19964999999999999</v>
      </c>
      <c r="F109" s="200">
        <v>0.36899999999999999</v>
      </c>
      <c r="G109" s="199">
        <v>3</v>
      </c>
      <c r="H109" s="199">
        <v>3</v>
      </c>
      <c r="I109" s="201">
        <v>10075</v>
      </c>
      <c r="J109" s="201">
        <f>I109*G109</f>
        <v>30225</v>
      </c>
      <c r="K109" s="201">
        <f>I109*H109</f>
        <v>30225</v>
      </c>
      <c r="L109" s="202" t="s">
        <v>155</v>
      </c>
    </row>
    <row r="110" spans="2:12">
      <c r="B110" s="198" t="s">
        <v>610</v>
      </c>
      <c r="C110" s="199" t="s">
        <v>611</v>
      </c>
      <c r="D110" s="199" t="s">
        <v>154</v>
      </c>
      <c r="E110" s="200">
        <v>0.18754999999999999</v>
      </c>
      <c r="F110" s="200">
        <v>0.36899999999999999</v>
      </c>
      <c r="G110" s="199">
        <v>3</v>
      </c>
      <c r="H110" s="199">
        <v>3</v>
      </c>
      <c r="I110" s="201">
        <v>4950</v>
      </c>
      <c r="J110" s="201">
        <f>I110*G110</f>
        <v>14850</v>
      </c>
      <c r="K110" s="201">
        <f>I110*H110</f>
        <v>14850</v>
      </c>
      <c r="L110" s="202" t="s">
        <v>155</v>
      </c>
    </row>
    <row r="111" spans="2:12">
      <c r="B111" s="198" t="s">
        <v>408</v>
      </c>
      <c r="C111" s="199" t="s">
        <v>1050</v>
      </c>
      <c r="D111" s="199" t="s">
        <v>218</v>
      </c>
      <c r="E111" s="200">
        <v>0.18754999999999999</v>
      </c>
      <c r="F111" s="200">
        <v>0.36899999999999999</v>
      </c>
      <c r="G111" s="199">
        <v>3</v>
      </c>
      <c r="H111" s="199">
        <v>4</v>
      </c>
      <c r="I111" s="201">
        <v>3500</v>
      </c>
      <c r="J111" s="201">
        <f>I111*G111</f>
        <v>10500</v>
      </c>
      <c r="K111" s="201">
        <f>I111*H111</f>
        <v>14000</v>
      </c>
      <c r="L111" s="202" t="s">
        <v>155</v>
      </c>
    </row>
    <row r="112" spans="2:12">
      <c r="B112" s="198" t="s">
        <v>654</v>
      </c>
      <c r="C112" s="199" t="s">
        <v>655</v>
      </c>
      <c r="D112" s="199" t="s">
        <v>218</v>
      </c>
      <c r="E112" s="200">
        <v>0.18754999999999999</v>
      </c>
      <c r="F112" s="200">
        <v>0.36899999999999999</v>
      </c>
      <c r="G112" s="199">
        <v>3</v>
      </c>
      <c r="H112" s="199">
        <v>3</v>
      </c>
      <c r="I112" s="201">
        <v>3900</v>
      </c>
      <c r="J112" s="201">
        <f>I112*G112</f>
        <v>11700</v>
      </c>
      <c r="K112" s="201">
        <f>I112*H112</f>
        <v>11700</v>
      </c>
      <c r="L112" s="202" t="s">
        <v>155</v>
      </c>
    </row>
    <row r="113" spans="2:12">
      <c r="B113" s="198" t="s">
        <v>747</v>
      </c>
      <c r="C113" s="199" t="s">
        <v>748</v>
      </c>
      <c r="D113" s="199" t="s">
        <v>154</v>
      </c>
      <c r="E113" s="200">
        <v>0.18754999999999999</v>
      </c>
      <c r="F113" s="200">
        <v>0.36899999999999999</v>
      </c>
      <c r="G113" s="199">
        <v>3</v>
      </c>
      <c r="H113" s="199">
        <v>3</v>
      </c>
      <c r="I113" s="201">
        <v>1950</v>
      </c>
      <c r="J113" s="201">
        <f>I113*G113</f>
        <v>5850</v>
      </c>
      <c r="K113" s="201">
        <f>I113*H113</f>
        <v>5850</v>
      </c>
      <c r="L113" s="202" t="s">
        <v>232</v>
      </c>
    </row>
    <row r="114" spans="2:12">
      <c r="B114" s="198" t="s">
        <v>1211</v>
      </c>
      <c r="C114" s="199" t="s">
        <v>1210</v>
      </c>
      <c r="D114" s="199" t="s">
        <v>6</v>
      </c>
      <c r="E114" s="200">
        <v>0.14701499999999998</v>
      </c>
      <c r="F114" s="200">
        <v>0.32669999999999999</v>
      </c>
      <c r="G114" s="199">
        <v>2</v>
      </c>
      <c r="H114" s="199">
        <v>2</v>
      </c>
      <c r="I114" s="201">
        <v>525415</v>
      </c>
      <c r="J114" s="201">
        <f>I114*G114</f>
        <v>1050830</v>
      </c>
      <c r="K114" s="201">
        <f>I114*H114</f>
        <v>1050830</v>
      </c>
      <c r="L114" s="202" t="s">
        <v>7</v>
      </c>
    </row>
    <row r="115" spans="2:12">
      <c r="B115" s="198" t="s">
        <v>156</v>
      </c>
      <c r="C115" s="199" t="s">
        <v>157</v>
      </c>
      <c r="D115" s="199" t="s">
        <v>28</v>
      </c>
      <c r="E115" s="200">
        <v>0.17121499999999998</v>
      </c>
      <c r="F115" s="200">
        <v>0.35089999999999999</v>
      </c>
      <c r="G115" s="199">
        <v>2</v>
      </c>
      <c r="H115" s="199">
        <v>2</v>
      </c>
      <c r="I115" s="201">
        <v>435005.99</v>
      </c>
      <c r="J115" s="201">
        <f>I115*G115</f>
        <v>870011.98</v>
      </c>
      <c r="K115" s="201">
        <f>I115*H115</f>
        <v>870011.98</v>
      </c>
      <c r="L115" s="202" t="s">
        <v>158</v>
      </c>
    </row>
    <row r="116" spans="2:12">
      <c r="B116" s="198" t="s">
        <v>975</v>
      </c>
      <c r="C116" s="199" t="s">
        <v>1079</v>
      </c>
      <c r="D116" s="199" t="s">
        <v>38</v>
      </c>
      <c r="E116" s="200">
        <v>0.17121499999999998</v>
      </c>
      <c r="F116" s="200">
        <v>0.35089999999999999</v>
      </c>
      <c r="G116" s="199">
        <v>2</v>
      </c>
      <c r="H116" s="199">
        <v>2</v>
      </c>
      <c r="I116" s="201">
        <v>418859</v>
      </c>
      <c r="J116" s="201">
        <f>I116*G116</f>
        <v>837718</v>
      </c>
      <c r="K116" s="201">
        <f>I116*H116</f>
        <v>837718</v>
      </c>
      <c r="L116" s="202" t="s">
        <v>59</v>
      </c>
    </row>
    <row r="117" spans="2:12">
      <c r="B117" s="198" t="s">
        <v>164</v>
      </c>
      <c r="C117" s="199" t="s">
        <v>165</v>
      </c>
      <c r="D117" s="199" t="s">
        <v>38</v>
      </c>
      <c r="E117" s="200">
        <v>0.17121499999999998</v>
      </c>
      <c r="F117" s="200">
        <v>0.35089999999999999</v>
      </c>
      <c r="G117" s="199">
        <v>2</v>
      </c>
      <c r="H117" s="199">
        <v>2</v>
      </c>
      <c r="I117" s="201">
        <v>388396.23</v>
      </c>
      <c r="J117" s="201">
        <f>I117*G117</f>
        <v>776792.46</v>
      </c>
      <c r="K117" s="201">
        <f>I117*H117</f>
        <v>776792.46</v>
      </c>
      <c r="L117" s="202" t="s">
        <v>15</v>
      </c>
    </row>
    <row r="118" spans="2:12">
      <c r="B118" s="198" t="s">
        <v>1231</v>
      </c>
      <c r="C118" s="199" t="s">
        <v>1232</v>
      </c>
      <c r="D118" s="199" t="s">
        <v>38</v>
      </c>
      <c r="E118" s="200">
        <v>0.17121499999999998</v>
      </c>
      <c r="F118" s="200">
        <v>0.35089999999999999</v>
      </c>
      <c r="G118" s="199">
        <v>2</v>
      </c>
      <c r="H118" s="199">
        <v>2</v>
      </c>
      <c r="I118" s="201">
        <v>343585.01</v>
      </c>
      <c r="J118" s="201">
        <f>I118*G118</f>
        <v>687170.02</v>
      </c>
      <c r="K118" s="201">
        <f>I118*H118</f>
        <v>687170.02</v>
      </c>
      <c r="L118" s="202" t="s">
        <v>25</v>
      </c>
    </row>
    <row r="119" spans="2:12">
      <c r="B119" s="198" t="s">
        <v>89</v>
      </c>
      <c r="C119" s="199" t="s">
        <v>90</v>
      </c>
      <c r="D119" s="199" t="s">
        <v>64</v>
      </c>
      <c r="E119" s="200">
        <v>0.17121499999999998</v>
      </c>
      <c r="F119" s="200">
        <v>0.32669999999999999</v>
      </c>
      <c r="G119" s="199">
        <v>2</v>
      </c>
      <c r="H119" s="199">
        <v>2</v>
      </c>
      <c r="I119" s="201">
        <v>232267.97</v>
      </c>
      <c r="J119" s="201">
        <f>I119*G119</f>
        <v>464535.94</v>
      </c>
      <c r="K119" s="201">
        <f>I119*H119</f>
        <v>464535.94</v>
      </c>
      <c r="L119" s="202" t="s">
        <v>42</v>
      </c>
    </row>
    <row r="120" spans="2:12">
      <c r="B120" s="198" t="s">
        <v>85</v>
      </c>
      <c r="C120" s="199" t="s">
        <v>86</v>
      </c>
      <c r="D120" s="199" t="s">
        <v>64</v>
      </c>
      <c r="E120" s="200">
        <v>0.17121499999999998</v>
      </c>
      <c r="F120" s="200">
        <v>0.32669999999999999</v>
      </c>
      <c r="G120" s="199">
        <v>2</v>
      </c>
      <c r="H120" s="199">
        <v>2</v>
      </c>
      <c r="I120" s="201">
        <v>206468.35</v>
      </c>
      <c r="J120" s="201">
        <f>I120*G120</f>
        <v>412936.7</v>
      </c>
      <c r="K120" s="201">
        <f>I120*H120</f>
        <v>412936.7</v>
      </c>
      <c r="L120" s="202" t="s">
        <v>42</v>
      </c>
    </row>
    <row r="121" spans="2:12">
      <c r="B121" s="198" t="s">
        <v>206</v>
      </c>
      <c r="C121" s="199" t="s">
        <v>1058</v>
      </c>
      <c r="D121" s="199" t="s">
        <v>208</v>
      </c>
      <c r="E121" s="200">
        <v>0.18754999999999999</v>
      </c>
      <c r="F121" s="200">
        <v>0.36899999999999999</v>
      </c>
      <c r="G121" s="199">
        <v>2</v>
      </c>
      <c r="H121" s="199">
        <v>2</v>
      </c>
      <c r="I121" s="201">
        <v>159250</v>
      </c>
      <c r="J121" s="201">
        <f>I121*G121</f>
        <v>318500</v>
      </c>
      <c r="K121" s="201">
        <f>I121*H121</f>
        <v>318500</v>
      </c>
      <c r="L121" s="202" t="s">
        <v>209</v>
      </c>
    </row>
    <row r="122" spans="2:12">
      <c r="B122" s="198" t="s">
        <v>16</v>
      </c>
      <c r="C122" s="199" t="s">
        <v>17</v>
      </c>
      <c r="D122" s="199" t="s">
        <v>18</v>
      </c>
      <c r="E122" s="200">
        <v>0.17121499999999998</v>
      </c>
      <c r="F122" s="200">
        <v>0.32669999999999999</v>
      </c>
      <c r="G122" s="199">
        <v>2</v>
      </c>
      <c r="H122" s="199">
        <v>2</v>
      </c>
      <c r="I122" s="201">
        <v>147990.01</v>
      </c>
      <c r="J122" s="201">
        <f>I122*G122</f>
        <v>295980.02</v>
      </c>
      <c r="K122" s="201">
        <f>I122*H122</f>
        <v>295980.02</v>
      </c>
      <c r="L122" s="202" t="s">
        <v>19</v>
      </c>
    </row>
    <row r="123" spans="2:12">
      <c r="B123" s="198" t="s">
        <v>1305</v>
      </c>
      <c r="C123" s="199" t="s">
        <v>1306</v>
      </c>
      <c r="D123" s="199" t="s">
        <v>52</v>
      </c>
      <c r="E123" s="200">
        <v>0.17121499999999998</v>
      </c>
      <c r="F123" s="200">
        <v>0.35089999999999999</v>
      </c>
      <c r="G123" s="199">
        <v>2</v>
      </c>
      <c r="H123" s="199">
        <v>5</v>
      </c>
      <c r="I123" s="201">
        <v>48755.99</v>
      </c>
      <c r="J123" s="201">
        <f>I123*G123</f>
        <v>97511.98</v>
      </c>
      <c r="K123" s="201">
        <f>I123*H123</f>
        <v>243779.94999999998</v>
      </c>
      <c r="L123" s="202" t="s">
        <v>35</v>
      </c>
    </row>
    <row r="124" spans="2:12">
      <c r="B124" s="198" t="s">
        <v>364</v>
      </c>
      <c r="C124" s="199" t="s">
        <v>365</v>
      </c>
      <c r="D124" s="199" t="s">
        <v>72</v>
      </c>
      <c r="E124" s="200">
        <v>0.16940000000000002</v>
      </c>
      <c r="F124" s="200">
        <v>0.35089999999999999</v>
      </c>
      <c r="G124" s="199">
        <v>2</v>
      </c>
      <c r="H124" s="199">
        <v>2</v>
      </c>
      <c r="I124" s="201">
        <v>26860</v>
      </c>
      <c r="J124" s="201">
        <f>I124*G124</f>
        <v>53720</v>
      </c>
      <c r="K124" s="201">
        <f>I124*H124</f>
        <v>53720</v>
      </c>
      <c r="L124" s="202" t="s">
        <v>29</v>
      </c>
    </row>
    <row r="125" spans="2:12">
      <c r="B125" s="198" t="s">
        <v>284</v>
      </c>
      <c r="C125" s="199" t="s">
        <v>285</v>
      </c>
      <c r="D125" s="199" t="s">
        <v>255</v>
      </c>
      <c r="E125" s="200">
        <v>0.16940000000000002</v>
      </c>
      <c r="F125" s="200">
        <v>0.35089999999999999</v>
      </c>
      <c r="G125" s="199">
        <v>2</v>
      </c>
      <c r="H125" s="199">
        <v>2</v>
      </c>
      <c r="I125" s="201">
        <v>21000</v>
      </c>
      <c r="J125" s="201">
        <f>I125*G125</f>
        <v>42000</v>
      </c>
      <c r="K125" s="201">
        <f>I125*H125</f>
        <v>42000</v>
      </c>
      <c r="L125" s="202" t="s">
        <v>73</v>
      </c>
    </row>
    <row r="126" spans="2:12">
      <c r="B126" s="198" t="s">
        <v>423</v>
      </c>
      <c r="C126" s="199" t="s">
        <v>424</v>
      </c>
      <c r="D126" s="199" t="s">
        <v>1084</v>
      </c>
      <c r="E126" s="200">
        <v>0.18754999999999999</v>
      </c>
      <c r="F126" s="200">
        <v>0.36899999999999999</v>
      </c>
      <c r="G126" s="199">
        <v>2</v>
      </c>
      <c r="H126" s="199">
        <v>2</v>
      </c>
      <c r="I126" s="201">
        <v>19499.349999999999</v>
      </c>
      <c r="J126" s="201">
        <f>I126*G126</f>
        <v>38998.699999999997</v>
      </c>
      <c r="K126" s="201">
        <f>I126*H126</f>
        <v>38998.699999999997</v>
      </c>
      <c r="L126" s="202" t="s">
        <v>425</v>
      </c>
    </row>
    <row r="127" spans="2:12">
      <c r="B127" s="198" t="s">
        <v>444</v>
      </c>
      <c r="C127" s="199" t="s">
        <v>445</v>
      </c>
      <c r="D127" s="199" t="s">
        <v>231</v>
      </c>
      <c r="E127" s="200">
        <v>0.18754999999999999</v>
      </c>
      <c r="F127" s="200">
        <v>0.36899999999999999</v>
      </c>
      <c r="G127" s="199">
        <v>2</v>
      </c>
      <c r="H127" s="199">
        <v>2</v>
      </c>
      <c r="I127" s="201">
        <v>18017.09</v>
      </c>
      <c r="J127" s="201">
        <f>I127*G127</f>
        <v>36034.18</v>
      </c>
      <c r="K127" s="201">
        <f>I127*H127</f>
        <v>36034.18</v>
      </c>
      <c r="L127" s="202" t="s">
        <v>446</v>
      </c>
    </row>
    <row r="128" spans="2:12">
      <c r="B128" s="198" t="s">
        <v>401</v>
      </c>
      <c r="C128" s="199" t="s">
        <v>402</v>
      </c>
      <c r="D128" s="199" t="s">
        <v>403</v>
      </c>
      <c r="E128" s="200">
        <v>0.18754999999999999</v>
      </c>
      <c r="F128" s="200">
        <v>0.37509999999999999</v>
      </c>
      <c r="G128" s="199">
        <v>2</v>
      </c>
      <c r="H128" s="199">
        <v>2</v>
      </c>
      <c r="I128" s="201">
        <v>14298.7</v>
      </c>
      <c r="J128" s="201">
        <f>I128*G128</f>
        <v>28597.4</v>
      </c>
      <c r="K128" s="201">
        <f>I128*H128</f>
        <v>28597.4</v>
      </c>
      <c r="L128" s="202" t="s">
        <v>232</v>
      </c>
    </row>
    <row r="129" spans="2:12">
      <c r="B129" s="198" t="s">
        <v>494</v>
      </c>
      <c r="C129" s="199" t="s">
        <v>495</v>
      </c>
      <c r="D129" s="199" t="s">
        <v>147</v>
      </c>
      <c r="E129" s="200">
        <v>0.18754999999999999</v>
      </c>
      <c r="F129" s="200">
        <v>0.36899999999999999</v>
      </c>
      <c r="G129" s="199">
        <v>2</v>
      </c>
      <c r="H129" s="199">
        <v>2</v>
      </c>
      <c r="I129" s="201">
        <v>14000</v>
      </c>
      <c r="J129" s="201">
        <f>I129*G129</f>
        <v>28000</v>
      </c>
      <c r="K129" s="201">
        <f>I129*H129</f>
        <v>28000</v>
      </c>
      <c r="L129" s="202" t="s">
        <v>268</v>
      </c>
    </row>
    <row r="130" spans="2:12">
      <c r="B130" s="198" t="s">
        <v>508</v>
      </c>
      <c r="C130" s="199" t="s">
        <v>509</v>
      </c>
      <c r="D130" s="199" t="s">
        <v>235</v>
      </c>
      <c r="E130" s="200">
        <v>0.19359999999999999</v>
      </c>
      <c r="F130" s="200">
        <v>0.37509999999999999</v>
      </c>
      <c r="G130" s="199">
        <v>2</v>
      </c>
      <c r="H130" s="199">
        <v>2</v>
      </c>
      <c r="I130" s="201">
        <v>12720.5</v>
      </c>
      <c r="J130" s="201">
        <f>I130*G130</f>
        <v>25441</v>
      </c>
      <c r="K130" s="201">
        <f>I130*H130</f>
        <v>25441</v>
      </c>
      <c r="L130" s="202" t="s">
        <v>510</v>
      </c>
    </row>
    <row r="131" spans="2:12">
      <c r="B131" s="198" t="s">
        <v>449</v>
      </c>
      <c r="C131" s="199" t="s">
        <v>450</v>
      </c>
      <c r="D131" s="199" t="s">
        <v>231</v>
      </c>
      <c r="E131" s="200">
        <v>0.18754999999999999</v>
      </c>
      <c r="F131" s="200">
        <v>0.36899999999999999</v>
      </c>
      <c r="G131" s="199">
        <v>2</v>
      </c>
      <c r="H131" s="199">
        <v>2</v>
      </c>
      <c r="I131" s="201">
        <v>11895</v>
      </c>
      <c r="J131" s="201">
        <f>I131*G131</f>
        <v>23790</v>
      </c>
      <c r="K131" s="201">
        <f>I131*H131</f>
        <v>23790</v>
      </c>
      <c r="L131" s="202" t="s">
        <v>232</v>
      </c>
    </row>
    <row r="132" spans="2:12">
      <c r="B132" s="198" t="s">
        <v>521</v>
      </c>
      <c r="C132" s="199" t="s">
        <v>522</v>
      </c>
      <c r="D132" s="199" t="s">
        <v>239</v>
      </c>
      <c r="E132" s="200">
        <v>0.18754999999999999</v>
      </c>
      <c r="F132" s="200">
        <v>0.36899999999999999</v>
      </c>
      <c r="G132" s="199">
        <v>2</v>
      </c>
      <c r="H132" s="199">
        <v>2</v>
      </c>
      <c r="I132" s="201">
        <v>11700</v>
      </c>
      <c r="J132" s="201">
        <f>I132*G132</f>
        <v>23400</v>
      </c>
      <c r="K132" s="201">
        <f>I132*H132</f>
        <v>23400</v>
      </c>
      <c r="L132" s="202" t="s">
        <v>148</v>
      </c>
    </row>
    <row r="133" spans="2:12">
      <c r="B133" s="198" t="s">
        <v>608</v>
      </c>
      <c r="C133" s="199" t="s">
        <v>609</v>
      </c>
      <c r="D133" s="199" t="s">
        <v>235</v>
      </c>
      <c r="E133" s="200">
        <v>0.19359999999999999</v>
      </c>
      <c r="F133" s="200">
        <v>0.37509999999999999</v>
      </c>
      <c r="G133" s="199">
        <v>2</v>
      </c>
      <c r="H133" s="199">
        <v>2</v>
      </c>
      <c r="I133" s="201">
        <v>7475</v>
      </c>
      <c r="J133" s="201">
        <f>I133*G133</f>
        <v>14950</v>
      </c>
      <c r="K133" s="201">
        <f>I133*H133</f>
        <v>14950</v>
      </c>
      <c r="L133" s="202" t="s">
        <v>304</v>
      </c>
    </row>
    <row r="134" spans="2:12">
      <c r="B134" s="198" t="s">
        <v>629</v>
      </c>
      <c r="C134" s="199" t="s">
        <v>630</v>
      </c>
      <c r="D134" s="199" t="s">
        <v>614</v>
      </c>
      <c r="E134" s="200">
        <v>0.16335</v>
      </c>
      <c r="F134" s="200">
        <v>0.35089999999999999</v>
      </c>
      <c r="G134" s="199">
        <v>2</v>
      </c>
      <c r="H134" s="199">
        <v>2</v>
      </c>
      <c r="I134" s="201">
        <v>6500</v>
      </c>
      <c r="J134" s="201">
        <f>I134*G134</f>
        <v>13000</v>
      </c>
      <c r="K134" s="201">
        <f>I134*H134</f>
        <v>13000</v>
      </c>
      <c r="L134" s="202" t="s">
        <v>615</v>
      </c>
    </row>
    <row r="135" spans="2:12">
      <c r="B135" s="198" t="s">
        <v>633</v>
      </c>
      <c r="C135" s="199" t="s">
        <v>634</v>
      </c>
      <c r="D135" s="199" t="s">
        <v>515</v>
      </c>
      <c r="E135" s="200">
        <v>0.18754999999999999</v>
      </c>
      <c r="F135" s="200">
        <v>0.36899999999999999</v>
      </c>
      <c r="G135" s="199">
        <v>2</v>
      </c>
      <c r="H135" s="199">
        <v>2</v>
      </c>
      <c r="I135" s="201">
        <v>6435</v>
      </c>
      <c r="J135" s="201">
        <f>I135*G135</f>
        <v>12870</v>
      </c>
      <c r="K135" s="201">
        <f>I135*H135</f>
        <v>12870</v>
      </c>
      <c r="L135" s="202" t="s">
        <v>155</v>
      </c>
    </row>
    <row r="136" spans="2:12">
      <c r="B136" s="198" t="s">
        <v>650</v>
      </c>
      <c r="C136" s="199" t="s">
        <v>651</v>
      </c>
      <c r="D136" s="199" t="s">
        <v>231</v>
      </c>
      <c r="E136" s="200">
        <v>0.18754999999999999</v>
      </c>
      <c r="F136" s="200">
        <v>0.36899999999999999</v>
      </c>
      <c r="G136" s="199">
        <v>2</v>
      </c>
      <c r="H136" s="199">
        <v>2</v>
      </c>
      <c r="I136" s="201">
        <v>5850</v>
      </c>
      <c r="J136" s="201">
        <f>I136*G136</f>
        <v>11700</v>
      </c>
      <c r="K136" s="201">
        <f>I136*H136</f>
        <v>11700</v>
      </c>
      <c r="L136" s="202" t="s">
        <v>232</v>
      </c>
    </row>
    <row r="137" spans="2:12">
      <c r="B137" s="198" t="s">
        <v>652</v>
      </c>
      <c r="C137" s="199" t="s">
        <v>653</v>
      </c>
      <c r="D137" s="199" t="s">
        <v>231</v>
      </c>
      <c r="E137" s="200">
        <v>0.18754999999999999</v>
      </c>
      <c r="F137" s="200">
        <v>0.36899999999999999</v>
      </c>
      <c r="G137" s="199">
        <v>2</v>
      </c>
      <c r="H137" s="199">
        <v>2</v>
      </c>
      <c r="I137" s="201">
        <v>5850</v>
      </c>
      <c r="J137" s="201">
        <f>I137*G137</f>
        <v>11700</v>
      </c>
      <c r="K137" s="201">
        <f>I137*H137</f>
        <v>11700</v>
      </c>
      <c r="L137" s="202" t="s">
        <v>232</v>
      </c>
    </row>
    <row r="138" spans="2:12">
      <c r="B138" s="198" t="s">
        <v>619</v>
      </c>
      <c r="C138" s="199" t="s">
        <v>620</v>
      </c>
      <c r="D138" s="199" t="s">
        <v>235</v>
      </c>
      <c r="E138" s="200">
        <v>0.19359999999999999</v>
      </c>
      <c r="F138" s="200">
        <v>0.37509999999999999</v>
      </c>
      <c r="G138" s="199">
        <v>2</v>
      </c>
      <c r="H138" s="199">
        <v>3</v>
      </c>
      <c r="I138" s="201">
        <v>3595.02</v>
      </c>
      <c r="J138" s="201">
        <f>I138*G138</f>
        <v>7190.04</v>
      </c>
      <c r="K138" s="201">
        <f>I138*H138</f>
        <v>10785.06</v>
      </c>
      <c r="L138" s="202" t="s">
        <v>232</v>
      </c>
    </row>
    <row r="139" spans="2:12">
      <c r="B139" s="198" t="s">
        <v>775</v>
      </c>
      <c r="C139" s="199" t="s">
        <v>776</v>
      </c>
      <c r="D139" s="199" t="s">
        <v>231</v>
      </c>
      <c r="E139" s="200">
        <v>0.18754999999999999</v>
      </c>
      <c r="F139" s="200">
        <v>0.36899999999999999</v>
      </c>
      <c r="G139" s="199">
        <v>2</v>
      </c>
      <c r="H139" s="199">
        <v>2</v>
      </c>
      <c r="I139" s="201">
        <v>5003</v>
      </c>
      <c r="J139" s="201">
        <f>I139*G139</f>
        <v>10006</v>
      </c>
      <c r="K139" s="201">
        <f>I139*H139</f>
        <v>10006</v>
      </c>
      <c r="L139" s="202" t="s">
        <v>232</v>
      </c>
    </row>
    <row r="140" spans="2:12">
      <c r="B140" s="198" t="s">
        <v>705</v>
      </c>
      <c r="C140" s="199" t="s">
        <v>706</v>
      </c>
      <c r="D140" s="199" t="s">
        <v>154</v>
      </c>
      <c r="E140" s="200">
        <v>0.18754999999999999</v>
      </c>
      <c r="F140" s="200">
        <v>0.36899999999999999</v>
      </c>
      <c r="G140" s="199">
        <v>2</v>
      </c>
      <c r="H140" s="199">
        <v>2</v>
      </c>
      <c r="I140" s="201">
        <v>4030</v>
      </c>
      <c r="J140" s="201">
        <f>I140*G140</f>
        <v>8060</v>
      </c>
      <c r="K140" s="201">
        <f>I140*H140</f>
        <v>8060</v>
      </c>
      <c r="L140" s="202" t="s">
        <v>170</v>
      </c>
    </row>
    <row r="141" spans="2:12">
      <c r="B141" s="198" t="s">
        <v>725</v>
      </c>
      <c r="C141" s="199" t="s">
        <v>726</v>
      </c>
      <c r="D141" s="199" t="s">
        <v>515</v>
      </c>
      <c r="E141" s="200">
        <v>0.18754999999999999</v>
      </c>
      <c r="F141" s="200">
        <v>0.36899999999999999</v>
      </c>
      <c r="G141" s="199">
        <v>2</v>
      </c>
      <c r="H141" s="199">
        <v>2</v>
      </c>
      <c r="I141" s="201">
        <v>3250</v>
      </c>
      <c r="J141" s="201">
        <f>I141*G141</f>
        <v>6500</v>
      </c>
      <c r="K141" s="201">
        <f>I141*H141</f>
        <v>6500</v>
      </c>
      <c r="L141" s="202" t="s">
        <v>155</v>
      </c>
    </row>
    <row r="142" spans="2:12">
      <c r="B142" s="198" t="s">
        <v>727</v>
      </c>
      <c r="C142" s="199" t="s">
        <v>728</v>
      </c>
      <c r="D142" s="199" t="s">
        <v>154</v>
      </c>
      <c r="E142" s="200">
        <v>0.18754999999999999</v>
      </c>
      <c r="F142" s="200">
        <v>0.36899999999999999</v>
      </c>
      <c r="G142" s="199">
        <v>2</v>
      </c>
      <c r="H142" s="199">
        <v>2</v>
      </c>
      <c r="I142" s="201">
        <v>3250</v>
      </c>
      <c r="J142" s="201">
        <f>I142*G142</f>
        <v>6500</v>
      </c>
      <c r="K142" s="201">
        <f>I142*H142</f>
        <v>6500</v>
      </c>
      <c r="L142" s="202" t="s">
        <v>170</v>
      </c>
    </row>
    <row r="143" spans="2:12">
      <c r="B143" s="198" t="s">
        <v>754</v>
      </c>
      <c r="C143" s="199" t="s">
        <v>755</v>
      </c>
      <c r="D143" s="199" t="s">
        <v>515</v>
      </c>
      <c r="E143" s="200">
        <v>0.18754999999999999</v>
      </c>
      <c r="F143" s="200">
        <v>0.36899999999999999</v>
      </c>
      <c r="G143" s="199">
        <v>2</v>
      </c>
      <c r="H143" s="199">
        <v>2</v>
      </c>
      <c r="I143" s="201">
        <v>2828.29</v>
      </c>
      <c r="J143" s="201">
        <f>I143*G143</f>
        <v>5656.58</v>
      </c>
      <c r="K143" s="201">
        <f>I143*H143</f>
        <v>5656.58</v>
      </c>
      <c r="L143" s="202" t="s">
        <v>155</v>
      </c>
    </row>
    <row r="144" spans="2:12">
      <c r="B144" s="198" t="s">
        <v>783</v>
      </c>
      <c r="C144" s="199" t="s">
        <v>784</v>
      </c>
      <c r="D144" s="199" t="s">
        <v>515</v>
      </c>
      <c r="E144" s="200">
        <v>0.18754999999999999</v>
      </c>
      <c r="F144" s="200">
        <v>0.36899999999999999</v>
      </c>
      <c r="G144" s="199">
        <v>2</v>
      </c>
      <c r="H144" s="199">
        <v>2</v>
      </c>
      <c r="I144" s="201">
        <v>2275.0100000000002</v>
      </c>
      <c r="J144" s="201">
        <f>I144*G144</f>
        <v>4550.0200000000004</v>
      </c>
      <c r="K144" s="201">
        <f>I144*H144</f>
        <v>4550.0200000000004</v>
      </c>
      <c r="L144" s="202" t="s">
        <v>355</v>
      </c>
    </row>
    <row r="145" spans="2:12">
      <c r="B145" s="198" t="s">
        <v>785</v>
      </c>
      <c r="C145" s="199" t="s">
        <v>786</v>
      </c>
      <c r="D145" s="199" t="s">
        <v>154</v>
      </c>
      <c r="E145" s="200">
        <v>0.18754999999999999</v>
      </c>
      <c r="F145" s="200">
        <v>0.36899999999999999</v>
      </c>
      <c r="G145" s="199">
        <v>2</v>
      </c>
      <c r="H145" s="199">
        <v>2</v>
      </c>
      <c r="I145" s="201">
        <v>2275.0100000000002</v>
      </c>
      <c r="J145" s="201">
        <f>I145*G145</f>
        <v>4550.0200000000004</v>
      </c>
      <c r="K145" s="201">
        <f>I145*H145</f>
        <v>4550.0200000000004</v>
      </c>
      <c r="L145" s="202" t="s">
        <v>787</v>
      </c>
    </row>
    <row r="146" spans="2:12">
      <c r="B146" s="198" t="s">
        <v>811</v>
      </c>
      <c r="C146" s="199" t="s">
        <v>812</v>
      </c>
      <c r="D146" s="199" t="s">
        <v>515</v>
      </c>
      <c r="E146" s="200">
        <v>0.18754999999999999</v>
      </c>
      <c r="F146" s="200">
        <v>0.36899999999999999</v>
      </c>
      <c r="G146" s="199">
        <v>2</v>
      </c>
      <c r="H146" s="199">
        <v>2</v>
      </c>
      <c r="I146" s="201">
        <v>1852.5</v>
      </c>
      <c r="J146" s="201">
        <f>I146*G146</f>
        <v>3705</v>
      </c>
      <c r="K146" s="201">
        <f>I146*H146</f>
        <v>3705</v>
      </c>
      <c r="L146" s="202" t="s">
        <v>355</v>
      </c>
    </row>
    <row r="147" spans="2:12">
      <c r="B147" s="198" t="s">
        <v>822</v>
      </c>
      <c r="C147" s="199" t="s">
        <v>1055</v>
      </c>
      <c r="D147" s="199" t="s">
        <v>218</v>
      </c>
      <c r="E147" s="200">
        <v>0.18754999999999999</v>
      </c>
      <c r="F147" s="200">
        <v>0.36899999999999999</v>
      </c>
      <c r="G147" s="199">
        <v>2</v>
      </c>
      <c r="H147" s="199">
        <v>2</v>
      </c>
      <c r="I147" s="201">
        <v>1572.48</v>
      </c>
      <c r="J147" s="201">
        <f>I147*G147</f>
        <v>3144.96</v>
      </c>
      <c r="K147" s="201">
        <f>I147*H147</f>
        <v>3144.96</v>
      </c>
      <c r="L147" s="202" t="s">
        <v>155</v>
      </c>
    </row>
    <row r="148" spans="2:12">
      <c r="B148" s="198" t="s">
        <v>911</v>
      </c>
      <c r="C148" s="199" t="s">
        <v>912</v>
      </c>
      <c r="D148" s="199" t="s">
        <v>489</v>
      </c>
      <c r="E148" s="200">
        <v>0.19964999999999999</v>
      </c>
      <c r="F148" s="200">
        <v>0.36899999999999999</v>
      </c>
      <c r="G148" s="199">
        <v>2</v>
      </c>
      <c r="H148" s="199">
        <v>2</v>
      </c>
      <c r="I148" s="201">
        <v>1430</v>
      </c>
      <c r="J148" s="201">
        <f>I148*G148</f>
        <v>2860</v>
      </c>
      <c r="K148" s="201">
        <f>I148*H148</f>
        <v>2860</v>
      </c>
      <c r="L148" s="202" t="s">
        <v>304</v>
      </c>
    </row>
    <row r="149" spans="2:12">
      <c r="B149" s="198" t="s">
        <v>913</v>
      </c>
      <c r="C149" s="199" t="s">
        <v>914</v>
      </c>
      <c r="D149" s="199" t="s">
        <v>489</v>
      </c>
      <c r="E149" s="200">
        <v>0.19964999999999999</v>
      </c>
      <c r="F149" s="200">
        <v>0.36899999999999999</v>
      </c>
      <c r="G149" s="199">
        <v>2</v>
      </c>
      <c r="H149" s="199">
        <v>2</v>
      </c>
      <c r="I149" s="201">
        <v>1430</v>
      </c>
      <c r="J149" s="201">
        <f>I149*G149</f>
        <v>2860</v>
      </c>
      <c r="K149" s="201">
        <f>I149*H149</f>
        <v>2860</v>
      </c>
      <c r="L149" s="202" t="s">
        <v>304</v>
      </c>
    </row>
    <row r="150" spans="2:12">
      <c r="B150" s="198" t="s">
        <v>851</v>
      </c>
      <c r="C150" s="199" t="s">
        <v>852</v>
      </c>
      <c r="D150" s="199" t="s">
        <v>235</v>
      </c>
      <c r="E150" s="200">
        <v>0.19359999999999999</v>
      </c>
      <c r="F150" s="200">
        <v>0.37509999999999999</v>
      </c>
      <c r="G150" s="199">
        <v>2</v>
      </c>
      <c r="H150" s="199">
        <v>2</v>
      </c>
      <c r="I150" s="201">
        <v>858</v>
      </c>
      <c r="J150" s="201">
        <f>I150*G150</f>
        <v>1716</v>
      </c>
      <c r="K150" s="201">
        <f>I150*H150</f>
        <v>1716</v>
      </c>
      <c r="L150" s="202" t="s">
        <v>510</v>
      </c>
    </row>
    <row r="151" spans="2:12">
      <c r="B151" s="198" t="s">
        <v>888</v>
      </c>
      <c r="C151" s="199" t="s">
        <v>889</v>
      </c>
      <c r="D151" s="199" t="s">
        <v>515</v>
      </c>
      <c r="E151" s="200">
        <v>0.18754999999999999</v>
      </c>
      <c r="F151" s="200">
        <v>0.36899999999999999</v>
      </c>
      <c r="G151" s="199">
        <v>2</v>
      </c>
      <c r="H151" s="199">
        <v>2</v>
      </c>
      <c r="I151" s="201">
        <v>301.14999999999998</v>
      </c>
      <c r="J151" s="201">
        <f>I151*G151</f>
        <v>602.29999999999995</v>
      </c>
      <c r="K151" s="201">
        <f>I151*H151</f>
        <v>602.29999999999995</v>
      </c>
      <c r="L151" s="202" t="s">
        <v>787</v>
      </c>
    </row>
    <row r="152" spans="2:12">
      <c r="B152" s="198" t="s">
        <v>890</v>
      </c>
      <c r="C152" s="199" t="s">
        <v>891</v>
      </c>
      <c r="D152" s="199" t="s">
        <v>892</v>
      </c>
      <c r="E152" s="200">
        <v>0.17121499999999998</v>
      </c>
      <c r="F152" s="200">
        <v>0.37509999999999999</v>
      </c>
      <c r="G152" s="199">
        <v>2</v>
      </c>
      <c r="H152" s="199">
        <v>2</v>
      </c>
      <c r="I152" s="201">
        <v>296.38</v>
      </c>
      <c r="J152" s="201">
        <f>I152*G152</f>
        <v>592.76</v>
      </c>
      <c r="K152" s="201">
        <f>I152*H152</f>
        <v>592.76</v>
      </c>
      <c r="L152" s="202" t="s">
        <v>304</v>
      </c>
    </row>
    <row r="153" spans="2:12">
      <c r="B153" s="198" t="s">
        <v>893</v>
      </c>
      <c r="C153" s="199" t="s">
        <v>894</v>
      </c>
      <c r="D153" s="199" t="s">
        <v>154</v>
      </c>
      <c r="E153" s="200">
        <v>0.18754999999999999</v>
      </c>
      <c r="F153" s="200">
        <v>0.36899999999999999</v>
      </c>
      <c r="G153" s="199">
        <v>2</v>
      </c>
      <c r="H153" s="199">
        <v>2</v>
      </c>
      <c r="I153" s="201">
        <v>199.71</v>
      </c>
      <c r="J153" s="201">
        <f>I153*G153</f>
        <v>399.42</v>
      </c>
      <c r="K153" s="201">
        <f>I153*H153</f>
        <v>399.42</v>
      </c>
      <c r="L153" s="202" t="s">
        <v>155</v>
      </c>
    </row>
    <row r="154" spans="2:12">
      <c r="B154" s="198" t="s">
        <v>1040</v>
      </c>
      <c r="C154" s="199" t="s">
        <v>1041</v>
      </c>
      <c r="D154" s="199" t="s">
        <v>6</v>
      </c>
      <c r="E154" s="200">
        <v>0.14701499999999998</v>
      </c>
      <c r="F154" s="200">
        <v>0.32669999999999999</v>
      </c>
      <c r="G154" s="199">
        <v>1</v>
      </c>
      <c r="H154" s="199">
        <v>1</v>
      </c>
      <c r="I154" s="201">
        <v>1056114.3999999999</v>
      </c>
      <c r="J154" s="201">
        <f>I154*G154</f>
        <v>1056114.3999999999</v>
      </c>
      <c r="K154" s="201">
        <f>I154*H154</f>
        <v>1056114.3999999999</v>
      </c>
      <c r="L154" s="202" t="s">
        <v>151</v>
      </c>
    </row>
    <row r="155" spans="2:12">
      <c r="B155" s="198" t="s">
        <v>43</v>
      </c>
      <c r="C155" s="199" t="s">
        <v>44</v>
      </c>
      <c r="D155" s="199" t="s">
        <v>45</v>
      </c>
      <c r="E155" s="200">
        <v>0.17121499999999998</v>
      </c>
      <c r="F155" s="200">
        <v>0.35089999999999999</v>
      </c>
      <c r="G155" s="199">
        <v>1</v>
      </c>
      <c r="H155" s="199">
        <v>1</v>
      </c>
      <c r="I155" s="201">
        <v>754281</v>
      </c>
      <c r="J155" s="201">
        <f>I155*G155</f>
        <v>754281</v>
      </c>
      <c r="K155" s="201">
        <f>I155*H155</f>
        <v>754281</v>
      </c>
      <c r="L155" s="202" t="s">
        <v>15</v>
      </c>
    </row>
    <row r="156" spans="2:12">
      <c r="B156" s="198" t="s">
        <v>1129</v>
      </c>
      <c r="C156" s="199" t="s">
        <v>1130</v>
      </c>
      <c r="D156" s="199" t="s">
        <v>38</v>
      </c>
      <c r="E156" s="200">
        <v>0.17121499999999998</v>
      </c>
      <c r="F156" s="200">
        <v>0.35089999999999999</v>
      </c>
      <c r="G156" s="199">
        <v>1</v>
      </c>
      <c r="H156" s="199">
        <v>1</v>
      </c>
      <c r="I156" s="201">
        <v>568943</v>
      </c>
      <c r="J156" s="201">
        <f>I156*G156</f>
        <v>568943</v>
      </c>
      <c r="K156" s="201">
        <f>I156*H156</f>
        <v>568943</v>
      </c>
      <c r="L156" s="202" t="s">
        <v>15</v>
      </c>
    </row>
    <row r="157" spans="2:12">
      <c r="B157" s="198" t="s">
        <v>1177</v>
      </c>
      <c r="C157" s="199" t="s">
        <v>1187</v>
      </c>
      <c r="D157" s="199" t="s">
        <v>6</v>
      </c>
      <c r="E157" s="200">
        <v>0.14701499999999998</v>
      </c>
      <c r="F157" s="200">
        <v>0.32669999999999999</v>
      </c>
      <c r="G157" s="199">
        <v>1</v>
      </c>
      <c r="H157" s="199">
        <v>1</v>
      </c>
      <c r="I157" s="201">
        <v>560989</v>
      </c>
      <c r="J157" s="201">
        <f>I157*G157</f>
        <v>560989</v>
      </c>
      <c r="K157" s="201">
        <f>I157*H157</f>
        <v>560989</v>
      </c>
      <c r="L157" s="202" t="s">
        <v>35</v>
      </c>
    </row>
    <row r="158" spans="2:12">
      <c r="B158" s="198" t="s">
        <v>190</v>
      </c>
      <c r="C158" s="199" t="s">
        <v>191</v>
      </c>
      <c r="D158" s="199" t="s">
        <v>45</v>
      </c>
      <c r="E158" s="200">
        <v>0.17121499999999998</v>
      </c>
      <c r="F158" s="200">
        <v>0.35089999999999999</v>
      </c>
      <c r="G158" s="199">
        <v>1</v>
      </c>
      <c r="H158" s="199">
        <v>1</v>
      </c>
      <c r="I158" s="201">
        <v>502645</v>
      </c>
      <c r="J158" s="201">
        <f>I158*G158</f>
        <v>502645</v>
      </c>
      <c r="K158" s="201">
        <f>I158*H158</f>
        <v>502645</v>
      </c>
      <c r="L158" s="202" t="s">
        <v>192</v>
      </c>
    </row>
    <row r="159" spans="2:12">
      <c r="B159" s="198" t="s">
        <v>976</v>
      </c>
      <c r="C159" s="199" t="s">
        <v>1298</v>
      </c>
      <c r="D159" s="199" t="s">
        <v>38</v>
      </c>
      <c r="E159" s="200">
        <v>0.17121499999999998</v>
      </c>
      <c r="F159" s="200">
        <v>0.35089999999999999</v>
      </c>
      <c r="G159" s="199">
        <v>1</v>
      </c>
      <c r="H159" s="199">
        <v>1</v>
      </c>
      <c r="I159" s="201">
        <v>467553.99</v>
      </c>
      <c r="J159" s="201">
        <f>I159*G159</f>
        <v>467553.99</v>
      </c>
      <c r="K159" s="201">
        <f>I159*H159</f>
        <v>467553.99</v>
      </c>
      <c r="L159" s="202" t="s">
        <v>15</v>
      </c>
    </row>
    <row r="160" spans="2:12">
      <c r="B160" s="198" t="s">
        <v>1056</v>
      </c>
      <c r="C160" s="199" t="s">
        <v>1057</v>
      </c>
      <c r="D160" s="199" t="s">
        <v>45</v>
      </c>
      <c r="E160" s="200">
        <v>0.17121499999999998</v>
      </c>
      <c r="F160" s="200">
        <v>0.35089999999999999</v>
      </c>
      <c r="G160" s="199">
        <v>1</v>
      </c>
      <c r="H160" s="199">
        <v>1</v>
      </c>
      <c r="I160" s="201">
        <v>442880.62</v>
      </c>
      <c r="J160" s="201">
        <f>I160*G160</f>
        <v>442880.62</v>
      </c>
      <c r="K160" s="201">
        <f>I160*H160</f>
        <v>442880.62</v>
      </c>
      <c r="L160" s="202" t="s">
        <v>1009</v>
      </c>
    </row>
    <row r="161" spans="2:12">
      <c r="B161" s="198" t="s">
        <v>1005</v>
      </c>
      <c r="C161" s="199" t="s">
        <v>1006</v>
      </c>
      <c r="D161" s="199" t="s">
        <v>10</v>
      </c>
      <c r="E161" s="200">
        <v>0.14701499999999998</v>
      </c>
      <c r="F161" s="200">
        <v>0.32669999999999999</v>
      </c>
      <c r="G161" s="199">
        <v>1</v>
      </c>
      <c r="H161" s="199">
        <v>1</v>
      </c>
      <c r="I161" s="201">
        <v>324900</v>
      </c>
      <c r="J161" s="201">
        <f>I161*G161</f>
        <v>324900</v>
      </c>
      <c r="K161" s="201">
        <f>I161*H161</f>
        <v>324900</v>
      </c>
      <c r="L161" s="202" t="s">
        <v>1022</v>
      </c>
    </row>
    <row r="162" spans="2:12">
      <c r="B162" s="198" t="s">
        <v>225</v>
      </c>
      <c r="C162" s="199" t="s">
        <v>226</v>
      </c>
      <c r="D162" s="199" t="s">
        <v>41</v>
      </c>
      <c r="E162" s="200">
        <v>0.19359999999999999</v>
      </c>
      <c r="F162" s="200">
        <v>0.37509999999999999</v>
      </c>
      <c r="G162" s="199">
        <v>1</v>
      </c>
      <c r="H162" s="199">
        <v>1</v>
      </c>
      <c r="I162" s="201">
        <v>247300.01</v>
      </c>
      <c r="J162" s="201">
        <f>I162*G162</f>
        <v>247300.01</v>
      </c>
      <c r="K162" s="201">
        <f>I162*H162</f>
        <v>247300.01</v>
      </c>
      <c r="L162" s="202" t="s">
        <v>42</v>
      </c>
    </row>
    <row r="163" spans="2:12">
      <c r="B163" s="198" t="s">
        <v>193</v>
      </c>
      <c r="C163" s="199" t="s">
        <v>194</v>
      </c>
      <c r="D163" s="199" t="s">
        <v>64</v>
      </c>
      <c r="E163" s="200">
        <v>0.17121499999999998</v>
      </c>
      <c r="F163" s="200">
        <v>0.32669999999999999</v>
      </c>
      <c r="G163" s="199">
        <v>1</v>
      </c>
      <c r="H163" s="199">
        <v>1</v>
      </c>
      <c r="I163" s="201">
        <v>237714.18</v>
      </c>
      <c r="J163" s="201">
        <f>I163*G163</f>
        <v>237714.18</v>
      </c>
      <c r="K163" s="201">
        <f>I163*H163</f>
        <v>237714.18</v>
      </c>
      <c r="L163" s="202" t="s">
        <v>42</v>
      </c>
    </row>
    <row r="164" spans="2:12">
      <c r="B164" s="198" t="s">
        <v>967</v>
      </c>
      <c r="C164" s="199" t="s">
        <v>970</v>
      </c>
      <c r="D164" s="199" t="s">
        <v>973</v>
      </c>
      <c r="E164" s="200">
        <v>0.19359999999999999</v>
      </c>
      <c r="F164" s="200">
        <v>0.32669999999999999</v>
      </c>
      <c r="G164" s="199">
        <v>1</v>
      </c>
      <c r="H164" s="199">
        <v>1</v>
      </c>
      <c r="I164" s="201">
        <v>224031.5</v>
      </c>
      <c r="J164" s="201">
        <f>I164*G164</f>
        <v>224031.5</v>
      </c>
      <c r="K164" s="201">
        <f>I164*H164</f>
        <v>224031.5</v>
      </c>
      <c r="L164" s="202" t="s">
        <v>42</v>
      </c>
    </row>
    <row r="165" spans="2:12">
      <c r="B165" s="198" t="s">
        <v>1289</v>
      </c>
      <c r="C165" s="199" t="s">
        <v>1290</v>
      </c>
      <c r="D165" s="199" t="s">
        <v>52</v>
      </c>
      <c r="E165" s="200">
        <v>0.17121499999999998</v>
      </c>
      <c r="F165" s="200">
        <v>0.35089999999999999</v>
      </c>
      <c r="G165" s="199">
        <v>1</v>
      </c>
      <c r="H165" s="199">
        <v>4</v>
      </c>
      <c r="I165" s="201">
        <v>55669.99</v>
      </c>
      <c r="J165" s="201">
        <f>I165*G165</f>
        <v>55669.99</v>
      </c>
      <c r="K165" s="201">
        <f>I165*H165</f>
        <v>222679.96</v>
      </c>
      <c r="L165" s="202" t="s">
        <v>35</v>
      </c>
    </row>
    <row r="166" spans="2:12">
      <c r="B166" s="198" t="s">
        <v>103</v>
      </c>
      <c r="C166" s="199" t="s">
        <v>104</v>
      </c>
      <c r="D166" s="199" t="s">
        <v>64</v>
      </c>
      <c r="E166" s="200">
        <v>0.17121499999999998</v>
      </c>
      <c r="F166" s="200">
        <v>0.32669999999999999</v>
      </c>
      <c r="G166" s="199">
        <v>1</v>
      </c>
      <c r="H166" s="199">
        <v>1</v>
      </c>
      <c r="I166" s="201">
        <v>206468.35</v>
      </c>
      <c r="J166" s="201">
        <f>I166*G166</f>
        <v>206468.35</v>
      </c>
      <c r="K166" s="201">
        <f>I166*H166</f>
        <v>206468.35</v>
      </c>
      <c r="L166" s="202" t="s">
        <v>42</v>
      </c>
    </row>
    <row r="167" spans="2:12">
      <c r="B167" s="198" t="s">
        <v>118</v>
      </c>
      <c r="C167" s="199" t="s">
        <v>119</v>
      </c>
      <c r="D167" s="199" t="s">
        <v>41</v>
      </c>
      <c r="E167" s="200">
        <v>0.19359999999999999</v>
      </c>
      <c r="F167" s="200">
        <v>0.37509999999999999</v>
      </c>
      <c r="G167" s="199">
        <v>1</v>
      </c>
      <c r="H167" s="199">
        <v>1</v>
      </c>
      <c r="I167" s="201">
        <v>201245.99</v>
      </c>
      <c r="J167" s="201">
        <f>I167*G167</f>
        <v>201245.99</v>
      </c>
      <c r="K167" s="201">
        <f>I167*H167</f>
        <v>201245.99</v>
      </c>
      <c r="L167" s="202" t="s">
        <v>42</v>
      </c>
    </row>
    <row r="168" spans="2:12">
      <c r="B168" s="198" t="s">
        <v>1284</v>
      </c>
      <c r="C168" s="199" t="s">
        <v>1285</v>
      </c>
      <c r="D168" s="199" t="s">
        <v>52</v>
      </c>
      <c r="E168" s="200">
        <v>0.17121499999999998</v>
      </c>
      <c r="F168" s="200">
        <v>0.35089999999999999</v>
      </c>
      <c r="G168" s="199">
        <v>1</v>
      </c>
      <c r="H168" s="199">
        <v>1</v>
      </c>
      <c r="I168" s="201">
        <v>69587</v>
      </c>
      <c r="J168" s="201">
        <f>I168*G168</f>
        <v>69587</v>
      </c>
      <c r="K168" s="201">
        <f>I168*H168</f>
        <v>69587</v>
      </c>
      <c r="L168" s="202" t="s">
        <v>35</v>
      </c>
    </row>
    <row r="169" spans="2:12">
      <c r="B169" s="198" t="s">
        <v>1097</v>
      </c>
      <c r="C169" s="199" t="s">
        <v>1098</v>
      </c>
      <c r="D169" s="199" t="s">
        <v>107</v>
      </c>
      <c r="E169" s="200">
        <v>0.19359999999999999</v>
      </c>
      <c r="F169" s="200">
        <v>0.37509999999999999</v>
      </c>
      <c r="G169" s="199">
        <v>1</v>
      </c>
      <c r="H169" s="199">
        <v>1</v>
      </c>
      <c r="I169" s="201">
        <v>53665.08</v>
      </c>
      <c r="J169" s="201">
        <f>I169*G169</f>
        <v>53665.08</v>
      </c>
      <c r="K169" s="201">
        <f>I169*H169</f>
        <v>53665.08</v>
      </c>
      <c r="L169" s="202" t="s">
        <v>108</v>
      </c>
    </row>
    <row r="170" spans="2:12">
      <c r="B170" s="198" t="s">
        <v>332</v>
      </c>
      <c r="C170" s="199" t="s">
        <v>333</v>
      </c>
      <c r="D170" s="199" t="s">
        <v>52</v>
      </c>
      <c r="E170" s="200">
        <v>0.17121499999999998</v>
      </c>
      <c r="F170" s="200">
        <v>0.35089999999999999</v>
      </c>
      <c r="G170" s="199">
        <v>1</v>
      </c>
      <c r="H170" s="199">
        <v>1</v>
      </c>
      <c r="I170" s="201">
        <v>45913</v>
      </c>
      <c r="J170" s="201">
        <f>I170*G170</f>
        <v>45913</v>
      </c>
      <c r="K170" s="201">
        <f>I170*H170</f>
        <v>45913</v>
      </c>
      <c r="L170" s="202" t="s">
        <v>35</v>
      </c>
    </row>
    <row r="171" spans="2:12">
      <c r="B171" s="198" t="s">
        <v>950</v>
      </c>
      <c r="C171" s="199" t="s">
        <v>951</v>
      </c>
      <c r="D171" s="199" t="s">
        <v>72</v>
      </c>
      <c r="E171" s="200">
        <v>0.16940000000000002</v>
      </c>
      <c r="F171" s="200">
        <v>0.35089999999999999</v>
      </c>
      <c r="G171" s="199">
        <v>1</v>
      </c>
      <c r="H171" s="199">
        <v>1</v>
      </c>
      <c r="I171" s="201">
        <v>30415.49</v>
      </c>
      <c r="J171" s="201">
        <f>I171*G171</f>
        <v>30415.49</v>
      </c>
      <c r="K171" s="201">
        <f>I171*H171</f>
        <v>30415.49</v>
      </c>
      <c r="L171" s="202" t="s">
        <v>73</v>
      </c>
    </row>
    <row r="172" spans="2:12">
      <c r="B172" s="198" t="s">
        <v>567</v>
      </c>
      <c r="C172" s="199" t="s">
        <v>568</v>
      </c>
      <c r="D172" s="199" t="s">
        <v>107</v>
      </c>
      <c r="E172" s="200">
        <v>0.19359999999999999</v>
      </c>
      <c r="F172" s="200">
        <v>0.37509999999999999</v>
      </c>
      <c r="G172" s="199">
        <v>1</v>
      </c>
      <c r="H172" s="199">
        <v>1</v>
      </c>
      <c r="I172" s="201">
        <v>18638.71</v>
      </c>
      <c r="J172" s="201">
        <f>I172*G172</f>
        <v>18638.71</v>
      </c>
      <c r="K172" s="201">
        <f>I172*H172</f>
        <v>18638.71</v>
      </c>
      <c r="L172" s="202" t="s">
        <v>108</v>
      </c>
    </row>
    <row r="173" spans="2:12">
      <c r="B173" s="198" t="s">
        <v>366</v>
      </c>
      <c r="C173" s="199" t="s">
        <v>367</v>
      </c>
      <c r="D173" s="199" t="s">
        <v>72</v>
      </c>
      <c r="E173" s="200">
        <v>0.16940000000000002</v>
      </c>
      <c r="F173" s="200">
        <v>0.35089999999999999</v>
      </c>
      <c r="G173" s="199">
        <v>1</v>
      </c>
      <c r="H173" s="199">
        <v>1</v>
      </c>
      <c r="I173" s="201">
        <v>18451.8</v>
      </c>
      <c r="J173" s="201">
        <f>I173*G173</f>
        <v>18451.8</v>
      </c>
      <c r="K173" s="201">
        <f>I173*H173</f>
        <v>18451.8</v>
      </c>
      <c r="L173" s="202" t="s">
        <v>73</v>
      </c>
    </row>
    <row r="174" spans="2:12">
      <c r="B174" s="198" t="s">
        <v>440</v>
      </c>
      <c r="C174" s="199" t="s">
        <v>441</v>
      </c>
      <c r="D174" s="199" t="s">
        <v>72</v>
      </c>
      <c r="E174" s="200">
        <v>0.16940000000000002</v>
      </c>
      <c r="F174" s="200">
        <v>0.35089999999999999</v>
      </c>
      <c r="G174" s="199">
        <v>1</v>
      </c>
      <c r="H174" s="199">
        <v>1</v>
      </c>
      <c r="I174" s="201">
        <v>18451.8</v>
      </c>
      <c r="J174" s="201">
        <f>I174*G174</f>
        <v>18451.8</v>
      </c>
      <c r="K174" s="201">
        <f>I174*H174</f>
        <v>18451.8</v>
      </c>
      <c r="L174" s="202" t="s">
        <v>73</v>
      </c>
    </row>
    <row r="175" spans="2:12">
      <c r="B175" s="198" t="s">
        <v>221</v>
      </c>
      <c r="C175" s="199" t="s">
        <v>222</v>
      </c>
      <c r="D175" s="199" t="s">
        <v>28</v>
      </c>
      <c r="E175" s="200">
        <v>0.17121499999999998</v>
      </c>
      <c r="F175" s="200">
        <v>0.35089999999999999</v>
      </c>
      <c r="G175" s="199">
        <v>1</v>
      </c>
      <c r="H175" s="199">
        <v>1</v>
      </c>
      <c r="I175" s="201">
        <v>18052.16</v>
      </c>
      <c r="J175" s="201">
        <f>I175*G175</f>
        <v>18052.16</v>
      </c>
      <c r="K175" s="201">
        <f>I175*H175</f>
        <v>18052.16</v>
      </c>
      <c r="L175" s="202" t="s">
        <v>108</v>
      </c>
    </row>
    <row r="176" spans="2:12">
      <c r="B176" s="198" t="s">
        <v>597</v>
      </c>
      <c r="C176" s="199" t="s">
        <v>598</v>
      </c>
      <c r="D176" s="199" t="s">
        <v>184</v>
      </c>
      <c r="E176" s="200">
        <v>0.15911500000000001</v>
      </c>
      <c r="F176" s="200">
        <v>0.36899999999999999</v>
      </c>
      <c r="G176" s="199">
        <v>1</v>
      </c>
      <c r="H176" s="199">
        <v>1</v>
      </c>
      <c r="I176" s="201">
        <v>16055.01</v>
      </c>
      <c r="J176" s="201">
        <f>I176*G176</f>
        <v>16055.01</v>
      </c>
      <c r="K176" s="201">
        <f>I176*H176</f>
        <v>16055.01</v>
      </c>
      <c r="L176" s="202" t="s">
        <v>155</v>
      </c>
    </row>
    <row r="177" spans="2:12">
      <c r="B177" s="198" t="s">
        <v>658</v>
      </c>
      <c r="C177" s="199" t="s">
        <v>659</v>
      </c>
      <c r="D177" s="199" t="s">
        <v>154</v>
      </c>
      <c r="E177" s="200">
        <v>0.18754999999999999</v>
      </c>
      <c r="F177" s="200">
        <v>0.36899999999999999</v>
      </c>
      <c r="G177" s="199">
        <v>1</v>
      </c>
      <c r="H177" s="199">
        <v>1</v>
      </c>
      <c r="I177" s="201">
        <v>11231.99</v>
      </c>
      <c r="J177" s="201">
        <f>I177*G177</f>
        <v>11231.99</v>
      </c>
      <c r="K177" s="201">
        <f>I177*H177</f>
        <v>11231.99</v>
      </c>
      <c r="L177" s="202" t="s">
        <v>155</v>
      </c>
    </row>
    <row r="178" spans="2:12">
      <c r="B178" s="198" t="s">
        <v>451</v>
      </c>
      <c r="C178" s="199" t="s">
        <v>452</v>
      </c>
      <c r="D178" s="199" t="s">
        <v>231</v>
      </c>
      <c r="E178" s="200">
        <v>0.18754999999999999</v>
      </c>
      <c r="F178" s="200">
        <v>0.36899999999999999</v>
      </c>
      <c r="G178" s="199">
        <v>1</v>
      </c>
      <c r="H178" s="199">
        <v>1</v>
      </c>
      <c r="I178" s="201">
        <v>8896.5499999999993</v>
      </c>
      <c r="J178" s="201">
        <f>I178*G178</f>
        <v>8896.5499999999993</v>
      </c>
      <c r="K178" s="201">
        <f>I178*H178</f>
        <v>8896.5499999999993</v>
      </c>
      <c r="L178" s="202" t="s">
        <v>232</v>
      </c>
    </row>
    <row r="179" spans="2:12">
      <c r="B179" s="198" t="s">
        <v>733</v>
      </c>
      <c r="C179" s="199" t="s">
        <v>734</v>
      </c>
      <c r="D179" s="199" t="s">
        <v>614</v>
      </c>
      <c r="E179" s="200">
        <v>0.16335</v>
      </c>
      <c r="F179" s="200">
        <v>0.35089999999999999</v>
      </c>
      <c r="G179" s="199">
        <v>1</v>
      </c>
      <c r="H179" s="199">
        <v>1</v>
      </c>
      <c r="I179" s="201">
        <v>6500</v>
      </c>
      <c r="J179" s="201">
        <f>I179*G179</f>
        <v>6500</v>
      </c>
      <c r="K179" s="201">
        <f>I179*H179</f>
        <v>6500</v>
      </c>
      <c r="L179" s="202" t="s">
        <v>615</v>
      </c>
    </row>
    <row r="180" spans="2:12">
      <c r="B180" s="198" t="s">
        <v>745</v>
      </c>
      <c r="C180" s="199" t="s">
        <v>746</v>
      </c>
      <c r="D180" s="199" t="s">
        <v>154</v>
      </c>
      <c r="E180" s="200">
        <v>0.18754999999999999</v>
      </c>
      <c r="F180" s="200">
        <v>0.36899999999999999</v>
      </c>
      <c r="G180" s="199">
        <v>1</v>
      </c>
      <c r="H180" s="199">
        <v>1</v>
      </c>
      <c r="I180" s="201">
        <v>5980</v>
      </c>
      <c r="J180" s="201">
        <f>I180*G180</f>
        <v>5980</v>
      </c>
      <c r="K180" s="201">
        <f>I180*H180</f>
        <v>5980</v>
      </c>
      <c r="L180" s="202" t="s">
        <v>155</v>
      </c>
    </row>
    <row r="181" spans="2:12">
      <c r="B181" s="198" t="s">
        <v>760</v>
      </c>
      <c r="C181" s="199" t="s">
        <v>761</v>
      </c>
      <c r="D181" s="199" t="s">
        <v>762</v>
      </c>
      <c r="E181" s="200">
        <v>0.15306500000000001</v>
      </c>
      <c r="F181" s="200">
        <v>0.36899999999999999</v>
      </c>
      <c r="G181" s="199">
        <v>1</v>
      </c>
      <c r="H181" s="199">
        <v>1</v>
      </c>
      <c r="I181" s="201">
        <v>5525.01</v>
      </c>
      <c r="J181" s="201">
        <f>I181*G181</f>
        <v>5525.01</v>
      </c>
      <c r="K181" s="201">
        <f>I181*H181</f>
        <v>5525.01</v>
      </c>
      <c r="L181" s="202" t="s">
        <v>170</v>
      </c>
    </row>
    <row r="182" spans="2:12">
      <c r="B182" s="198" t="s">
        <v>779</v>
      </c>
      <c r="C182" s="199" t="s">
        <v>780</v>
      </c>
      <c r="D182" s="199" t="s">
        <v>154</v>
      </c>
      <c r="E182" s="200">
        <v>0.18754999999999999</v>
      </c>
      <c r="F182" s="200">
        <v>0.36899999999999999</v>
      </c>
      <c r="G182" s="199">
        <v>1</v>
      </c>
      <c r="H182" s="199">
        <v>1</v>
      </c>
      <c r="I182" s="201">
        <v>4810</v>
      </c>
      <c r="J182" s="201">
        <f>I182*G182</f>
        <v>4810</v>
      </c>
      <c r="K182" s="201">
        <f>I182*H182</f>
        <v>4810</v>
      </c>
      <c r="L182" s="202" t="s">
        <v>170</v>
      </c>
    </row>
    <row r="183" spans="2:12">
      <c r="B183" s="198" t="s">
        <v>788</v>
      </c>
      <c r="C183" s="199" t="s">
        <v>789</v>
      </c>
      <c r="D183" s="199" t="s">
        <v>218</v>
      </c>
      <c r="E183" s="200">
        <v>0.18754999999999999</v>
      </c>
      <c r="F183" s="200">
        <v>0.36899999999999999</v>
      </c>
      <c r="G183" s="199">
        <v>1</v>
      </c>
      <c r="H183" s="199">
        <v>1</v>
      </c>
      <c r="I183" s="201">
        <v>4550</v>
      </c>
      <c r="J183" s="201">
        <f>I183*G183</f>
        <v>4550</v>
      </c>
      <c r="K183" s="201">
        <f>I183*H183</f>
        <v>4550</v>
      </c>
      <c r="L183" s="202" t="s">
        <v>155</v>
      </c>
    </row>
    <row r="184" spans="2:12">
      <c r="B184" s="198" t="s">
        <v>790</v>
      </c>
      <c r="C184" s="199" t="s">
        <v>791</v>
      </c>
      <c r="D184" s="199" t="s">
        <v>231</v>
      </c>
      <c r="E184" s="200">
        <v>0.18754999999999999</v>
      </c>
      <c r="F184" s="200">
        <v>0.36899999999999999</v>
      </c>
      <c r="G184" s="199">
        <v>1</v>
      </c>
      <c r="H184" s="199">
        <v>1</v>
      </c>
      <c r="I184" s="201">
        <v>4485</v>
      </c>
      <c r="J184" s="201">
        <f>I184*G184</f>
        <v>4485</v>
      </c>
      <c r="K184" s="201">
        <f>I184*H184</f>
        <v>4485</v>
      </c>
      <c r="L184" s="202" t="s">
        <v>232</v>
      </c>
    </row>
    <row r="185" spans="2:12">
      <c r="B185" s="198" t="s">
        <v>798</v>
      </c>
      <c r="C185" s="199" t="s">
        <v>799</v>
      </c>
      <c r="D185" s="199" t="s">
        <v>800</v>
      </c>
      <c r="E185" s="200">
        <v>0.1573</v>
      </c>
      <c r="F185" s="200">
        <v>0.37509999999999999</v>
      </c>
      <c r="G185" s="199">
        <v>1</v>
      </c>
      <c r="H185" s="199">
        <v>1</v>
      </c>
      <c r="I185" s="201">
        <v>4155.16</v>
      </c>
      <c r="J185" s="201">
        <f>I185*G185</f>
        <v>4155.16</v>
      </c>
      <c r="K185" s="201">
        <f>I185*H185</f>
        <v>4155.16</v>
      </c>
      <c r="L185" s="202" t="s">
        <v>155</v>
      </c>
    </row>
    <row r="186" spans="2:12">
      <c r="B186" s="198" t="s">
        <v>599</v>
      </c>
      <c r="C186" s="199" t="s">
        <v>600</v>
      </c>
      <c r="D186" s="199" t="s">
        <v>489</v>
      </c>
      <c r="E186" s="200">
        <v>0.19964999999999999</v>
      </c>
      <c r="F186" s="200">
        <v>0.36899999999999999</v>
      </c>
      <c r="G186" s="199">
        <v>1</v>
      </c>
      <c r="H186" s="199">
        <v>1</v>
      </c>
      <c r="I186" s="201">
        <v>3900</v>
      </c>
      <c r="J186" s="201">
        <f>I186*G186</f>
        <v>3900</v>
      </c>
      <c r="K186" s="201">
        <f>I186*H186</f>
        <v>3900</v>
      </c>
      <c r="L186" s="202" t="s">
        <v>232</v>
      </c>
    </row>
    <row r="187" spans="2:12">
      <c r="B187" s="198" t="s">
        <v>660</v>
      </c>
      <c r="C187" s="199" t="s">
        <v>661</v>
      </c>
      <c r="D187" s="199" t="s">
        <v>489</v>
      </c>
      <c r="E187" s="200">
        <v>0.19964999999999999</v>
      </c>
      <c r="F187" s="200">
        <v>0.36899999999999999</v>
      </c>
      <c r="G187" s="199">
        <v>1</v>
      </c>
      <c r="H187" s="199">
        <v>1</v>
      </c>
      <c r="I187" s="201">
        <v>2800</v>
      </c>
      <c r="J187" s="201">
        <f>I187*G187</f>
        <v>2800</v>
      </c>
      <c r="K187" s="201">
        <f>I187*H187</f>
        <v>2800</v>
      </c>
      <c r="L187" s="202" t="s">
        <v>232</v>
      </c>
    </row>
    <row r="188" spans="2:12">
      <c r="B188" s="198" t="s">
        <v>831</v>
      </c>
      <c r="C188" s="199" t="s">
        <v>832</v>
      </c>
      <c r="D188" s="199" t="s">
        <v>231</v>
      </c>
      <c r="E188" s="200">
        <v>0.18754999999999999</v>
      </c>
      <c r="F188" s="200">
        <v>0.36899999999999999</v>
      </c>
      <c r="G188" s="199">
        <v>1</v>
      </c>
      <c r="H188" s="199">
        <v>1</v>
      </c>
      <c r="I188" s="201">
        <v>2600</v>
      </c>
      <c r="J188" s="201">
        <f>I188*G188</f>
        <v>2600</v>
      </c>
      <c r="K188" s="201">
        <f>I188*H188</f>
        <v>2600</v>
      </c>
      <c r="L188" s="202" t="s">
        <v>155</v>
      </c>
    </row>
    <row r="189" spans="2:12">
      <c r="B189" s="198" t="s">
        <v>837</v>
      </c>
      <c r="C189" s="199" t="s">
        <v>838</v>
      </c>
      <c r="D189" s="199" t="s">
        <v>154</v>
      </c>
      <c r="E189" s="200">
        <v>0.18754999999999999</v>
      </c>
      <c r="F189" s="200">
        <v>0.36899999999999999</v>
      </c>
      <c r="G189" s="199">
        <v>1</v>
      </c>
      <c r="H189" s="199">
        <v>1</v>
      </c>
      <c r="I189" s="201">
        <v>2600</v>
      </c>
      <c r="J189" s="201">
        <f>I189*G189</f>
        <v>2600</v>
      </c>
      <c r="K189" s="201">
        <f>I189*H189</f>
        <v>2600</v>
      </c>
      <c r="L189" s="202" t="s">
        <v>170</v>
      </c>
    </row>
    <row r="190" spans="2:12">
      <c r="B190" s="198" t="s">
        <v>410</v>
      </c>
      <c r="C190" s="199" t="s">
        <v>411</v>
      </c>
      <c r="D190" s="199" t="s">
        <v>218</v>
      </c>
      <c r="E190" s="200">
        <v>0.18754999999999999</v>
      </c>
      <c r="F190" s="200">
        <v>0.36899999999999999</v>
      </c>
      <c r="G190" s="199">
        <v>1</v>
      </c>
      <c r="H190" s="199">
        <v>1</v>
      </c>
      <c r="I190" s="201">
        <v>2390.46</v>
      </c>
      <c r="J190" s="201">
        <f>I190*G190</f>
        <v>2390.46</v>
      </c>
      <c r="K190" s="201">
        <f>I190*H190</f>
        <v>2390.46</v>
      </c>
      <c r="L190" s="202" t="s">
        <v>155</v>
      </c>
    </row>
    <row r="191" spans="2:12">
      <c r="B191" s="198" t="s">
        <v>956</v>
      </c>
      <c r="C191" s="199" t="s">
        <v>957</v>
      </c>
      <c r="D191" s="199" t="s">
        <v>154</v>
      </c>
      <c r="E191" s="200">
        <v>0.18754999999999999</v>
      </c>
      <c r="F191" s="200">
        <v>0.36899999999999999</v>
      </c>
      <c r="G191" s="199">
        <v>1</v>
      </c>
      <c r="H191" s="199">
        <v>1</v>
      </c>
      <c r="I191" s="201">
        <v>2339.9899999999998</v>
      </c>
      <c r="J191" s="201">
        <f>I191*G191</f>
        <v>2339.9899999999998</v>
      </c>
      <c r="K191" s="201">
        <f>I191*H191</f>
        <v>2339.9899999999998</v>
      </c>
      <c r="L191" s="202" t="s">
        <v>155</v>
      </c>
    </row>
    <row r="192" spans="2:12">
      <c r="B192" s="198" t="s">
        <v>721</v>
      </c>
      <c r="C192" s="199" t="s">
        <v>722</v>
      </c>
      <c r="D192" s="199" t="s">
        <v>218</v>
      </c>
      <c r="E192" s="200">
        <v>0.18754999999999999</v>
      </c>
      <c r="F192" s="200">
        <v>0.36899999999999999</v>
      </c>
      <c r="G192" s="199">
        <v>1</v>
      </c>
      <c r="H192" s="199">
        <v>1</v>
      </c>
      <c r="I192" s="201">
        <v>2266.69</v>
      </c>
      <c r="J192" s="201">
        <f>I192*G192</f>
        <v>2266.69</v>
      </c>
      <c r="K192" s="201">
        <f>I192*H192</f>
        <v>2266.69</v>
      </c>
      <c r="L192" s="202" t="s">
        <v>232</v>
      </c>
    </row>
    <row r="193" spans="2:12">
      <c r="B193" s="198" t="s">
        <v>546</v>
      </c>
      <c r="C193" s="199" t="s">
        <v>547</v>
      </c>
      <c r="D193" s="199" t="s">
        <v>154</v>
      </c>
      <c r="E193" s="200">
        <v>0.18754999999999999</v>
      </c>
      <c r="F193" s="200">
        <v>0.36899999999999999</v>
      </c>
      <c r="G193" s="199">
        <v>1</v>
      </c>
      <c r="H193" s="199">
        <v>1</v>
      </c>
      <c r="I193" s="201">
        <v>2054</v>
      </c>
      <c r="J193" s="201">
        <f>I193*G193</f>
        <v>2054</v>
      </c>
      <c r="K193" s="201">
        <f>I193*H193</f>
        <v>2054</v>
      </c>
      <c r="L193" s="202" t="s">
        <v>155</v>
      </c>
    </row>
    <row r="194" spans="2:12">
      <c r="B194" s="198" t="s">
        <v>847</v>
      </c>
      <c r="C194" s="199" t="s">
        <v>848</v>
      </c>
      <c r="D194" s="199" t="s">
        <v>154</v>
      </c>
      <c r="E194" s="200">
        <v>0.18754999999999999</v>
      </c>
      <c r="F194" s="200">
        <v>0.36899999999999999</v>
      </c>
      <c r="G194" s="199">
        <v>1</v>
      </c>
      <c r="H194" s="199">
        <v>1</v>
      </c>
      <c r="I194" s="201">
        <v>1989</v>
      </c>
      <c r="J194" s="201">
        <f>I194*G194</f>
        <v>1989</v>
      </c>
      <c r="K194" s="201">
        <f>I194*H194</f>
        <v>1989</v>
      </c>
      <c r="L194" s="202" t="s">
        <v>155</v>
      </c>
    </row>
    <row r="195" spans="2:12">
      <c r="B195" s="198" t="s">
        <v>849</v>
      </c>
      <c r="C195" s="199" t="s">
        <v>850</v>
      </c>
      <c r="D195" s="199" t="s">
        <v>154</v>
      </c>
      <c r="E195" s="200">
        <v>0.18754999999999999</v>
      </c>
      <c r="F195" s="200">
        <v>0.36899999999999999</v>
      </c>
      <c r="G195" s="199">
        <v>1</v>
      </c>
      <c r="H195" s="199">
        <v>1</v>
      </c>
      <c r="I195" s="201">
        <v>1729.01</v>
      </c>
      <c r="J195" s="201">
        <f>I195*G195</f>
        <v>1729.01</v>
      </c>
      <c r="K195" s="201">
        <f>I195*H195</f>
        <v>1729.01</v>
      </c>
      <c r="L195" s="202" t="s">
        <v>155</v>
      </c>
    </row>
    <row r="196" spans="2:12">
      <c r="B196" s="198" t="s">
        <v>863</v>
      </c>
      <c r="C196" s="199" t="s">
        <v>864</v>
      </c>
      <c r="D196" s="199" t="s">
        <v>154</v>
      </c>
      <c r="E196" s="200">
        <v>0.18754999999999999</v>
      </c>
      <c r="F196" s="200">
        <v>0.36899999999999999</v>
      </c>
      <c r="G196" s="199">
        <v>1</v>
      </c>
      <c r="H196" s="199">
        <v>1</v>
      </c>
      <c r="I196" s="201">
        <v>1300</v>
      </c>
      <c r="J196" s="201">
        <f>I196*G196</f>
        <v>1300</v>
      </c>
      <c r="K196" s="201">
        <f>I196*H196</f>
        <v>1300</v>
      </c>
      <c r="L196" s="202" t="s">
        <v>170</v>
      </c>
    </row>
    <row r="197" spans="2:12">
      <c r="B197" s="198" t="s">
        <v>48</v>
      </c>
      <c r="C197" s="199" t="s">
        <v>49</v>
      </c>
      <c r="D197" s="199" t="s">
        <v>38</v>
      </c>
      <c r="E197" s="200">
        <v>0.17121499999999998</v>
      </c>
      <c r="F197" s="200">
        <v>0.35089999999999999</v>
      </c>
      <c r="G197" s="199">
        <v>0</v>
      </c>
      <c r="H197" s="199">
        <v>20</v>
      </c>
      <c r="I197" s="201">
        <v>626744.99</v>
      </c>
      <c r="J197" s="201">
        <f>I197*G197</f>
        <v>0</v>
      </c>
      <c r="K197" s="201">
        <f>I197*H197</f>
        <v>12534899.800000001</v>
      </c>
      <c r="L197" s="202" t="s">
        <v>25</v>
      </c>
    </row>
    <row r="198" spans="2:12">
      <c r="B198" s="203" t="s">
        <v>36</v>
      </c>
      <c r="C198" s="204" t="s">
        <v>1235</v>
      </c>
      <c r="D198" s="204" t="s">
        <v>38</v>
      </c>
      <c r="E198" s="205">
        <v>0.17121499999999998</v>
      </c>
      <c r="F198" s="205">
        <v>0.35089999999999999</v>
      </c>
      <c r="G198" s="204">
        <v>0</v>
      </c>
      <c r="H198" s="204">
        <v>2</v>
      </c>
      <c r="I198" s="206">
        <v>448184</v>
      </c>
      <c r="J198" s="206">
        <f>I198*G198</f>
        <v>0</v>
      </c>
      <c r="K198" s="206">
        <f>I198*H198</f>
        <v>896368</v>
      </c>
      <c r="L198" s="207" t="s">
        <v>25</v>
      </c>
    </row>
  </sheetData>
  <autoFilter ref="A2:L233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5"/>
  <sheetViews>
    <sheetView topLeftCell="A12" workbookViewId="0">
      <selection activeCell="B14" sqref="B14"/>
    </sheetView>
  </sheetViews>
  <sheetFormatPr baseColWidth="10" defaultColWidth="9.109375" defaultRowHeight="14.4"/>
  <cols>
    <col min="1" max="1" width="30.88671875" customWidth="1"/>
    <col min="2" max="2" width="9.5546875" bestFit="1" customWidth="1"/>
    <col min="3" max="4" width="10.77734375" customWidth="1"/>
    <col min="5" max="5" width="25.6640625" customWidth="1"/>
    <col min="6" max="6" width="9.109375" style="5"/>
    <col min="7" max="7" width="14.33203125" customWidth="1"/>
    <col min="8" max="8" width="17.109375" bestFit="1" customWidth="1"/>
    <col min="9" max="9" width="12.5546875" style="18" bestFit="1" customWidth="1"/>
    <col min="10" max="10" width="13" style="18" bestFit="1" customWidth="1"/>
    <col min="11" max="11" width="14" customWidth="1"/>
    <col min="12" max="12" width="14.5546875" bestFit="1" customWidth="1"/>
  </cols>
  <sheetData>
    <row r="1" spans="1:12" hidden="1">
      <c r="A1" s="252" t="s">
        <v>917</v>
      </c>
      <c r="B1" s="254">
        <v>0</v>
      </c>
      <c r="D1">
        <v>100</v>
      </c>
    </row>
    <row r="2" spans="1:12" hidden="1">
      <c r="A2" s="252" t="s">
        <v>918</v>
      </c>
      <c r="B2" s="254">
        <v>0</v>
      </c>
    </row>
    <row r="3" spans="1:12" hidden="1">
      <c r="A3" s="252" t="s">
        <v>1281</v>
      </c>
      <c r="B3" s="254">
        <v>4.84</v>
      </c>
      <c r="C3" s="5"/>
    </row>
    <row r="4" spans="1:12" hidden="1">
      <c r="A4" s="252" t="s">
        <v>1277</v>
      </c>
      <c r="B4" s="254">
        <v>9.68</v>
      </c>
      <c r="C4" s="5"/>
    </row>
    <row r="5" spans="1:12" hidden="1">
      <c r="A5" s="252" t="s">
        <v>1278</v>
      </c>
      <c r="B5" s="254">
        <v>15.851000000000001</v>
      </c>
      <c r="C5" s="5"/>
    </row>
    <row r="6" spans="1:12" hidden="1">
      <c r="A6" s="252" t="s">
        <v>1280</v>
      </c>
      <c r="B6" s="254">
        <v>21.658999999999999</v>
      </c>
      <c r="C6" s="5"/>
    </row>
    <row r="7" spans="1:12" hidden="1">
      <c r="A7" s="252" t="s">
        <v>1279</v>
      </c>
      <c r="B7" s="254">
        <v>27.466999999999999</v>
      </c>
      <c r="C7" s="5"/>
    </row>
    <row r="8" spans="1:12" hidden="1">
      <c r="A8" s="253" t="s">
        <v>1275</v>
      </c>
      <c r="B8" s="254">
        <v>8.5909999999999993</v>
      </c>
      <c r="C8" s="5"/>
    </row>
    <row r="9" spans="1:12" hidden="1">
      <c r="A9" s="253" t="s">
        <v>1276</v>
      </c>
      <c r="B9" s="254">
        <v>16.335000000000001</v>
      </c>
      <c r="C9" s="5"/>
      <c r="L9" s="4"/>
    </row>
    <row r="10" spans="1:12" hidden="1"/>
    <row r="11" spans="1:12" ht="15" hidden="1" thickBot="1">
      <c r="A11" s="26"/>
      <c r="C11" s="28"/>
      <c r="E11" s="29"/>
    </row>
    <row r="12" spans="1:12" s="12" customFormat="1" ht="36">
      <c r="A12" s="30" t="s">
        <v>933</v>
      </c>
      <c r="B12" s="31" t="s">
        <v>980</v>
      </c>
      <c r="C12" s="32" t="s">
        <v>928</v>
      </c>
      <c r="D12" s="33" t="s">
        <v>929</v>
      </c>
      <c r="E12" s="34" t="s">
        <v>981</v>
      </c>
      <c r="F12" s="35" t="s">
        <v>982</v>
      </c>
      <c r="G12" s="36" t="s">
        <v>983</v>
      </c>
      <c r="H12" s="37" t="s">
        <v>984</v>
      </c>
      <c r="I12" s="38" t="s">
        <v>931</v>
      </c>
      <c r="J12" s="38" t="s">
        <v>985</v>
      </c>
      <c r="K12" s="39" t="s">
        <v>986</v>
      </c>
      <c r="L12" s="40" t="s">
        <v>987</v>
      </c>
    </row>
    <row r="13" spans="1:12" ht="27" thickBot="1">
      <c r="A13" s="41">
        <v>329000</v>
      </c>
      <c r="B13" s="42">
        <v>14</v>
      </c>
      <c r="C13" s="43">
        <v>14.15</v>
      </c>
      <c r="D13" s="44">
        <f>C13*1.21</f>
        <v>17.121500000000001</v>
      </c>
      <c r="E13" s="119" t="s">
        <v>917</v>
      </c>
      <c r="F13" s="45">
        <f>(IF(E13=$A$1,$B$1)+IF(E13=$A$2,$B$2)+IF(E13=$A$3,$B$3)+IF(E13=$A$4,$B$4)+IF(E13=$A$5,$B$5)+IF(E13=$A$6,$B$6)+IF(E13=$A$7,$B$7)+IF(E13=$A$8,$B$8)+IF(E13=$A$9,$B$9))</f>
        <v>0</v>
      </c>
      <c r="G13" s="46">
        <f>(A13/(($D$1-B13)/100))</f>
        <v>382558.13953488372</v>
      </c>
      <c r="H13" s="47">
        <f>(A13/(($D$1-B13)/100-(0.08)))</f>
        <v>421794.87179487175</v>
      </c>
      <c r="I13" s="48">
        <f>(B13+8+1.2)+(D13+F13)</f>
        <v>40.3215</v>
      </c>
      <c r="J13" s="49"/>
      <c r="K13" s="50">
        <f>J13*1.21</f>
        <v>0</v>
      </c>
      <c r="L13" s="51">
        <f>A13/((100-I13)/100)+J13</f>
        <v>551287.31452700717</v>
      </c>
    </row>
    <row r="14" spans="1:12" ht="15" thickBot="1">
      <c r="B14" s="52"/>
      <c r="C14" s="53"/>
      <c r="D14" s="54"/>
      <c r="E14" s="55" t="s">
        <v>988</v>
      </c>
    </row>
    <row r="15" spans="1:12" ht="15.6" thickTop="1" thickBot="1">
      <c r="B15" s="56"/>
      <c r="C15" s="57" t="s">
        <v>989</v>
      </c>
      <c r="E15" s="23"/>
    </row>
    <row r="16" spans="1:12" ht="15" thickTop="1">
      <c r="E16" s="23"/>
    </row>
    <row r="17" spans="2:10">
      <c r="E17" s="190" t="s">
        <v>990</v>
      </c>
      <c r="F17" s="190">
        <v>14.15</v>
      </c>
    </row>
    <row r="18" spans="2:10">
      <c r="E18" s="190" t="s">
        <v>1199</v>
      </c>
      <c r="F18" s="190">
        <v>14.15</v>
      </c>
    </row>
    <row r="19" spans="2:10">
      <c r="B19" s="58"/>
      <c r="E19" s="190" t="s">
        <v>1225</v>
      </c>
      <c r="F19" s="190">
        <v>13.65</v>
      </c>
      <c r="J19" s="18">
        <f>150661-8500</f>
        <v>142161</v>
      </c>
    </row>
    <row r="20" spans="2:10" s="136" customFormat="1">
      <c r="B20" s="58"/>
      <c r="E20" s="190" t="s">
        <v>1226</v>
      </c>
      <c r="F20" s="190">
        <v>13.15</v>
      </c>
      <c r="I20" s="18"/>
      <c r="J20" s="18"/>
    </row>
    <row r="21" spans="2:10">
      <c r="E21" s="190" t="s">
        <v>991</v>
      </c>
      <c r="F21" s="190">
        <v>12.65</v>
      </c>
    </row>
    <row r="22" spans="2:10">
      <c r="E22" s="191" t="s">
        <v>1222</v>
      </c>
      <c r="F22" s="192">
        <v>12.15</v>
      </c>
    </row>
    <row r="23" spans="2:10" s="136" customFormat="1">
      <c r="E23" s="191" t="s">
        <v>1223</v>
      </c>
      <c r="F23" s="192">
        <v>12.15</v>
      </c>
      <c r="I23" s="18"/>
      <c r="J23" s="18"/>
    </row>
    <row r="24" spans="2:10">
      <c r="E24" s="190" t="s">
        <v>1224</v>
      </c>
      <c r="F24" s="193">
        <v>12.15</v>
      </c>
    </row>
    <row r="25" spans="2:10">
      <c r="E25" s="190" t="s">
        <v>1001</v>
      </c>
      <c r="F25" s="193">
        <v>15.5</v>
      </c>
      <c r="I25" s="18">
        <f>139999*17%</f>
        <v>23799.83</v>
      </c>
    </row>
    <row r="26" spans="2:10">
      <c r="E26" s="190" t="s">
        <v>992</v>
      </c>
      <c r="F26" s="193">
        <v>16</v>
      </c>
    </row>
    <row r="27" spans="2:10">
      <c r="E27" s="190" t="s">
        <v>993</v>
      </c>
      <c r="F27" s="190">
        <v>12.15</v>
      </c>
    </row>
    <row r="28" spans="2:10">
      <c r="E28" s="190" t="s">
        <v>994</v>
      </c>
      <c r="F28" s="193">
        <v>15.5</v>
      </c>
    </row>
    <row r="29" spans="2:10">
      <c r="E29" s="190" t="s">
        <v>995</v>
      </c>
      <c r="F29" s="193">
        <v>16</v>
      </c>
    </row>
    <row r="30" spans="2:10">
      <c r="E30" s="190" t="s">
        <v>614</v>
      </c>
      <c r="F30" s="193">
        <v>13.5</v>
      </c>
    </row>
    <row r="31" spans="2:10">
      <c r="E31" s="190" t="s">
        <v>996</v>
      </c>
      <c r="F31" s="193">
        <v>14.5</v>
      </c>
    </row>
    <row r="32" spans="2:10">
      <c r="E32" s="191" t="s">
        <v>997</v>
      </c>
      <c r="F32" s="193">
        <v>14.5</v>
      </c>
    </row>
    <row r="33" spans="5:6">
      <c r="E33" s="191" t="s">
        <v>1075</v>
      </c>
      <c r="F33" s="193">
        <v>12.65</v>
      </c>
    </row>
    <row r="34" spans="5:6">
      <c r="E34" s="191" t="s">
        <v>1080</v>
      </c>
      <c r="F34" s="192">
        <v>14</v>
      </c>
    </row>
    <row r="35" spans="5:6">
      <c r="E35" s="191" t="s">
        <v>1200</v>
      </c>
      <c r="F35" s="192">
        <v>14.15</v>
      </c>
    </row>
  </sheetData>
  <dataValidations count="2">
    <dataValidation type="list" errorStyle="information" showInputMessage="1" showErrorMessage="1" promptTitle="Tipo de publicacion" sqref="E14:E16">
      <formula1>#REF!</formula1>
    </dataValidation>
    <dataValidation type="list" allowBlank="1" showInputMessage="1" showErrorMessage="1" sqref="E13">
      <formula1>$A$1:$A$9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C18" sqref="C18"/>
    </sheetView>
  </sheetViews>
  <sheetFormatPr baseColWidth="10" defaultRowHeight="14.4"/>
  <cols>
    <col min="5" max="5" width="21.21875" bestFit="1" customWidth="1"/>
    <col min="6" max="6" width="14.77734375" bestFit="1" customWidth="1"/>
    <col min="7" max="7" width="17.21875" bestFit="1" customWidth="1"/>
  </cols>
  <sheetData>
    <row r="1" spans="1:7">
      <c r="A1" s="61"/>
      <c r="B1" s="61"/>
      <c r="C1" s="61"/>
      <c r="D1" s="61"/>
      <c r="E1" s="61"/>
    </row>
    <row r="2" spans="1:7">
      <c r="A2" s="61"/>
      <c r="B2" s="61"/>
      <c r="C2" s="61"/>
      <c r="D2" s="61"/>
      <c r="E2" s="61"/>
    </row>
    <row r="3" spans="1:7">
      <c r="A3" s="59"/>
      <c r="B3" s="61"/>
      <c r="C3" s="62"/>
      <c r="D3" s="62"/>
      <c r="E3" s="63"/>
      <c r="F3" s="64" t="s">
        <v>1010</v>
      </c>
      <c r="G3" s="64" t="s">
        <v>1011</v>
      </c>
    </row>
    <row r="4" spans="1:7">
      <c r="A4" s="59"/>
      <c r="B4" s="61"/>
      <c r="C4" s="62"/>
      <c r="D4" s="62"/>
      <c r="E4" s="64" t="s">
        <v>1012</v>
      </c>
      <c r="F4" s="65">
        <v>12659</v>
      </c>
      <c r="G4" s="66">
        <v>0.94</v>
      </c>
    </row>
    <row r="5" spans="1:7">
      <c r="A5" s="61"/>
      <c r="B5" s="61"/>
      <c r="C5" s="62"/>
      <c r="D5" s="62"/>
      <c r="E5" s="64" t="s">
        <v>1013</v>
      </c>
      <c r="F5" s="67">
        <f>F4</f>
        <v>12659</v>
      </c>
      <c r="G5" s="66">
        <v>0.94</v>
      </c>
    </row>
    <row r="6" spans="1:7">
      <c r="A6" s="61"/>
      <c r="B6" s="61"/>
      <c r="C6" s="62"/>
      <c r="D6" s="62"/>
      <c r="E6" s="62"/>
      <c r="F6" s="62"/>
      <c r="G6" s="62"/>
    </row>
    <row r="7" spans="1:7">
      <c r="A7" s="61"/>
      <c r="B7" s="61"/>
      <c r="C7" s="62"/>
      <c r="D7" s="62"/>
      <c r="E7" s="62"/>
      <c r="F7" s="62"/>
      <c r="G7" s="62"/>
    </row>
    <row r="8" spans="1:7">
      <c r="A8" s="61"/>
      <c r="B8" s="61"/>
      <c r="C8" s="68"/>
      <c r="D8" s="62"/>
      <c r="E8" s="68"/>
      <c r="F8" s="235" t="s">
        <v>1014</v>
      </c>
      <c r="G8" s="236"/>
    </row>
    <row r="9" spans="1:7">
      <c r="A9" s="59"/>
      <c r="B9" s="59"/>
      <c r="C9" s="62"/>
      <c r="D9" s="62"/>
      <c r="E9" s="62"/>
      <c r="F9" s="64" t="s">
        <v>1015</v>
      </c>
      <c r="G9" s="64" t="s">
        <v>1013</v>
      </c>
    </row>
    <row r="10" spans="1:7">
      <c r="A10" s="61"/>
      <c r="B10" s="61"/>
      <c r="C10" s="62"/>
      <c r="D10" s="62"/>
      <c r="E10" s="62"/>
      <c r="F10" s="69">
        <f>F4/(G4+(-0.07))</f>
        <v>14550.57471264368</v>
      </c>
      <c r="G10" s="69">
        <f>F5/G5</f>
        <v>13467.021276595746</v>
      </c>
    </row>
    <row r="11" spans="1:7">
      <c r="A11" s="61"/>
      <c r="B11" s="61"/>
      <c r="C11" s="62"/>
      <c r="D11" s="62"/>
      <c r="E11" s="62"/>
      <c r="F11" s="70"/>
      <c r="G11" s="70"/>
    </row>
    <row r="12" spans="1:7">
      <c r="A12" s="61"/>
      <c r="B12" s="61"/>
      <c r="C12" s="62"/>
      <c r="D12" s="62"/>
      <c r="E12" s="62"/>
      <c r="F12" s="70"/>
      <c r="G12" s="70"/>
    </row>
    <row r="13" spans="1:7">
      <c r="A13" s="61"/>
      <c r="B13" s="59"/>
      <c r="C13" s="68" t="s">
        <v>1016</v>
      </c>
      <c r="D13" s="62"/>
      <c r="E13" s="62"/>
      <c r="F13" s="64" t="s">
        <v>1017</v>
      </c>
      <c r="G13" s="64" t="s">
        <v>1018</v>
      </c>
    </row>
    <row r="14" spans="1:7">
      <c r="A14" s="61"/>
      <c r="B14" s="61"/>
      <c r="C14" s="62"/>
      <c r="D14" s="62"/>
      <c r="E14" s="62"/>
      <c r="F14" s="71">
        <v>20</v>
      </c>
      <c r="G14" s="72">
        <f>AVERAGE(G19/F14)</f>
        <v>14008.797994619712</v>
      </c>
    </row>
    <row r="15" spans="1:7">
      <c r="A15" s="61"/>
      <c r="B15" s="59"/>
      <c r="C15" s="62"/>
      <c r="D15" s="62"/>
      <c r="E15" s="62"/>
      <c r="F15" s="70"/>
      <c r="G15" s="62"/>
    </row>
    <row r="16" spans="1:7">
      <c r="A16" s="61"/>
      <c r="B16" s="59" t="s">
        <v>1131</v>
      </c>
      <c r="C16" s="73">
        <v>0.5</v>
      </c>
      <c r="D16" s="62"/>
      <c r="E16" s="64" t="s">
        <v>1019</v>
      </c>
      <c r="F16" s="74">
        <f>((F14)*C16)</f>
        <v>10</v>
      </c>
      <c r="G16" s="69">
        <f>F10*F16</f>
        <v>145505.74712643679</v>
      </c>
    </row>
    <row r="17" spans="1:10">
      <c r="A17" s="61"/>
      <c r="B17" s="136" t="s">
        <v>1132</v>
      </c>
      <c r="C17" s="73">
        <v>0.5</v>
      </c>
      <c r="D17" s="62"/>
      <c r="E17" s="64" t="s">
        <v>1020</v>
      </c>
      <c r="F17" s="74">
        <f>(F14*C17)</f>
        <v>10</v>
      </c>
      <c r="G17" s="69">
        <f>G10*F17</f>
        <v>134670.21276595746</v>
      </c>
    </row>
    <row r="18" spans="1:10">
      <c r="A18" s="61"/>
      <c r="B18" s="61"/>
      <c r="C18" s="62"/>
      <c r="D18" s="62"/>
      <c r="E18" s="75"/>
      <c r="F18" s="76"/>
      <c r="G18" s="69"/>
      <c r="H18" s="61"/>
      <c r="I18" s="61"/>
      <c r="J18" s="61"/>
    </row>
    <row r="19" spans="1:10">
      <c r="A19" s="61"/>
      <c r="B19" s="61"/>
      <c r="C19" s="62"/>
      <c r="D19" s="62"/>
      <c r="E19" s="64" t="s">
        <v>1021</v>
      </c>
      <c r="F19" s="76"/>
      <c r="G19" s="77">
        <f>SUM(G16,G17)</f>
        <v>280175.95989239425</v>
      </c>
      <c r="H19" s="61"/>
      <c r="I19" s="61"/>
      <c r="J19" s="61"/>
    </row>
    <row r="20" spans="1:10">
      <c r="A20" s="61"/>
      <c r="B20" s="61"/>
      <c r="C20" s="61"/>
      <c r="D20" s="61"/>
      <c r="E20" s="61"/>
      <c r="F20" s="61"/>
      <c r="G20" s="61"/>
      <c r="H20" s="61"/>
      <c r="I20" s="61"/>
      <c r="J20" s="61"/>
    </row>
    <row r="21" spans="1:10">
      <c r="A21" s="61"/>
      <c r="B21" s="61"/>
      <c r="C21" s="61"/>
      <c r="D21" s="61"/>
      <c r="E21" s="61"/>
      <c r="F21" s="61"/>
      <c r="G21" s="61"/>
      <c r="H21" s="61"/>
      <c r="I21" s="61"/>
      <c r="J21" s="61"/>
    </row>
    <row r="22" spans="1:10">
      <c r="A22" s="61"/>
      <c r="B22" s="61"/>
      <c r="C22" s="61"/>
      <c r="D22" s="61"/>
      <c r="E22" s="61"/>
      <c r="F22" s="61"/>
      <c r="G22" s="61"/>
      <c r="H22" s="61"/>
      <c r="I22" s="61"/>
      <c r="J22" s="61"/>
    </row>
    <row r="23" spans="1:10">
      <c r="A23" s="61"/>
      <c r="B23" s="61"/>
      <c r="C23" s="61"/>
      <c r="D23" s="61"/>
      <c r="E23" s="61"/>
      <c r="F23" s="61"/>
      <c r="G23" s="61"/>
      <c r="H23" s="61"/>
      <c r="I23" s="61"/>
      <c r="J23" s="61"/>
    </row>
    <row r="24" spans="1:10">
      <c r="A24" s="61"/>
      <c r="B24" s="61"/>
      <c r="C24" s="61"/>
      <c r="D24" s="61"/>
      <c r="E24" s="61"/>
      <c r="F24" s="61"/>
      <c r="G24" s="61"/>
      <c r="H24" s="61"/>
      <c r="I24" s="61"/>
      <c r="J24" s="61"/>
    </row>
    <row r="25" spans="1:10">
      <c r="A25" s="61"/>
      <c r="B25" s="61"/>
      <c r="C25" s="61"/>
      <c r="D25" s="61"/>
      <c r="E25" s="61"/>
      <c r="F25" s="61"/>
      <c r="G25" s="61"/>
      <c r="H25" s="61"/>
      <c r="I25" s="61"/>
      <c r="J25" s="61"/>
    </row>
    <row r="26" spans="1:10">
      <c r="A26" s="61"/>
      <c r="B26" s="61"/>
      <c r="C26" s="61"/>
      <c r="D26" s="61"/>
      <c r="E26" s="61"/>
      <c r="F26" s="61"/>
      <c r="G26" s="61"/>
      <c r="H26" s="61"/>
      <c r="I26" s="61"/>
      <c r="J26" s="61"/>
    </row>
    <row r="27" spans="1:10">
      <c r="A27" s="61"/>
      <c r="B27" s="61"/>
      <c r="C27" s="61"/>
      <c r="D27" s="61"/>
      <c r="E27" s="61"/>
      <c r="F27" s="61"/>
      <c r="G27" s="61"/>
      <c r="H27" s="61"/>
      <c r="I27" s="61"/>
      <c r="J27" s="61"/>
    </row>
    <row r="28" spans="1:10">
      <c r="A28" s="61"/>
      <c r="B28" s="61"/>
      <c r="C28" s="61"/>
      <c r="D28" s="61"/>
      <c r="E28" s="61"/>
      <c r="F28" s="61"/>
      <c r="G28" s="61"/>
      <c r="H28" s="61"/>
      <c r="I28" s="61"/>
      <c r="J28" s="61"/>
    </row>
    <row r="29" spans="1:10">
      <c r="A29" s="61"/>
      <c r="B29" s="61"/>
      <c r="C29" s="61"/>
      <c r="D29" s="61"/>
      <c r="E29" s="61"/>
      <c r="F29" s="61"/>
      <c r="G29" s="61"/>
      <c r="H29" s="61"/>
      <c r="I29" s="61"/>
      <c r="J29" s="61"/>
    </row>
    <row r="30" spans="1:10">
      <c r="A30" s="61"/>
      <c r="B30" s="61"/>
      <c r="C30" s="61"/>
      <c r="D30" s="61"/>
      <c r="E30" s="61"/>
      <c r="F30" s="61"/>
      <c r="G30" s="61"/>
      <c r="H30" s="61"/>
      <c r="I30" s="61"/>
      <c r="J30" s="61"/>
    </row>
    <row r="31" spans="1:10">
      <c r="A31" s="61"/>
      <c r="B31" s="61"/>
      <c r="C31" s="61"/>
      <c r="D31" s="61"/>
      <c r="E31" s="61"/>
      <c r="F31" s="61"/>
      <c r="G31" s="61"/>
      <c r="H31" s="61"/>
      <c r="I31" s="61"/>
      <c r="J31" s="61"/>
    </row>
    <row r="32" spans="1:10">
      <c r="A32" s="61"/>
      <c r="B32" s="61"/>
      <c r="C32" s="61"/>
      <c r="D32" s="61"/>
      <c r="E32" s="61"/>
      <c r="F32" s="61"/>
      <c r="G32" s="61"/>
      <c r="H32" s="61"/>
      <c r="I32" s="61"/>
      <c r="J32" s="61"/>
    </row>
    <row r="33" spans="1:10">
      <c r="A33" s="61"/>
      <c r="B33" s="61"/>
      <c r="C33" s="61"/>
      <c r="D33" s="61"/>
      <c r="E33" s="61"/>
      <c r="F33" s="61"/>
      <c r="G33" s="61"/>
      <c r="H33" s="61"/>
      <c r="I33" s="61"/>
      <c r="J33" s="61"/>
    </row>
    <row r="34" spans="1:10">
      <c r="A34" s="61"/>
      <c r="B34" s="61"/>
      <c r="C34" s="61"/>
      <c r="D34" s="61"/>
      <c r="E34" s="61"/>
      <c r="F34" s="61"/>
      <c r="G34" s="61"/>
      <c r="H34" s="61"/>
      <c r="I34" s="61"/>
      <c r="J34" s="61"/>
    </row>
    <row r="35" spans="1:10">
      <c r="A35" s="61"/>
      <c r="B35" s="61"/>
      <c r="C35" s="61"/>
      <c r="D35" s="61"/>
      <c r="E35" s="61"/>
      <c r="F35" s="61"/>
      <c r="G35" s="61"/>
      <c r="H35" s="61"/>
      <c r="I35" s="61"/>
      <c r="J35" s="61"/>
    </row>
    <row r="36" spans="1:10">
      <c r="A36" s="61"/>
      <c r="B36" s="61"/>
      <c r="C36" s="61"/>
      <c r="D36" s="61"/>
      <c r="E36" s="61"/>
      <c r="F36" s="61"/>
      <c r="G36" s="61"/>
      <c r="H36" s="61"/>
      <c r="I36" s="61"/>
      <c r="J36" s="61"/>
    </row>
    <row r="37" spans="1:10">
      <c r="A37" s="61"/>
      <c r="B37" s="61"/>
      <c r="C37" s="61"/>
      <c r="D37" s="61"/>
      <c r="E37" s="61"/>
      <c r="F37" s="61"/>
      <c r="G37" s="61"/>
      <c r="H37" s="61"/>
      <c r="I37" s="61"/>
      <c r="J37" s="61"/>
    </row>
    <row r="38" spans="1:10">
      <c r="A38" s="61"/>
      <c r="B38" s="61"/>
      <c r="C38" s="61"/>
      <c r="D38" s="61"/>
      <c r="E38" s="61"/>
      <c r="F38" s="61"/>
      <c r="G38" s="61"/>
      <c r="H38" s="61"/>
      <c r="I38" s="61"/>
      <c r="J38" s="61"/>
    </row>
    <row r="39" spans="1:10">
      <c r="A39" s="61"/>
      <c r="B39" s="61"/>
      <c r="C39" s="61"/>
      <c r="D39" s="61"/>
      <c r="E39" s="61"/>
      <c r="F39" s="61"/>
      <c r="G39" s="61"/>
      <c r="H39" s="61"/>
      <c r="I39" s="61"/>
      <c r="J39" s="61"/>
    </row>
    <row r="40" spans="1:10">
      <c r="A40" s="61"/>
      <c r="B40" s="61"/>
      <c r="C40" s="61"/>
      <c r="D40" s="61"/>
      <c r="E40" s="61"/>
      <c r="F40" s="61"/>
      <c r="G40" s="61"/>
      <c r="H40" s="61"/>
      <c r="I40" s="61"/>
      <c r="J40" s="61"/>
    </row>
    <row r="41" spans="1:10">
      <c r="A41" s="61"/>
      <c r="B41" s="61"/>
      <c r="C41" s="61"/>
      <c r="D41" s="61"/>
      <c r="E41" s="61"/>
      <c r="F41" s="61"/>
      <c r="G41" s="61"/>
      <c r="H41" s="61"/>
      <c r="I41" s="61"/>
      <c r="J41" s="61"/>
    </row>
    <row r="42" spans="1:10">
      <c r="A42" s="61"/>
      <c r="B42" s="61"/>
      <c r="C42" s="61"/>
      <c r="D42" s="61"/>
      <c r="E42" s="61"/>
      <c r="F42" s="61"/>
      <c r="G42" s="61"/>
      <c r="H42" s="61"/>
      <c r="I42" s="61"/>
      <c r="J42" s="61"/>
    </row>
    <row r="43" spans="1:10">
      <c r="A43" s="61"/>
      <c r="B43" s="61"/>
      <c r="C43" s="61"/>
      <c r="D43" s="61"/>
      <c r="E43" s="61"/>
      <c r="F43" s="61"/>
      <c r="G43" s="61"/>
      <c r="H43" s="61"/>
      <c r="I43" s="61"/>
      <c r="J43" s="61"/>
    </row>
    <row r="44" spans="1:10">
      <c r="A44" s="61"/>
      <c r="B44" s="61"/>
      <c r="C44" s="61"/>
      <c r="D44" s="61"/>
      <c r="E44" s="61"/>
      <c r="F44" s="61"/>
      <c r="G44" s="61"/>
      <c r="H44" s="61"/>
      <c r="I44" s="61"/>
      <c r="J44" s="61"/>
    </row>
    <row r="45" spans="1:10">
      <c r="A45" s="61"/>
      <c r="B45" s="61"/>
      <c r="C45" s="61"/>
      <c r="D45" s="61"/>
      <c r="E45" s="61"/>
      <c r="F45" s="61"/>
      <c r="G45" s="61"/>
      <c r="H45" s="61"/>
      <c r="I45" s="61"/>
      <c r="J45" s="61"/>
    </row>
    <row r="46" spans="1:10">
      <c r="A46" s="61"/>
      <c r="B46" s="61"/>
      <c r="C46" s="61"/>
      <c r="D46" s="61"/>
      <c r="E46" s="61"/>
      <c r="F46" s="61"/>
      <c r="G46" s="61"/>
      <c r="H46" s="61"/>
      <c r="I46" s="61"/>
      <c r="J46" s="61"/>
    </row>
  </sheetData>
  <mergeCells count="1"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E22"/>
  <sheetViews>
    <sheetView topLeftCell="B1" workbookViewId="0">
      <selection activeCell="D7" sqref="D7"/>
    </sheetView>
  </sheetViews>
  <sheetFormatPr baseColWidth="10" defaultRowHeight="14.4"/>
  <cols>
    <col min="3" max="3" width="29.21875" customWidth="1"/>
    <col min="4" max="4" width="27.33203125" bestFit="1" customWidth="1"/>
  </cols>
  <sheetData>
    <row r="3" spans="2:5" ht="15" thickBot="1"/>
    <row r="4" spans="2:5" ht="21.6" thickBot="1">
      <c r="B4" s="78"/>
      <c r="C4" s="79"/>
      <c r="D4" s="79"/>
      <c r="E4" s="80"/>
    </row>
    <row r="5" spans="2:5" ht="21">
      <c r="B5" s="81"/>
      <c r="C5" s="82" t="s">
        <v>1025</v>
      </c>
      <c r="D5" s="83" t="s">
        <v>1026</v>
      </c>
      <c r="E5" s="84"/>
    </row>
    <row r="6" spans="2:5" ht="21.6" thickBot="1">
      <c r="B6" s="81"/>
      <c r="C6" s="85">
        <v>398202</v>
      </c>
      <c r="D6" s="86">
        <v>381080</v>
      </c>
      <c r="E6" s="84"/>
    </row>
    <row r="7" spans="2:5" ht="21.6" thickBot="1">
      <c r="B7" s="81"/>
      <c r="C7" s="87"/>
      <c r="D7" s="87"/>
      <c r="E7" s="84"/>
    </row>
    <row r="8" spans="2:5" ht="21.6" thickBot="1">
      <c r="B8" s="81"/>
      <c r="C8" s="88" t="s">
        <v>1027</v>
      </c>
      <c r="D8" s="87"/>
      <c r="E8" s="84"/>
    </row>
    <row r="9" spans="2:5" ht="26.4" thickBot="1">
      <c r="B9" s="81"/>
      <c r="C9" s="179">
        <f>(D6-C6)/C6*100%</f>
        <v>-4.2998277256266919E-2</v>
      </c>
      <c r="D9" s="97"/>
      <c r="E9" s="84"/>
    </row>
    <row r="10" spans="2:5" ht="21">
      <c r="B10" s="81"/>
      <c r="C10" s="87"/>
      <c r="D10" s="87"/>
      <c r="E10" s="84"/>
    </row>
    <row r="11" spans="2:5" ht="21.6" thickBot="1">
      <c r="B11" s="89"/>
      <c r="C11" s="90"/>
      <c r="D11" s="90"/>
      <c r="E11" s="91"/>
    </row>
    <row r="13" spans="2:5">
      <c r="C13" s="108">
        <v>8.9354542473944878E-2</v>
      </c>
    </row>
    <row r="15" spans="2:5">
      <c r="C15" s="108"/>
    </row>
    <row r="16" spans="2:5">
      <c r="C16" s="110"/>
    </row>
    <row r="17" spans="3:3">
      <c r="C17" s="108"/>
    </row>
    <row r="18" spans="3:3">
      <c r="C18" s="102"/>
    </row>
    <row r="20" spans="3:3">
      <c r="C20" s="108">
        <v>1.5144614614507801</v>
      </c>
    </row>
    <row r="21" spans="3:3">
      <c r="C21" s="107">
        <v>1.7937199978423899</v>
      </c>
    </row>
    <row r="22" spans="3:3">
      <c r="C22" s="109">
        <v>2.1096433756595601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17"/>
  <sheetViews>
    <sheetView workbookViewId="0">
      <pane ySplit="5" topLeftCell="A6" activePane="bottomLeft" state="frozen"/>
      <selection pane="bottomLeft" activeCell="B203" sqref="B203"/>
    </sheetView>
  </sheetViews>
  <sheetFormatPr baseColWidth="10" defaultRowHeight="14.4"/>
  <cols>
    <col min="1" max="1" width="15.21875" style="61" bestFit="1" customWidth="1"/>
    <col min="2" max="2" width="48.44140625" style="61" customWidth="1"/>
    <col min="3" max="3" width="12.88671875" style="61" bestFit="1" customWidth="1"/>
    <col min="4" max="4" width="14.21875" style="92" bestFit="1" customWidth="1"/>
    <col min="5" max="5" width="13" hidden="1" customWidth="1"/>
    <col min="6" max="7" width="11.77734375" hidden="1" customWidth="1"/>
    <col min="8" max="8" width="11" hidden="1" customWidth="1"/>
    <col min="9" max="9" width="10.77734375" hidden="1" customWidth="1"/>
    <col min="10" max="10" width="14.21875" hidden="1" customWidth="1"/>
    <col min="11" max="11" width="14.21875" style="103" bestFit="1" customWidth="1"/>
    <col min="12" max="12" width="13" style="61" hidden="1" customWidth="1"/>
    <col min="13" max="14" width="11.77734375" style="61" hidden="1" customWidth="1"/>
    <col min="15" max="15" width="11" style="61" hidden="1" customWidth="1"/>
    <col min="16" max="16" width="10.77734375" style="61" hidden="1" customWidth="1"/>
    <col min="17" max="17" width="12.77734375" style="61" hidden="1" customWidth="1"/>
    <col min="18" max="18" width="14.21875" hidden="1" customWidth="1"/>
    <col min="19" max="19" width="14.21875" style="112" hidden="1" customWidth="1"/>
    <col min="20" max="20" width="14.21875" hidden="1" customWidth="1"/>
    <col min="21" max="21" width="14.21875" style="61" hidden="1" customWidth="1"/>
    <col min="22" max="22" width="14.21875" hidden="1" customWidth="1"/>
    <col min="23" max="23" width="14.21875" style="115" bestFit="1" customWidth="1"/>
    <col min="24" max="24" width="10.77734375" hidden="1" customWidth="1"/>
    <col min="25" max="25" width="14.6640625" hidden="1" customWidth="1"/>
    <col min="26" max="26" width="2.77734375" hidden="1" customWidth="1"/>
    <col min="27" max="27" width="11.109375" hidden="1" customWidth="1"/>
    <col min="28" max="28" width="12.44140625" hidden="1" customWidth="1"/>
    <col min="29" max="29" width="7.44140625" hidden="1" customWidth="1"/>
  </cols>
  <sheetData>
    <row r="1" spans="1:29" s="61" customFormat="1" ht="15" thickBot="1">
      <c r="C1" s="61">
        <v>100</v>
      </c>
      <c r="D1" s="92"/>
      <c r="J1" s="61">
        <v>1.08283588662349</v>
      </c>
      <c r="K1" s="103">
        <v>1.0893545411474801</v>
      </c>
      <c r="R1" s="61">
        <v>1.31027108554213</v>
      </c>
      <c r="S1" s="111"/>
      <c r="T1" s="61">
        <v>1.5144614614507801</v>
      </c>
      <c r="V1" s="61">
        <v>1.7937199978423899</v>
      </c>
      <c r="W1" s="115"/>
    </row>
    <row r="2" spans="1:29" s="61" customFormat="1" ht="15" thickBot="1">
      <c r="C2" s="99" t="s">
        <v>1064</v>
      </c>
      <c r="D2" s="100">
        <v>10</v>
      </c>
      <c r="E2" s="101">
        <v>3.39E-2</v>
      </c>
      <c r="F2" s="94">
        <v>2.5000000000000001E-2</v>
      </c>
      <c r="G2" s="94">
        <v>1.2E-2</v>
      </c>
      <c r="H2" s="94">
        <v>1.5E-3</v>
      </c>
      <c r="I2" s="94">
        <v>3.0000000000000001E-3</v>
      </c>
      <c r="K2" s="104" t="s">
        <v>1066</v>
      </c>
      <c r="L2" s="101">
        <v>3.39E-2</v>
      </c>
      <c r="M2" s="94">
        <v>2.5000000000000001E-2</v>
      </c>
      <c r="N2" s="94">
        <v>1.2E-2</v>
      </c>
      <c r="O2" s="94">
        <v>1.5E-3</v>
      </c>
      <c r="P2" s="94">
        <v>3.0000000000000001E-3</v>
      </c>
      <c r="Q2" s="94">
        <v>0.13250000000000001</v>
      </c>
      <c r="S2" s="112"/>
      <c r="W2" s="116" t="s">
        <v>1104</v>
      </c>
    </row>
    <row r="3" spans="1:29" s="61" customFormat="1">
      <c r="C3" s="60"/>
      <c r="D3" s="92"/>
      <c r="E3" s="96">
        <f>E2*1.21</f>
        <v>4.1019E-2</v>
      </c>
      <c r="F3" s="96">
        <f>F2*1.21</f>
        <v>3.0249999999999999E-2</v>
      </c>
      <c r="G3" s="96">
        <f>G2*1.21</f>
        <v>1.452E-2</v>
      </c>
      <c r="H3" s="96">
        <f>H2*1.21</f>
        <v>1.815E-3</v>
      </c>
      <c r="I3" s="96">
        <f>I2*1.21</f>
        <v>3.63E-3</v>
      </c>
      <c r="J3" s="98"/>
      <c r="K3" s="104"/>
      <c r="L3" s="96">
        <f t="shared" ref="L3:Q3" si="0">L2*1.21</f>
        <v>4.1019E-2</v>
      </c>
      <c r="M3" s="96">
        <f t="shared" si="0"/>
        <v>3.0249999999999999E-2</v>
      </c>
      <c r="N3" s="96">
        <f t="shared" si="0"/>
        <v>1.452E-2</v>
      </c>
      <c r="O3" s="96">
        <f t="shared" si="0"/>
        <v>1.815E-3</v>
      </c>
      <c r="P3" s="96">
        <f t="shared" si="0"/>
        <v>3.63E-3</v>
      </c>
      <c r="Q3" s="96">
        <f t="shared" si="0"/>
        <v>0.160325</v>
      </c>
      <c r="S3" s="112"/>
      <c r="W3" s="116"/>
    </row>
    <row r="4" spans="1:29" s="61" customFormat="1">
      <c r="D4" s="92"/>
      <c r="E4" s="18"/>
      <c r="F4" s="18"/>
      <c r="G4" s="18"/>
      <c r="H4" s="18"/>
      <c r="I4" s="18"/>
      <c r="J4" s="95"/>
      <c r="K4" s="104" t="s">
        <v>1067</v>
      </c>
      <c r="L4" s="18"/>
      <c r="M4" s="18"/>
      <c r="N4" s="18"/>
      <c r="O4" s="18"/>
      <c r="P4" s="18"/>
      <c r="Q4" s="18"/>
      <c r="S4" s="112" t="s">
        <v>1078</v>
      </c>
      <c r="W4" s="116" t="s">
        <v>1105</v>
      </c>
    </row>
    <row r="5" spans="1:29">
      <c r="A5" s="6" t="s">
        <v>0</v>
      </c>
      <c r="B5" s="7" t="s">
        <v>1</v>
      </c>
      <c r="C5" s="9" t="s">
        <v>933</v>
      </c>
      <c r="D5" s="93" t="s">
        <v>1065</v>
      </c>
      <c r="E5" s="18" t="s">
        <v>1063</v>
      </c>
      <c r="F5" s="18" t="s">
        <v>1059</v>
      </c>
      <c r="G5" s="18" t="s">
        <v>1060</v>
      </c>
      <c r="H5" s="18" t="s">
        <v>1061</v>
      </c>
      <c r="I5" s="18" t="s">
        <v>1062</v>
      </c>
      <c r="J5" s="18" t="s">
        <v>1071</v>
      </c>
      <c r="K5" s="104" t="s">
        <v>1068</v>
      </c>
      <c r="L5" s="18" t="s">
        <v>1063</v>
      </c>
      <c r="M5" s="18" t="s">
        <v>1059</v>
      </c>
      <c r="N5" s="18" t="s">
        <v>1060</v>
      </c>
      <c r="O5" s="18" t="s">
        <v>1061</v>
      </c>
      <c r="P5" s="18" t="s">
        <v>1062</v>
      </c>
      <c r="Q5" s="18"/>
      <c r="R5" s="18" t="s">
        <v>1072</v>
      </c>
      <c r="S5" s="113"/>
      <c r="T5" s="18" t="s">
        <v>1073</v>
      </c>
      <c r="U5" s="18"/>
      <c r="V5" s="18" t="s">
        <v>1074</v>
      </c>
      <c r="W5" s="117" t="s">
        <v>1103</v>
      </c>
      <c r="X5" s="137" t="s">
        <v>2</v>
      </c>
      <c r="Y5" s="137" t="s">
        <v>1118</v>
      </c>
      <c r="Z5" s="137" t="s">
        <v>1119</v>
      </c>
      <c r="AA5" s="137" t="s">
        <v>940</v>
      </c>
      <c r="AB5" s="137" t="s">
        <v>941</v>
      </c>
      <c r="AC5" s="137" t="s">
        <v>3</v>
      </c>
    </row>
    <row r="6" spans="1:29">
      <c r="A6" s="198" t="s">
        <v>168</v>
      </c>
      <c r="B6" s="199" t="s">
        <v>169</v>
      </c>
      <c r="C6" s="201">
        <v>390</v>
      </c>
      <c r="D6" s="92">
        <f>C6/(($C$1-$D$2)/100-(0.08))</f>
        <v>475.60975609756093</v>
      </c>
      <c r="E6" s="95">
        <f>J6*$E$3</f>
        <v>21.125084928084735</v>
      </c>
      <c r="F6" s="95">
        <f>J6*$F$2</f>
        <v>12.875182798267105</v>
      </c>
      <c r="G6" s="95">
        <f>J6*$G$2</f>
        <v>6.18008774316821</v>
      </c>
      <c r="H6" s="95">
        <f>J6*$H$2</f>
        <v>0.77251096789602625</v>
      </c>
      <c r="I6" s="95">
        <f>J6*$I$2</f>
        <v>1.5450219357920525</v>
      </c>
      <c r="J6" s="95">
        <f t="shared" ref="J6:J69" si="1">D6*$J$1</f>
        <v>515.00731193068418</v>
      </c>
      <c r="K6" s="105">
        <f t="shared" ref="K6:K69" si="2">D6*$K$1</f>
        <v>518.10764761892347</v>
      </c>
      <c r="L6" s="95">
        <f>R6*$L$3</f>
        <v>25.562126544588445</v>
      </c>
      <c r="M6" s="95">
        <f>R6*$M$2</f>
        <v>15.579442785409473</v>
      </c>
      <c r="N6" s="95">
        <f>R6*$N$2</f>
        <v>7.4781325369965463</v>
      </c>
      <c r="O6" s="95">
        <f>R6*$O$2</f>
        <v>0.93476656712456829</v>
      </c>
      <c r="P6" s="95">
        <f>R6*$P$2</f>
        <v>1.8695331342491366</v>
      </c>
      <c r="Q6" s="95">
        <f>R6*$Q$3</f>
        <v>99.910966582830937</v>
      </c>
      <c r="R6" s="95">
        <f t="shared" ref="R6:R69" si="3">D6*$R$1</f>
        <v>623.17771141637888</v>
      </c>
      <c r="S6" s="114">
        <f>Q6+P6+O6+N6+M6+L6+D6</f>
        <v>626.94472424876005</v>
      </c>
      <c r="T6" s="95">
        <f>D6*$T$1</f>
        <v>720.29264629976115</v>
      </c>
      <c r="U6" s="95"/>
      <c r="V6" s="95">
        <f>D6*$V$1</f>
        <v>853.1107306811366</v>
      </c>
      <c r="W6" s="118">
        <f>K6/1.21</f>
        <v>428.18813852803595</v>
      </c>
      <c r="X6" s="136"/>
      <c r="Y6" s="136"/>
      <c r="Z6" s="136"/>
      <c r="AA6" s="136"/>
      <c r="AB6" s="136"/>
      <c r="AC6" s="136"/>
    </row>
    <row r="7" spans="1:29">
      <c r="A7" s="198" t="s">
        <v>1203</v>
      </c>
      <c r="B7" s="199" t="s">
        <v>1204</v>
      </c>
      <c r="C7" s="201">
        <v>553055.99</v>
      </c>
      <c r="D7" s="92">
        <f t="shared" ref="D7:D70" si="4">C7/(($C$1-$D$2)/100-(0.08))</f>
        <v>674458.52439024381</v>
      </c>
      <c r="E7" s="95">
        <f t="shared" ref="E7:E70" si="5">J7*$E$3</f>
        <v>29957.319894194821</v>
      </c>
      <c r="F7" s="95">
        <f t="shared" ref="F7:F70" si="6">J7*$F$2</f>
        <v>18258.197356222008</v>
      </c>
      <c r="G7" s="95">
        <f t="shared" ref="G7:G70" si="7">J7*$G$2</f>
        <v>8763.9347309865643</v>
      </c>
      <c r="H7" s="95">
        <f t="shared" ref="H7:H70" si="8">J7*$H$2</f>
        <v>1095.4918413733205</v>
      </c>
      <c r="I7" s="95">
        <f t="shared" ref="I7:I70" si="9">J7*$I$2</f>
        <v>2190.9836827466411</v>
      </c>
      <c r="J7" s="95">
        <f t="shared" si="1"/>
        <v>730327.89424888033</v>
      </c>
      <c r="K7" s="105">
        <f t="shared" si="2"/>
        <v>734724.45636014058</v>
      </c>
      <c r="L7" s="95">
        <f t="shared" ref="L7:L70" si="10">R7*$L$3</f>
        <v>36249.454365699079</v>
      </c>
      <c r="M7" s="95">
        <f t="shared" ref="M7:M70" si="11">R7*$M$2</f>
        <v>22093.087572648699</v>
      </c>
      <c r="N7" s="95">
        <f t="shared" ref="N7:N70" si="12">R7*$N$2</f>
        <v>10604.682034871375</v>
      </c>
      <c r="O7" s="95">
        <f t="shared" ref="O7:O70" si="13">R7*$O$2</f>
        <v>1325.5852543589219</v>
      </c>
      <c r="P7" s="95">
        <f t="shared" ref="P7:P70" si="14">R7*$P$2</f>
        <v>2651.1705087178439</v>
      </c>
      <c r="Q7" s="95">
        <f t="shared" ref="Q7:Q70" si="15">R7*$Q$3</f>
        <v>141682.9706033961</v>
      </c>
      <c r="R7" s="95">
        <f t="shared" si="3"/>
        <v>883723.50290594797</v>
      </c>
      <c r="S7" s="114">
        <f t="shared" ref="S7:S70" si="16">Q7+P7+O7+N7+M7+L7+D7</f>
        <v>889065.47472993587</v>
      </c>
      <c r="T7" s="95">
        <f t="shared" ref="T7:T70" si="17">D7*$T$1</f>
        <v>1021441.4425359853</v>
      </c>
      <c r="U7" s="95"/>
      <c r="V7" s="95">
        <f t="shared" ref="V7:V70" si="18">D7*$V$1</f>
        <v>1209789.7429140497</v>
      </c>
      <c r="W7" s="118">
        <f t="shared" ref="W7:W70" si="19">K7/1.21</f>
        <v>607210.29451251286</v>
      </c>
      <c r="X7" s="136"/>
      <c r="Y7" s="136"/>
      <c r="Z7" s="136"/>
      <c r="AA7" s="136"/>
      <c r="AB7" s="136"/>
      <c r="AC7" s="136"/>
    </row>
    <row r="8" spans="1:29">
      <c r="A8" s="198" t="s">
        <v>1282</v>
      </c>
      <c r="B8" s="199" t="s">
        <v>1283</v>
      </c>
      <c r="C8" s="201">
        <v>196000</v>
      </c>
      <c r="D8" s="92">
        <f t="shared" si="4"/>
        <v>239024.39024390242</v>
      </c>
      <c r="E8" s="95">
        <f t="shared" si="5"/>
        <v>10616.709348473354</v>
      </c>
      <c r="F8" s="95">
        <f t="shared" si="6"/>
        <v>6470.6046883598792</v>
      </c>
      <c r="G8" s="95">
        <f t="shared" si="7"/>
        <v>3105.8902504127418</v>
      </c>
      <c r="H8" s="95">
        <f t="shared" si="8"/>
        <v>388.23628130159273</v>
      </c>
      <c r="I8" s="95">
        <f t="shared" si="9"/>
        <v>776.47256260318545</v>
      </c>
      <c r="J8" s="95">
        <f t="shared" si="1"/>
        <v>258824.18753439514</v>
      </c>
      <c r="K8" s="105">
        <f t="shared" si="2"/>
        <v>260382.30495720255</v>
      </c>
      <c r="L8" s="95">
        <f t="shared" si="10"/>
        <v>12846.607186511115</v>
      </c>
      <c r="M8" s="95">
        <f t="shared" si="11"/>
        <v>7829.6686818980934</v>
      </c>
      <c r="N8" s="95">
        <f t="shared" si="12"/>
        <v>3758.2409673110847</v>
      </c>
      <c r="O8" s="95">
        <f t="shared" si="13"/>
        <v>469.78012091388558</v>
      </c>
      <c r="P8" s="95">
        <f t="shared" si="14"/>
        <v>939.56024182777116</v>
      </c>
      <c r="Q8" s="95">
        <f t="shared" si="15"/>
        <v>50211.665257012472</v>
      </c>
      <c r="R8" s="95">
        <f t="shared" si="3"/>
        <v>313186.74727592373</v>
      </c>
      <c r="S8" s="114">
        <f t="shared" si="16"/>
        <v>315079.91269937681</v>
      </c>
      <c r="T8" s="95">
        <f t="shared" si="17"/>
        <v>361993.22737116204</v>
      </c>
      <c r="U8" s="95"/>
      <c r="V8" s="95">
        <f t="shared" si="18"/>
        <v>428742.82875257119</v>
      </c>
      <c r="W8" s="118">
        <f t="shared" si="19"/>
        <v>215191.98756793598</v>
      </c>
      <c r="X8" s="136"/>
      <c r="Y8" s="136"/>
      <c r="Z8" s="136"/>
      <c r="AA8" s="136"/>
      <c r="AB8" s="136"/>
      <c r="AC8" s="136"/>
    </row>
    <row r="9" spans="1:29">
      <c r="A9" s="198" t="s">
        <v>1194</v>
      </c>
      <c r="B9" s="199" t="s">
        <v>1195</v>
      </c>
      <c r="C9" s="201">
        <v>277000</v>
      </c>
      <c r="D9" s="92">
        <f t="shared" si="4"/>
        <v>337804.87804878049</v>
      </c>
      <c r="E9" s="95">
        <f t="shared" si="5"/>
        <v>15004.226987383261</v>
      </c>
      <c r="F9" s="95">
        <f t="shared" si="6"/>
        <v>9144.6811156922777</v>
      </c>
      <c r="G9" s="95">
        <f t="shared" si="7"/>
        <v>4389.4469355322935</v>
      </c>
      <c r="H9" s="95">
        <f t="shared" si="8"/>
        <v>548.68086694153669</v>
      </c>
      <c r="I9" s="95">
        <f t="shared" si="9"/>
        <v>1097.3617338830734</v>
      </c>
      <c r="J9" s="95">
        <f t="shared" si="1"/>
        <v>365787.24462769111</v>
      </c>
      <c r="K9" s="105">
        <f t="shared" si="2"/>
        <v>367989.27792420972</v>
      </c>
      <c r="L9" s="95">
        <f t="shared" si="10"/>
        <v>18155.664238079487</v>
      </c>
      <c r="M9" s="95">
        <f t="shared" si="11"/>
        <v>11065.399106560062</v>
      </c>
      <c r="N9" s="95">
        <f t="shared" si="12"/>
        <v>5311.3915711488298</v>
      </c>
      <c r="O9" s="95">
        <f t="shared" si="13"/>
        <v>663.92394639360373</v>
      </c>
      <c r="P9" s="95">
        <f t="shared" si="14"/>
        <v>1327.8478927872075</v>
      </c>
      <c r="Q9" s="95">
        <f t="shared" si="15"/>
        <v>70962.404470369671</v>
      </c>
      <c r="R9" s="95">
        <f t="shared" si="3"/>
        <v>442615.96426240244</v>
      </c>
      <c r="S9" s="114">
        <f t="shared" si="16"/>
        <v>445291.50927411939</v>
      </c>
      <c r="T9" s="95">
        <f t="shared" si="17"/>
        <v>511592.46929495863</v>
      </c>
      <c r="U9" s="95"/>
      <c r="V9" s="95">
        <f t="shared" si="18"/>
        <v>605927.36512480734</v>
      </c>
      <c r="W9" s="118">
        <f t="shared" si="19"/>
        <v>304123.37018529727</v>
      </c>
      <c r="X9" s="136"/>
      <c r="Y9" s="136"/>
      <c r="Z9" s="136"/>
      <c r="AA9" s="136"/>
      <c r="AB9" s="136"/>
      <c r="AC9" s="136"/>
    </row>
    <row r="10" spans="1:29">
      <c r="A10" s="198" t="s">
        <v>70</v>
      </c>
      <c r="B10" s="199" t="s">
        <v>71</v>
      </c>
      <c r="C10" s="201">
        <v>13907.72</v>
      </c>
      <c r="D10" s="92">
        <f t="shared" si="4"/>
        <v>16960.634146341461</v>
      </c>
      <c r="E10" s="95">
        <f t="shared" si="5"/>
        <v>753.3378619385195</v>
      </c>
      <c r="F10" s="95">
        <f t="shared" si="6"/>
        <v>459.13958283875741</v>
      </c>
      <c r="G10" s="95">
        <f t="shared" si="7"/>
        <v>220.38699976260355</v>
      </c>
      <c r="H10" s="95">
        <f t="shared" si="8"/>
        <v>27.548374970325444</v>
      </c>
      <c r="I10" s="95">
        <f t="shared" si="9"/>
        <v>55.096749940650888</v>
      </c>
      <c r="J10" s="95">
        <f t="shared" si="1"/>
        <v>18365.583313550294</v>
      </c>
      <c r="K10" s="105">
        <f t="shared" si="2"/>
        <v>18476.143828058084</v>
      </c>
      <c r="L10" s="95">
        <f t="shared" si="10"/>
        <v>911.56640663257326</v>
      </c>
      <c r="M10" s="95">
        <f t="shared" si="11"/>
        <v>555.57571286024358</v>
      </c>
      <c r="N10" s="95">
        <f t="shared" si="12"/>
        <v>266.67634217291692</v>
      </c>
      <c r="O10" s="95">
        <f t="shared" si="13"/>
        <v>33.334542771614615</v>
      </c>
      <c r="P10" s="95">
        <f t="shared" si="14"/>
        <v>66.66908554322923</v>
      </c>
      <c r="Q10" s="95">
        <f t="shared" si="15"/>
        <v>3562.9070465727418</v>
      </c>
      <c r="R10" s="95">
        <f t="shared" si="3"/>
        <v>22223.028514409743</v>
      </c>
      <c r="S10" s="114">
        <f t="shared" si="16"/>
        <v>22357.363282894781</v>
      </c>
      <c r="T10" s="95">
        <f t="shared" si="17"/>
        <v>25686.226776400294</v>
      </c>
      <c r="U10" s="95"/>
      <c r="V10" s="95">
        <f t="shared" si="18"/>
        <v>30422.62864438117</v>
      </c>
      <c r="W10" s="118">
        <f t="shared" si="19"/>
        <v>15269.540353767012</v>
      </c>
      <c r="X10" s="136"/>
      <c r="Y10" s="136"/>
      <c r="Z10" s="136"/>
      <c r="AA10" s="136"/>
      <c r="AB10" s="136"/>
      <c r="AC10" s="136"/>
    </row>
    <row r="11" spans="1:29">
      <c r="A11" s="198" t="s">
        <v>152</v>
      </c>
      <c r="B11" s="199" t="s">
        <v>153</v>
      </c>
      <c r="C11" s="201">
        <v>2339.35</v>
      </c>
      <c r="D11" s="92">
        <f t="shared" si="4"/>
        <v>2852.8658536585363</v>
      </c>
      <c r="E11" s="95">
        <f t="shared" si="5"/>
        <v>126.71530109362826</v>
      </c>
      <c r="F11" s="95">
        <f t="shared" si="6"/>
        <v>77.229638151605513</v>
      </c>
      <c r="G11" s="95">
        <f t="shared" si="7"/>
        <v>37.07022631277065</v>
      </c>
      <c r="H11" s="95">
        <f t="shared" si="8"/>
        <v>4.6337782890963313</v>
      </c>
      <c r="I11" s="95">
        <f t="shared" si="9"/>
        <v>9.2675565781926625</v>
      </c>
      <c r="J11" s="95">
        <f t="shared" si="1"/>
        <v>3089.1855260642205</v>
      </c>
      <c r="K11" s="105">
        <f t="shared" si="2"/>
        <v>3107.7823729675088</v>
      </c>
      <c r="L11" s="95">
        <f t="shared" si="10"/>
        <v>153.33015572328969</v>
      </c>
      <c r="M11" s="95">
        <f t="shared" si="11"/>
        <v>93.450690974481148</v>
      </c>
      <c r="N11" s="95">
        <f t="shared" si="12"/>
        <v>44.85633166775095</v>
      </c>
      <c r="O11" s="95">
        <f t="shared" si="13"/>
        <v>5.6070414584688688</v>
      </c>
      <c r="P11" s="95">
        <f t="shared" si="14"/>
        <v>11.214082916937738</v>
      </c>
      <c r="Q11" s="95">
        <f t="shared" si="15"/>
        <v>599.29928121934756</v>
      </c>
      <c r="R11" s="95">
        <f t="shared" si="3"/>
        <v>3738.0276389792457</v>
      </c>
      <c r="S11" s="114">
        <f t="shared" si="16"/>
        <v>3760.6234376188122</v>
      </c>
      <c r="T11" s="95">
        <f t="shared" si="17"/>
        <v>4320.5553900547338</v>
      </c>
      <c r="U11" s="95"/>
      <c r="V11" s="95">
        <f t="shared" si="18"/>
        <v>5117.2425328690179</v>
      </c>
      <c r="W11" s="118">
        <f t="shared" si="19"/>
        <v>2568.4151842706683</v>
      </c>
      <c r="X11" s="136"/>
      <c r="Y11" s="136"/>
      <c r="Z11" s="136"/>
      <c r="AA11" s="136"/>
      <c r="AB11" s="136"/>
      <c r="AC11" s="136"/>
    </row>
    <row r="12" spans="1:29">
      <c r="A12" s="198" t="s">
        <v>909</v>
      </c>
      <c r="B12" s="199" t="s">
        <v>963</v>
      </c>
      <c r="C12" s="201">
        <v>1000</v>
      </c>
      <c r="D12" s="92">
        <f t="shared" si="4"/>
        <v>1219.5121951219512</v>
      </c>
      <c r="E12" s="95">
        <f t="shared" si="5"/>
        <v>54.166884430986507</v>
      </c>
      <c r="F12" s="95">
        <f t="shared" si="6"/>
        <v>33.013289226325917</v>
      </c>
      <c r="G12" s="95">
        <f t="shared" si="7"/>
        <v>15.846378828636439</v>
      </c>
      <c r="H12" s="95">
        <f t="shared" si="8"/>
        <v>1.9807973535795549</v>
      </c>
      <c r="I12" s="95">
        <f t="shared" si="9"/>
        <v>3.9615947071591098</v>
      </c>
      <c r="J12" s="95">
        <f t="shared" si="1"/>
        <v>1320.5315690530365</v>
      </c>
      <c r="K12" s="105">
        <f t="shared" si="2"/>
        <v>1328.4811477408293</v>
      </c>
      <c r="L12" s="95">
        <f t="shared" si="10"/>
        <v>65.543914216893441</v>
      </c>
      <c r="M12" s="95">
        <f t="shared" si="11"/>
        <v>39.947289193357619</v>
      </c>
      <c r="N12" s="95">
        <f t="shared" si="12"/>
        <v>19.174698812811659</v>
      </c>
      <c r="O12" s="95">
        <f t="shared" si="13"/>
        <v>2.3968373516014574</v>
      </c>
      <c r="P12" s="95">
        <f t="shared" si="14"/>
        <v>4.7936747032029148</v>
      </c>
      <c r="Q12" s="95">
        <f t="shared" si="15"/>
        <v>256.18196559700243</v>
      </c>
      <c r="R12" s="95">
        <f t="shared" si="3"/>
        <v>1597.8915677343048</v>
      </c>
      <c r="S12" s="114">
        <f t="shared" si="16"/>
        <v>1607.5505749968206</v>
      </c>
      <c r="T12" s="95">
        <f t="shared" si="17"/>
        <v>1846.904221281439</v>
      </c>
      <c r="U12" s="95"/>
      <c r="V12" s="95">
        <f t="shared" si="18"/>
        <v>2187.4634120029145</v>
      </c>
      <c r="W12" s="118">
        <f t="shared" si="19"/>
        <v>1097.9183039180407</v>
      </c>
      <c r="X12" s="136"/>
      <c r="Y12" s="136"/>
      <c r="Z12" s="136"/>
      <c r="AA12" s="136"/>
      <c r="AB12" s="136"/>
      <c r="AC12" s="136"/>
    </row>
    <row r="13" spans="1:29">
      <c r="A13" s="198" t="s">
        <v>1218</v>
      </c>
      <c r="B13" s="199" t="s">
        <v>1219</v>
      </c>
      <c r="C13" s="201">
        <v>929990</v>
      </c>
      <c r="D13" s="92">
        <f t="shared" si="4"/>
        <v>1134134.1463414633</v>
      </c>
      <c r="E13" s="95">
        <f t="shared" si="5"/>
        <v>50374.660851973138</v>
      </c>
      <c r="F13" s="95">
        <f t="shared" si="6"/>
        <v>30702.028847590835</v>
      </c>
      <c r="G13" s="95">
        <f t="shared" si="7"/>
        <v>14736.973846843601</v>
      </c>
      <c r="H13" s="95">
        <f t="shared" si="8"/>
        <v>1842.1217308554501</v>
      </c>
      <c r="I13" s="95">
        <f t="shared" si="9"/>
        <v>3684.2434617109002</v>
      </c>
      <c r="J13" s="95">
        <f t="shared" si="1"/>
        <v>1228081.1539036334</v>
      </c>
      <c r="K13" s="105">
        <f t="shared" si="2"/>
        <v>1235474.1825874939</v>
      </c>
      <c r="L13" s="95">
        <f t="shared" si="10"/>
        <v>60955.184782568729</v>
      </c>
      <c r="M13" s="95">
        <f t="shared" si="11"/>
        <v>37150.579476930652</v>
      </c>
      <c r="N13" s="95">
        <f t="shared" si="12"/>
        <v>17832.278148926711</v>
      </c>
      <c r="O13" s="95">
        <f t="shared" si="13"/>
        <v>2229.0347686158389</v>
      </c>
      <c r="P13" s="95">
        <f t="shared" si="14"/>
        <v>4458.0695372316777</v>
      </c>
      <c r="Q13" s="95">
        <f t="shared" si="15"/>
        <v>238246.66618555624</v>
      </c>
      <c r="R13" s="95">
        <f t="shared" si="3"/>
        <v>1486023.179077226</v>
      </c>
      <c r="S13" s="114">
        <f t="shared" si="16"/>
        <v>1495005.9592412931</v>
      </c>
      <c r="T13" s="95">
        <f t="shared" si="17"/>
        <v>1717602.4567495254</v>
      </c>
      <c r="U13" s="95"/>
      <c r="V13" s="95">
        <f t="shared" si="18"/>
        <v>2034319.0985285903</v>
      </c>
      <c r="W13" s="118">
        <f t="shared" si="19"/>
        <v>1021053.0434607388</v>
      </c>
      <c r="X13" s="136"/>
      <c r="Y13" s="136"/>
      <c r="Z13" s="136"/>
      <c r="AA13" s="136"/>
      <c r="AB13" s="136"/>
      <c r="AC13" s="136"/>
    </row>
    <row r="14" spans="1:29">
      <c r="A14" s="198" t="s">
        <v>33</v>
      </c>
      <c r="B14" s="199" t="s">
        <v>34</v>
      </c>
      <c r="C14" s="201">
        <v>201880.01</v>
      </c>
      <c r="D14" s="92">
        <f t="shared" si="4"/>
        <v>246195.13414634144</v>
      </c>
      <c r="E14" s="95">
        <f t="shared" si="5"/>
        <v>10935.2111705964</v>
      </c>
      <c r="F14" s="95">
        <f t="shared" si="6"/>
        <v>6664.7231591435675</v>
      </c>
      <c r="G14" s="95">
        <f t="shared" si="7"/>
        <v>3199.0671163889124</v>
      </c>
      <c r="H14" s="95">
        <f t="shared" si="8"/>
        <v>399.88338954861405</v>
      </c>
      <c r="I14" s="95">
        <f t="shared" si="9"/>
        <v>799.7667790972281</v>
      </c>
      <c r="J14" s="95">
        <f t="shared" si="1"/>
        <v>266588.92636574269</v>
      </c>
      <c r="K14" s="105">
        <f t="shared" si="2"/>
        <v>268193.78739073011</v>
      </c>
      <c r="L14" s="95">
        <f t="shared" si="10"/>
        <v>13232.00605754559</v>
      </c>
      <c r="M14" s="95">
        <f t="shared" si="11"/>
        <v>8064.5591418279282</v>
      </c>
      <c r="N14" s="95">
        <f t="shared" si="12"/>
        <v>3870.9883880774055</v>
      </c>
      <c r="O14" s="95">
        <f t="shared" si="13"/>
        <v>483.87354850967569</v>
      </c>
      <c r="P14" s="95">
        <f t="shared" si="14"/>
        <v>967.74709701935137</v>
      </c>
      <c r="Q14" s="95">
        <f t="shared" si="15"/>
        <v>51718.017776542496</v>
      </c>
      <c r="R14" s="95">
        <f t="shared" si="3"/>
        <v>322582.36567311711</v>
      </c>
      <c r="S14" s="114">
        <f t="shared" si="16"/>
        <v>324532.32615586388</v>
      </c>
      <c r="T14" s="95">
        <f t="shared" si="17"/>
        <v>372853.0426613391</v>
      </c>
      <c r="U14" s="95"/>
      <c r="V14" s="95">
        <f t="shared" si="18"/>
        <v>441605.13548978243</v>
      </c>
      <c r="W14" s="118">
        <f t="shared" si="19"/>
        <v>221647.75817415712</v>
      </c>
      <c r="X14" s="136"/>
      <c r="Y14" s="136"/>
      <c r="Z14" s="136"/>
      <c r="AA14" s="136"/>
      <c r="AB14" s="136"/>
      <c r="AC14" s="136"/>
    </row>
    <row r="15" spans="1:29">
      <c r="A15" s="198" t="s">
        <v>1088</v>
      </c>
      <c r="B15" s="199" t="s">
        <v>1234</v>
      </c>
      <c r="C15" s="201">
        <v>978963</v>
      </c>
      <c r="D15" s="92">
        <f t="shared" si="4"/>
        <v>1193857.3170731706</v>
      </c>
      <c r="E15" s="95">
        <f t="shared" si="5"/>
        <v>53027.375683211838</v>
      </c>
      <c r="F15" s="95">
        <f t="shared" si="6"/>
        <v>32318.788660871694</v>
      </c>
      <c r="G15" s="95">
        <f t="shared" si="7"/>
        <v>15513.018557218413</v>
      </c>
      <c r="H15" s="95">
        <f t="shared" si="8"/>
        <v>1939.1273196523016</v>
      </c>
      <c r="I15" s="95">
        <f t="shared" si="9"/>
        <v>3878.2546393046032</v>
      </c>
      <c r="J15" s="95">
        <f t="shared" si="1"/>
        <v>1292751.5464348677</v>
      </c>
      <c r="K15" s="105">
        <f t="shared" si="2"/>
        <v>1300533.8898358054</v>
      </c>
      <c r="L15" s="95">
        <f t="shared" si="10"/>
        <v>64165.066893512652</v>
      </c>
      <c r="M15" s="95">
        <f t="shared" si="11"/>
        <v>39106.918070596956</v>
      </c>
      <c r="N15" s="95">
        <f t="shared" si="12"/>
        <v>18771.320673886537</v>
      </c>
      <c r="O15" s="95">
        <f t="shared" si="13"/>
        <v>2346.4150842358172</v>
      </c>
      <c r="P15" s="95">
        <f t="shared" si="14"/>
        <v>4692.8301684716344</v>
      </c>
      <c r="Q15" s="95">
        <f t="shared" si="15"/>
        <v>250792.66558673824</v>
      </c>
      <c r="R15" s="95">
        <f t="shared" si="3"/>
        <v>1564276.7228238781</v>
      </c>
      <c r="S15" s="114">
        <f t="shared" si="16"/>
        <v>1573732.5335506124</v>
      </c>
      <c r="T15" s="95">
        <f t="shared" si="17"/>
        <v>1808050.8971783412</v>
      </c>
      <c r="U15" s="95"/>
      <c r="V15" s="95">
        <f t="shared" si="18"/>
        <v>2141445.7442046087</v>
      </c>
      <c r="W15" s="118">
        <f t="shared" si="19"/>
        <v>1074821.3965585169</v>
      </c>
      <c r="X15" s="136"/>
      <c r="Y15" s="136"/>
      <c r="Z15" s="136"/>
      <c r="AA15" s="136"/>
      <c r="AB15" s="136"/>
      <c r="AC15" s="136"/>
    </row>
    <row r="16" spans="1:29">
      <c r="A16" s="198" t="s">
        <v>1003</v>
      </c>
      <c r="B16" s="199" t="s">
        <v>1112</v>
      </c>
      <c r="C16" s="201">
        <v>229990</v>
      </c>
      <c r="D16" s="92">
        <f t="shared" si="4"/>
        <v>280475.60975609755</v>
      </c>
      <c r="E16" s="95">
        <f t="shared" si="5"/>
        <v>12457.841750282585</v>
      </c>
      <c r="F16" s="95">
        <f t="shared" si="6"/>
        <v>7592.7263891626972</v>
      </c>
      <c r="G16" s="95">
        <f t="shared" si="7"/>
        <v>3644.5086667980945</v>
      </c>
      <c r="H16" s="95">
        <f t="shared" si="8"/>
        <v>455.56358334976181</v>
      </c>
      <c r="I16" s="95">
        <f t="shared" si="9"/>
        <v>911.12716669952363</v>
      </c>
      <c r="J16" s="95">
        <f t="shared" si="1"/>
        <v>303709.05556650786</v>
      </c>
      <c r="K16" s="105">
        <f t="shared" si="2"/>
        <v>305537.37916891335</v>
      </c>
      <c r="L16" s="95">
        <f t="shared" si="10"/>
        <v>15074.444830743323</v>
      </c>
      <c r="M16" s="95">
        <f t="shared" si="11"/>
        <v>9187.4770415803196</v>
      </c>
      <c r="N16" s="95">
        <f t="shared" si="12"/>
        <v>4409.9889799585526</v>
      </c>
      <c r="O16" s="95">
        <f t="shared" si="13"/>
        <v>551.24862249481907</v>
      </c>
      <c r="P16" s="95">
        <f t="shared" si="14"/>
        <v>1102.4972449896381</v>
      </c>
      <c r="Q16" s="95">
        <f t="shared" si="15"/>
        <v>58919.290267654578</v>
      </c>
      <c r="R16" s="95">
        <f t="shared" si="3"/>
        <v>367499.08166321274</v>
      </c>
      <c r="S16" s="114">
        <f t="shared" si="16"/>
        <v>369720.5567435188</v>
      </c>
      <c r="T16" s="95">
        <f t="shared" si="17"/>
        <v>424769.50185251818</v>
      </c>
      <c r="U16" s="95"/>
      <c r="V16" s="95">
        <f t="shared" si="18"/>
        <v>503094.71012655029</v>
      </c>
      <c r="W16" s="118">
        <f t="shared" si="19"/>
        <v>252510.23071811022</v>
      </c>
      <c r="X16" s="136"/>
      <c r="Y16" s="136"/>
      <c r="Z16" s="136"/>
      <c r="AA16" s="136"/>
      <c r="AB16" s="136"/>
      <c r="AC16" s="136"/>
    </row>
    <row r="17" spans="1:29">
      <c r="A17" s="198" t="s">
        <v>1207</v>
      </c>
      <c r="B17" s="199" t="s">
        <v>1209</v>
      </c>
      <c r="C17" s="201">
        <v>577563</v>
      </c>
      <c r="D17" s="92">
        <f t="shared" si="4"/>
        <v>704345.12195121951</v>
      </c>
      <c r="E17" s="95">
        <f t="shared" si="5"/>
        <v>31284.78827261386</v>
      </c>
      <c r="F17" s="95">
        <f t="shared" si="6"/>
        <v>19067.254365424476</v>
      </c>
      <c r="G17" s="95">
        <f t="shared" si="7"/>
        <v>9152.282095403747</v>
      </c>
      <c r="H17" s="95">
        <f t="shared" si="8"/>
        <v>1144.0352619254684</v>
      </c>
      <c r="I17" s="95">
        <f t="shared" si="9"/>
        <v>2288.0705238509368</v>
      </c>
      <c r="J17" s="95">
        <f t="shared" si="1"/>
        <v>762690.17461697897</v>
      </c>
      <c r="K17" s="105">
        <f t="shared" si="2"/>
        <v>767281.55713263666</v>
      </c>
      <c r="L17" s="95">
        <f t="shared" si="10"/>
        <v>37855.739726851629</v>
      </c>
      <c r="M17" s="95">
        <f t="shared" si="11"/>
        <v>23072.076188383209</v>
      </c>
      <c r="N17" s="95">
        <f t="shared" si="12"/>
        <v>11074.596570423941</v>
      </c>
      <c r="O17" s="95">
        <f t="shared" si="13"/>
        <v>1384.3245713029926</v>
      </c>
      <c r="P17" s="95">
        <f t="shared" si="14"/>
        <v>2768.6491426059852</v>
      </c>
      <c r="Q17" s="95">
        <f t="shared" si="15"/>
        <v>147961.2245961015</v>
      </c>
      <c r="R17" s="95">
        <f t="shared" si="3"/>
        <v>922883.04753532831</v>
      </c>
      <c r="S17" s="114">
        <f t="shared" si="16"/>
        <v>928461.73274688877</v>
      </c>
      <c r="T17" s="95">
        <f t="shared" si="17"/>
        <v>1066703.5427559719</v>
      </c>
      <c r="U17" s="95"/>
      <c r="V17" s="95">
        <f t="shared" si="18"/>
        <v>1263397.9306266394</v>
      </c>
      <c r="W17" s="118">
        <f t="shared" si="19"/>
        <v>634116.98936581542</v>
      </c>
      <c r="X17" s="136"/>
      <c r="Y17" s="136"/>
      <c r="Z17" s="136"/>
      <c r="AA17" s="136"/>
      <c r="AB17" s="136"/>
      <c r="AC17" s="136"/>
    </row>
    <row r="18" spans="1:29">
      <c r="A18" s="198" t="s">
        <v>1271</v>
      </c>
      <c r="B18" s="199" t="s">
        <v>1270</v>
      </c>
      <c r="C18" s="201">
        <v>535000</v>
      </c>
      <c r="D18" s="92">
        <f t="shared" si="4"/>
        <v>652439.02439024381</v>
      </c>
      <c r="E18" s="95">
        <f t="shared" si="5"/>
        <v>28979.283170577779</v>
      </c>
      <c r="F18" s="95">
        <f t="shared" si="6"/>
        <v>17662.109736084363</v>
      </c>
      <c r="G18" s="95">
        <f t="shared" si="7"/>
        <v>8477.8126733204936</v>
      </c>
      <c r="H18" s="95">
        <f t="shared" si="8"/>
        <v>1059.7265841650617</v>
      </c>
      <c r="I18" s="95">
        <f t="shared" si="9"/>
        <v>2119.4531683301234</v>
      </c>
      <c r="J18" s="95">
        <f t="shared" si="1"/>
        <v>706484.38944337447</v>
      </c>
      <c r="K18" s="105">
        <f t="shared" si="2"/>
        <v>710737.41404134361</v>
      </c>
      <c r="L18" s="95">
        <f t="shared" si="10"/>
        <v>35065.994106037993</v>
      </c>
      <c r="M18" s="95">
        <f t="shared" si="11"/>
        <v>21371.799718446327</v>
      </c>
      <c r="N18" s="95">
        <f t="shared" si="12"/>
        <v>10258.463864854237</v>
      </c>
      <c r="O18" s="95">
        <f t="shared" si="13"/>
        <v>1282.3079831067796</v>
      </c>
      <c r="P18" s="95">
        <f t="shared" si="14"/>
        <v>2564.6159662135592</v>
      </c>
      <c r="Q18" s="95">
        <f t="shared" si="15"/>
        <v>137057.35159439628</v>
      </c>
      <c r="R18" s="95">
        <f t="shared" si="3"/>
        <v>854871.98873785301</v>
      </c>
      <c r="S18" s="114">
        <f t="shared" si="16"/>
        <v>860039.55762329907</v>
      </c>
      <c r="T18" s="95">
        <f t="shared" si="17"/>
        <v>988093.75838556979</v>
      </c>
      <c r="U18" s="95"/>
      <c r="V18" s="95">
        <f t="shared" si="18"/>
        <v>1170292.925421559</v>
      </c>
      <c r="W18" s="118">
        <f t="shared" si="19"/>
        <v>587386.29259615182</v>
      </c>
      <c r="X18" s="136"/>
      <c r="Y18" s="136"/>
      <c r="Z18" s="136"/>
      <c r="AA18" s="136"/>
      <c r="AB18" s="136"/>
      <c r="AC18" s="136"/>
    </row>
    <row r="19" spans="1:29" s="260" customFormat="1">
      <c r="A19" s="198" t="s">
        <v>186</v>
      </c>
      <c r="B19" s="199" t="s">
        <v>187</v>
      </c>
      <c r="C19" s="201">
        <v>2954.55</v>
      </c>
      <c r="D19" s="255">
        <f t="shared" si="4"/>
        <v>3603.1097560975609</v>
      </c>
      <c r="E19" s="256">
        <f t="shared" si="5"/>
        <v>160.03876839557117</v>
      </c>
      <c r="F19" s="256">
        <f t="shared" si="6"/>
        <v>97.539413683641229</v>
      </c>
      <c r="G19" s="256">
        <f t="shared" si="7"/>
        <v>46.818918568147787</v>
      </c>
      <c r="H19" s="256">
        <f t="shared" si="8"/>
        <v>5.8523648210184733</v>
      </c>
      <c r="I19" s="256">
        <f t="shared" si="9"/>
        <v>11.704729642036947</v>
      </c>
      <c r="J19" s="256">
        <f t="shared" si="1"/>
        <v>3901.576547345649</v>
      </c>
      <c r="K19" s="257">
        <f t="shared" si="2"/>
        <v>3925.0639750576674</v>
      </c>
      <c r="L19" s="256">
        <f t="shared" si="10"/>
        <v>193.65277174952254</v>
      </c>
      <c r="M19" s="256">
        <f t="shared" si="11"/>
        <v>118.02626328623477</v>
      </c>
      <c r="N19" s="256">
        <f t="shared" si="12"/>
        <v>56.652606377392686</v>
      </c>
      <c r="O19" s="256">
        <f t="shared" si="13"/>
        <v>7.0815757971740858</v>
      </c>
      <c r="P19" s="256">
        <f t="shared" si="14"/>
        <v>14.163151594348172</v>
      </c>
      <c r="Q19" s="256">
        <f t="shared" si="15"/>
        <v>756.90242645462342</v>
      </c>
      <c r="R19" s="256">
        <f t="shared" si="3"/>
        <v>4721.0505314493903</v>
      </c>
      <c r="S19" s="258">
        <f t="shared" si="16"/>
        <v>4749.5885513568564</v>
      </c>
      <c r="T19" s="256">
        <f t="shared" si="17"/>
        <v>5456.7708669870763</v>
      </c>
      <c r="U19" s="256"/>
      <c r="V19" s="256">
        <f t="shared" si="18"/>
        <v>6462.9700239332105</v>
      </c>
      <c r="W19" s="259">
        <f t="shared" si="19"/>
        <v>3243.8545248410474</v>
      </c>
    </row>
    <row r="20" spans="1:29">
      <c r="A20" s="198" t="s">
        <v>1215</v>
      </c>
      <c r="B20" s="199" t="s">
        <v>1214</v>
      </c>
      <c r="C20" s="201">
        <v>644299</v>
      </c>
      <c r="D20" s="92">
        <f t="shared" si="4"/>
        <v>785730.48780487804</v>
      </c>
      <c r="E20" s="95">
        <f t="shared" si="5"/>
        <v>34899.669472000176</v>
      </c>
      <c r="F20" s="95">
        <f t="shared" si="6"/>
        <v>21270.429235232561</v>
      </c>
      <c r="G20" s="95">
        <f t="shared" si="7"/>
        <v>10209.806032911629</v>
      </c>
      <c r="H20" s="95">
        <f t="shared" si="8"/>
        <v>1276.2257541139536</v>
      </c>
      <c r="I20" s="95">
        <f t="shared" si="9"/>
        <v>2552.4515082279072</v>
      </c>
      <c r="J20" s="95">
        <f t="shared" si="1"/>
        <v>850817.16940930241</v>
      </c>
      <c r="K20" s="105">
        <f t="shared" si="2"/>
        <v>855939.07500826858</v>
      </c>
      <c r="L20" s="95">
        <f t="shared" si="10"/>
        <v>42229.878386030228</v>
      </c>
      <c r="M20" s="95">
        <f t="shared" si="11"/>
        <v>25737.998479991122</v>
      </c>
      <c r="N20" s="95">
        <f t="shared" si="12"/>
        <v>12354.239270395738</v>
      </c>
      <c r="O20" s="95">
        <f t="shared" si="13"/>
        <v>1544.2799087994672</v>
      </c>
      <c r="P20" s="95">
        <f t="shared" si="14"/>
        <v>3088.5598175989344</v>
      </c>
      <c r="Q20" s="95">
        <f t="shared" si="15"/>
        <v>165057.78425218305</v>
      </c>
      <c r="R20" s="95">
        <f t="shared" si="3"/>
        <v>1029519.9391996448</v>
      </c>
      <c r="S20" s="114">
        <f t="shared" si="16"/>
        <v>1035743.2279198766</v>
      </c>
      <c r="T20" s="95">
        <f t="shared" si="17"/>
        <v>1189958.54286741</v>
      </c>
      <c r="U20" s="95"/>
      <c r="V20" s="95">
        <f t="shared" si="18"/>
        <v>1409380.4888900658</v>
      </c>
      <c r="W20" s="118">
        <f t="shared" si="19"/>
        <v>707387.66529608972</v>
      </c>
      <c r="X20" s="136"/>
      <c r="Y20" s="136"/>
      <c r="Z20" s="136"/>
      <c r="AA20" s="136"/>
      <c r="AB20" s="136"/>
      <c r="AC20" s="136"/>
    </row>
    <row r="21" spans="1:29">
      <c r="A21" s="198" t="s">
        <v>1032</v>
      </c>
      <c r="B21" s="199" t="s">
        <v>1054</v>
      </c>
      <c r="C21" s="201">
        <v>56572</v>
      </c>
      <c r="D21" s="92">
        <f t="shared" si="4"/>
        <v>68990.243902439019</v>
      </c>
      <c r="E21" s="95">
        <f t="shared" si="5"/>
        <v>3064.3289860297687</v>
      </c>
      <c r="F21" s="95">
        <f t="shared" si="6"/>
        <v>1867.6277981117096</v>
      </c>
      <c r="G21" s="95">
        <f t="shared" si="7"/>
        <v>896.4613430936206</v>
      </c>
      <c r="H21" s="95">
        <f t="shared" si="8"/>
        <v>112.05766788670257</v>
      </c>
      <c r="I21" s="95">
        <f t="shared" si="9"/>
        <v>224.11533577340515</v>
      </c>
      <c r="J21" s="95">
        <f t="shared" si="1"/>
        <v>74705.11192446838</v>
      </c>
      <c r="K21" s="105">
        <f t="shared" si="2"/>
        <v>75154.835489994191</v>
      </c>
      <c r="L21" s="95">
        <f t="shared" si="10"/>
        <v>3707.9503150780961</v>
      </c>
      <c r="M21" s="95">
        <f t="shared" si="11"/>
        <v>2259.8980442466273</v>
      </c>
      <c r="N21" s="95">
        <f t="shared" si="12"/>
        <v>1084.751061238381</v>
      </c>
      <c r="O21" s="95">
        <f t="shared" si="13"/>
        <v>135.59388265479762</v>
      </c>
      <c r="P21" s="95">
        <f t="shared" si="14"/>
        <v>271.18776530959525</v>
      </c>
      <c r="Q21" s="95">
        <f t="shared" si="15"/>
        <v>14492.726157753621</v>
      </c>
      <c r="R21" s="95">
        <f t="shared" si="3"/>
        <v>90395.92176986509</v>
      </c>
      <c r="S21" s="114">
        <f t="shared" si="16"/>
        <v>90942.351128720125</v>
      </c>
      <c r="T21" s="95">
        <f t="shared" si="17"/>
        <v>104483.06560633356</v>
      </c>
      <c r="U21" s="95"/>
      <c r="V21" s="95">
        <f t="shared" si="18"/>
        <v>123749.18014382887</v>
      </c>
      <c r="W21" s="118">
        <f t="shared" si="19"/>
        <v>62111.434289251403</v>
      </c>
      <c r="X21" s="136"/>
      <c r="Y21" s="136"/>
      <c r="Z21" s="136"/>
      <c r="AA21" s="136"/>
      <c r="AB21" s="136"/>
      <c r="AC21" s="136"/>
    </row>
    <row r="22" spans="1:29">
      <c r="A22" s="198" t="s">
        <v>1216</v>
      </c>
      <c r="B22" s="199" t="s">
        <v>1217</v>
      </c>
      <c r="C22" s="201">
        <v>795308</v>
      </c>
      <c r="D22" s="92">
        <f t="shared" si="4"/>
        <v>969887.80487804872</v>
      </c>
      <c r="E22" s="95">
        <f t="shared" si="5"/>
        <v>43079.356523039016</v>
      </c>
      <c r="F22" s="95">
        <f t="shared" si="6"/>
        <v>26255.733028010811</v>
      </c>
      <c r="G22" s="95">
        <f t="shared" si="7"/>
        <v>12602.751853445188</v>
      </c>
      <c r="H22" s="95">
        <f t="shared" si="8"/>
        <v>1575.3439816806485</v>
      </c>
      <c r="I22" s="95">
        <f t="shared" si="9"/>
        <v>3150.6879633612971</v>
      </c>
      <c r="J22" s="95">
        <f t="shared" si="1"/>
        <v>1050229.3211204323</v>
      </c>
      <c r="K22" s="105">
        <f t="shared" si="2"/>
        <v>1056551.6846474635</v>
      </c>
      <c r="L22" s="95">
        <f t="shared" si="10"/>
        <v>52127.599328009092</v>
      </c>
      <c r="M22" s="95">
        <f t="shared" si="11"/>
        <v>31770.398673790864</v>
      </c>
      <c r="N22" s="95">
        <f t="shared" si="12"/>
        <v>15249.791363419614</v>
      </c>
      <c r="O22" s="95">
        <f t="shared" si="13"/>
        <v>1906.2239204274517</v>
      </c>
      <c r="P22" s="95">
        <f t="shared" si="14"/>
        <v>3812.4478408549035</v>
      </c>
      <c r="Q22" s="95">
        <f t="shared" si="15"/>
        <v>203743.5666950208</v>
      </c>
      <c r="R22" s="95">
        <f t="shared" si="3"/>
        <v>1270815.9469516345</v>
      </c>
      <c r="S22" s="114">
        <f t="shared" si="16"/>
        <v>1278497.8326995713</v>
      </c>
      <c r="T22" s="95">
        <f t="shared" si="17"/>
        <v>1468857.7024188987</v>
      </c>
      <c r="U22" s="95"/>
      <c r="V22" s="95">
        <f t="shared" si="18"/>
        <v>1739707.1512732138</v>
      </c>
      <c r="W22" s="118">
        <f t="shared" si="19"/>
        <v>873183.21045244916</v>
      </c>
      <c r="X22" s="136"/>
      <c r="Y22" s="136"/>
      <c r="Z22" s="136"/>
      <c r="AA22" s="136"/>
      <c r="AB22" s="136"/>
      <c r="AC22" s="136"/>
    </row>
    <row r="23" spans="1:29">
      <c r="A23" s="198" t="s">
        <v>39</v>
      </c>
      <c r="B23" s="199" t="s">
        <v>40</v>
      </c>
      <c r="C23" s="201">
        <v>177505.79</v>
      </c>
      <c r="D23" s="92">
        <f t="shared" si="4"/>
        <v>216470.4756097561</v>
      </c>
      <c r="E23" s="95">
        <f t="shared" si="5"/>
        <v>9614.9356127609608</v>
      </c>
      <c r="F23" s="95">
        <f t="shared" si="6"/>
        <v>5860.0499846174707</v>
      </c>
      <c r="G23" s="95">
        <f t="shared" si="7"/>
        <v>2812.8239926163856</v>
      </c>
      <c r="H23" s="95">
        <f t="shared" si="8"/>
        <v>351.6029990770482</v>
      </c>
      <c r="I23" s="95">
        <f t="shared" si="9"/>
        <v>703.20599815409639</v>
      </c>
      <c r="J23" s="95">
        <f t="shared" si="1"/>
        <v>234401.99938469881</v>
      </c>
      <c r="K23" s="105">
        <f t="shared" si="2"/>
        <v>235813.09562984263</v>
      </c>
      <c r="L23" s="95">
        <f t="shared" si="10"/>
        <v>11634.424272761906</v>
      </c>
      <c r="M23" s="95">
        <f t="shared" si="11"/>
        <v>7090.8751266254085</v>
      </c>
      <c r="N23" s="95">
        <f t="shared" si="12"/>
        <v>3403.6200607801961</v>
      </c>
      <c r="O23" s="95">
        <f t="shared" si="13"/>
        <v>425.45250759752452</v>
      </c>
      <c r="P23" s="95">
        <f t="shared" si="14"/>
        <v>850.90501519504903</v>
      </c>
      <c r="Q23" s="95">
        <f t="shared" si="15"/>
        <v>45473.782187048739</v>
      </c>
      <c r="R23" s="95">
        <f t="shared" si="3"/>
        <v>283635.00506501633</v>
      </c>
      <c r="S23" s="114">
        <f t="shared" si="16"/>
        <v>285349.53477976494</v>
      </c>
      <c r="T23" s="95">
        <f t="shared" si="17"/>
        <v>327836.1928528967</v>
      </c>
      <c r="U23" s="95"/>
      <c r="V23" s="95">
        <f t="shared" si="18"/>
        <v>388287.42104367283</v>
      </c>
      <c r="W23" s="118">
        <f t="shared" si="19"/>
        <v>194886.85589243192</v>
      </c>
      <c r="X23" s="136"/>
      <c r="Y23" s="136"/>
      <c r="Z23" s="136"/>
      <c r="AA23" s="136"/>
      <c r="AB23" s="136"/>
      <c r="AC23" s="136"/>
    </row>
    <row r="24" spans="1:29">
      <c r="A24" s="198" t="s">
        <v>26</v>
      </c>
      <c r="B24" s="199" t="s">
        <v>27</v>
      </c>
      <c r="C24" s="201">
        <v>114286</v>
      </c>
      <c r="D24" s="92">
        <f t="shared" si="4"/>
        <v>139373.1707317073</v>
      </c>
      <c r="E24" s="95">
        <f t="shared" si="5"/>
        <v>6190.5165540797234</v>
      </c>
      <c r="F24" s="95">
        <f t="shared" si="6"/>
        <v>3772.9567725198831</v>
      </c>
      <c r="G24" s="95">
        <f t="shared" si="7"/>
        <v>1811.019250809544</v>
      </c>
      <c r="H24" s="95">
        <f t="shared" si="8"/>
        <v>226.377406351193</v>
      </c>
      <c r="I24" s="95">
        <f t="shared" si="9"/>
        <v>452.754812702386</v>
      </c>
      <c r="J24" s="95">
        <f t="shared" si="1"/>
        <v>150918.27090079532</v>
      </c>
      <c r="K24" s="105">
        <f t="shared" si="2"/>
        <v>151826.79645070841</v>
      </c>
      <c r="L24" s="95">
        <f t="shared" si="10"/>
        <v>7490.7517801918839</v>
      </c>
      <c r="M24" s="95">
        <f t="shared" si="11"/>
        <v>4565.4158927520684</v>
      </c>
      <c r="N24" s="95">
        <f t="shared" si="12"/>
        <v>2191.3996285209928</v>
      </c>
      <c r="O24" s="95">
        <f t="shared" si="13"/>
        <v>273.9249535651241</v>
      </c>
      <c r="P24" s="95">
        <f t="shared" si="14"/>
        <v>547.8499071302482</v>
      </c>
      <c r="Q24" s="95">
        <f t="shared" si="15"/>
        <v>29278.012120219017</v>
      </c>
      <c r="R24" s="95">
        <f t="shared" si="3"/>
        <v>182616.63571008274</v>
      </c>
      <c r="S24" s="114">
        <f t="shared" si="16"/>
        <v>183720.52501408663</v>
      </c>
      <c r="T24" s="95">
        <f t="shared" si="17"/>
        <v>211075.29583337053</v>
      </c>
      <c r="U24" s="95"/>
      <c r="V24" s="95">
        <f t="shared" si="18"/>
        <v>249996.44350416507</v>
      </c>
      <c r="W24" s="118">
        <f t="shared" si="19"/>
        <v>125476.69128157721</v>
      </c>
      <c r="X24" s="136"/>
      <c r="Y24" s="136"/>
      <c r="Z24" s="136"/>
      <c r="AA24" s="136"/>
      <c r="AB24" s="136"/>
      <c r="AC24" s="136"/>
    </row>
    <row r="25" spans="1:29">
      <c r="A25" s="198" t="s">
        <v>1242</v>
      </c>
      <c r="B25" s="199" t="s">
        <v>1239</v>
      </c>
      <c r="C25" s="201">
        <v>12584.7</v>
      </c>
      <c r="D25" s="92">
        <f t="shared" si="4"/>
        <v>15347.195121951219</v>
      </c>
      <c r="E25" s="95">
        <f t="shared" si="5"/>
        <v>681.67399049863582</v>
      </c>
      <c r="F25" s="95">
        <f t="shared" si="6"/>
        <v>415.46234092654367</v>
      </c>
      <c r="G25" s="95">
        <f t="shared" si="7"/>
        <v>199.42192364474096</v>
      </c>
      <c r="H25" s="95">
        <f t="shared" si="8"/>
        <v>24.92774045559262</v>
      </c>
      <c r="I25" s="95">
        <f t="shared" si="9"/>
        <v>49.855480911185239</v>
      </c>
      <c r="J25" s="95">
        <f t="shared" si="1"/>
        <v>16618.493637061747</v>
      </c>
      <c r="K25" s="105">
        <f t="shared" si="2"/>
        <v>16718.536699974014</v>
      </c>
      <c r="L25" s="95">
        <f t="shared" si="10"/>
        <v>824.85049724533906</v>
      </c>
      <c r="M25" s="95">
        <f t="shared" si="11"/>
        <v>502.72465031164768</v>
      </c>
      <c r="N25" s="95">
        <f t="shared" si="12"/>
        <v>241.30783214959089</v>
      </c>
      <c r="O25" s="95">
        <f t="shared" si="13"/>
        <v>30.163479018698862</v>
      </c>
      <c r="P25" s="95">
        <f t="shared" si="14"/>
        <v>60.326958037397723</v>
      </c>
      <c r="Q25" s="95">
        <f t="shared" si="15"/>
        <v>3223.9731824485962</v>
      </c>
      <c r="R25" s="95">
        <f t="shared" si="3"/>
        <v>20108.986012465906</v>
      </c>
      <c r="S25" s="114">
        <f t="shared" si="16"/>
        <v>20230.541721162488</v>
      </c>
      <c r="T25" s="95">
        <f t="shared" si="17"/>
        <v>23242.735553560527</v>
      </c>
      <c r="U25" s="95"/>
      <c r="V25" s="95">
        <f t="shared" si="18"/>
        <v>27528.570801033078</v>
      </c>
      <c r="W25" s="118">
        <f t="shared" si="19"/>
        <v>13816.972479317368</v>
      </c>
      <c r="X25" s="136"/>
      <c r="Y25" s="136"/>
      <c r="Z25" s="136"/>
      <c r="AA25" s="136"/>
      <c r="AB25" s="136"/>
      <c r="AC25" s="136"/>
    </row>
    <row r="26" spans="1:29">
      <c r="A26" s="198" t="s">
        <v>216</v>
      </c>
      <c r="B26" s="199" t="s">
        <v>217</v>
      </c>
      <c r="C26" s="201">
        <v>2390.46</v>
      </c>
      <c r="D26" s="92">
        <f t="shared" si="4"/>
        <v>2915.1951219512193</v>
      </c>
      <c r="E26" s="95">
        <f t="shared" si="5"/>
        <v>129.48377055689599</v>
      </c>
      <c r="F26" s="95">
        <f t="shared" si="6"/>
        <v>78.916947363963047</v>
      </c>
      <c r="G26" s="95">
        <f t="shared" si="7"/>
        <v>37.88013473470226</v>
      </c>
      <c r="H26" s="95">
        <f t="shared" si="8"/>
        <v>4.7350168418377825</v>
      </c>
      <c r="I26" s="95">
        <f t="shared" si="9"/>
        <v>9.470033683675565</v>
      </c>
      <c r="J26" s="95">
        <f t="shared" si="1"/>
        <v>3156.6778945585215</v>
      </c>
      <c r="K26" s="105">
        <f t="shared" si="2"/>
        <v>3175.6810444285429</v>
      </c>
      <c r="L26" s="95">
        <f t="shared" si="10"/>
        <v>156.68010517891511</v>
      </c>
      <c r="M26" s="95">
        <f t="shared" si="11"/>
        <v>95.492396925153656</v>
      </c>
      <c r="N26" s="95">
        <f t="shared" si="12"/>
        <v>45.836350524073751</v>
      </c>
      <c r="O26" s="95">
        <f t="shared" si="13"/>
        <v>5.7295438155092189</v>
      </c>
      <c r="P26" s="95">
        <f t="shared" si="14"/>
        <v>11.459087631018438</v>
      </c>
      <c r="Q26" s="95">
        <f t="shared" si="15"/>
        <v>612.39274148101038</v>
      </c>
      <c r="R26" s="95">
        <f t="shared" si="3"/>
        <v>3819.695877006146</v>
      </c>
      <c r="S26" s="114">
        <f t="shared" si="16"/>
        <v>3842.7853475069001</v>
      </c>
      <c r="T26" s="95">
        <f t="shared" si="17"/>
        <v>4414.9506648044289</v>
      </c>
      <c r="U26" s="95"/>
      <c r="V26" s="95">
        <f t="shared" si="18"/>
        <v>5229.0437878564862</v>
      </c>
      <c r="W26" s="118">
        <f t="shared" si="19"/>
        <v>2624.5297887839197</v>
      </c>
      <c r="X26" s="136"/>
      <c r="Y26" s="136"/>
      <c r="Z26" s="136"/>
      <c r="AA26" s="136"/>
      <c r="AB26" s="136"/>
      <c r="AC26" s="136"/>
    </row>
    <row r="27" spans="1:29">
      <c r="A27" s="198" t="s">
        <v>1185</v>
      </c>
      <c r="B27" s="199" t="s">
        <v>1189</v>
      </c>
      <c r="C27" s="201">
        <v>704267</v>
      </c>
      <c r="D27" s="92">
        <f t="shared" si="4"/>
        <v>858862.19512195117</v>
      </c>
      <c r="E27" s="95">
        <f t="shared" si="5"/>
        <v>38147.949197557566</v>
      </c>
      <c r="F27" s="95">
        <f t="shared" si="6"/>
        <v>23250.170163556872</v>
      </c>
      <c r="G27" s="95">
        <f t="shared" si="7"/>
        <v>11160.081678507298</v>
      </c>
      <c r="H27" s="95">
        <f t="shared" si="8"/>
        <v>1395.0102098134123</v>
      </c>
      <c r="I27" s="95">
        <f t="shared" si="9"/>
        <v>2790.0204196268246</v>
      </c>
      <c r="J27" s="95">
        <f t="shared" si="1"/>
        <v>930006.80654227477</v>
      </c>
      <c r="K27" s="105">
        <f t="shared" si="2"/>
        <v>935605.43247599062</v>
      </c>
      <c r="L27" s="95">
        <f t="shared" si="10"/>
        <v>46160.415833788895</v>
      </c>
      <c r="M27" s="95">
        <f t="shared" si="11"/>
        <v>28133.557518338392</v>
      </c>
      <c r="N27" s="95">
        <f t="shared" si="12"/>
        <v>13504.107608802427</v>
      </c>
      <c r="O27" s="95">
        <f t="shared" si="13"/>
        <v>1688.0134511003034</v>
      </c>
      <c r="P27" s="95">
        <f t="shared" si="14"/>
        <v>3376.0269022006069</v>
      </c>
      <c r="Q27" s="95">
        <f t="shared" si="15"/>
        <v>180420.50436510408</v>
      </c>
      <c r="R27" s="95">
        <f t="shared" si="3"/>
        <v>1125342.3007335356</v>
      </c>
      <c r="S27" s="114">
        <f t="shared" si="16"/>
        <v>1132144.8208012858</v>
      </c>
      <c r="T27" s="95">
        <f t="shared" si="17"/>
        <v>1300713.6952092152</v>
      </c>
      <c r="U27" s="95"/>
      <c r="V27" s="95">
        <f t="shared" si="18"/>
        <v>1540558.2947810565</v>
      </c>
      <c r="W27" s="118">
        <f t="shared" si="19"/>
        <v>773227.63014544686</v>
      </c>
      <c r="X27" s="136"/>
      <c r="Y27" s="136"/>
      <c r="Z27" s="136"/>
      <c r="AA27" s="136"/>
      <c r="AB27" s="136"/>
      <c r="AC27" s="136"/>
    </row>
    <row r="28" spans="1:29">
      <c r="A28" s="198" t="s">
        <v>1221</v>
      </c>
      <c r="B28" s="199" t="s">
        <v>1272</v>
      </c>
      <c r="C28" s="201">
        <v>455000</v>
      </c>
      <c r="D28" s="92">
        <f t="shared" si="4"/>
        <v>554878.04878048773</v>
      </c>
      <c r="E28" s="95">
        <f t="shared" si="5"/>
        <v>24645.932416098858</v>
      </c>
      <c r="F28" s="95">
        <f t="shared" si="6"/>
        <v>15021.046597978289</v>
      </c>
      <c r="G28" s="95">
        <f t="shared" si="7"/>
        <v>7210.102367029579</v>
      </c>
      <c r="H28" s="95">
        <f t="shared" si="8"/>
        <v>901.26279587869737</v>
      </c>
      <c r="I28" s="95">
        <f t="shared" si="9"/>
        <v>1802.5255917573947</v>
      </c>
      <c r="J28" s="95">
        <f t="shared" si="1"/>
        <v>600841.86391913157</v>
      </c>
      <c r="K28" s="105">
        <f t="shared" si="2"/>
        <v>604458.92222207726</v>
      </c>
      <c r="L28" s="95">
        <f t="shared" si="10"/>
        <v>29822.480968686519</v>
      </c>
      <c r="M28" s="95">
        <f t="shared" si="11"/>
        <v>18176.016582977718</v>
      </c>
      <c r="N28" s="95">
        <f t="shared" si="12"/>
        <v>8724.4879598293046</v>
      </c>
      <c r="O28" s="95">
        <f t="shared" si="13"/>
        <v>1090.5609949786631</v>
      </c>
      <c r="P28" s="95">
        <f t="shared" si="14"/>
        <v>2181.1219899573262</v>
      </c>
      <c r="Q28" s="95">
        <f t="shared" si="15"/>
        <v>116562.79434663609</v>
      </c>
      <c r="R28" s="95">
        <f t="shared" si="3"/>
        <v>727040.66331910866</v>
      </c>
      <c r="S28" s="114">
        <f t="shared" si="16"/>
        <v>731435.51162355335</v>
      </c>
      <c r="T28" s="95">
        <f t="shared" si="17"/>
        <v>840341.42068305472</v>
      </c>
      <c r="U28" s="95"/>
      <c r="V28" s="95">
        <f t="shared" si="18"/>
        <v>995295.85246132594</v>
      </c>
      <c r="W28" s="118">
        <f t="shared" si="19"/>
        <v>499552.82828270848</v>
      </c>
      <c r="X28" s="136"/>
      <c r="Y28" s="136"/>
      <c r="Z28" s="136"/>
      <c r="AA28" s="136"/>
      <c r="AB28" s="136"/>
      <c r="AC28" s="136"/>
    </row>
    <row r="29" spans="1:29">
      <c r="A29" s="198" t="s">
        <v>1241</v>
      </c>
      <c r="B29" s="199" t="s">
        <v>1240</v>
      </c>
      <c r="C29" s="201">
        <v>11772.78</v>
      </c>
      <c r="D29" s="92">
        <f t="shared" si="4"/>
        <v>14357.048780487805</v>
      </c>
      <c r="E29" s="95">
        <f t="shared" si="5"/>
        <v>637.69481369142932</v>
      </c>
      <c r="F29" s="95">
        <f t="shared" si="6"/>
        <v>388.65819113790519</v>
      </c>
      <c r="G29" s="95">
        <f t="shared" si="7"/>
        <v>186.55593174619449</v>
      </c>
      <c r="H29" s="95">
        <f t="shared" si="8"/>
        <v>23.319491468274311</v>
      </c>
      <c r="I29" s="95">
        <f t="shared" si="9"/>
        <v>46.638982936548622</v>
      </c>
      <c r="J29" s="95">
        <f t="shared" si="1"/>
        <v>15546.327645516207</v>
      </c>
      <c r="K29" s="105">
        <f t="shared" si="2"/>
        <v>15639.916286500282</v>
      </c>
      <c r="L29" s="95">
        <f t="shared" si="10"/>
        <v>771.63408241435889</v>
      </c>
      <c r="M29" s="95">
        <f t="shared" si="11"/>
        <v>470.2906472697768</v>
      </c>
      <c r="N29" s="95">
        <f t="shared" si="12"/>
        <v>225.73951068949285</v>
      </c>
      <c r="O29" s="95">
        <f t="shared" si="13"/>
        <v>28.217438836186606</v>
      </c>
      <c r="P29" s="95">
        <f t="shared" si="14"/>
        <v>56.434877672373212</v>
      </c>
      <c r="Q29" s="95">
        <f t="shared" si="15"/>
        <v>3015.9739209410782</v>
      </c>
      <c r="R29" s="95">
        <f t="shared" si="3"/>
        <v>18811.625890791071</v>
      </c>
      <c r="S29" s="114">
        <f t="shared" si="16"/>
        <v>18925.339258311073</v>
      </c>
      <c r="T29" s="95">
        <f t="shared" si="17"/>
        <v>21743.197078217701</v>
      </c>
      <c r="U29" s="95"/>
      <c r="V29" s="95">
        <f t="shared" si="18"/>
        <v>25752.525507559672</v>
      </c>
      <c r="W29" s="118">
        <f t="shared" si="19"/>
        <v>12925.550650000234</v>
      </c>
      <c r="X29" s="136"/>
      <c r="Y29" s="136"/>
      <c r="Z29" s="136"/>
      <c r="AA29" s="136"/>
      <c r="AB29" s="136"/>
      <c r="AC29" s="136"/>
    </row>
    <row r="30" spans="1:29">
      <c r="A30" s="198" t="s">
        <v>1246</v>
      </c>
      <c r="B30" s="199" t="s">
        <v>1245</v>
      </c>
      <c r="C30" s="201">
        <v>26793.24</v>
      </c>
      <c r="D30" s="92">
        <f t="shared" si="4"/>
        <v>32674.682926829268</v>
      </c>
      <c r="E30" s="95">
        <f t="shared" si="5"/>
        <v>1451.3063346116849</v>
      </c>
      <c r="F30" s="95">
        <f t="shared" si="6"/>
        <v>884.53298143036454</v>
      </c>
      <c r="G30" s="95">
        <f t="shared" si="7"/>
        <v>424.57583108657496</v>
      </c>
      <c r="H30" s="95">
        <f t="shared" si="8"/>
        <v>53.071978885821871</v>
      </c>
      <c r="I30" s="95">
        <f t="shared" si="9"/>
        <v>106.14395777164374</v>
      </c>
      <c r="J30" s="95">
        <f t="shared" si="1"/>
        <v>35381.319257214578</v>
      </c>
      <c r="K30" s="105">
        <f t="shared" si="2"/>
        <v>35594.314226895498</v>
      </c>
      <c r="L30" s="95">
        <f t="shared" si="10"/>
        <v>1756.1338241526382</v>
      </c>
      <c r="M30" s="95">
        <f t="shared" si="11"/>
        <v>1070.3173067070372</v>
      </c>
      <c r="N30" s="95">
        <f t="shared" si="12"/>
        <v>513.75230721937783</v>
      </c>
      <c r="O30" s="95">
        <f t="shared" si="13"/>
        <v>64.219038402422228</v>
      </c>
      <c r="P30" s="95">
        <f t="shared" si="14"/>
        <v>128.43807680484446</v>
      </c>
      <c r="Q30" s="95">
        <f t="shared" si="15"/>
        <v>6863.9448879122283</v>
      </c>
      <c r="R30" s="95">
        <f t="shared" si="3"/>
        <v>42812.692268281484</v>
      </c>
      <c r="S30" s="114">
        <f t="shared" si="16"/>
        <v>43071.488368027814</v>
      </c>
      <c r="T30" s="95">
        <f t="shared" si="17"/>
        <v>49484.548057806707</v>
      </c>
      <c r="U30" s="95"/>
      <c r="V30" s="95">
        <f t="shared" si="18"/>
        <v>58609.232189012968</v>
      </c>
      <c r="W30" s="118">
        <f t="shared" si="19"/>
        <v>29416.788617269009</v>
      </c>
      <c r="X30" s="136"/>
      <c r="Y30" s="136"/>
      <c r="Z30" s="136"/>
      <c r="AA30" s="136"/>
      <c r="AB30" s="136"/>
      <c r="AC30" s="136"/>
    </row>
    <row r="31" spans="1:29">
      <c r="A31" s="198" t="s">
        <v>123</v>
      </c>
      <c r="B31" s="199" t="s">
        <v>124</v>
      </c>
      <c r="C31" s="201">
        <v>23919.29</v>
      </c>
      <c r="D31" s="92">
        <f t="shared" si="4"/>
        <v>29169.865853658535</v>
      </c>
      <c r="E31" s="95">
        <f t="shared" si="5"/>
        <v>1295.6334171012511</v>
      </c>
      <c r="F31" s="95">
        <f t="shared" si="6"/>
        <v>789.65443885836521</v>
      </c>
      <c r="G31" s="95">
        <f t="shared" si="7"/>
        <v>379.03413065201528</v>
      </c>
      <c r="H31" s="95">
        <f t="shared" si="8"/>
        <v>47.37926633150191</v>
      </c>
      <c r="I31" s="95">
        <f t="shared" si="9"/>
        <v>94.75853266300382</v>
      </c>
      <c r="J31" s="95">
        <f t="shared" si="1"/>
        <v>31586.177554334605</v>
      </c>
      <c r="K31" s="105">
        <f t="shared" si="2"/>
        <v>31776.325832345741</v>
      </c>
      <c r="L31" s="95">
        <f t="shared" si="10"/>
        <v>1567.7638918889973</v>
      </c>
      <c r="M31" s="95">
        <f t="shared" si="11"/>
        <v>955.51079492978704</v>
      </c>
      <c r="N31" s="95">
        <f t="shared" si="12"/>
        <v>458.64518156629777</v>
      </c>
      <c r="O31" s="95">
        <f t="shared" si="13"/>
        <v>57.330647695787221</v>
      </c>
      <c r="P31" s="95">
        <f t="shared" si="14"/>
        <v>114.66129539157444</v>
      </c>
      <c r="Q31" s="95">
        <f t="shared" si="15"/>
        <v>6127.6907278847239</v>
      </c>
      <c r="R31" s="95">
        <f t="shared" si="3"/>
        <v>38220.431797191479</v>
      </c>
      <c r="S31" s="114">
        <f t="shared" si="16"/>
        <v>38451.468393015704</v>
      </c>
      <c r="T31" s="95">
        <f t="shared" si="17"/>
        <v>44176.637671054916</v>
      </c>
      <c r="U31" s="95"/>
      <c r="V31" s="95">
        <f t="shared" si="18"/>
        <v>52322.571716087194</v>
      </c>
      <c r="W31" s="118">
        <f t="shared" si="19"/>
        <v>26261.426307723756</v>
      </c>
      <c r="X31" s="136"/>
      <c r="Y31" s="136"/>
      <c r="Z31" s="136"/>
      <c r="AA31" s="136"/>
      <c r="AB31" s="136"/>
      <c r="AC31" s="136"/>
    </row>
    <row r="32" spans="1:29">
      <c r="A32" s="198" t="s">
        <v>1244</v>
      </c>
      <c r="B32" s="199" t="s">
        <v>1243</v>
      </c>
      <c r="C32" s="201">
        <v>30040.89</v>
      </c>
      <c r="D32" s="92">
        <f t="shared" si="4"/>
        <v>36635.231707317071</v>
      </c>
      <c r="E32" s="95">
        <f t="shared" si="5"/>
        <v>1627.2214168339781</v>
      </c>
      <c r="F32" s="95">
        <f t="shared" si="6"/>
        <v>991.74859018624181</v>
      </c>
      <c r="G32" s="95">
        <f t="shared" si="7"/>
        <v>476.03932328939607</v>
      </c>
      <c r="H32" s="95">
        <f t="shared" si="8"/>
        <v>59.504915411174508</v>
      </c>
      <c r="I32" s="95">
        <f t="shared" si="9"/>
        <v>119.00983082234902</v>
      </c>
      <c r="J32" s="95">
        <f t="shared" si="1"/>
        <v>39669.94360744967</v>
      </c>
      <c r="K32" s="105">
        <f t="shared" si="2"/>
        <v>39908.756026356001</v>
      </c>
      <c r="L32" s="95">
        <f t="shared" si="10"/>
        <v>1968.9975171591323</v>
      </c>
      <c r="M32" s="95">
        <f t="shared" si="11"/>
        <v>1200.0521204558452</v>
      </c>
      <c r="N32" s="95">
        <f t="shared" si="12"/>
        <v>576.02501781880562</v>
      </c>
      <c r="O32" s="95">
        <f t="shared" si="13"/>
        <v>72.003127227350703</v>
      </c>
      <c r="P32" s="95">
        <f t="shared" si="14"/>
        <v>144.00625445470141</v>
      </c>
      <c r="Q32" s="95">
        <f t="shared" si="15"/>
        <v>7695.9342484833342</v>
      </c>
      <c r="R32" s="95">
        <f t="shared" si="3"/>
        <v>48002.084818233801</v>
      </c>
      <c r="S32" s="114">
        <f t="shared" si="16"/>
        <v>48292.249992916244</v>
      </c>
      <c r="T32" s="95">
        <f t="shared" si="17"/>
        <v>55482.646552051367</v>
      </c>
      <c r="U32" s="95"/>
      <c r="V32" s="95">
        <f t="shared" si="18"/>
        <v>65713.347739004224</v>
      </c>
      <c r="W32" s="118">
        <f t="shared" si="19"/>
        <v>32982.44299698843</v>
      </c>
      <c r="X32" s="136"/>
      <c r="Y32" s="136"/>
      <c r="Z32" s="136"/>
      <c r="AA32" s="136"/>
      <c r="AB32" s="136"/>
      <c r="AC32" s="136"/>
    </row>
    <row r="33" spans="1:29">
      <c r="A33" s="198" t="s">
        <v>1197</v>
      </c>
      <c r="B33" s="199" t="s">
        <v>1198</v>
      </c>
      <c r="C33" s="201">
        <v>17504.45</v>
      </c>
      <c r="D33" s="92">
        <f t="shared" si="4"/>
        <v>21346.890243902439</v>
      </c>
      <c r="E33" s="95">
        <f t="shared" si="5"/>
        <v>948.16152017798174</v>
      </c>
      <c r="F33" s="95">
        <f t="shared" si="6"/>
        <v>577.87947059776059</v>
      </c>
      <c r="G33" s="95">
        <f t="shared" si="7"/>
        <v>277.38214588692512</v>
      </c>
      <c r="H33" s="95">
        <f t="shared" si="8"/>
        <v>34.672768235865639</v>
      </c>
      <c r="I33" s="95">
        <f t="shared" si="9"/>
        <v>69.345536471731279</v>
      </c>
      <c r="J33" s="95">
        <f t="shared" si="1"/>
        <v>23115.178823910424</v>
      </c>
      <c r="K33" s="105">
        <f t="shared" si="2"/>
        <v>23254.331826571961</v>
      </c>
      <c r="L33" s="95">
        <f t="shared" si="10"/>
        <v>1147.3101692139005</v>
      </c>
      <c r="M33" s="95">
        <f t="shared" si="11"/>
        <v>699.25532632066881</v>
      </c>
      <c r="N33" s="95">
        <f t="shared" si="12"/>
        <v>335.642556633921</v>
      </c>
      <c r="O33" s="95">
        <f t="shared" si="13"/>
        <v>41.955319579240125</v>
      </c>
      <c r="P33" s="95">
        <f t="shared" si="14"/>
        <v>83.910639158480251</v>
      </c>
      <c r="Q33" s="95">
        <f t="shared" si="15"/>
        <v>4484.3244076944484</v>
      </c>
      <c r="R33" s="95">
        <f t="shared" si="3"/>
        <v>27970.213052826752</v>
      </c>
      <c r="S33" s="114">
        <f t="shared" si="16"/>
        <v>28139.288662503099</v>
      </c>
      <c r="T33" s="95">
        <f t="shared" si="17"/>
        <v>32329.042596209885</v>
      </c>
      <c r="U33" s="95"/>
      <c r="V33" s="95">
        <f t="shared" si="18"/>
        <v>38290.343922234417</v>
      </c>
      <c r="W33" s="118">
        <f t="shared" si="19"/>
        <v>19218.456055018149</v>
      </c>
      <c r="X33" s="136"/>
      <c r="Y33" s="136"/>
      <c r="Z33" s="136"/>
      <c r="AA33" s="136"/>
      <c r="AB33" s="136"/>
      <c r="AC33" s="136"/>
    </row>
    <row r="34" spans="1:29">
      <c r="A34" s="198" t="s">
        <v>105</v>
      </c>
      <c r="B34" s="199" t="s">
        <v>106</v>
      </c>
      <c r="C34" s="201">
        <v>43127.09</v>
      </c>
      <c r="D34" s="92">
        <f t="shared" si="4"/>
        <v>52594.012195121941</v>
      </c>
      <c r="E34" s="95">
        <f t="shared" si="5"/>
        <v>2336.0600998747536</v>
      </c>
      <c r="F34" s="95">
        <f t="shared" si="6"/>
        <v>1423.7670956597879</v>
      </c>
      <c r="G34" s="95">
        <f t="shared" si="7"/>
        <v>683.40820591669819</v>
      </c>
      <c r="H34" s="95">
        <f t="shared" si="8"/>
        <v>85.426025739587274</v>
      </c>
      <c r="I34" s="95">
        <f t="shared" si="9"/>
        <v>170.85205147917455</v>
      </c>
      <c r="J34" s="95">
        <f t="shared" si="1"/>
        <v>56950.683826391512</v>
      </c>
      <c r="K34" s="105">
        <f t="shared" si="2"/>
        <v>57293.526021922036</v>
      </c>
      <c r="L34" s="95">
        <f t="shared" si="10"/>
        <v>2826.7182873842426</v>
      </c>
      <c r="M34" s="95">
        <f t="shared" si="11"/>
        <v>1722.8103362979612</v>
      </c>
      <c r="N34" s="95">
        <f t="shared" si="12"/>
        <v>826.94896142302139</v>
      </c>
      <c r="O34" s="95">
        <f t="shared" si="13"/>
        <v>103.36862017787767</v>
      </c>
      <c r="P34" s="95">
        <f t="shared" si="14"/>
        <v>206.73724035575535</v>
      </c>
      <c r="Q34" s="95">
        <f t="shared" si="15"/>
        <v>11048.382686678824</v>
      </c>
      <c r="R34" s="95">
        <f t="shared" si="3"/>
        <v>68912.413451918444</v>
      </c>
      <c r="S34" s="114">
        <f t="shared" si="16"/>
        <v>69328.978327439618</v>
      </c>
      <c r="T34" s="95">
        <f t="shared" si="17"/>
        <v>79651.604572584518</v>
      </c>
      <c r="U34" s="95"/>
      <c r="V34" s="95">
        <f t="shared" si="18"/>
        <v>94338.931441156761</v>
      </c>
      <c r="W34" s="118">
        <f t="shared" si="19"/>
        <v>47350.021505720695</v>
      </c>
      <c r="X34" s="136"/>
      <c r="Y34" s="136"/>
      <c r="Z34" s="136"/>
      <c r="AA34" s="136"/>
      <c r="AB34" s="136"/>
      <c r="AC34" s="136"/>
    </row>
    <row r="35" spans="1:29">
      <c r="A35" s="198" t="s">
        <v>1248</v>
      </c>
      <c r="B35" s="199" t="s">
        <v>1247</v>
      </c>
      <c r="C35" s="201">
        <v>16157.13</v>
      </c>
      <c r="D35" s="92">
        <f t="shared" si="4"/>
        <v>19703.817073170729</v>
      </c>
      <c r="E35" s="95">
        <f t="shared" si="5"/>
        <v>875.18139344642486</v>
      </c>
      <c r="F35" s="95">
        <f t="shared" si="6"/>
        <v>533.40000575734712</v>
      </c>
      <c r="G35" s="95">
        <f t="shared" si="7"/>
        <v>256.03200276352663</v>
      </c>
      <c r="H35" s="95">
        <f t="shared" si="8"/>
        <v>32.004000345440829</v>
      </c>
      <c r="I35" s="95">
        <f t="shared" si="9"/>
        <v>64.008000690881659</v>
      </c>
      <c r="J35" s="95">
        <f t="shared" si="1"/>
        <v>21336.000230293885</v>
      </c>
      <c r="K35" s="105">
        <f t="shared" si="2"/>
        <v>21464.442606597782</v>
      </c>
      <c r="L35" s="95">
        <f t="shared" si="10"/>
        <v>1059.0015427111955</v>
      </c>
      <c r="M35" s="95">
        <f t="shared" si="11"/>
        <v>645.43354464467416</v>
      </c>
      <c r="N35" s="95">
        <f t="shared" si="12"/>
        <v>309.80810142944358</v>
      </c>
      <c r="O35" s="95">
        <f t="shared" si="13"/>
        <v>38.726012678680448</v>
      </c>
      <c r="P35" s="95">
        <f t="shared" si="14"/>
        <v>77.452025357360895</v>
      </c>
      <c r="Q35" s="95">
        <f t="shared" si="15"/>
        <v>4139.1653218062947</v>
      </c>
      <c r="R35" s="95">
        <f t="shared" si="3"/>
        <v>25817.341785786964</v>
      </c>
      <c r="S35" s="114">
        <f t="shared" si="16"/>
        <v>25973.403621798378</v>
      </c>
      <c r="T35" s="95">
        <f t="shared" si="17"/>
        <v>29840.671600792975</v>
      </c>
      <c r="U35" s="95"/>
      <c r="V35" s="95">
        <f t="shared" si="18"/>
        <v>35343.130717974644</v>
      </c>
      <c r="W35" s="118">
        <f t="shared" si="19"/>
        <v>17739.208765783293</v>
      </c>
      <c r="X35" s="136"/>
      <c r="Y35" s="136"/>
      <c r="Z35" s="136"/>
      <c r="AA35" s="136"/>
      <c r="AB35" s="136"/>
      <c r="AC35" s="136"/>
    </row>
    <row r="36" spans="1:29">
      <c r="A36" s="198" t="s">
        <v>229</v>
      </c>
      <c r="B36" s="199" t="s">
        <v>230</v>
      </c>
      <c r="C36" s="201">
        <v>2925.01</v>
      </c>
      <c r="D36" s="92">
        <f t="shared" si="4"/>
        <v>3567.0853658536585</v>
      </c>
      <c r="E36" s="95">
        <f t="shared" si="5"/>
        <v>158.43867862947982</v>
      </c>
      <c r="F36" s="95">
        <f t="shared" si="6"/>
        <v>96.564201119895557</v>
      </c>
      <c r="G36" s="95">
        <f t="shared" si="7"/>
        <v>46.350816537549868</v>
      </c>
      <c r="H36" s="95">
        <f t="shared" si="8"/>
        <v>5.7938520671937335</v>
      </c>
      <c r="I36" s="95">
        <f t="shared" si="9"/>
        <v>11.587704134387467</v>
      </c>
      <c r="J36" s="95">
        <f t="shared" si="1"/>
        <v>3862.5680447958221</v>
      </c>
      <c r="K36" s="105">
        <f t="shared" si="2"/>
        <v>3885.8206419534031</v>
      </c>
      <c r="L36" s="95">
        <f t="shared" si="10"/>
        <v>191.7166045235555</v>
      </c>
      <c r="M36" s="95">
        <f t="shared" si="11"/>
        <v>116.84622036346298</v>
      </c>
      <c r="N36" s="95">
        <f t="shared" si="12"/>
        <v>56.08618577446223</v>
      </c>
      <c r="O36" s="95">
        <f t="shared" si="13"/>
        <v>7.0107732218077787</v>
      </c>
      <c r="P36" s="95">
        <f t="shared" si="14"/>
        <v>14.021546443615557</v>
      </c>
      <c r="Q36" s="95">
        <f t="shared" si="15"/>
        <v>749.33481119088799</v>
      </c>
      <c r="R36" s="95">
        <f t="shared" si="3"/>
        <v>4673.848814538519</v>
      </c>
      <c r="S36" s="114">
        <f t="shared" si="16"/>
        <v>4702.1015073714507</v>
      </c>
      <c r="T36" s="95">
        <f t="shared" si="17"/>
        <v>5402.213316290422</v>
      </c>
      <c r="U36" s="95"/>
      <c r="V36" s="95">
        <f t="shared" si="18"/>
        <v>6398.3523547426448</v>
      </c>
      <c r="W36" s="118">
        <f t="shared" si="19"/>
        <v>3211.4220181433084</v>
      </c>
      <c r="X36" s="136"/>
      <c r="Y36" s="136"/>
      <c r="Z36" s="136"/>
      <c r="AA36" s="136"/>
      <c r="AB36" s="136"/>
      <c r="AC36" s="136"/>
    </row>
    <row r="37" spans="1:29">
      <c r="A37" s="198" t="s">
        <v>1236</v>
      </c>
      <c r="B37" s="199" t="s">
        <v>1252</v>
      </c>
      <c r="C37" s="201">
        <v>113668.23</v>
      </c>
      <c r="D37" s="92">
        <f t="shared" si="4"/>
        <v>138619.79268292681</v>
      </c>
      <c r="E37" s="95">
        <f t="shared" si="5"/>
        <v>6157.0538778847931</v>
      </c>
      <c r="F37" s="95">
        <f t="shared" si="6"/>
        <v>3752.5621528345359</v>
      </c>
      <c r="G37" s="95">
        <f t="shared" si="7"/>
        <v>1801.2298333605772</v>
      </c>
      <c r="H37" s="95">
        <f t="shared" si="8"/>
        <v>225.15372917007215</v>
      </c>
      <c r="I37" s="95">
        <f t="shared" si="9"/>
        <v>450.30745834014431</v>
      </c>
      <c r="J37" s="95">
        <f t="shared" si="1"/>
        <v>150102.48611338143</v>
      </c>
      <c r="K37" s="105">
        <f t="shared" si="2"/>
        <v>151006.10065206856</v>
      </c>
      <c r="L37" s="95">
        <f t="shared" si="10"/>
        <v>7450.2607163061139</v>
      </c>
      <c r="M37" s="95">
        <f t="shared" si="11"/>
        <v>4540.7376559070881</v>
      </c>
      <c r="N37" s="95">
        <f t="shared" si="12"/>
        <v>2179.5540748354024</v>
      </c>
      <c r="O37" s="95">
        <f t="shared" si="13"/>
        <v>272.4442593544253</v>
      </c>
      <c r="P37" s="95">
        <f t="shared" si="14"/>
        <v>544.8885187088506</v>
      </c>
      <c r="Q37" s="95">
        <f t="shared" si="15"/>
        <v>29119.750587332153</v>
      </c>
      <c r="R37" s="95">
        <f t="shared" si="3"/>
        <v>181629.50623628352</v>
      </c>
      <c r="S37" s="114">
        <f t="shared" si="16"/>
        <v>182727.42849537084</v>
      </c>
      <c r="T37" s="95">
        <f t="shared" si="17"/>
        <v>209934.3338125895</v>
      </c>
      <c r="U37" s="95"/>
      <c r="V37" s="95">
        <f t="shared" si="18"/>
        <v>248645.09423213202</v>
      </c>
      <c r="W37" s="118">
        <f t="shared" si="19"/>
        <v>124798.43029096576</v>
      </c>
      <c r="X37" s="136"/>
      <c r="Y37" s="136"/>
      <c r="Z37" s="136"/>
      <c r="AA37" s="136"/>
      <c r="AB37" s="136"/>
      <c r="AC37" s="136"/>
    </row>
    <row r="38" spans="1:29">
      <c r="A38" s="198" t="s">
        <v>1288</v>
      </c>
      <c r="B38" s="199" t="s">
        <v>198</v>
      </c>
      <c r="C38" s="201">
        <v>28631</v>
      </c>
      <c r="D38" s="92">
        <f t="shared" si="4"/>
        <v>34915.85365853658</v>
      </c>
      <c r="E38" s="95">
        <f t="shared" si="5"/>
        <v>1550.8520681435743</v>
      </c>
      <c r="F38" s="95">
        <f t="shared" si="6"/>
        <v>945.20348383893713</v>
      </c>
      <c r="G38" s="95">
        <f t="shared" si="7"/>
        <v>453.6976722426898</v>
      </c>
      <c r="H38" s="95">
        <f t="shared" si="8"/>
        <v>56.712209030336226</v>
      </c>
      <c r="I38" s="95">
        <f t="shared" si="9"/>
        <v>113.42441806067245</v>
      </c>
      <c r="J38" s="95">
        <f t="shared" si="1"/>
        <v>37808.139353557483</v>
      </c>
      <c r="K38" s="105">
        <f t="shared" si="2"/>
        <v>38035.743740967679</v>
      </c>
      <c r="L38" s="95">
        <f t="shared" si="10"/>
        <v>1876.587807943876</v>
      </c>
      <c r="M38" s="95">
        <f t="shared" si="11"/>
        <v>1143.7308368950219</v>
      </c>
      <c r="N38" s="95">
        <f t="shared" si="12"/>
        <v>548.99080170961054</v>
      </c>
      <c r="O38" s="95">
        <f t="shared" si="13"/>
        <v>68.623850213701317</v>
      </c>
      <c r="P38" s="95">
        <f t="shared" si="14"/>
        <v>137.24770042740263</v>
      </c>
      <c r="Q38" s="95">
        <f t="shared" si="15"/>
        <v>7334.7458570077752</v>
      </c>
      <c r="R38" s="95">
        <f t="shared" si="3"/>
        <v>45749.233475800873</v>
      </c>
      <c r="S38" s="114">
        <f t="shared" si="16"/>
        <v>46025.780512733967</v>
      </c>
      <c r="T38" s="95">
        <f t="shared" si="17"/>
        <v>52878.714759508875</v>
      </c>
      <c r="U38" s="95"/>
      <c r="V38" s="95">
        <f t="shared" si="18"/>
        <v>62629.264949055432</v>
      </c>
      <c r="W38" s="118">
        <f t="shared" si="19"/>
        <v>31434.49895947742</v>
      </c>
      <c r="X38" s="136"/>
      <c r="Y38" s="136"/>
      <c r="Z38" s="136"/>
      <c r="AA38" s="136"/>
      <c r="AB38" s="136"/>
      <c r="AC38" s="136"/>
    </row>
    <row r="39" spans="1:29">
      <c r="A39" s="198" t="s">
        <v>1113</v>
      </c>
      <c r="B39" s="199" t="s">
        <v>1114</v>
      </c>
      <c r="C39" s="201">
        <v>249990.01</v>
      </c>
      <c r="D39" s="92">
        <f t="shared" si="4"/>
        <v>304865.86585365853</v>
      </c>
      <c r="E39" s="95">
        <f t="shared" si="5"/>
        <v>13541.179980571162</v>
      </c>
      <c r="F39" s="95">
        <f t="shared" si="6"/>
        <v>8252.9925038221081</v>
      </c>
      <c r="G39" s="95">
        <f t="shared" si="7"/>
        <v>3961.4364018346118</v>
      </c>
      <c r="H39" s="95">
        <f t="shared" si="8"/>
        <v>495.17955022932648</v>
      </c>
      <c r="I39" s="95">
        <f t="shared" si="9"/>
        <v>990.35910045865296</v>
      </c>
      <c r="J39" s="95">
        <f t="shared" si="1"/>
        <v>330119.7001528843</v>
      </c>
      <c r="K39" s="105">
        <f t="shared" si="2"/>
        <v>332107.01540854143</v>
      </c>
      <c r="L39" s="95">
        <f t="shared" si="10"/>
        <v>16385.323770520336</v>
      </c>
      <c r="M39" s="95">
        <f t="shared" si="11"/>
        <v>9986.4232249203633</v>
      </c>
      <c r="N39" s="95">
        <f t="shared" si="12"/>
        <v>4793.4831479617742</v>
      </c>
      <c r="O39" s="95">
        <f t="shared" si="13"/>
        <v>599.18539349522177</v>
      </c>
      <c r="P39" s="95">
        <f t="shared" si="14"/>
        <v>1198.3707869904435</v>
      </c>
      <c r="Q39" s="95">
        <f t="shared" si="15"/>
        <v>64042.932141414291</v>
      </c>
      <c r="R39" s="95">
        <f t="shared" si="3"/>
        <v>399456.92899681453</v>
      </c>
      <c r="S39" s="114">
        <f t="shared" si="16"/>
        <v>401871.58431896096</v>
      </c>
      <c r="T39" s="95">
        <f t="shared" si="17"/>
        <v>461707.60474718915</v>
      </c>
      <c r="U39" s="95"/>
      <c r="V39" s="95">
        <f t="shared" si="18"/>
        <v>546844.0002412427</v>
      </c>
      <c r="W39" s="118">
        <f t="shared" si="19"/>
        <v>274468.60777565406</v>
      </c>
      <c r="X39" s="136"/>
      <c r="Y39" s="136"/>
      <c r="Z39" s="136"/>
      <c r="AA39" s="136"/>
      <c r="AB39" s="136"/>
      <c r="AC39" s="136"/>
    </row>
    <row r="40" spans="1:29">
      <c r="A40" s="198" t="s">
        <v>249</v>
      </c>
      <c r="B40" s="199" t="s">
        <v>250</v>
      </c>
      <c r="C40" s="201">
        <v>2730</v>
      </c>
      <c r="D40" s="92">
        <f t="shared" si="4"/>
        <v>3329.2682926829266</v>
      </c>
      <c r="E40" s="95">
        <f t="shared" si="5"/>
        <v>147.87559449659315</v>
      </c>
      <c r="F40" s="95">
        <f t="shared" si="6"/>
        <v>90.126279587869746</v>
      </c>
      <c r="G40" s="95">
        <f t="shared" si="7"/>
        <v>43.260614202177472</v>
      </c>
      <c r="H40" s="95">
        <f t="shared" si="8"/>
        <v>5.4075767752721839</v>
      </c>
      <c r="I40" s="95">
        <f t="shared" si="9"/>
        <v>10.815153550544368</v>
      </c>
      <c r="J40" s="95">
        <f t="shared" si="1"/>
        <v>3605.0511835147895</v>
      </c>
      <c r="K40" s="105">
        <f t="shared" si="2"/>
        <v>3626.753533332464</v>
      </c>
      <c r="L40" s="95">
        <f t="shared" si="10"/>
        <v>178.93488581211912</v>
      </c>
      <c r="M40" s="95">
        <f t="shared" si="11"/>
        <v>109.05609949786631</v>
      </c>
      <c r="N40" s="95">
        <f t="shared" si="12"/>
        <v>52.346927758975831</v>
      </c>
      <c r="O40" s="95">
        <f t="shared" si="13"/>
        <v>6.5433659698719788</v>
      </c>
      <c r="P40" s="95">
        <f t="shared" si="14"/>
        <v>13.086731939743958</v>
      </c>
      <c r="Q40" s="95">
        <f t="shared" si="15"/>
        <v>699.37676607981666</v>
      </c>
      <c r="R40" s="95">
        <f t="shared" si="3"/>
        <v>4362.2439799146523</v>
      </c>
      <c r="S40" s="114">
        <f t="shared" si="16"/>
        <v>4388.6130697413209</v>
      </c>
      <c r="T40" s="95">
        <f t="shared" si="17"/>
        <v>5042.048524098328</v>
      </c>
      <c r="U40" s="95"/>
      <c r="V40" s="95">
        <f t="shared" si="18"/>
        <v>5971.7751147679564</v>
      </c>
      <c r="W40" s="118">
        <f t="shared" si="19"/>
        <v>2997.3169696962514</v>
      </c>
      <c r="X40" s="136"/>
      <c r="Y40" s="136"/>
      <c r="Z40" s="136"/>
      <c r="AA40" s="136"/>
      <c r="AB40" s="136"/>
      <c r="AC40" s="136"/>
    </row>
    <row r="41" spans="1:29">
      <c r="A41" s="198" t="s">
        <v>4</v>
      </c>
      <c r="B41" s="199" t="s">
        <v>5</v>
      </c>
      <c r="C41" s="201">
        <v>553055.99</v>
      </c>
      <c r="D41" s="92">
        <f t="shared" si="4"/>
        <v>674458.52439024381</v>
      </c>
      <c r="E41" s="95">
        <f t="shared" si="5"/>
        <v>29957.319894194821</v>
      </c>
      <c r="F41" s="95">
        <f t="shared" si="6"/>
        <v>18258.197356222008</v>
      </c>
      <c r="G41" s="95">
        <f t="shared" si="7"/>
        <v>8763.9347309865643</v>
      </c>
      <c r="H41" s="95">
        <f t="shared" si="8"/>
        <v>1095.4918413733205</v>
      </c>
      <c r="I41" s="95">
        <f t="shared" si="9"/>
        <v>2190.9836827466411</v>
      </c>
      <c r="J41" s="95">
        <f t="shared" si="1"/>
        <v>730327.89424888033</v>
      </c>
      <c r="K41" s="105">
        <f t="shared" si="2"/>
        <v>734724.45636014058</v>
      </c>
      <c r="L41" s="95">
        <f t="shared" si="10"/>
        <v>36249.454365699079</v>
      </c>
      <c r="M41" s="95">
        <f t="shared" si="11"/>
        <v>22093.087572648699</v>
      </c>
      <c r="N41" s="95">
        <f t="shared" si="12"/>
        <v>10604.682034871375</v>
      </c>
      <c r="O41" s="95">
        <f t="shared" si="13"/>
        <v>1325.5852543589219</v>
      </c>
      <c r="P41" s="95">
        <f t="shared" si="14"/>
        <v>2651.1705087178439</v>
      </c>
      <c r="Q41" s="95">
        <f t="shared" si="15"/>
        <v>141682.9706033961</v>
      </c>
      <c r="R41" s="95">
        <f t="shared" si="3"/>
        <v>883723.50290594797</v>
      </c>
      <c r="S41" s="114">
        <f t="shared" si="16"/>
        <v>889065.47472993587</v>
      </c>
      <c r="T41" s="95">
        <f t="shared" si="17"/>
        <v>1021441.4425359853</v>
      </c>
      <c r="U41" s="95"/>
      <c r="V41" s="95">
        <f t="shared" si="18"/>
        <v>1209789.7429140497</v>
      </c>
      <c r="W41" s="118">
        <f t="shared" si="19"/>
        <v>607210.29451251286</v>
      </c>
      <c r="X41" s="136"/>
      <c r="Y41" s="136"/>
      <c r="Z41" s="136"/>
      <c r="AA41" s="136"/>
      <c r="AB41" s="136"/>
      <c r="AC41" s="136"/>
    </row>
    <row r="42" spans="1:29">
      <c r="A42" s="198" t="s">
        <v>125</v>
      </c>
      <c r="B42" s="199" t="s">
        <v>126</v>
      </c>
      <c r="C42" s="201">
        <v>30015.43</v>
      </c>
      <c r="D42" s="92">
        <f t="shared" si="4"/>
        <v>36604.182926829264</v>
      </c>
      <c r="E42" s="95">
        <f t="shared" si="5"/>
        <v>1625.8423279563651</v>
      </c>
      <c r="F42" s="95">
        <f t="shared" si="6"/>
        <v>990.90807184253958</v>
      </c>
      <c r="G42" s="95">
        <f t="shared" si="7"/>
        <v>475.63587448441899</v>
      </c>
      <c r="H42" s="95">
        <f t="shared" si="8"/>
        <v>59.454484310552374</v>
      </c>
      <c r="I42" s="95">
        <f t="shared" si="9"/>
        <v>118.90896862110475</v>
      </c>
      <c r="J42" s="95">
        <f t="shared" si="1"/>
        <v>39636.322873701582</v>
      </c>
      <c r="K42" s="105">
        <f t="shared" si="2"/>
        <v>39874.932896334518</v>
      </c>
      <c r="L42" s="95">
        <f t="shared" si="10"/>
        <v>1967.3287691031701</v>
      </c>
      <c r="M42" s="95">
        <f t="shared" si="11"/>
        <v>1199.0350624729822</v>
      </c>
      <c r="N42" s="95">
        <f t="shared" si="12"/>
        <v>575.53682998703141</v>
      </c>
      <c r="O42" s="95">
        <f t="shared" si="13"/>
        <v>71.942103748378926</v>
      </c>
      <c r="P42" s="95">
        <f t="shared" si="14"/>
        <v>143.88420749675785</v>
      </c>
      <c r="Q42" s="95">
        <f t="shared" si="15"/>
        <v>7689.4118556392341</v>
      </c>
      <c r="R42" s="95">
        <f t="shared" si="3"/>
        <v>47961.402498919284</v>
      </c>
      <c r="S42" s="114">
        <f t="shared" si="16"/>
        <v>48251.321755276818</v>
      </c>
      <c r="T42" s="95">
        <f t="shared" si="17"/>
        <v>55435.624370577541</v>
      </c>
      <c r="U42" s="95"/>
      <c r="V42" s="95">
        <f t="shared" si="18"/>
        <v>65657.654920534638</v>
      </c>
      <c r="W42" s="118">
        <f t="shared" si="19"/>
        <v>32954.489996970675</v>
      </c>
      <c r="X42" s="136"/>
      <c r="Y42" s="136"/>
      <c r="Z42" s="136"/>
      <c r="AA42" s="136"/>
      <c r="AB42" s="136"/>
      <c r="AC42" s="136"/>
    </row>
    <row r="43" spans="1:29">
      <c r="A43" s="198" t="s">
        <v>1254</v>
      </c>
      <c r="B43" s="199" t="s">
        <v>1250</v>
      </c>
      <c r="C43" s="201">
        <v>13802.57</v>
      </c>
      <c r="D43" s="92">
        <f t="shared" si="4"/>
        <v>16832.40243902439</v>
      </c>
      <c r="E43" s="95">
        <f t="shared" si="5"/>
        <v>747.6422140406014</v>
      </c>
      <c r="F43" s="95">
        <f t="shared" si="6"/>
        <v>455.66823547660925</v>
      </c>
      <c r="G43" s="95">
        <f t="shared" si="7"/>
        <v>218.72075302877244</v>
      </c>
      <c r="H43" s="95">
        <f t="shared" si="8"/>
        <v>27.340094128596554</v>
      </c>
      <c r="I43" s="95">
        <f t="shared" si="9"/>
        <v>54.680188257193109</v>
      </c>
      <c r="J43" s="95">
        <f t="shared" si="1"/>
        <v>18226.72941906437</v>
      </c>
      <c r="K43" s="105">
        <f t="shared" si="2"/>
        <v>18336.454035373139</v>
      </c>
      <c r="L43" s="95">
        <f t="shared" si="10"/>
        <v>904.67446405266708</v>
      </c>
      <c r="M43" s="95">
        <f t="shared" si="11"/>
        <v>551.37525540156219</v>
      </c>
      <c r="N43" s="95">
        <f t="shared" si="12"/>
        <v>264.66012259274981</v>
      </c>
      <c r="O43" s="95">
        <f t="shared" si="13"/>
        <v>33.082515324093727</v>
      </c>
      <c r="P43" s="95">
        <f t="shared" si="14"/>
        <v>66.165030648187454</v>
      </c>
      <c r="Q43" s="95">
        <f t="shared" si="15"/>
        <v>3535.9695128902176</v>
      </c>
      <c r="R43" s="95">
        <f t="shared" si="3"/>
        <v>22055.010216062485</v>
      </c>
      <c r="S43" s="114">
        <f t="shared" si="16"/>
        <v>22188.329339933869</v>
      </c>
      <c r="T43" s="95">
        <f t="shared" si="17"/>
        <v>25492.024797532555</v>
      </c>
      <c r="U43" s="95"/>
      <c r="V43" s="95">
        <f t="shared" si="18"/>
        <v>30192.616866609067</v>
      </c>
      <c r="W43" s="118">
        <f t="shared" si="19"/>
        <v>15154.094244110032</v>
      </c>
      <c r="X43" s="136"/>
      <c r="Y43" s="136"/>
      <c r="Z43" s="136"/>
      <c r="AA43" s="136"/>
      <c r="AB43" s="136"/>
      <c r="AC43" s="136"/>
    </row>
    <row r="44" spans="1:29">
      <c r="A44" s="198" t="s">
        <v>202</v>
      </c>
      <c r="B44" s="199" t="s">
        <v>203</v>
      </c>
      <c r="C44" s="201">
        <v>5148.01</v>
      </c>
      <c r="D44" s="92">
        <f t="shared" si="4"/>
        <v>6278.0609756097556</v>
      </c>
      <c r="E44" s="95">
        <f t="shared" si="5"/>
        <v>278.8516627195628</v>
      </c>
      <c r="F44" s="95">
        <f t="shared" si="6"/>
        <v>169.95274307001807</v>
      </c>
      <c r="G44" s="95">
        <f t="shared" si="7"/>
        <v>81.577316673608664</v>
      </c>
      <c r="H44" s="95">
        <f t="shared" si="8"/>
        <v>10.197164584201083</v>
      </c>
      <c r="I44" s="95">
        <f t="shared" si="9"/>
        <v>20.394329168402166</v>
      </c>
      <c r="J44" s="95">
        <f t="shared" si="1"/>
        <v>6798.109722800722</v>
      </c>
      <c r="K44" s="105">
        <f t="shared" si="2"/>
        <v>6839.0342333812669</v>
      </c>
      <c r="L44" s="95">
        <f t="shared" si="10"/>
        <v>337.42072582770965</v>
      </c>
      <c r="M44" s="95">
        <f t="shared" si="11"/>
        <v>205.64904424029697</v>
      </c>
      <c r="N44" s="95">
        <f t="shared" si="12"/>
        <v>98.711541235342537</v>
      </c>
      <c r="O44" s="95">
        <f t="shared" si="13"/>
        <v>12.338942654417817</v>
      </c>
      <c r="P44" s="95">
        <f t="shared" si="14"/>
        <v>24.677885308835634</v>
      </c>
      <c r="Q44" s="95">
        <f t="shared" si="15"/>
        <v>1318.8273207130244</v>
      </c>
      <c r="R44" s="95">
        <f t="shared" si="3"/>
        <v>8225.9617696118785</v>
      </c>
      <c r="S44" s="114">
        <f t="shared" si="16"/>
        <v>8275.6864355893831</v>
      </c>
      <c r="T44" s="95">
        <f t="shared" si="17"/>
        <v>9507.8814001990613</v>
      </c>
      <c r="U44" s="95"/>
      <c r="V44" s="95">
        <f t="shared" si="18"/>
        <v>11261.083519625123</v>
      </c>
      <c r="W44" s="118">
        <f t="shared" si="19"/>
        <v>5652.094407753113</v>
      </c>
      <c r="X44" s="136"/>
      <c r="Y44" s="136"/>
      <c r="Z44" s="136"/>
      <c r="AA44" s="136"/>
      <c r="AB44" s="136"/>
      <c r="AC44" s="136"/>
    </row>
    <row r="45" spans="1:29">
      <c r="A45" s="198" t="s">
        <v>1089</v>
      </c>
      <c r="B45" s="199" t="s">
        <v>1090</v>
      </c>
      <c r="C45" s="201">
        <v>80000</v>
      </c>
      <c r="D45" s="92">
        <f t="shared" si="4"/>
        <v>97560.975609756089</v>
      </c>
      <c r="E45" s="95">
        <f t="shared" si="5"/>
        <v>4333.35075447892</v>
      </c>
      <c r="F45" s="95">
        <f t="shared" si="6"/>
        <v>2641.063138106073</v>
      </c>
      <c r="G45" s="95">
        <f t="shared" si="7"/>
        <v>1267.710306290915</v>
      </c>
      <c r="H45" s="95">
        <f t="shared" si="8"/>
        <v>158.46378828636438</v>
      </c>
      <c r="I45" s="95">
        <f t="shared" si="9"/>
        <v>316.92757657272875</v>
      </c>
      <c r="J45" s="95">
        <f t="shared" si="1"/>
        <v>105642.52552424291</v>
      </c>
      <c r="K45" s="105">
        <f t="shared" si="2"/>
        <v>106278.49181926635</v>
      </c>
      <c r="L45" s="95">
        <f t="shared" si="10"/>
        <v>5243.513137351476</v>
      </c>
      <c r="M45" s="95">
        <f t="shared" si="11"/>
        <v>3195.7831354686095</v>
      </c>
      <c r="N45" s="95">
        <f t="shared" si="12"/>
        <v>1533.9759050249327</v>
      </c>
      <c r="O45" s="95">
        <f t="shared" si="13"/>
        <v>191.74698812811658</v>
      </c>
      <c r="P45" s="95">
        <f t="shared" si="14"/>
        <v>383.49397625623317</v>
      </c>
      <c r="Q45" s="95">
        <f t="shared" si="15"/>
        <v>20494.557247760193</v>
      </c>
      <c r="R45" s="95">
        <f t="shared" si="3"/>
        <v>127831.32541874438</v>
      </c>
      <c r="S45" s="114">
        <f t="shared" si="16"/>
        <v>128604.04599974565</v>
      </c>
      <c r="T45" s="95">
        <f t="shared" si="17"/>
        <v>147752.33770251513</v>
      </c>
      <c r="U45" s="95"/>
      <c r="V45" s="95">
        <f t="shared" si="18"/>
        <v>174997.07296023314</v>
      </c>
      <c r="W45" s="118">
        <f t="shared" si="19"/>
        <v>87833.46431344327</v>
      </c>
      <c r="X45" s="136"/>
      <c r="Y45" s="136"/>
      <c r="Z45" s="136"/>
      <c r="AA45" s="136"/>
      <c r="AB45" s="136"/>
      <c r="AC45" s="136"/>
    </row>
    <row r="46" spans="1:29">
      <c r="A46" s="198" t="s">
        <v>1255</v>
      </c>
      <c r="B46" s="199" t="s">
        <v>1251</v>
      </c>
      <c r="C46" s="201">
        <v>13802.57</v>
      </c>
      <c r="D46" s="92">
        <f t="shared" si="4"/>
        <v>16832.40243902439</v>
      </c>
      <c r="E46" s="95">
        <f t="shared" si="5"/>
        <v>747.6422140406014</v>
      </c>
      <c r="F46" s="95">
        <f t="shared" si="6"/>
        <v>455.66823547660925</v>
      </c>
      <c r="G46" s="95">
        <f t="shared" si="7"/>
        <v>218.72075302877244</v>
      </c>
      <c r="H46" s="95">
        <f t="shared" si="8"/>
        <v>27.340094128596554</v>
      </c>
      <c r="I46" s="95">
        <f t="shared" si="9"/>
        <v>54.680188257193109</v>
      </c>
      <c r="J46" s="95">
        <f t="shared" si="1"/>
        <v>18226.72941906437</v>
      </c>
      <c r="K46" s="105">
        <f t="shared" si="2"/>
        <v>18336.454035373139</v>
      </c>
      <c r="L46" s="95">
        <f t="shared" si="10"/>
        <v>904.67446405266708</v>
      </c>
      <c r="M46" s="95">
        <f t="shared" si="11"/>
        <v>551.37525540156219</v>
      </c>
      <c r="N46" s="95">
        <f t="shared" si="12"/>
        <v>264.66012259274981</v>
      </c>
      <c r="O46" s="95">
        <f t="shared" si="13"/>
        <v>33.082515324093727</v>
      </c>
      <c r="P46" s="95">
        <f t="shared" si="14"/>
        <v>66.165030648187454</v>
      </c>
      <c r="Q46" s="95">
        <f t="shared" si="15"/>
        <v>3535.9695128902176</v>
      </c>
      <c r="R46" s="95">
        <f t="shared" si="3"/>
        <v>22055.010216062485</v>
      </c>
      <c r="S46" s="114">
        <f t="shared" si="16"/>
        <v>22188.329339933869</v>
      </c>
      <c r="T46" s="95">
        <f t="shared" si="17"/>
        <v>25492.024797532555</v>
      </c>
      <c r="U46" s="95"/>
      <c r="V46" s="95">
        <f t="shared" si="18"/>
        <v>30192.616866609067</v>
      </c>
      <c r="W46" s="118">
        <f t="shared" si="19"/>
        <v>15154.094244110032</v>
      </c>
      <c r="X46" s="136"/>
      <c r="Y46" s="136"/>
      <c r="Z46" s="136"/>
      <c r="AA46" s="136"/>
      <c r="AB46" s="136"/>
      <c r="AC46" s="136"/>
    </row>
    <row r="47" spans="1:29">
      <c r="A47" s="198" t="s">
        <v>1253</v>
      </c>
      <c r="B47" s="199" t="s">
        <v>1249</v>
      </c>
      <c r="C47" s="201">
        <v>13802.57</v>
      </c>
      <c r="D47" s="92">
        <f t="shared" si="4"/>
        <v>16832.40243902439</v>
      </c>
      <c r="E47" s="95">
        <f t="shared" si="5"/>
        <v>747.6422140406014</v>
      </c>
      <c r="F47" s="95">
        <f t="shared" si="6"/>
        <v>455.66823547660925</v>
      </c>
      <c r="G47" s="95">
        <f t="shared" si="7"/>
        <v>218.72075302877244</v>
      </c>
      <c r="H47" s="95">
        <f t="shared" si="8"/>
        <v>27.340094128596554</v>
      </c>
      <c r="I47" s="95">
        <f t="shared" si="9"/>
        <v>54.680188257193109</v>
      </c>
      <c r="J47" s="95">
        <f t="shared" si="1"/>
        <v>18226.72941906437</v>
      </c>
      <c r="K47" s="105">
        <f t="shared" si="2"/>
        <v>18336.454035373139</v>
      </c>
      <c r="L47" s="95">
        <f t="shared" si="10"/>
        <v>904.67446405266708</v>
      </c>
      <c r="M47" s="95">
        <f t="shared" si="11"/>
        <v>551.37525540156219</v>
      </c>
      <c r="N47" s="95">
        <f t="shared" si="12"/>
        <v>264.66012259274981</v>
      </c>
      <c r="O47" s="95">
        <f t="shared" si="13"/>
        <v>33.082515324093727</v>
      </c>
      <c r="P47" s="95">
        <f t="shared" si="14"/>
        <v>66.165030648187454</v>
      </c>
      <c r="Q47" s="95">
        <f t="shared" si="15"/>
        <v>3535.9695128902176</v>
      </c>
      <c r="R47" s="95">
        <f t="shared" si="3"/>
        <v>22055.010216062485</v>
      </c>
      <c r="S47" s="114">
        <f t="shared" si="16"/>
        <v>22188.329339933869</v>
      </c>
      <c r="T47" s="95">
        <f t="shared" si="17"/>
        <v>25492.024797532555</v>
      </c>
      <c r="U47" s="95"/>
      <c r="V47" s="95">
        <f t="shared" si="18"/>
        <v>30192.616866609067</v>
      </c>
      <c r="W47" s="118">
        <f t="shared" si="19"/>
        <v>15154.094244110032</v>
      </c>
      <c r="X47" s="136"/>
      <c r="Y47" s="136"/>
      <c r="Z47" s="136"/>
      <c r="AA47" s="136"/>
      <c r="AB47" s="136"/>
      <c r="AC47" s="136"/>
    </row>
    <row r="48" spans="1:29">
      <c r="A48" s="198" t="s">
        <v>419</v>
      </c>
      <c r="B48" s="199" t="s">
        <v>420</v>
      </c>
      <c r="C48" s="201">
        <v>780</v>
      </c>
      <c r="D48" s="92">
        <f t="shared" si="4"/>
        <v>951.21951219512187</v>
      </c>
      <c r="E48" s="95">
        <f t="shared" si="5"/>
        <v>42.250169856169471</v>
      </c>
      <c r="F48" s="95">
        <f t="shared" si="6"/>
        <v>25.750365596534209</v>
      </c>
      <c r="G48" s="95">
        <f t="shared" si="7"/>
        <v>12.36017548633642</v>
      </c>
      <c r="H48" s="95">
        <f t="shared" si="8"/>
        <v>1.5450219357920525</v>
      </c>
      <c r="I48" s="95">
        <f t="shared" si="9"/>
        <v>3.090043871584105</v>
      </c>
      <c r="J48" s="95">
        <f t="shared" si="1"/>
        <v>1030.0146238613684</v>
      </c>
      <c r="K48" s="105">
        <f t="shared" si="2"/>
        <v>1036.2152952378469</v>
      </c>
      <c r="L48" s="95">
        <f t="shared" si="10"/>
        <v>51.124253089176889</v>
      </c>
      <c r="M48" s="95">
        <f t="shared" si="11"/>
        <v>31.158885570818946</v>
      </c>
      <c r="N48" s="95">
        <f t="shared" si="12"/>
        <v>14.956265073993093</v>
      </c>
      <c r="O48" s="95">
        <f t="shared" si="13"/>
        <v>1.8695331342491366</v>
      </c>
      <c r="P48" s="95">
        <f t="shared" si="14"/>
        <v>3.7390662684982732</v>
      </c>
      <c r="Q48" s="95">
        <f t="shared" si="15"/>
        <v>199.82193316566187</v>
      </c>
      <c r="R48" s="95">
        <f t="shared" si="3"/>
        <v>1246.3554228327578</v>
      </c>
      <c r="S48" s="114">
        <f t="shared" si="16"/>
        <v>1253.8894484975201</v>
      </c>
      <c r="T48" s="95">
        <f t="shared" si="17"/>
        <v>1440.5852925995223</v>
      </c>
      <c r="U48" s="95"/>
      <c r="V48" s="95">
        <f t="shared" si="18"/>
        <v>1706.2214613622732</v>
      </c>
      <c r="W48" s="118">
        <f t="shared" si="19"/>
        <v>856.3762770560719</v>
      </c>
      <c r="X48" s="136"/>
      <c r="Y48" s="136"/>
      <c r="Z48" s="136"/>
      <c r="AA48" s="136"/>
      <c r="AB48" s="136"/>
      <c r="AC48" s="136"/>
    </row>
    <row r="49" spans="1:29">
      <c r="A49" s="198" t="s">
        <v>223</v>
      </c>
      <c r="B49" s="199" t="s">
        <v>224</v>
      </c>
      <c r="C49" s="201">
        <v>2390.46</v>
      </c>
      <c r="D49" s="92">
        <f t="shared" si="4"/>
        <v>2915.1951219512193</v>
      </c>
      <c r="E49" s="95">
        <f t="shared" si="5"/>
        <v>129.48377055689599</v>
      </c>
      <c r="F49" s="95">
        <f t="shared" si="6"/>
        <v>78.916947363963047</v>
      </c>
      <c r="G49" s="95">
        <f t="shared" si="7"/>
        <v>37.88013473470226</v>
      </c>
      <c r="H49" s="95">
        <f t="shared" si="8"/>
        <v>4.7350168418377825</v>
      </c>
      <c r="I49" s="95">
        <f t="shared" si="9"/>
        <v>9.470033683675565</v>
      </c>
      <c r="J49" s="95">
        <f t="shared" si="1"/>
        <v>3156.6778945585215</v>
      </c>
      <c r="K49" s="105">
        <f t="shared" si="2"/>
        <v>3175.6810444285429</v>
      </c>
      <c r="L49" s="95">
        <f t="shared" si="10"/>
        <v>156.68010517891511</v>
      </c>
      <c r="M49" s="95">
        <f t="shared" si="11"/>
        <v>95.492396925153656</v>
      </c>
      <c r="N49" s="95">
        <f t="shared" si="12"/>
        <v>45.836350524073751</v>
      </c>
      <c r="O49" s="95">
        <f t="shared" si="13"/>
        <v>5.7295438155092189</v>
      </c>
      <c r="P49" s="95">
        <f t="shared" si="14"/>
        <v>11.459087631018438</v>
      </c>
      <c r="Q49" s="95">
        <f t="shared" si="15"/>
        <v>612.39274148101038</v>
      </c>
      <c r="R49" s="95">
        <f t="shared" si="3"/>
        <v>3819.695877006146</v>
      </c>
      <c r="S49" s="114">
        <f t="shared" si="16"/>
        <v>3842.7853475069001</v>
      </c>
      <c r="T49" s="95">
        <f t="shared" si="17"/>
        <v>4414.9506648044289</v>
      </c>
      <c r="U49" s="95"/>
      <c r="V49" s="95">
        <f t="shared" si="18"/>
        <v>5229.0437878564862</v>
      </c>
      <c r="W49" s="118">
        <f t="shared" si="19"/>
        <v>2624.5297887839197</v>
      </c>
      <c r="X49" s="136"/>
      <c r="Y49" s="136"/>
      <c r="Z49" s="136"/>
      <c r="AA49" s="136"/>
      <c r="AB49" s="136"/>
      <c r="AC49" s="136"/>
    </row>
    <row r="50" spans="1:29">
      <c r="A50" s="198" t="s">
        <v>1273</v>
      </c>
      <c r="B50" s="199" t="s">
        <v>1274</v>
      </c>
      <c r="C50" s="201">
        <v>479900</v>
      </c>
      <c r="D50" s="92">
        <f t="shared" si="4"/>
        <v>585243.9024390243</v>
      </c>
      <c r="E50" s="95">
        <f t="shared" si="5"/>
        <v>25994.687838430422</v>
      </c>
      <c r="F50" s="95">
        <f t="shared" si="6"/>
        <v>15843.077499713805</v>
      </c>
      <c r="G50" s="95">
        <f t="shared" si="7"/>
        <v>7604.6771998626264</v>
      </c>
      <c r="H50" s="95">
        <f t="shared" si="8"/>
        <v>950.5846499828283</v>
      </c>
      <c r="I50" s="95">
        <f t="shared" si="9"/>
        <v>1901.1692999656566</v>
      </c>
      <c r="J50" s="95">
        <f t="shared" si="1"/>
        <v>633723.09998855216</v>
      </c>
      <c r="K50" s="105">
        <f t="shared" si="2"/>
        <v>637538.10280082386</v>
      </c>
      <c r="L50" s="95">
        <f t="shared" si="10"/>
        <v>31454.524432687162</v>
      </c>
      <c r="M50" s="95">
        <f t="shared" si="11"/>
        <v>19170.70408389232</v>
      </c>
      <c r="N50" s="95">
        <f t="shared" si="12"/>
        <v>9201.937960268313</v>
      </c>
      <c r="O50" s="95">
        <f t="shared" si="13"/>
        <v>1150.2422450335391</v>
      </c>
      <c r="P50" s="95">
        <f t="shared" si="14"/>
        <v>2300.4844900670782</v>
      </c>
      <c r="Q50" s="95">
        <f t="shared" si="15"/>
        <v>122941.72529000144</v>
      </c>
      <c r="R50" s="95">
        <f t="shared" si="3"/>
        <v>766828.16335569276</v>
      </c>
      <c r="S50" s="114">
        <f t="shared" si="16"/>
        <v>771463.52094097412</v>
      </c>
      <c r="T50" s="95">
        <f t="shared" si="17"/>
        <v>886329.33579296246</v>
      </c>
      <c r="U50" s="95"/>
      <c r="V50" s="95">
        <f t="shared" si="18"/>
        <v>1049763.6914201984</v>
      </c>
      <c r="W50" s="118">
        <f t="shared" si="19"/>
        <v>526890.99405026762</v>
      </c>
      <c r="X50" s="136"/>
      <c r="Y50" s="136"/>
      <c r="Z50" s="136"/>
      <c r="AA50" s="136"/>
      <c r="AB50" s="136"/>
      <c r="AC50" s="136"/>
    </row>
    <row r="51" spans="1:29">
      <c r="A51" s="198" t="s">
        <v>1087</v>
      </c>
      <c r="B51" s="199" t="s">
        <v>1109</v>
      </c>
      <c r="C51" s="201">
        <v>857620.51</v>
      </c>
      <c r="D51" s="92">
        <f t="shared" si="4"/>
        <v>1045878.6707317072</v>
      </c>
      <c r="E51" s="95">
        <f t="shared" si="5"/>
        <v>46454.631050813703</v>
      </c>
      <c r="F51" s="95">
        <f t="shared" si="6"/>
        <v>28312.873943059138</v>
      </c>
      <c r="G51" s="95">
        <f t="shared" si="7"/>
        <v>13590.179492668385</v>
      </c>
      <c r="H51" s="95">
        <f t="shared" si="8"/>
        <v>1698.7724365835481</v>
      </c>
      <c r="I51" s="95">
        <f t="shared" si="9"/>
        <v>3397.5448731670963</v>
      </c>
      <c r="J51" s="95">
        <f t="shared" si="1"/>
        <v>1132514.9577223654</v>
      </c>
      <c r="K51" s="105">
        <f t="shared" si="2"/>
        <v>1139332.6794508754</v>
      </c>
      <c r="L51" s="95">
        <f t="shared" si="10"/>
        <v>56211.805138088406</v>
      </c>
      <c r="M51" s="95">
        <f t="shared" si="11"/>
        <v>34259.614531124847</v>
      </c>
      <c r="N51" s="95">
        <f t="shared" si="12"/>
        <v>16444.614974939926</v>
      </c>
      <c r="O51" s="95">
        <f t="shared" si="13"/>
        <v>2055.5768718674908</v>
      </c>
      <c r="P51" s="95">
        <f t="shared" si="14"/>
        <v>4111.1537437349816</v>
      </c>
      <c r="Q51" s="95">
        <f t="shared" si="15"/>
        <v>219706.90798810366</v>
      </c>
      <c r="R51" s="95">
        <f t="shared" si="3"/>
        <v>1370384.581244994</v>
      </c>
      <c r="S51" s="114">
        <f t="shared" si="16"/>
        <v>1378668.3439795666</v>
      </c>
      <c r="T51" s="95">
        <f t="shared" si="17"/>
        <v>1583942.9401765405</v>
      </c>
      <c r="U51" s="95"/>
      <c r="V51" s="95">
        <f t="shared" si="18"/>
        <v>1876013.4870082794</v>
      </c>
      <c r="W51" s="118">
        <f t="shared" si="19"/>
        <v>941597.25574452512</v>
      </c>
      <c r="X51" s="136"/>
      <c r="Y51" s="136"/>
      <c r="Z51" s="136"/>
      <c r="AA51" s="136"/>
      <c r="AB51" s="136"/>
      <c r="AC51" s="136"/>
    </row>
    <row r="52" spans="1:29">
      <c r="A52" s="198" t="s">
        <v>1086</v>
      </c>
      <c r="B52" s="199" t="s">
        <v>1188</v>
      </c>
      <c r="C52" s="201">
        <v>664225.1</v>
      </c>
      <c r="D52" s="92">
        <f t="shared" si="4"/>
        <v>810030.60975609743</v>
      </c>
      <c r="E52" s="95">
        <f t="shared" si="5"/>
        <v>35979.004227860445</v>
      </c>
      <c r="F52" s="95">
        <f t="shared" si="6"/>
        <v>21928.255337685248</v>
      </c>
      <c r="G52" s="95">
        <f t="shared" si="7"/>
        <v>10525.562562088919</v>
      </c>
      <c r="H52" s="95">
        <f t="shared" si="8"/>
        <v>1315.6953202611148</v>
      </c>
      <c r="I52" s="95">
        <f t="shared" si="9"/>
        <v>2631.3906405222297</v>
      </c>
      <c r="J52" s="95">
        <f t="shared" si="1"/>
        <v>877130.21350740991</v>
      </c>
      <c r="K52" s="105">
        <f t="shared" si="2"/>
        <v>882410.52320626704</v>
      </c>
      <c r="L52" s="95">
        <f t="shared" si="10"/>
        <v>43535.912975107465</v>
      </c>
      <c r="M52" s="95">
        <f t="shared" si="11"/>
        <v>26533.992159186881</v>
      </c>
      <c r="N52" s="95">
        <f t="shared" si="12"/>
        <v>12736.316236409702</v>
      </c>
      <c r="O52" s="95">
        <f t="shared" si="13"/>
        <v>1592.0395295512128</v>
      </c>
      <c r="P52" s="95">
        <f t="shared" si="14"/>
        <v>3184.0790591024256</v>
      </c>
      <c r="Q52" s="95">
        <f t="shared" si="15"/>
        <v>170162.49171686545</v>
      </c>
      <c r="R52" s="95">
        <f t="shared" si="3"/>
        <v>1061359.6863674752</v>
      </c>
      <c r="S52" s="114">
        <f t="shared" si="16"/>
        <v>1067775.4414323205</v>
      </c>
      <c r="T52" s="95">
        <f t="shared" si="17"/>
        <v>1226760.1410710858</v>
      </c>
      <c r="U52" s="95"/>
      <c r="V52" s="95">
        <f t="shared" si="18"/>
        <v>1452968.1035839769</v>
      </c>
      <c r="W52" s="118">
        <f t="shared" si="19"/>
        <v>729264.89521179092</v>
      </c>
      <c r="X52" s="136"/>
      <c r="Y52" s="136"/>
      <c r="Z52" s="136"/>
      <c r="AA52" s="136"/>
      <c r="AB52" s="136"/>
      <c r="AC52" s="136"/>
    </row>
    <row r="53" spans="1:29">
      <c r="A53" s="198" t="s">
        <v>329</v>
      </c>
      <c r="B53" s="199" t="s">
        <v>330</v>
      </c>
      <c r="C53" s="201">
        <v>2360</v>
      </c>
      <c r="D53" s="92">
        <f t="shared" si="4"/>
        <v>2878.0487804878048</v>
      </c>
      <c r="E53" s="95">
        <f t="shared" si="5"/>
        <v>127.83384725712816</v>
      </c>
      <c r="F53" s="95">
        <f t="shared" si="6"/>
        <v>77.911362574129157</v>
      </c>
      <c r="G53" s="95">
        <f t="shared" si="7"/>
        <v>37.397454035581994</v>
      </c>
      <c r="H53" s="95">
        <f t="shared" si="8"/>
        <v>4.6746817544477492</v>
      </c>
      <c r="I53" s="95">
        <f t="shared" si="9"/>
        <v>9.3493635088954985</v>
      </c>
      <c r="J53" s="95">
        <f t="shared" si="1"/>
        <v>3116.4545029651663</v>
      </c>
      <c r="K53" s="105">
        <f t="shared" si="2"/>
        <v>3135.2155086683574</v>
      </c>
      <c r="L53" s="95">
        <f t="shared" si="10"/>
        <v>154.68363755186854</v>
      </c>
      <c r="M53" s="95">
        <f t="shared" si="11"/>
        <v>94.275602496323984</v>
      </c>
      <c r="N53" s="95">
        <f t="shared" si="12"/>
        <v>45.252289198235516</v>
      </c>
      <c r="O53" s="95">
        <f t="shared" si="13"/>
        <v>5.6565361497794395</v>
      </c>
      <c r="P53" s="95">
        <f t="shared" si="14"/>
        <v>11.313072299558879</v>
      </c>
      <c r="Q53" s="95">
        <f t="shared" si="15"/>
        <v>604.58943880892571</v>
      </c>
      <c r="R53" s="95">
        <f t="shared" si="3"/>
        <v>3771.0240998529594</v>
      </c>
      <c r="S53" s="114">
        <f t="shared" si="16"/>
        <v>3793.819356992497</v>
      </c>
      <c r="T53" s="95">
        <f t="shared" si="17"/>
        <v>4358.6939622241962</v>
      </c>
      <c r="U53" s="95"/>
      <c r="V53" s="95">
        <f t="shared" si="18"/>
        <v>5162.413652326878</v>
      </c>
      <c r="W53" s="118">
        <f t="shared" si="19"/>
        <v>2591.0871972465766</v>
      </c>
      <c r="X53" s="136"/>
      <c r="Y53" s="136"/>
      <c r="Z53" s="136"/>
      <c r="AA53" s="136"/>
      <c r="AB53" s="136"/>
      <c r="AC53" s="136"/>
    </row>
    <row r="54" spans="1:29">
      <c r="A54" s="198" t="s">
        <v>20</v>
      </c>
      <c r="B54" s="199" t="s">
        <v>21</v>
      </c>
      <c r="C54" s="201">
        <v>499900.01</v>
      </c>
      <c r="D54" s="92">
        <f t="shared" si="4"/>
        <v>609634.15853658528</v>
      </c>
      <c r="E54" s="95">
        <f t="shared" si="5"/>
        <v>27078.026068718995</v>
      </c>
      <c r="F54" s="95">
        <f t="shared" si="6"/>
        <v>16503.343614373214</v>
      </c>
      <c r="G54" s="95">
        <f t="shared" si="7"/>
        <v>7921.6049348991428</v>
      </c>
      <c r="H54" s="95">
        <f t="shared" si="8"/>
        <v>990.20061686239285</v>
      </c>
      <c r="I54" s="95">
        <f t="shared" si="9"/>
        <v>1980.4012337247857</v>
      </c>
      <c r="J54" s="95">
        <f t="shared" si="1"/>
        <v>660133.74457492854</v>
      </c>
      <c r="K54" s="105">
        <f t="shared" si="2"/>
        <v>664107.73904045194</v>
      </c>
      <c r="L54" s="95">
        <f t="shared" si="10"/>
        <v>32765.403372464174</v>
      </c>
      <c r="M54" s="95">
        <f t="shared" si="11"/>
        <v>19969.650267232366</v>
      </c>
      <c r="N54" s="95">
        <f t="shared" si="12"/>
        <v>9585.4321282715355</v>
      </c>
      <c r="O54" s="95">
        <f t="shared" si="13"/>
        <v>1198.1790160339419</v>
      </c>
      <c r="P54" s="95">
        <f t="shared" si="14"/>
        <v>2396.3580320678839</v>
      </c>
      <c r="Q54" s="95">
        <f t="shared" si="15"/>
        <v>128065.36716376114</v>
      </c>
      <c r="R54" s="95">
        <f t="shared" si="3"/>
        <v>798786.01068929455</v>
      </c>
      <c r="S54" s="114">
        <f t="shared" si="16"/>
        <v>803614.54851641634</v>
      </c>
      <c r="T54" s="95">
        <f t="shared" si="17"/>
        <v>923267.43868763349</v>
      </c>
      <c r="U54" s="95"/>
      <c r="V54" s="95">
        <f t="shared" si="18"/>
        <v>1093512.9815348908</v>
      </c>
      <c r="W54" s="118">
        <f t="shared" si="19"/>
        <v>548849.37110781157</v>
      </c>
      <c r="X54" s="136"/>
      <c r="Y54" s="136"/>
      <c r="Z54" s="136"/>
      <c r="AA54" s="136"/>
      <c r="AB54" s="136"/>
      <c r="AC54" s="136"/>
    </row>
    <row r="55" spans="1:29">
      <c r="A55" s="198" t="s">
        <v>1038</v>
      </c>
      <c r="B55" s="199" t="s">
        <v>1256</v>
      </c>
      <c r="C55" s="201">
        <v>1272807</v>
      </c>
      <c r="D55" s="92">
        <f t="shared" si="4"/>
        <v>1552203.6585365853</v>
      </c>
      <c r="E55" s="95">
        <f t="shared" si="5"/>
        <v>68943.989671950636</v>
      </c>
      <c r="F55" s="95">
        <f t="shared" si="6"/>
        <v>42019.545620292207</v>
      </c>
      <c r="G55" s="95">
        <f t="shared" si="7"/>
        <v>20169.381897740259</v>
      </c>
      <c r="H55" s="95">
        <f t="shared" si="8"/>
        <v>2521.1727372175324</v>
      </c>
      <c r="I55" s="95">
        <f t="shared" si="9"/>
        <v>5042.3454744350647</v>
      </c>
      <c r="J55" s="95">
        <f t="shared" si="1"/>
        <v>1680781.8248116882</v>
      </c>
      <c r="K55" s="105">
        <f t="shared" si="2"/>
        <v>1690900.1042125616</v>
      </c>
      <c r="L55" s="95">
        <f t="shared" si="10"/>
        <v>83424.752822661496</v>
      </c>
      <c r="M55" s="95">
        <f t="shared" si="11"/>
        <v>50845.189316329932</v>
      </c>
      <c r="N55" s="95">
        <f t="shared" si="12"/>
        <v>24405.690871838367</v>
      </c>
      <c r="O55" s="95">
        <f t="shared" si="13"/>
        <v>3050.7113589797959</v>
      </c>
      <c r="P55" s="95">
        <f t="shared" si="14"/>
        <v>6101.4227179595919</v>
      </c>
      <c r="Q55" s="95">
        <f t="shared" si="15"/>
        <v>326070.19908562384</v>
      </c>
      <c r="R55" s="95">
        <f t="shared" si="3"/>
        <v>2033807.5726531972</v>
      </c>
      <c r="S55" s="114">
        <f t="shared" si="16"/>
        <v>2046101.6247099782</v>
      </c>
      <c r="T55" s="95">
        <f t="shared" si="17"/>
        <v>2350752.6211765646</v>
      </c>
      <c r="U55" s="95"/>
      <c r="V55" s="95">
        <f t="shared" si="18"/>
        <v>2784218.7430411936</v>
      </c>
      <c r="W55" s="118">
        <f t="shared" si="19"/>
        <v>1397438.1026550096</v>
      </c>
      <c r="X55" s="136"/>
      <c r="Y55" s="136"/>
      <c r="Z55" s="136"/>
      <c r="AA55" s="136"/>
      <c r="AB55" s="136"/>
      <c r="AC55" s="136"/>
    </row>
    <row r="56" spans="1:29">
      <c r="A56" s="198" t="s">
        <v>368</v>
      </c>
      <c r="B56" s="199" t="s">
        <v>369</v>
      </c>
      <c r="C56" s="201">
        <v>2210</v>
      </c>
      <c r="D56" s="92">
        <f t="shared" si="4"/>
        <v>2695.1219512195121</v>
      </c>
      <c r="E56" s="95">
        <f t="shared" si="5"/>
        <v>119.70881459248018</v>
      </c>
      <c r="F56" s="95">
        <f t="shared" si="6"/>
        <v>72.959369190180269</v>
      </c>
      <c r="G56" s="95">
        <f t="shared" si="7"/>
        <v>35.020497211286532</v>
      </c>
      <c r="H56" s="95">
        <f t="shared" si="8"/>
        <v>4.3775621514108165</v>
      </c>
      <c r="I56" s="95">
        <f t="shared" si="9"/>
        <v>8.755124302821633</v>
      </c>
      <c r="J56" s="95">
        <f t="shared" si="1"/>
        <v>2918.3747676072107</v>
      </c>
      <c r="K56" s="105">
        <f t="shared" si="2"/>
        <v>2935.9433365072327</v>
      </c>
      <c r="L56" s="95">
        <f t="shared" si="10"/>
        <v>144.85205041933452</v>
      </c>
      <c r="M56" s="95">
        <f t="shared" si="11"/>
        <v>88.283509117320349</v>
      </c>
      <c r="N56" s="95">
        <f t="shared" si="12"/>
        <v>42.376084376313763</v>
      </c>
      <c r="O56" s="95">
        <f t="shared" si="13"/>
        <v>5.2970105470392204</v>
      </c>
      <c r="P56" s="95">
        <f t="shared" si="14"/>
        <v>10.594021094078441</v>
      </c>
      <c r="Q56" s="95">
        <f t="shared" si="15"/>
        <v>566.16214396937528</v>
      </c>
      <c r="R56" s="95">
        <f t="shared" si="3"/>
        <v>3531.3403646928136</v>
      </c>
      <c r="S56" s="114">
        <f t="shared" si="16"/>
        <v>3552.6867707429737</v>
      </c>
      <c r="T56" s="95">
        <f t="shared" si="17"/>
        <v>4081.6583290319804</v>
      </c>
      <c r="U56" s="95"/>
      <c r="V56" s="95">
        <f t="shared" si="18"/>
        <v>4834.294140526441</v>
      </c>
      <c r="W56" s="118">
        <f t="shared" si="19"/>
        <v>2426.39945165887</v>
      </c>
      <c r="X56" s="136"/>
      <c r="Y56" s="136"/>
      <c r="Z56" s="136"/>
      <c r="AA56" s="136"/>
      <c r="AB56" s="136"/>
      <c r="AC56" s="136"/>
    </row>
    <row r="57" spans="1:29">
      <c r="A57" s="198" t="s">
        <v>1293</v>
      </c>
      <c r="B57" s="199" t="s">
        <v>1294</v>
      </c>
      <c r="C57" s="201">
        <v>36844</v>
      </c>
      <c r="D57" s="92">
        <f t="shared" si="4"/>
        <v>44931.707317073167</v>
      </c>
      <c r="E57" s="95">
        <f t="shared" si="5"/>
        <v>1995.7246899752665</v>
      </c>
      <c r="F57" s="95">
        <f t="shared" si="6"/>
        <v>1216.3416282547519</v>
      </c>
      <c r="G57" s="95">
        <f t="shared" si="7"/>
        <v>583.84398156228087</v>
      </c>
      <c r="H57" s="95">
        <f t="shared" si="8"/>
        <v>72.980497695285109</v>
      </c>
      <c r="I57" s="95">
        <f t="shared" si="9"/>
        <v>145.96099539057022</v>
      </c>
      <c r="J57" s="95">
        <f t="shared" si="1"/>
        <v>48653.665130190071</v>
      </c>
      <c r="K57" s="105">
        <f t="shared" si="2"/>
        <v>48946.559407363115</v>
      </c>
      <c r="L57" s="95">
        <f t="shared" si="10"/>
        <v>2414.899975407222</v>
      </c>
      <c r="M57" s="95">
        <f t="shared" si="11"/>
        <v>1471.8179230400683</v>
      </c>
      <c r="N57" s="95">
        <f t="shared" si="12"/>
        <v>706.47260305923271</v>
      </c>
      <c r="O57" s="95">
        <f t="shared" si="13"/>
        <v>88.309075382404089</v>
      </c>
      <c r="P57" s="95">
        <f t="shared" si="14"/>
        <v>176.61815076480818</v>
      </c>
      <c r="Q57" s="95">
        <f t="shared" si="15"/>
        <v>9438.7683404559575</v>
      </c>
      <c r="R57" s="95">
        <f t="shared" si="3"/>
        <v>58872.716921602725</v>
      </c>
      <c r="S57" s="114">
        <f t="shared" si="16"/>
        <v>59228.593385182859</v>
      </c>
      <c r="T57" s="95">
        <f t="shared" si="17"/>
        <v>68047.339128893334</v>
      </c>
      <c r="U57" s="95"/>
      <c r="V57" s="95">
        <f t="shared" si="18"/>
        <v>80594.901951835374</v>
      </c>
      <c r="W57" s="118">
        <f t="shared" si="19"/>
        <v>40451.701989556292</v>
      </c>
      <c r="X57" s="136"/>
      <c r="Y57" s="136"/>
      <c r="Z57" s="136"/>
      <c r="AA57" s="136"/>
      <c r="AB57" s="136"/>
      <c r="AC57" s="136"/>
    </row>
    <row r="58" spans="1:29">
      <c r="A58" s="198" t="s">
        <v>340</v>
      </c>
      <c r="B58" s="199" t="s">
        <v>341</v>
      </c>
      <c r="C58" s="201">
        <v>3250</v>
      </c>
      <c r="D58" s="92">
        <f t="shared" si="4"/>
        <v>3963.4146341463411</v>
      </c>
      <c r="E58" s="95">
        <f t="shared" si="5"/>
        <v>176.04237440070614</v>
      </c>
      <c r="F58" s="95">
        <f t="shared" si="6"/>
        <v>107.29318998555921</v>
      </c>
      <c r="G58" s="95">
        <f t="shared" si="7"/>
        <v>51.500731193068418</v>
      </c>
      <c r="H58" s="95">
        <f t="shared" si="8"/>
        <v>6.4375913991335523</v>
      </c>
      <c r="I58" s="95">
        <f t="shared" si="9"/>
        <v>12.875182798267105</v>
      </c>
      <c r="J58" s="95">
        <f t="shared" si="1"/>
        <v>4291.7275994223683</v>
      </c>
      <c r="K58" s="105">
        <f t="shared" si="2"/>
        <v>4317.5637301576953</v>
      </c>
      <c r="L58" s="95">
        <f t="shared" si="10"/>
        <v>213.01772120490369</v>
      </c>
      <c r="M58" s="95">
        <f t="shared" si="11"/>
        <v>129.82868987841226</v>
      </c>
      <c r="N58" s="95">
        <f t="shared" si="12"/>
        <v>62.317771141637884</v>
      </c>
      <c r="O58" s="95">
        <f t="shared" si="13"/>
        <v>7.7897213927047355</v>
      </c>
      <c r="P58" s="95">
        <f t="shared" si="14"/>
        <v>15.579442785409471</v>
      </c>
      <c r="Q58" s="95">
        <f t="shared" si="15"/>
        <v>832.5913881902577</v>
      </c>
      <c r="R58" s="95">
        <f t="shared" si="3"/>
        <v>5193.1475951364901</v>
      </c>
      <c r="S58" s="114">
        <f t="shared" si="16"/>
        <v>5224.5393687396663</v>
      </c>
      <c r="T58" s="95">
        <f t="shared" si="17"/>
        <v>6002.4387191646765</v>
      </c>
      <c r="U58" s="95"/>
      <c r="V58" s="95">
        <f t="shared" si="18"/>
        <v>7109.256089009471</v>
      </c>
      <c r="W58" s="118">
        <f t="shared" si="19"/>
        <v>3568.2344877336327</v>
      </c>
      <c r="X58" s="136"/>
      <c r="Y58" s="136"/>
      <c r="Z58" s="136"/>
      <c r="AA58" s="136"/>
      <c r="AB58" s="136"/>
      <c r="AC58" s="136"/>
    </row>
    <row r="59" spans="1:29">
      <c r="A59" s="198" t="s">
        <v>286</v>
      </c>
      <c r="B59" s="199" t="s">
        <v>287</v>
      </c>
      <c r="C59" s="201">
        <v>5525.01</v>
      </c>
      <c r="D59" s="92">
        <f t="shared" si="4"/>
        <v>6737.8170731707314</v>
      </c>
      <c r="E59" s="95">
        <f t="shared" si="5"/>
        <v>299.27257815004475</v>
      </c>
      <c r="F59" s="95">
        <f t="shared" si="6"/>
        <v>182.39875310834293</v>
      </c>
      <c r="G59" s="95">
        <f t="shared" si="7"/>
        <v>87.551401492004615</v>
      </c>
      <c r="H59" s="95">
        <f t="shared" si="8"/>
        <v>10.943925186500577</v>
      </c>
      <c r="I59" s="95">
        <f t="shared" si="9"/>
        <v>21.887850373001154</v>
      </c>
      <c r="J59" s="95">
        <f t="shared" si="1"/>
        <v>7295.9501243337172</v>
      </c>
      <c r="K59" s="105">
        <f t="shared" si="2"/>
        <v>7339.8716260795591</v>
      </c>
      <c r="L59" s="95">
        <f t="shared" si="10"/>
        <v>362.13078148747849</v>
      </c>
      <c r="M59" s="95">
        <f t="shared" si="11"/>
        <v>220.70917226619281</v>
      </c>
      <c r="N59" s="95">
        <f t="shared" si="12"/>
        <v>105.94040268777255</v>
      </c>
      <c r="O59" s="95">
        <f t="shared" si="13"/>
        <v>13.242550335971568</v>
      </c>
      <c r="P59" s="95">
        <f t="shared" si="14"/>
        <v>26.485100671943137</v>
      </c>
      <c r="Q59" s="95">
        <f t="shared" si="15"/>
        <v>1415.4079217430944</v>
      </c>
      <c r="R59" s="95">
        <f t="shared" si="3"/>
        <v>8828.3668906477124</v>
      </c>
      <c r="S59" s="114">
        <f t="shared" si="16"/>
        <v>8881.7330023631839</v>
      </c>
      <c r="T59" s="95">
        <f t="shared" si="17"/>
        <v>10204.164291622164</v>
      </c>
      <c r="U59" s="95"/>
      <c r="V59" s="95">
        <f t="shared" si="18"/>
        <v>12085.757225950221</v>
      </c>
      <c r="W59" s="118">
        <f t="shared" si="19"/>
        <v>6066.0096083302142</v>
      </c>
      <c r="X59" s="136"/>
      <c r="Y59" s="136"/>
      <c r="Z59" s="136"/>
      <c r="AA59" s="136"/>
      <c r="AB59" s="136"/>
      <c r="AC59" s="136"/>
    </row>
    <row r="60" spans="1:29">
      <c r="A60" s="198" t="s">
        <v>946</v>
      </c>
      <c r="B60" s="199" t="s">
        <v>947</v>
      </c>
      <c r="C60" s="201">
        <v>12798</v>
      </c>
      <c r="D60" s="92">
        <f t="shared" si="4"/>
        <v>15607.317073170731</v>
      </c>
      <c r="E60" s="95">
        <f t="shared" si="5"/>
        <v>693.22778694776525</v>
      </c>
      <c r="F60" s="95">
        <f t="shared" si="6"/>
        <v>422.50407551851907</v>
      </c>
      <c r="G60" s="95">
        <f t="shared" si="7"/>
        <v>202.80195624888916</v>
      </c>
      <c r="H60" s="95">
        <f t="shared" si="8"/>
        <v>25.350244531111144</v>
      </c>
      <c r="I60" s="95">
        <f t="shared" si="9"/>
        <v>50.700489062222289</v>
      </c>
      <c r="J60" s="95">
        <f t="shared" si="1"/>
        <v>16900.163020740762</v>
      </c>
      <c r="K60" s="105">
        <f t="shared" si="2"/>
        <v>17001.901728787132</v>
      </c>
      <c r="L60" s="95">
        <f t="shared" si="10"/>
        <v>838.83101414780231</v>
      </c>
      <c r="M60" s="95">
        <f t="shared" si="11"/>
        <v>511.24540709659078</v>
      </c>
      <c r="N60" s="95">
        <f t="shared" si="12"/>
        <v>245.39779540636357</v>
      </c>
      <c r="O60" s="95">
        <f t="shared" si="13"/>
        <v>30.674724425795446</v>
      </c>
      <c r="P60" s="95">
        <f t="shared" si="14"/>
        <v>61.349448851590893</v>
      </c>
      <c r="Q60" s="95">
        <f t="shared" si="15"/>
        <v>3278.6167957104367</v>
      </c>
      <c r="R60" s="95">
        <f t="shared" si="3"/>
        <v>20449.816283863631</v>
      </c>
      <c r="S60" s="114">
        <f t="shared" si="16"/>
        <v>20573.432258809309</v>
      </c>
      <c r="T60" s="95">
        <f t="shared" si="17"/>
        <v>23636.680223959855</v>
      </c>
      <c r="U60" s="95"/>
      <c r="V60" s="95">
        <f t="shared" si="18"/>
        <v>27995.156746813296</v>
      </c>
      <c r="W60" s="118">
        <f t="shared" si="19"/>
        <v>14051.158453543085</v>
      </c>
      <c r="X60" s="136"/>
      <c r="Y60" s="136"/>
      <c r="Z60" s="136"/>
      <c r="AA60" s="136"/>
      <c r="AB60" s="136"/>
      <c r="AC60" s="136"/>
    </row>
    <row r="61" spans="1:29">
      <c r="A61" s="198" t="s">
        <v>399</v>
      </c>
      <c r="B61" s="199" t="s">
        <v>400</v>
      </c>
      <c r="C61" s="201">
        <v>2080</v>
      </c>
      <c r="D61" s="92">
        <f t="shared" si="4"/>
        <v>2536.5853658536585</v>
      </c>
      <c r="E61" s="95">
        <f t="shared" si="5"/>
        <v>112.66711961645193</v>
      </c>
      <c r="F61" s="95">
        <f t="shared" si="6"/>
        <v>68.667641590757896</v>
      </c>
      <c r="G61" s="95">
        <f t="shared" si="7"/>
        <v>32.960467963563794</v>
      </c>
      <c r="H61" s="95">
        <f t="shared" si="8"/>
        <v>4.1200584954454742</v>
      </c>
      <c r="I61" s="95">
        <f t="shared" si="9"/>
        <v>8.2401169908909484</v>
      </c>
      <c r="J61" s="95">
        <f t="shared" si="1"/>
        <v>2746.7056636303159</v>
      </c>
      <c r="K61" s="105">
        <f t="shared" si="2"/>
        <v>2763.2407873009251</v>
      </c>
      <c r="L61" s="95">
        <f t="shared" si="10"/>
        <v>136.33134157113838</v>
      </c>
      <c r="M61" s="95">
        <f t="shared" si="11"/>
        <v>83.090361522183855</v>
      </c>
      <c r="N61" s="95">
        <f t="shared" si="12"/>
        <v>39.88337353064825</v>
      </c>
      <c r="O61" s="95">
        <f t="shared" si="13"/>
        <v>4.9854216913310312</v>
      </c>
      <c r="P61" s="95">
        <f t="shared" si="14"/>
        <v>9.9708433826620624</v>
      </c>
      <c r="Q61" s="95">
        <f t="shared" si="15"/>
        <v>532.85848844176508</v>
      </c>
      <c r="R61" s="95">
        <f t="shared" si="3"/>
        <v>3323.6144608873542</v>
      </c>
      <c r="S61" s="114">
        <f t="shared" si="16"/>
        <v>3343.705195993387</v>
      </c>
      <c r="T61" s="95">
        <f t="shared" si="17"/>
        <v>3841.5607802653931</v>
      </c>
      <c r="U61" s="95"/>
      <c r="V61" s="95">
        <f t="shared" si="18"/>
        <v>4549.9238969660619</v>
      </c>
      <c r="W61" s="118">
        <f t="shared" si="19"/>
        <v>2283.6700721495249</v>
      </c>
      <c r="X61" s="136"/>
      <c r="Y61" s="136"/>
      <c r="Z61" s="136"/>
      <c r="AA61" s="136"/>
      <c r="AB61" s="136"/>
      <c r="AC61" s="136"/>
    </row>
    <row r="62" spans="1:29">
      <c r="A62" s="198" t="s">
        <v>436</v>
      </c>
      <c r="B62" s="199" t="s">
        <v>437</v>
      </c>
      <c r="C62" s="201">
        <v>1950</v>
      </c>
      <c r="D62" s="92">
        <f t="shared" si="4"/>
        <v>2378.0487804878048</v>
      </c>
      <c r="E62" s="95">
        <f t="shared" si="5"/>
        <v>105.62542464042369</v>
      </c>
      <c r="F62" s="95">
        <f t="shared" si="6"/>
        <v>64.375913991335537</v>
      </c>
      <c r="G62" s="95">
        <f t="shared" si="7"/>
        <v>30.900438715841055</v>
      </c>
      <c r="H62" s="95">
        <f t="shared" si="8"/>
        <v>3.8625548394801319</v>
      </c>
      <c r="I62" s="95">
        <f t="shared" si="9"/>
        <v>7.7251096789602638</v>
      </c>
      <c r="J62" s="95">
        <f t="shared" si="1"/>
        <v>2575.0365596534211</v>
      </c>
      <c r="K62" s="105">
        <f t="shared" si="2"/>
        <v>2590.5382380946171</v>
      </c>
      <c r="L62" s="95">
        <f t="shared" si="10"/>
        <v>127.81063272294222</v>
      </c>
      <c r="M62" s="95">
        <f t="shared" si="11"/>
        <v>77.89721392704736</v>
      </c>
      <c r="N62" s="95">
        <f t="shared" si="12"/>
        <v>37.390662684982729</v>
      </c>
      <c r="O62" s="95">
        <f t="shared" si="13"/>
        <v>4.6738328356228411</v>
      </c>
      <c r="P62" s="95">
        <f t="shared" si="14"/>
        <v>9.3476656712456823</v>
      </c>
      <c r="Q62" s="95">
        <f t="shared" si="15"/>
        <v>499.5548329141547</v>
      </c>
      <c r="R62" s="95">
        <f t="shared" si="3"/>
        <v>3115.8885570818943</v>
      </c>
      <c r="S62" s="114">
        <f t="shared" si="16"/>
        <v>3134.7236212438002</v>
      </c>
      <c r="T62" s="95">
        <f t="shared" si="17"/>
        <v>3601.4632314988062</v>
      </c>
      <c r="U62" s="95"/>
      <c r="V62" s="95">
        <f t="shared" si="18"/>
        <v>4265.5536534056828</v>
      </c>
      <c r="W62" s="118">
        <f t="shared" si="19"/>
        <v>2140.9406926401793</v>
      </c>
      <c r="X62" s="136"/>
      <c r="Y62" s="136"/>
      <c r="Z62" s="136"/>
      <c r="AA62" s="136"/>
      <c r="AB62" s="136"/>
      <c r="AC62" s="136"/>
    </row>
    <row r="63" spans="1:29">
      <c r="A63" s="198" t="s">
        <v>513</v>
      </c>
      <c r="B63" s="199" t="s">
        <v>514</v>
      </c>
      <c r="C63" s="201">
        <v>1310.4100000000001</v>
      </c>
      <c r="D63" s="92">
        <f t="shared" si="4"/>
        <v>1598.060975609756</v>
      </c>
      <c r="E63" s="95">
        <f t="shared" si="5"/>
        <v>70.980827027209031</v>
      </c>
      <c r="F63" s="95">
        <f t="shared" si="6"/>
        <v>43.260944335069745</v>
      </c>
      <c r="G63" s="95">
        <f t="shared" si="7"/>
        <v>20.765253280833477</v>
      </c>
      <c r="H63" s="95">
        <f t="shared" si="8"/>
        <v>2.5956566601041846</v>
      </c>
      <c r="I63" s="95">
        <f t="shared" si="9"/>
        <v>5.1913133202083692</v>
      </c>
      <c r="J63" s="95">
        <f t="shared" si="1"/>
        <v>1730.4377734027896</v>
      </c>
      <c r="K63" s="105">
        <f t="shared" si="2"/>
        <v>1740.8549808110602</v>
      </c>
      <c r="L63" s="95">
        <f t="shared" si="10"/>
        <v>85.889400628959336</v>
      </c>
      <c r="M63" s="95">
        <f t="shared" si="11"/>
        <v>52.347327231867759</v>
      </c>
      <c r="N63" s="95">
        <f t="shared" si="12"/>
        <v>25.126717071296525</v>
      </c>
      <c r="O63" s="95">
        <f t="shared" si="13"/>
        <v>3.1408396339120657</v>
      </c>
      <c r="P63" s="95">
        <f t="shared" si="14"/>
        <v>6.2816792678241313</v>
      </c>
      <c r="Q63" s="95">
        <f t="shared" si="15"/>
        <v>335.7034095379679</v>
      </c>
      <c r="R63" s="95">
        <f t="shared" si="3"/>
        <v>2093.8930892747103</v>
      </c>
      <c r="S63" s="114">
        <f t="shared" si="16"/>
        <v>2106.5503489815837</v>
      </c>
      <c r="T63" s="95">
        <f t="shared" si="17"/>
        <v>2420.2017606094105</v>
      </c>
      <c r="U63" s="95"/>
      <c r="V63" s="95">
        <f t="shared" si="18"/>
        <v>2866.4739297227393</v>
      </c>
      <c r="W63" s="118">
        <f t="shared" si="19"/>
        <v>1438.7231246372398</v>
      </c>
      <c r="X63" s="136"/>
      <c r="Y63" s="136"/>
      <c r="Z63" s="136"/>
      <c r="AA63" s="136"/>
      <c r="AB63" s="136"/>
      <c r="AC63" s="136"/>
    </row>
    <row r="64" spans="1:29">
      <c r="A64" s="198" t="s">
        <v>504</v>
      </c>
      <c r="B64" s="199" t="s">
        <v>505</v>
      </c>
      <c r="C64" s="201">
        <v>1235</v>
      </c>
      <c r="D64" s="92">
        <f t="shared" si="4"/>
        <v>1506.0975609756097</v>
      </c>
      <c r="E64" s="95">
        <f t="shared" si="5"/>
        <v>66.896102272268323</v>
      </c>
      <c r="F64" s="95">
        <f t="shared" si="6"/>
        <v>40.7714121945125</v>
      </c>
      <c r="G64" s="95">
        <f t="shared" si="7"/>
        <v>19.570277853366001</v>
      </c>
      <c r="H64" s="95">
        <f t="shared" si="8"/>
        <v>2.4462847316707501</v>
      </c>
      <c r="I64" s="95">
        <f t="shared" si="9"/>
        <v>4.8925694633415002</v>
      </c>
      <c r="J64" s="95">
        <f t="shared" si="1"/>
        <v>1630.8564877804999</v>
      </c>
      <c r="K64" s="105">
        <f t="shared" si="2"/>
        <v>1640.6742174599242</v>
      </c>
      <c r="L64" s="95">
        <f t="shared" si="10"/>
        <v>80.946734057863409</v>
      </c>
      <c r="M64" s="95">
        <f t="shared" si="11"/>
        <v>49.334902153796662</v>
      </c>
      <c r="N64" s="95">
        <f t="shared" si="12"/>
        <v>23.680753033822398</v>
      </c>
      <c r="O64" s="95">
        <f t="shared" si="13"/>
        <v>2.9600941292277998</v>
      </c>
      <c r="P64" s="95">
        <f t="shared" si="14"/>
        <v>5.9201882584555996</v>
      </c>
      <c r="Q64" s="95">
        <f t="shared" si="15"/>
        <v>316.38472751229796</v>
      </c>
      <c r="R64" s="95">
        <f t="shared" si="3"/>
        <v>1973.3960861518665</v>
      </c>
      <c r="S64" s="114">
        <f t="shared" si="16"/>
        <v>1985.3249601210734</v>
      </c>
      <c r="T64" s="95">
        <f t="shared" si="17"/>
        <v>2280.9267132825771</v>
      </c>
      <c r="U64" s="95"/>
      <c r="V64" s="95">
        <f t="shared" si="18"/>
        <v>2701.5173138235991</v>
      </c>
      <c r="W64" s="118">
        <f t="shared" si="19"/>
        <v>1355.9291053387803</v>
      </c>
      <c r="X64" s="136"/>
      <c r="Y64" s="136"/>
      <c r="Z64" s="136"/>
      <c r="AA64" s="136"/>
      <c r="AB64" s="136"/>
      <c r="AC64" s="136"/>
    </row>
    <row r="65" spans="1:29">
      <c r="A65" s="198" t="s">
        <v>237</v>
      </c>
      <c r="B65" s="199" t="s">
        <v>238</v>
      </c>
      <c r="C65" s="201">
        <v>11700</v>
      </c>
      <c r="D65" s="92">
        <f t="shared" si="4"/>
        <v>14268.292682926829</v>
      </c>
      <c r="E65" s="95">
        <f t="shared" si="5"/>
        <v>633.75254784254207</v>
      </c>
      <c r="F65" s="95">
        <f t="shared" si="6"/>
        <v>386.25548394801319</v>
      </c>
      <c r="G65" s="95">
        <f t="shared" si="7"/>
        <v>185.40263229504632</v>
      </c>
      <c r="H65" s="95">
        <f t="shared" si="8"/>
        <v>23.17532903688079</v>
      </c>
      <c r="I65" s="95">
        <f t="shared" si="9"/>
        <v>46.350658073761579</v>
      </c>
      <c r="J65" s="95">
        <f t="shared" si="1"/>
        <v>15450.219357920527</v>
      </c>
      <c r="K65" s="105">
        <f t="shared" si="2"/>
        <v>15543.229428567704</v>
      </c>
      <c r="L65" s="95">
        <f t="shared" si="10"/>
        <v>766.86379633765341</v>
      </c>
      <c r="M65" s="95">
        <f t="shared" si="11"/>
        <v>467.38328356228425</v>
      </c>
      <c r="N65" s="95">
        <f t="shared" si="12"/>
        <v>224.34397610989643</v>
      </c>
      <c r="O65" s="95">
        <f t="shared" si="13"/>
        <v>28.042997013737054</v>
      </c>
      <c r="P65" s="95">
        <f t="shared" si="14"/>
        <v>56.085994027474108</v>
      </c>
      <c r="Q65" s="95">
        <f t="shared" si="15"/>
        <v>2997.3289974849285</v>
      </c>
      <c r="R65" s="95">
        <f t="shared" si="3"/>
        <v>18695.331342491369</v>
      </c>
      <c r="S65" s="114">
        <f t="shared" si="16"/>
        <v>18808.341727462801</v>
      </c>
      <c r="T65" s="95">
        <f t="shared" si="17"/>
        <v>21608.779388992836</v>
      </c>
      <c r="U65" s="95"/>
      <c r="V65" s="95">
        <f t="shared" si="18"/>
        <v>25593.3219204341</v>
      </c>
      <c r="W65" s="118">
        <f t="shared" si="19"/>
        <v>12845.644155841077</v>
      </c>
      <c r="X65" s="136"/>
      <c r="Y65" s="136"/>
      <c r="Z65" s="136"/>
      <c r="AA65" s="136"/>
      <c r="AB65" s="136"/>
      <c r="AC65" s="136"/>
    </row>
    <row r="66" spans="1:29">
      <c r="A66" s="198" t="s">
        <v>1229</v>
      </c>
      <c r="B66" s="199" t="s">
        <v>1230</v>
      </c>
      <c r="C66" s="201">
        <v>339068</v>
      </c>
      <c r="D66" s="92">
        <f t="shared" si="4"/>
        <v>413497.5609756097</v>
      </c>
      <c r="E66" s="95">
        <f t="shared" si="5"/>
        <v>18366.257170245732</v>
      </c>
      <c r="F66" s="95">
        <f t="shared" si="6"/>
        <v>11193.749951391874</v>
      </c>
      <c r="G66" s="95">
        <f t="shared" si="7"/>
        <v>5372.9999766680994</v>
      </c>
      <c r="H66" s="95">
        <f t="shared" si="8"/>
        <v>671.62499708351243</v>
      </c>
      <c r="I66" s="95">
        <f t="shared" si="9"/>
        <v>1343.2499941670249</v>
      </c>
      <c r="J66" s="95">
        <f t="shared" si="1"/>
        <v>447749.99805567495</v>
      </c>
      <c r="K66" s="105">
        <f t="shared" si="2"/>
        <v>450445.44580218749</v>
      </c>
      <c r="L66" s="95">
        <f t="shared" si="10"/>
        <v>22223.843905693626</v>
      </c>
      <c r="M66" s="95">
        <f t="shared" si="11"/>
        <v>13544.84745221338</v>
      </c>
      <c r="N66" s="95">
        <f t="shared" si="12"/>
        <v>6501.5267770624223</v>
      </c>
      <c r="O66" s="95">
        <f t="shared" si="13"/>
        <v>812.69084713280279</v>
      </c>
      <c r="P66" s="95">
        <f t="shared" si="14"/>
        <v>1625.3816942656056</v>
      </c>
      <c r="Q66" s="95">
        <f t="shared" si="15"/>
        <v>86863.106711044398</v>
      </c>
      <c r="R66" s="95">
        <f t="shared" si="3"/>
        <v>541793.89808853518</v>
      </c>
      <c r="S66" s="114">
        <f t="shared" si="16"/>
        <v>545068.95836302196</v>
      </c>
      <c r="T66" s="95">
        <f t="shared" si="17"/>
        <v>626226.12050145492</v>
      </c>
      <c r="U66" s="95"/>
      <c r="V66" s="95">
        <f t="shared" si="18"/>
        <v>741698.8441810041</v>
      </c>
      <c r="W66" s="118">
        <f t="shared" si="19"/>
        <v>372268.96347288223</v>
      </c>
      <c r="X66" s="136"/>
      <c r="Y66" s="136"/>
      <c r="Z66" s="136"/>
      <c r="AA66" s="136"/>
      <c r="AB66" s="136"/>
      <c r="AC66" s="136"/>
    </row>
    <row r="67" spans="1:29">
      <c r="A67" s="198" t="s">
        <v>308</v>
      </c>
      <c r="B67" s="199" t="s">
        <v>309</v>
      </c>
      <c r="C67" s="201">
        <v>6045</v>
      </c>
      <c r="D67" s="92">
        <f t="shared" si="4"/>
        <v>7371.9512195121943</v>
      </c>
      <c r="E67" s="95">
        <f t="shared" si="5"/>
        <v>327.43881638531337</v>
      </c>
      <c r="F67" s="95">
        <f t="shared" si="6"/>
        <v>199.56533337314013</v>
      </c>
      <c r="G67" s="95">
        <f t="shared" si="7"/>
        <v>95.791360019107259</v>
      </c>
      <c r="H67" s="95">
        <f t="shared" si="8"/>
        <v>11.973920002388407</v>
      </c>
      <c r="I67" s="95">
        <f t="shared" si="9"/>
        <v>23.947840004776815</v>
      </c>
      <c r="J67" s="95">
        <f t="shared" si="1"/>
        <v>7982.6133349256052</v>
      </c>
      <c r="K67" s="105">
        <f t="shared" si="2"/>
        <v>8030.6685380933122</v>
      </c>
      <c r="L67" s="95">
        <f t="shared" si="10"/>
        <v>396.21296144112085</v>
      </c>
      <c r="M67" s="95">
        <f t="shared" si="11"/>
        <v>241.4813631738468</v>
      </c>
      <c r="N67" s="95">
        <f t="shared" si="12"/>
        <v>115.91105432344646</v>
      </c>
      <c r="O67" s="95">
        <f t="shared" si="13"/>
        <v>14.488881790430808</v>
      </c>
      <c r="P67" s="95">
        <f t="shared" si="14"/>
        <v>28.977763580861616</v>
      </c>
      <c r="Q67" s="95">
        <f t="shared" si="15"/>
        <v>1548.6199820338793</v>
      </c>
      <c r="R67" s="95">
        <f t="shared" si="3"/>
        <v>9659.2545269538714</v>
      </c>
      <c r="S67" s="114">
        <f t="shared" si="16"/>
        <v>9717.6432258557797</v>
      </c>
      <c r="T67" s="95">
        <f t="shared" si="17"/>
        <v>11164.536017646298</v>
      </c>
      <c r="U67" s="95"/>
      <c r="V67" s="95">
        <f t="shared" si="18"/>
        <v>13223.216325557616</v>
      </c>
      <c r="W67" s="118">
        <f t="shared" si="19"/>
        <v>6636.9161471845555</v>
      </c>
      <c r="X67" s="136"/>
      <c r="Y67" s="136"/>
      <c r="Z67" s="136"/>
      <c r="AA67" s="136"/>
      <c r="AB67" s="136"/>
      <c r="AC67" s="136"/>
    </row>
    <row r="68" spans="1:29">
      <c r="A68" s="198" t="s">
        <v>465</v>
      </c>
      <c r="B68" s="199" t="s">
        <v>466</v>
      </c>
      <c r="C68" s="201">
        <v>1949.35</v>
      </c>
      <c r="D68" s="92">
        <f t="shared" si="4"/>
        <v>2377.2560975609754</v>
      </c>
      <c r="E68" s="95">
        <f t="shared" si="5"/>
        <v>105.59021616554354</v>
      </c>
      <c r="F68" s="95">
        <f t="shared" si="6"/>
        <v>64.354455353338423</v>
      </c>
      <c r="G68" s="95">
        <f t="shared" si="7"/>
        <v>30.890138569602438</v>
      </c>
      <c r="H68" s="95">
        <f t="shared" si="8"/>
        <v>3.8612673212003048</v>
      </c>
      <c r="I68" s="95">
        <f t="shared" si="9"/>
        <v>7.7225346424006096</v>
      </c>
      <c r="J68" s="95">
        <f t="shared" si="1"/>
        <v>2574.1782141335366</v>
      </c>
      <c r="K68" s="105">
        <f t="shared" si="2"/>
        <v>2589.6747253485855</v>
      </c>
      <c r="L68" s="95">
        <f t="shared" si="10"/>
        <v>127.76802917870124</v>
      </c>
      <c r="M68" s="95">
        <f t="shared" si="11"/>
        <v>77.871248189071679</v>
      </c>
      <c r="N68" s="95">
        <f t="shared" si="12"/>
        <v>37.378199130754403</v>
      </c>
      <c r="O68" s="95">
        <f t="shared" si="13"/>
        <v>4.6722748913443004</v>
      </c>
      <c r="P68" s="95">
        <f t="shared" si="14"/>
        <v>9.3445497826886008</v>
      </c>
      <c r="Q68" s="95">
        <f t="shared" si="15"/>
        <v>499.38831463651661</v>
      </c>
      <c r="R68" s="95">
        <f t="shared" si="3"/>
        <v>3114.8499275628669</v>
      </c>
      <c r="S68" s="114">
        <f t="shared" si="16"/>
        <v>3133.6787133700523</v>
      </c>
      <c r="T68" s="95">
        <f t="shared" si="17"/>
        <v>3600.2627437549731</v>
      </c>
      <c r="U68" s="95"/>
      <c r="V68" s="95">
        <f t="shared" si="18"/>
        <v>4264.1318021878806</v>
      </c>
      <c r="W68" s="118">
        <f t="shared" si="19"/>
        <v>2140.2270457426325</v>
      </c>
      <c r="X68" s="136"/>
      <c r="Y68" s="136"/>
      <c r="Z68" s="136"/>
      <c r="AA68" s="136"/>
      <c r="AB68" s="136"/>
      <c r="AC68" s="136"/>
    </row>
    <row r="69" spans="1:29">
      <c r="A69" s="198" t="s">
        <v>295</v>
      </c>
      <c r="B69" s="199" t="s">
        <v>296</v>
      </c>
      <c r="C69" s="201">
        <v>2210</v>
      </c>
      <c r="D69" s="92">
        <f t="shared" si="4"/>
        <v>2695.1219512195121</v>
      </c>
      <c r="E69" s="95">
        <f t="shared" si="5"/>
        <v>119.70881459248018</v>
      </c>
      <c r="F69" s="95">
        <f t="shared" si="6"/>
        <v>72.959369190180269</v>
      </c>
      <c r="G69" s="95">
        <f t="shared" si="7"/>
        <v>35.020497211286532</v>
      </c>
      <c r="H69" s="95">
        <f t="shared" si="8"/>
        <v>4.3775621514108165</v>
      </c>
      <c r="I69" s="95">
        <f t="shared" si="9"/>
        <v>8.755124302821633</v>
      </c>
      <c r="J69" s="95">
        <f t="shared" si="1"/>
        <v>2918.3747676072107</v>
      </c>
      <c r="K69" s="105">
        <f t="shared" si="2"/>
        <v>2935.9433365072327</v>
      </c>
      <c r="L69" s="95">
        <f t="shared" si="10"/>
        <v>144.85205041933452</v>
      </c>
      <c r="M69" s="95">
        <f t="shared" si="11"/>
        <v>88.283509117320349</v>
      </c>
      <c r="N69" s="95">
        <f t="shared" si="12"/>
        <v>42.376084376313763</v>
      </c>
      <c r="O69" s="95">
        <f t="shared" si="13"/>
        <v>5.2970105470392204</v>
      </c>
      <c r="P69" s="95">
        <f t="shared" si="14"/>
        <v>10.594021094078441</v>
      </c>
      <c r="Q69" s="95">
        <f t="shared" si="15"/>
        <v>566.16214396937528</v>
      </c>
      <c r="R69" s="95">
        <f t="shared" si="3"/>
        <v>3531.3403646928136</v>
      </c>
      <c r="S69" s="114">
        <f t="shared" si="16"/>
        <v>3552.6867707429737</v>
      </c>
      <c r="T69" s="95">
        <f t="shared" si="17"/>
        <v>4081.6583290319804</v>
      </c>
      <c r="U69" s="95"/>
      <c r="V69" s="95">
        <f t="shared" si="18"/>
        <v>4834.294140526441</v>
      </c>
      <c r="W69" s="118">
        <f t="shared" si="19"/>
        <v>2426.39945165887</v>
      </c>
      <c r="X69" s="136"/>
      <c r="Y69" s="136"/>
      <c r="Z69" s="136"/>
      <c r="AA69" s="136"/>
      <c r="AB69" s="136"/>
      <c r="AC69" s="136"/>
    </row>
    <row r="70" spans="1:29">
      <c r="A70" s="198" t="s">
        <v>288</v>
      </c>
      <c r="B70" s="199" t="s">
        <v>289</v>
      </c>
      <c r="C70" s="201">
        <v>9295</v>
      </c>
      <c r="D70" s="92">
        <f t="shared" si="4"/>
        <v>11335.365853658535</v>
      </c>
      <c r="E70" s="95">
        <f t="shared" si="5"/>
        <v>503.48119078601951</v>
      </c>
      <c r="F70" s="95">
        <f t="shared" si="6"/>
        <v>306.8585233586993</v>
      </c>
      <c r="G70" s="95">
        <f t="shared" si="7"/>
        <v>147.29209121217568</v>
      </c>
      <c r="H70" s="95">
        <f t="shared" si="8"/>
        <v>18.41151140152196</v>
      </c>
      <c r="I70" s="95">
        <f t="shared" si="9"/>
        <v>36.823022803043919</v>
      </c>
      <c r="J70" s="95">
        <f t="shared" ref="J70:J133" si="20">D70*$J$1</f>
        <v>12274.340934347973</v>
      </c>
      <c r="K70" s="105">
        <f t="shared" ref="K70:K133" si="21">D70*$K$1</f>
        <v>12348.232268251008</v>
      </c>
      <c r="L70" s="95">
        <f t="shared" si="10"/>
        <v>609.23068264602455</v>
      </c>
      <c r="M70" s="95">
        <f t="shared" si="11"/>
        <v>371.31005305225904</v>
      </c>
      <c r="N70" s="95">
        <f t="shared" si="12"/>
        <v>178.22882546508433</v>
      </c>
      <c r="O70" s="95">
        <f t="shared" si="13"/>
        <v>22.278603183135541</v>
      </c>
      <c r="P70" s="95">
        <f t="shared" si="14"/>
        <v>44.557206366271082</v>
      </c>
      <c r="Q70" s="95">
        <f t="shared" si="15"/>
        <v>2381.2113702241372</v>
      </c>
      <c r="R70" s="95">
        <f t="shared" ref="R70:R133" si="22">D70*$R$1</f>
        <v>14852.402122090361</v>
      </c>
      <c r="S70" s="114">
        <f t="shared" si="16"/>
        <v>14942.182594595448</v>
      </c>
      <c r="T70" s="95">
        <f t="shared" si="17"/>
        <v>17166.974736810975</v>
      </c>
      <c r="U70" s="95"/>
      <c r="V70" s="95">
        <f t="shared" si="18"/>
        <v>20332.472414567088</v>
      </c>
      <c r="W70" s="118">
        <f t="shared" si="19"/>
        <v>10205.150634918189</v>
      </c>
      <c r="X70" s="136"/>
      <c r="Y70" s="136"/>
      <c r="Z70" s="136"/>
      <c r="AA70" s="136"/>
      <c r="AB70" s="136"/>
      <c r="AC70" s="136"/>
    </row>
    <row r="71" spans="1:29">
      <c r="A71" s="198" t="s">
        <v>506</v>
      </c>
      <c r="B71" s="199" t="s">
        <v>507</v>
      </c>
      <c r="C71" s="201">
        <v>2145</v>
      </c>
      <c r="D71" s="92">
        <f t="shared" ref="D71:D134" si="23">C71/(($C$1-$D$2)/100-(0.08))</f>
        <v>2615.853658536585</v>
      </c>
      <c r="E71" s="95">
        <f t="shared" ref="E71:E134" si="24">J71*$E$3</f>
        <v>116.18796710446604</v>
      </c>
      <c r="F71" s="95">
        <f t="shared" ref="F71:F134" si="25">J71*$F$2</f>
        <v>70.813505390469075</v>
      </c>
      <c r="G71" s="95">
        <f t="shared" ref="G71:G134" si="26">J71*$G$2</f>
        <v>33.990482587425156</v>
      </c>
      <c r="H71" s="95">
        <f t="shared" ref="H71:H134" si="27">J71*$H$2</f>
        <v>4.2488103234281445</v>
      </c>
      <c r="I71" s="95">
        <f t="shared" ref="I71:I134" si="28">J71*$I$2</f>
        <v>8.4976206468562889</v>
      </c>
      <c r="J71" s="95">
        <f t="shared" si="20"/>
        <v>2832.5402156187629</v>
      </c>
      <c r="K71" s="105">
        <f t="shared" si="21"/>
        <v>2849.5920619040785</v>
      </c>
      <c r="L71" s="95">
        <f t="shared" ref="L71:L134" si="29">R71*$L$3</f>
        <v>140.59169599523645</v>
      </c>
      <c r="M71" s="95">
        <f t="shared" ref="M71:M134" si="30">R71*$M$2</f>
        <v>85.686935319752095</v>
      </c>
      <c r="N71" s="95">
        <f t="shared" ref="N71:N134" si="31">R71*$N$2</f>
        <v>41.129728953481006</v>
      </c>
      <c r="O71" s="95">
        <f t="shared" ref="O71:O134" si="32">R71*$O$2</f>
        <v>5.1412161191851258</v>
      </c>
      <c r="P71" s="95">
        <f t="shared" ref="P71:P134" si="33">R71*$P$2</f>
        <v>10.282432238370252</v>
      </c>
      <c r="Q71" s="95">
        <f t="shared" ref="Q71:Q134" si="34">R71*$Q$3</f>
        <v>549.51031620557012</v>
      </c>
      <c r="R71" s="95">
        <f t="shared" si="22"/>
        <v>3427.4774127900837</v>
      </c>
      <c r="S71" s="114">
        <f t="shared" ref="S71:S134" si="35">Q71+P71+O71+N71+M71+L71+D71</f>
        <v>3448.1959833681804</v>
      </c>
      <c r="T71" s="95">
        <f t="shared" ref="T71:T134" si="36">D71*$T$1</f>
        <v>3961.6095546486863</v>
      </c>
      <c r="U71" s="95"/>
      <c r="V71" s="95">
        <f t="shared" ref="V71:V134" si="37">D71*$V$1</f>
        <v>4692.1090187462514</v>
      </c>
      <c r="W71" s="118">
        <f t="shared" ref="W71:W134" si="38">K71/1.21</f>
        <v>2355.0347619041972</v>
      </c>
      <c r="X71" s="136"/>
      <c r="Y71" s="136"/>
      <c r="Z71" s="136"/>
      <c r="AA71" s="136"/>
      <c r="AB71" s="136"/>
      <c r="AC71" s="136"/>
    </row>
    <row r="72" spans="1:29">
      <c r="A72" s="198" t="s">
        <v>372</v>
      </c>
      <c r="B72" s="199" t="s">
        <v>373</v>
      </c>
      <c r="C72" s="201">
        <v>1287.17</v>
      </c>
      <c r="D72" s="92">
        <f t="shared" si="23"/>
        <v>1569.719512195122</v>
      </c>
      <c r="E72" s="95">
        <f t="shared" si="24"/>
        <v>69.721988633032908</v>
      </c>
      <c r="F72" s="95">
        <f t="shared" si="25"/>
        <v>42.493715493449933</v>
      </c>
      <c r="G72" s="95">
        <f t="shared" si="26"/>
        <v>20.396983436855965</v>
      </c>
      <c r="H72" s="95">
        <f t="shared" si="27"/>
        <v>2.5496229296069957</v>
      </c>
      <c r="I72" s="95">
        <f t="shared" si="28"/>
        <v>5.0992458592139913</v>
      </c>
      <c r="J72" s="95">
        <f t="shared" si="20"/>
        <v>1699.7486197379972</v>
      </c>
      <c r="K72" s="105">
        <f t="shared" si="21"/>
        <v>1709.9810789375633</v>
      </c>
      <c r="L72" s="95">
        <f t="shared" si="29"/>
        <v>84.366160062558748</v>
      </c>
      <c r="M72" s="95">
        <f t="shared" si="30"/>
        <v>51.418952231014138</v>
      </c>
      <c r="N72" s="95">
        <f t="shared" si="31"/>
        <v>24.681097070886786</v>
      </c>
      <c r="O72" s="95">
        <f t="shared" si="32"/>
        <v>3.0851371338608482</v>
      </c>
      <c r="P72" s="95">
        <f t="shared" si="33"/>
        <v>6.1702742677216964</v>
      </c>
      <c r="Q72" s="95">
        <f t="shared" si="34"/>
        <v>329.74974065749365</v>
      </c>
      <c r="R72" s="95">
        <f t="shared" si="22"/>
        <v>2056.7580892405654</v>
      </c>
      <c r="S72" s="114">
        <f t="shared" si="35"/>
        <v>2069.1908736186579</v>
      </c>
      <c r="T72" s="95">
        <f t="shared" si="36"/>
        <v>2377.2797065068298</v>
      </c>
      <c r="U72" s="95"/>
      <c r="V72" s="95">
        <f t="shared" si="37"/>
        <v>2815.6372800277913</v>
      </c>
      <c r="W72" s="118">
        <f t="shared" si="38"/>
        <v>1413.2075032541845</v>
      </c>
      <c r="X72" s="136"/>
      <c r="Y72" s="136"/>
      <c r="Z72" s="136"/>
      <c r="AA72" s="136"/>
      <c r="AB72" s="136"/>
      <c r="AC72" s="136"/>
    </row>
    <row r="73" spans="1:29">
      <c r="A73" s="198" t="s">
        <v>1286</v>
      </c>
      <c r="B73" s="199" t="s">
        <v>1295</v>
      </c>
      <c r="C73" s="201">
        <v>39088</v>
      </c>
      <c r="D73" s="92">
        <f t="shared" si="23"/>
        <v>47668.292682926825</v>
      </c>
      <c r="E73" s="95">
        <f t="shared" si="24"/>
        <v>2117.2751786384006</v>
      </c>
      <c r="F73" s="95">
        <f t="shared" si="25"/>
        <v>1290.4234492786272</v>
      </c>
      <c r="G73" s="95">
        <f t="shared" si="26"/>
        <v>619.4032556537411</v>
      </c>
      <c r="H73" s="95">
        <f t="shared" si="27"/>
        <v>77.425406956717637</v>
      </c>
      <c r="I73" s="95">
        <f t="shared" si="28"/>
        <v>154.85081391343527</v>
      </c>
      <c r="J73" s="95">
        <f t="shared" si="20"/>
        <v>51616.937971145089</v>
      </c>
      <c r="K73" s="105">
        <f t="shared" si="21"/>
        <v>51927.671102893531</v>
      </c>
      <c r="L73" s="95">
        <f t="shared" si="29"/>
        <v>2561.9805189099311</v>
      </c>
      <c r="M73" s="95">
        <f t="shared" si="30"/>
        <v>1561.4596399899629</v>
      </c>
      <c r="N73" s="95">
        <f t="shared" si="31"/>
        <v>749.50062719518212</v>
      </c>
      <c r="O73" s="95">
        <f t="shared" si="32"/>
        <v>93.687578399397765</v>
      </c>
      <c r="P73" s="95">
        <f t="shared" si="33"/>
        <v>187.37515679879553</v>
      </c>
      <c r="Q73" s="95">
        <f t="shared" si="34"/>
        <v>10013.640671255631</v>
      </c>
      <c r="R73" s="95">
        <f t="shared" si="22"/>
        <v>62458.385599598507</v>
      </c>
      <c r="S73" s="114">
        <f t="shared" si="35"/>
        <v>62835.936875475731</v>
      </c>
      <c r="T73" s="95">
        <f t="shared" si="36"/>
        <v>72191.792201448887</v>
      </c>
      <c r="U73" s="95"/>
      <c r="V73" s="95">
        <f t="shared" si="37"/>
        <v>85503.569848369909</v>
      </c>
      <c r="W73" s="118">
        <f t="shared" si="38"/>
        <v>42915.430663548374</v>
      </c>
      <c r="X73" s="136"/>
      <c r="Y73" s="136"/>
      <c r="Z73" s="136"/>
      <c r="AA73" s="136"/>
      <c r="AB73" s="136"/>
      <c r="AC73" s="136"/>
    </row>
    <row r="74" spans="1:29">
      <c r="A74" s="198" t="s">
        <v>1083</v>
      </c>
      <c r="B74" s="199" t="s">
        <v>1291</v>
      </c>
      <c r="C74" s="201">
        <v>35577</v>
      </c>
      <c r="D74" s="92">
        <f t="shared" si="23"/>
        <v>43386.585365853658</v>
      </c>
      <c r="E74" s="95">
        <f t="shared" si="24"/>
        <v>1927.095247401207</v>
      </c>
      <c r="F74" s="95">
        <f t="shared" si="25"/>
        <v>1174.5137908049971</v>
      </c>
      <c r="G74" s="95">
        <f t="shared" si="26"/>
        <v>563.76661958639852</v>
      </c>
      <c r="H74" s="95">
        <f t="shared" si="27"/>
        <v>70.470827448299815</v>
      </c>
      <c r="I74" s="95">
        <f t="shared" si="28"/>
        <v>140.94165489659963</v>
      </c>
      <c r="J74" s="95">
        <f t="shared" si="20"/>
        <v>46980.55163219988</v>
      </c>
      <c r="K74" s="105">
        <f t="shared" si="21"/>
        <v>47263.373793175488</v>
      </c>
      <c r="L74" s="95">
        <f t="shared" si="29"/>
        <v>2331.8558360944185</v>
      </c>
      <c r="M74" s="95">
        <f t="shared" si="30"/>
        <v>1421.2047076320841</v>
      </c>
      <c r="N74" s="95">
        <f t="shared" si="31"/>
        <v>682.17825966340035</v>
      </c>
      <c r="O74" s="95">
        <f t="shared" si="32"/>
        <v>85.272282457925044</v>
      </c>
      <c r="P74" s="95">
        <f t="shared" si="33"/>
        <v>170.54456491585009</v>
      </c>
      <c r="Q74" s="95">
        <f t="shared" si="34"/>
        <v>9114.1857900445557</v>
      </c>
      <c r="R74" s="95">
        <f t="shared" si="22"/>
        <v>56848.188305283365</v>
      </c>
      <c r="S74" s="114">
        <f t="shared" si="35"/>
        <v>57191.826806661891</v>
      </c>
      <c r="T74" s="95">
        <f t="shared" si="36"/>
        <v>65707.311480529766</v>
      </c>
      <c r="U74" s="95"/>
      <c r="V74" s="95">
        <f t="shared" si="37"/>
        <v>77823.38580882769</v>
      </c>
      <c r="W74" s="118">
        <f t="shared" si="38"/>
        <v>39060.639498492143</v>
      </c>
      <c r="X74" s="136"/>
      <c r="Y74" s="136"/>
      <c r="Z74" s="136"/>
      <c r="AA74" s="136"/>
      <c r="AB74" s="136"/>
      <c r="AC74" s="136"/>
    </row>
    <row r="75" spans="1:29">
      <c r="A75" s="198" t="s">
        <v>348</v>
      </c>
      <c r="B75" s="199" t="s">
        <v>349</v>
      </c>
      <c r="C75" s="201">
        <v>6045</v>
      </c>
      <c r="D75" s="92">
        <f t="shared" si="23"/>
        <v>7371.9512195121943</v>
      </c>
      <c r="E75" s="95">
        <f t="shared" si="24"/>
        <v>327.43881638531337</v>
      </c>
      <c r="F75" s="95">
        <f t="shared" si="25"/>
        <v>199.56533337314013</v>
      </c>
      <c r="G75" s="95">
        <f t="shared" si="26"/>
        <v>95.791360019107259</v>
      </c>
      <c r="H75" s="95">
        <f t="shared" si="27"/>
        <v>11.973920002388407</v>
      </c>
      <c r="I75" s="95">
        <f t="shared" si="28"/>
        <v>23.947840004776815</v>
      </c>
      <c r="J75" s="95">
        <f t="shared" si="20"/>
        <v>7982.6133349256052</v>
      </c>
      <c r="K75" s="105">
        <f t="shared" si="21"/>
        <v>8030.6685380933122</v>
      </c>
      <c r="L75" s="95">
        <f t="shared" si="29"/>
        <v>396.21296144112085</v>
      </c>
      <c r="M75" s="95">
        <f t="shared" si="30"/>
        <v>241.4813631738468</v>
      </c>
      <c r="N75" s="95">
        <f t="shared" si="31"/>
        <v>115.91105432344646</v>
      </c>
      <c r="O75" s="95">
        <f t="shared" si="32"/>
        <v>14.488881790430808</v>
      </c>
      <c r="P75" s="95">
        <f t="shared" si="33"/>
        <v>28.977763580861616</v>
      </c>
      <c r="Q75" s="95">
        <f t="shared" si="34"/>
        <v>1548.6199820338793</v>
      </c>
      <c r="R75" s="95">
        <f t="shared" si="22"/>
        <v>9659.2545269538714</v>
      </c>
      <c r="S75" s="114">
        <f t="shared" si="35"/>
        <v>9717.6432258557797</v>
      </c>
      <c r="T75" s="95">
        <f t="shared" si="36"/>
        <v>11164.536017646298</v>
      </c>
      <c r="U75" s="95"/>
      <c r="V75" s="95">
        <f t="shared" si="37"/>
        <v>13223.216325557616</v>
      </c>
      <c r="W75" s="118">
        <f t="shared" si="38"/>
        <v>6636.9161471845555</v>
      </c>
      <c r="X75" s="136"/>
      <c r="Y75" s="136"/>
      <c r="Z75" s="136"/>
      <c r="AA75" s="136"/>
      <c r="AB75" s="136"/>
      <c r="AC75" s="136"/>
    </row>
    <row r="76" spans="1:29">
      <c r="A76" s="198" t="s">
        <v>338</v>
      </c>
      <c r="B76" s="199" t="s">
        <v>339</v>
      </c>
      <c r="C76" s="201">
        <v>3639.99</v>
      </c>
      <c r="D76" s="92">
        <f t="shared" si="23"/>
        <v>4439.0121951219508</v>
      </c>
      <c r="E76" s="95">
        <f t="shared" si="24"/>
        <v>197.16691765994656</v>
      </c>
      <c r="F76" s="95">
        <f t="shared" si="25"/>
        <v>120.16804265093407</v>
      </c>
      <c r="G76" s="95">
        <f t="shared" si="26"/>
        <v>57.680660472448352</v>
      </c>
      <c r="H76" s="95">
        <f t="shared" si="27"/>
        <v>7.210082559056044</v>
      </c>
      <c r="I76" s="95">
        <f t="shared" si="28"/>
        <v>14.420165118112088</v>
      </c>
      <c r="J76" s="95">
        <f t="shared" si="20"/>
        <v>4806.7217060373623</v>
      </c>
      <c r="K76" s="105">
        <f t="shared" si="21"/>
        <v>4835.6580929651409</v>
      </c>
      <c r="L76" s="95">
        <f t="shared" si="29"/>
        <v>238.57919231034998</v>
      </c>
      <c r="M76" s="95">
        <f t="shared" si="30"/>
        <v>145.4077331909298</v>
      </c>
      <c r="N76" s="95">
        <f t="shared" si="31"/>
        <v>69.795711931646309</v>
      </c>
      <c r="O76" s="95">
        <f t="shared" si="32"/>
        <v>8.7244639914557887</v>
      </c>
      <c r="P76" s="95">
        <f t="shared" si="33"/>
        <v>17.448927982911577</v>
      </c>
      <c r="Q76" s="95">
        <f t="shared" si="34"/>
        <v>932.4997929534328</v>
      </c>
      <c r="R76" s="95">
        <f t="shared" si="22"/>
        <v>5816.3093276371919</v>
      </c>
      <c r="S76" s="114">
        <f t="shared" si="35"/>
        <v>5851.4680174826772</v>
      </c>
      <c r="T76" s="95">
        <f t="shared" si="36"/>
        <v>6722.7128964222247</v>
      </c>
      <c r="U76" s="95"/>
      <c r="V76" s="95">
        <f t="shared" si="37"/>
        <v>7962.3449450564876</v>
      </c>
      <c r="W76" s="118">
        <f t="shared" si="38"/>
        <v>3996.4116470786289</v>
      </c>
      <c r="X76" s="136"/>
      <c r="Y76" s="136"/>
      <c r="Z76" s="136"/>
      <c r="AA76" s="136"/>
      <c r="AB76" s="136"/>
      <c r="AC76" s="136"/>
    </row>
    <row r="77" spans="1:29">
      <c r="A77" s="198" t="s">
        <v>952</v>
      </c>
      <c r="B77" s="199" t="s">
        <v>953</v>
      </c>
      <c r="C77" s="201">
        <v>1000</v>
      </c>
      <c r="D77" s="92">
        <f t="shared" si="23"/>
        <v>1219.5121951219512</v>
      </c>
      <c r="E77" s="95">
        <f t="shared" si="24"/>
        <v>54.166884430986507</v>
      </c>
      <c r="F77" s="95">
        <f t="shared" si="25"/>
        <v>33.013289226325917</v>
      </c>
      <c r="G77" s="95">
        <f t="shared" si="26"/>
        <v>15.846378828636439</v>
      </c>
      <c r="H77" s="95">
        <f t="shared" si="27"/>
        <v>1.9807973535795549</v>
      </c>
      <c r="I77" s="95">
        <f t="shared" si="28"/>
        <v>3.9615947071591098</v>
      </c>
      <c r="J77" s="95">
        <f t="shared" si="20"/>
        <v>1320.5315690530365</v>
      </c>
      <c r="K77" s="105">
        <f t="shared" si="21"/>
        <v>1328.4811477408293</v>
      </c>
      <c r="L77" s="95">
        <f t="shared" si="29"/>
        <v>65.543914216893441</v>
      </c>
      <c r="M77" s="95">
        <f t="shared" si="30"/>
        <v>39.947289193357619</v>
      </c>
      <c r="N77" s="95">
        <f t="shared" si="31"/>
        <v>19.174698812811659</v>
      </c>
      <c r="O77" s="95">
        <f t="shared" si="32"/>
        <v>2.3968373516014574</v>
      </c>
      <c r="P77" s="95">
        <f t="shared" si="33"/>
        <v>4.7936747032029148</v>
      </c>
      <c r="Q77" s="95">
        <f t="shared" si="34"/>
        <v>256.18196559700243</v>
      </c>
      <c r="R77" s="95">
        <f t="shared" si="22"/>
        <v>1597.8915677343048</v>
      </c>
      <c r="S77" s="114">
        <f t="shared" si="35"/>
        <v>1607.5505749968206</v>
      </c>
      <c r="T77" s="95">
        <f t="shared" si="36"/>
        <v>1846.904221281439</v>
      </c>
      <c r="U77" s="95"/>
      <c r="V77" s="95">
        <f t="shared" si="37"/>
        <v>2187.4634120029145</v>
      </c>
      <c r="W77" s="118">
        <f t="shared" si="38"/>
        <v>1097.9183039180407</v>
      </c>
      <c r="X77" s="136"/>
      <c r="Y77" s="136"/>
      <c r="Z77" s="136"/>
      <c r="AA77" s="136"/>
      <c r="AB77" s="136"/>
      <c r="AC77" s="136"/>
    </row>
    <row r="78" spans="1:29">
      <c r="A78" s="198" t="s">
        <v>219</v>
      </c>
      <c r="B78" s="199" t="s">
        <v>220</v>
      </c>
      <c r="C78" s="201">
        <v>28316.63</v>
      </c>
      <c r="D78" s="92">
        <f t="shared" si="23"/>
        <v>34532.475609756097</v>
      </c>
      <c r="E78" s="95">
        <f t="shared" si="24"/>
        <v>1533.8236246850051</v>
      </c>
      <c r="F78" s="95">
        <f t="shared" si="25"/>
        <v>934.82509610485704</v>
      </c>
      <c r="G78" s="95">
        <f t="shared" si="26"/>
        <v>448.71604613033139</v>
      </c>
      <c r="H78" s="95">
        <f t="shared" si="27"/>
        <v>56.089505766291424</v>
      </c>
      <c r="I78" s="95">
        <f t="shared" si="28"/>
        <v>112.17901153258285</v>
      </c>
      <c r="J78" s="95">
        <f t="shared" si="20"/>
        <v>37393.003844194282</v>
      </c>
      <c r="K78" s="105">
        <f t="shared" si="21"/>
        <v>37618.1091225524</v>
      </c>
      <c r="L78" s="95">
        <f t="shared" si="29"/>
        <v>1855.9827676315117</v>
      </c>
      <c r="M78" s="95">
        <f t="shared" si="30"/>
        <v>1131.1726075913064</v>
      </c>
      <c r="N78" s="95">
        <f t="shared" si="31"/>
        <v>542.96285164382698</v>
      </c>
      <c r="O78" s="95">
        <f t="shared" si="32"/>
        <v>67.870356455478372</v>
      </c>
      <c r="P78" s="95">
        <f t="shared" si="33"/>
        <v>135.74071291095674</v>
      </c>
      <c r="Q78" s="95">
        <f t="shared" si="34"/>
        <v>7254.2099324830469</v>
      </c>
      <c r="R78" s="95">
        <f t="shared" si="22"/>
        <v>45246.904303652249</v>
      </c>
      <c r="S78" s="114">
        <f t="shared" si="35"/>
        <v>45520.414838472221</v>
      </c>
      <c r="T78" s="95">
        <f t="shared" si="36"/>
        <v>52298.103479464633</v>
      </c>
      <c r="U78" s="95"/>
      <c r="V78" s="95">
        <f t="shared" si="37"/>
        <v>61941.592076224086</v>
      </c>
      <c r="W78" s="118">
        <f t="shared" si="38"/>
        <v>31089.346382274711</v>
      </c>
      <c r="X78" s="136"/>
      <c r="Y78" s="136"/>
      <c r="Z78" s="136"/>
      <c r="AA78" s="136"/>
      <c r="AB78" s="136"/>
      <c r="AC78" s="136"/>
    </row>
    <row r="79" spans="1:29">
      <c r="A79" s="198" t="s">
        <v>353</v>
      </c>
      <c r="B79" s="199" t="s">
        <v>354</v>
      </c>
      <c r="C79" s="201">
        <v>6303.79</v>
      </c>
      <c r="D79" s="92">
        <f t="shared" si="23"/>
        <v>7687.5487804878039</v>
      </c>
      <c r="E79" s="95">
        <f t="shared" si="24"/>
        <v>341.45666440720839</v>
      </c>
      <c r="F79" s="95">
        <f t="shared" si="25"/>
        <v>208.10884249202101</v>
      </c>
      <c r="G79" s="95">
        <f t="shared" si="26"/>
        <v>99.892244396170085</v>
      </c>
      <c r="H79" s="95">
        <f t="shared" si="27"/>
        <v>12.486530549521261</v>
      </c>
      <c r="I79" s="95">
        <f t="shared" si="28"/>
        <v>24.973061099042521</v>
      </c>
      <c r="J79" s="95">
        <f t="shared" si="20"/>
        <v>8324.3536996808398</v>
      </c>
      <c r="K79" s="105">
        <f t="shared" si="21"/>
        <v>8374.4661743171619</v>
      </c>
      <c r="L79" s="95">
        <f t="shared" si="29"/>
        <v>413.1750710013107</v>
      </c>
      <c r="M79" s="95">
        <f t="shared" si="30"/>
        <v>251.81932214419581</v>
      </c>
      <c r="N79" s="95">
        <f t="shared" si="31"/>
        <v>120.873274629214</v>
      </c>
      <c r="O79" s="95">
        <f t="shared" si="32"/>
        <v>15.109159328651749</v>
      </c>
      <c r="P79" s="95">
        <f t="shared" si="33"/>
        <v>30.218318657303499</v>
      </c>
      <c r="Q79" s="95">
        <f t="shared" si="34"/>
        <v>1614.9173129107276</v>
      </c>
      <c r="R79" s="95">
        <f t="shared" si="22"/>
        <v>10072.772885767832</v>
      </c>
      <c r="S79" s="114">
        <f t="shared" si="35"/>
        <v>10133.661239159206</v>
      </c>
      <c r="T79" s="95">
        <f t="shared" si="36"/>
        <v>11642.496361071722</v>
      </c>
      <c r="U79" s="95"/>
      <c r="V79" s="95">
        <f t="shared" si="37"/>
        <v>13789.309981949851</v>
      </c>
      <c r="W79" s="118">
        <f t="shared" si="38"/>
        <v>6921.046425055506</v>
      </c>
      <c r="X79" s="136"/>
      <c r="Y79" s="136"/>
      <c r="Z79" s="136"/>
      <c r="AA79" s="136"/>
      <c r="AB79" s="136"/>
      <c r="AC79" s="136"/>
    </row>
    <row r="80" spans="1:29">
      <c r="A80" s="198" t="s">
        <v>455</v>
      </c>
      <c r="B80" s="199" t="s">
        <v>456</v>
      </c>
      <c r="C80" s="201">
        <v>3835</v>
      </c>
      <c r="D80" s="92">
        <f t="shared" si="23"/>
        <v>4676.8292682926822</v>
      </c>
      <c r="E80" s="95">
        <f t="shared" si="24"/>
        <v>207.73000179283321</v>
      </c>
      <c r="F80" s="95">
        <f t="shared" si="25"/>
        <v>126.60596418295987</v>
      </c>
      <c r="G80" s="95">
        <f t="shared" si="26"/>
        <v>60.770862807820734</v>
      </c>
      <c r="H80" s="95">
        <f t="shared" si="27"/>
        <v>7.5963578509775918</v>
      </c>
      <c r="I80" s="95">
        <f t="shared" si="28"/>
        <v>15.192715701955184</v>
      </c>
      <c r="J80" s="95">
        <f t="shared" si="20"/>
        <v>5064.2385673183944</v>
      </c>
      <c r="K80" s="105">
        <f t="shared" si="21"/>
        <v>5094.7252015860795</v>
      </c>
      <c r="L80" s="95">
        <f t="shared" si="29"/>
        <v>251.36091102178636</v>
      </c>
      <c r="M80" s="95">
        <f t="shared" si="30"/>
        <v>153.19785405652647</v>
      </c>
      <c r="N80" s="95">
        <f t="shared" si="31"/>
        <v>73.534969947132709</v>
      </c>
      <c r="O80" s="95">
        <f t="shared" si="32"/>
        <v>9.1918712433915886</v>
      </c>
      <c r="P80" s="95">
        <f t="shared" si="33"/>
        <v>18.383742486783177</v>
      </c>
      <c r="Q80" s="95">
        <f t="shared" si="34"/>
        <v>982.45783806450424</v>
      </c>
      <c r="R80" s="95">
        <f t="shared" si="22"/>
        <v>6127.9141622610587</v>
      </c>
      <c r="S80" s="114">
        <f t="shared" si="35"/>
        <v>6164.956455112806</v>
      </c>
      <c r="T80" s="95">
        <f t="shared" si="36"/>
        <v>7082.8776886143178</v>
      </c>
      <c r="U80" s="95"/>
      <c r="V80" s="95">
        <f t="shared" si="37"/>
        <v>8388.9221850311751</v>
      </c>
      <c r="W80" s="118">
        <f t="shared" si="38"/>
        <v>4210.5166955256855</v>
      </c>
      <c r="X80" s="136"/>
      <c r="Y80" s="136"/>
      <c r="Z80" s="136"/>
      <c r="AA80" s="136"/>
      <c r="AB80" s="136"/>
      <c r="AC80" s="136"/>
    </row>
    <row r="81" spans="1:29">
      <c r="A81" s="198" t="s">
        <v>60</v>
      </c>
      <c r="B81" s="199" t="s">
        <v>61</v>
      </c>
      <c r="C81" s="201">
        <v>1716709</v>
      </c>
      <c r="D81" s="92">
        <f t="shared" si="23"/>
        <v>2093547.5609756096</v>
      </c>
      <c r="E81" s="95">
        <f t="shared" si="24"/>
        <v>92988.778004634412</v>
      </c>
      <c r="F81" s="95">
        <f t="shared" si="25"/>
        <v>56674.210734436732</v>
      </c>
      <c r="G81" s="95">
        <f t="shared" si="26"/>
        <v>27203.621152529631</v>
      </c>
      <c r="H81" s="95">
        <f t="shared" si="27"/>
        <v>3400.4526440662039</v>
      </c>
      <c r="I81" s="95">
        <f t="shared" si="28"/>
        <v>6800.9052881324078</v>
      </c>
      <c r="J81" s="95">
        <f t="shared" si="20"/>
        <v>2266968.4293774692</v>
      </c>
      <c r="K81" s="105">
        <f t="shared" si="21"/>
        <v>2280615.5426570112</v>
      </c>
      <c r="L81" s="95">
        <f t="shared" si="29"/>
        <v>112519.82743136893</v>
      </c>
      <c r="M81" s="95">
        <f t="shared" si="30"/>
        <v>68577.870883839772</v>
      </c>
      <c r="N81" s="95">
        <f t="shared" si="31"/>
        <v>32917.378024243088</v>
      </c>
      <c r="O81" s="95">
        <f t="shared" si="32"/>
        <v>4114.6722530303859</v>
      </c>
      <c r="P81" s="95">
        <f t="shared" si="33"/>
        <v>8229.3445060607719</v>
      </c>
      <c r="Q81" s="95">
        <f t="shared" si="34"/>
        <v>439789.88597806438</v>
      </c>
      <c r="R81" s="95">
        <f t="shared" si="22"/>
        <v>2743114.8353535905</v>
      </c>
      <c r="S81" s="114">
        <f t="shared" si="35"/>
        <v>2759696.540052217</v>
      </c>
      <c r="T81" s="95">
        <f t="shared" si="36"/>
        <v>3170597.0988118378</v>
      </c>
      <c r="U81" s="95"/>
      <c r="V81" s="95">
        <f t="shared" si="37"/>
        <v>3755238.126556111</v>
      </c>
      <c r="W81" s="118">
        <f t="shared" si="38"/>
        <v>1884806.2336008358</v>
      </c>
      <c r="X81" s="136"/>
      <c r="Y81" s="136"/>
      <c r="Z81" s="136"/>
      <c r="AA81" s="136"/>
      <c r="AB81" s="136"/>
      <c r="AC81" s="136"/>
    </row>
    <row r="82" spans="1:29">
      <c r="A82" s="198" t="s">
        <v>55</v>
      </c>
      <c r="B82" s="199" t="s">
        <v>56</v>
      </c>
      <c r="C82" s="201">
        <v>177445.29</v>
      </c>
      <c r="D82" s="92">
        <f t="shared" si="23"/>
        <v>216396.69512195123</v>
      </c>
      <c r="E82" s="95">
        <f t="shared" si="24"/>
        <v>9611.6585162528863</v>
      </c>
      <c r="F82" s="95">
        <f t="shared" si="25"/>
        <v>5858.0526806192784</v>
      </c>
      <c r="G82" s="95">
        <f t="shared" si="26"/>
        <v>2811.8652866972534</v>
      </c>
      <c r="H82" s="95">
        <f t="shared" si="27"/>
        <v>351.48316083715667</v>
      </c>
      <c r="I82" s="95">
        <f t="shared" si="28"/>
        <v>702.96632167431335</v>
      </c>
      <c r="J82" s="95">
        <f t="shared" si="20"/>
        <v>234322.10722477111</v>
      </c>
      <c r="K82" s="105">
        <f t="shared" si="21"/>
        <v>235732.72252040432</v>
      </c>
      <c r="L82" s="95">
        <f t="shared" si="29"/>
        <v>11630.458865951781</v>
      </c>
      <c r="M82" s="95">
        <f t="shared" si="30"/>
        <v>7088.4583156292101</v>
      </c>
      <c r="N82" s="95">
        <f t="shared" si="31"/>
        <v>3402.4599915020208</v>
      </c>
      <c r="O82" s="95">
        <f t="shared" si="32"/>
        <v>425.3074989377526</v>
      </c>
      <c r="P82" s="95">
        <f t="shared" si="33"/>
        <v>850.6149978755052</v>
      </c>
      <c r="Q82" s="95">
        <f t="shared" si="34"/>
        <v>45458.283178130121</v>
      </c>
      <c r="R82" s="95">
        <f t="shared" si="22"/>
        <v>283538.33262516838</v>
      </c>
      <c r="S82" s="114">
        <f t="shared" si="35"/>
        <v>285252.27796997759</v>
      </c>
      <c r="T82" s="95">
        <f t="shared" si="36"/>
        <v>327724.45514750917</v>
      </c>
      <c r="U82" s="95"/>
      <c r="V82" s="95">
        <f t="shared" si="37"/>
        <v>388155.07950724667</v>
      </c>
      <c r="W82" s="118">
        <f t="shared" si="38"/>
        <v>194820.4318350449</v>
      </c>
      <c r="X82" s="136"/>
      <c r="Y82" s="136"/>
      <c r="Z82" s="136"/>
      <c r="AA82" s="136"/>
      <c r="AB82" s="136"/>
      <c r="AC82" s="136"/>
    </row>
    <row r="83" spans="1:29">
      <c r="A83" s="198" t="s">
        <v>242</v>
      </c>
      <c r="B83" s="199" t="s">
        <v>243</v>
      </c>
      <c r="C83" s="201">
        <v>27168.9</v>
      </c>
      <c r="D83" s="92">
        <f t="shared" si="23"/>
        <v>33132.804878048781</v>
      </c>
      <c r="E83" s="95">
        <f t="shared" si="24"/>
        <v>1471.6546664170294</v>
      </c>
      <c r="F83" s="95">
        <f t="shared" si="25"/>
        <v>896.93475366112625</v>
      </c>
      <c r="G83" s="95">
        <f t="shared" si="26"/>
        <v>430.52868175734056</v>
      </c>
      <c r="H83" s="95">
        <f t="shared" si="27"/>
        <v>53.816085219667571</v>
      </c>
      <c r="I83" s="95">
        <f t="shared" si="28"/>
        <v>107.63217043933514</v>
      </c>
      <c r="J83" s="95">
        <f t="shared" si="20"/>
        <v>35877.390146445046</v>
      </c>
      <c r="K83" s="105">
        <f t="shared" si="21"/>
        <v>36093.37145485582</v>
      </c>
      <c r="L83" s="95">
        <f t="shared" si="29"/>
        <v>1780.7560509673565</v>
      </c>
      <c r="M83" s="95">
        <f t="shared" si="30"/>
        <v>1085.323905365414</v>
      </c>
      <c r="N83" s="95">
        <f t="shared" si="31"/>
        <v>520.95547457539863</v>
      </c>
      <c r="O83" s="95">
        <f t="shared" si="32"/>
        <v>65.119434321924828</v>
      </c>
      <c r="P83" s="95">
        <f t="shared" si="33"/>
        <v>130.23886864384966</v>
      </c>
      <c r="Q83" s="95">
        <f t="shared" si="34"/>
        <v>6960.1822051083991</v>
      </c>
      <c r="R83" s="95">
        <f t="shared" si="22"/>
        <v>43412.956214616555</v>
      </c>
      <c r="S83" s="114">
        <f t="shared" si="35"/>
        <v>43675.380817031124</v>
      </c>
      <c r="T83" s="95">
        <f t="shared" si="36"/>
        <v>50178.356097573291</v>
      </c>
      <c r="U83" s="95"/>
      <c r="V83" s="95">
        <f t="shared" si="37"/>
        <v>59430.974694365985</v>
      </c>
      <c r="W83" s="118">
        <f t="shared" si="38"/>
        <v>29829.23260731886</v>
      </c>
      <c r="X83" s="136"/>
      <c r="Y83" s="136"/>
      <c r="Z83" s="136"/>
      <c r="AA83" s="136"/>
      <c r="AB83" s="136"/>
      <c r="AC83" s="136"/>
    </row>
    <row r="84" spans="1:29">
      <c r="A84" s="198" t="s">
        <v>966</v>
      </c>
      <c r="B84" s="199" t="s">
        <v>969</v>
      </c>
      <c r="C84" s="201">
        <v>286428.15999999997</v>
      </c>
      <c r="D84" s="92">
        <f t="shared" si="23"/>
        <v>349302.63414634141</v>
      </c>
      <c r="E84" s="95">
        <f t="shared" si="24"/>
        <v>15514.92104050011</v>
      </c>
      <c r="F84" s="95">
        <f t="shared" si="25"/>
        <v>9455.9356886443547</v>
      </c>
      <c r="G84" s="95">
        <f t="shared" si="26"/>
        <v>4538.8491305492898</v>
      </c>
      <c r="H84" s="95">
        <f t="shared" si="27"/>
        <v>567.35614131866123</v>
      </c>
      <c r="I84" s="95">
        <f t="shared" si="28"/>
        <v>1134.7122826373225</v>
      </c>
      <c r="J84" s="95">
        <f t="shared" si="20"/>
        <v>378237.42754577415</v>
      </c>
      <c r="K84" s="105">
        <f t="shared" si="21"/>
        <v>380514.41074209387</v>
      </c>
      <c r="L84" s="95">
        <f t="shared" si="29"/>
        <v>18773.62274834263</v>
      </c>
      <c r="M84" s="95">
        <f t="shared" si="30"/>
        <v>11442.028540641308</v>
      </c>
      <c r="N84" s="95">
        <f t="shared" si="31"/>
        <v>5492.1736995078272</v>
      </c>
      <c r="O84" s="95">
        <f t="shared" si="32"/>
        <v>686.5217124384784</v>
      </c>
      <c r="P84" s="95">
        <f t="shared" si="33"/>
        <v>1373.0434248769568</v>
      </c>
      <c r="Q84" s="95">
        <f t="shared" si="34"/>
        <v>73377.729031132694</v>
      </c>
      <c r="R84" s="95">
        <f t="shared" si="22"/>
        <v>457681.14162565226</v>
      </c>
      <c r="S84" s="114">
        <f t="shared" si="35"/>
        <v>460447.75330328132</v>
      </c>
      <c r="T84" s="95">
        <f t="shared" si="36"/>
        <v>529005.37779787532</v>
      </c>
      <c r="U84" s="95"/>
      <c r="V84" s="95">
        <f t="shared" si="37"/>
        <v>626551.12016731664</v>
      </c>
      <c r="W84" s="118">
        <f t="shared" si="38"/>
        <v>314474.71962156519</v>
      </c>
      <c r="X84" s="136"/>
      <c r="Y84" s="136"/>
      <c r="Z84" s="136"/>
      <c r="AA84" s="136"/>
      <c r="AB84" s="136"/>
      <c r="AC84" s="136"/>
    </row>
    <row r="85" spans="1:29">
      <c r="A85" s="198" t="s">
        <v>623</v>
      </c>
      <c r="B85" s="199" t="s">
        <v>624</v>
      </c>
      <c r="C85" s="201">
        <v>1950</v>
      </c>
      <c r="D85" s="92">
        <f t="shared" si="23"/>
        <v>2378.0487804878048</v>
      </c>
      <c r="E85" s="95">
        <f t="shared" si="24"/>
        <v>105.62542464042369</v>
      </c>
      <c r="F85" s="95">
        <f t="shared" si="25"/>
        <v>64.375913991335537</v>
      </c>
      <c r="G85" s="95">
        <f t="shared" si="26"/>
        <v>30.900438715841055</v>
      </c>
      <c r="H85" s="95">
        <f t="shared" si="27"/>
        <v>3.8625548394801319</v>
      </c>
      <c r="I85" s="95">
        <f t="shared" si="28"/>
        <v>7.7251096789602638</v>
      </c>
      <c r="J85" s="95">
        <f t="shared" si="20"/>
        <v>2575.0365596534211</v>
      </c>
      <c r="K85" s="105">
        <f t="shared" si="21"/>
        <v>2590.5382380946171</v>
      </c>
      <c r="L85" s="95">
        <f t="shared" si="29"/>
        <v>127.81063272294222</v>
      </c>
      <c r="M85" s="95">
        <f t="shared" si="30"/>
        <v>77.89721392704736</v>
      </c>
      <c r="N85" s="95">
        <f t="shared" si="31"/>
        <v>37.390662684982729</v>
      </c>
      <c r="O85" s="95">
        <f t="shared" si="32"/>
        <v>4.6738328356228411</v>
      </c>
      <c r="P85" s="95">
        <f t="shared" si="33"/>
        <v>9.3476656712456823</v>
      </c>
      <c r="Q85" s="95">
        <f t="shared" si="34"/>
        <v>499.5548329141547</v>
      </c>
      <c r="R85" s="95">
        <f t="shared" si="22"/>
        <v>3115.8885570818943</v>
      </c>
      <c r="S85" s="114">
        <f t="shared" si="35"/>
        <v>3134.7236212438002</v>
      </c>
      <c r="T85" s="95">
        <f t="shared" si="36"/>
        <v>3601.4632314988062</v>
      </c>
      <c r="U85" s="95"/>
      <c r="V85" s="95">
        <f t="shared" si="37"/>
        <v>4265.5536534056828</v>
      </c>
      <c r="W85" s="118">
        <f t="shared" si="38"/>
        <v>2140.9406926401793</v>
      </c>
      <c r="X85" s="136"/>
      <c r="Y85" s="136"/>
      <c r="Z85" s="136"/>
      <c r="AA85" s="136"/>
      <c r="AB85" s="136"/>
      <c r="AC85" s="136"/>
    </row>
    <row r="86" spans="1:29">
      <c r="A86" s="198" t="s">
        <v>1258</v>
      </c>
      <c r="B86" s="199" t="s">
        <v>1257</v>
      </c>
      <c r="C86" s="201">
        <v>1114359</v>
      </c>
      <c r="D86" s="92">
        <f t="shared" si="23"/>
        <v>1358974.3902439023</v>
      </c>
      <c r="E86" s="95">
        <f t="shared" si="24"/>
        <v>60361.355167629685</v>
      </c>
      <c r="F86" s="95">
        <f t="shared" si="25"/>
        <v>36788.65596895932</v>
      </c>
      <c r="G86" s="95">
        <f t="shared" si="26"/>
        <v>17658.554865100472</v>
      </c>
      <c r="H86" s="95">
        <f t="shared" si="27"/>
        <v>2207.319358137559</v>
      </c>
      <c r="I86" s="95">
        <f t="shared" si="28"/>
        <v>4414.638716275118</v>
      </c>
      <c r="J86" s="95">
        <f t="shared" si="20"/>
        <v>1471546.2387583726</v>
      </c>
      <c r="K86" s="105">
        <f t="shared" si="21"/>
        <v>1480404.9233153227</v>
      </c>
      <c r="L86" s="95">
        <f t="shared" si="29"/>
        <v>73039.45070282316</v>
      </c>
      <c r="M86" s="95">
        <f t="shared" si="30"/>
        <v>44515.621238220803</v>
      </c>
      <c r="N86" s="95">
        <f t="shared" si="31"/>
        <v>21367.498194345986</v>
      </c>
      <c r="O86" s="95">
        <f t="shared" si="32"/>
        <v>2670.9372742932483</v>
      </c>
      <c r="P86" s="95">
        <f t="shared" si="33"/>
        <v>5341.8745485864965</v>
      </c>
      <c r="Q86" s="95">
        <f t="shared" si="34"/>
        <v>285478.67900071002</v>
      </c>
      <c r="R86" s="95">
        <f t="shared" si="22"/>
        <v>1780624.8495288321</v>
      </c>
      <c r="S86" s="114">
        <f t="shared" si="35"/>
        <v>1791388.451202882</v>
      </c>
      <c r="T86" s="95">
        <f t="shared" si="36"/>
        <v>2058114.341122963</v>
      </c>
      <c r="U86" s="95"/>
      <c r="V86" s="95">
        <f t="shared" si="37"/>
        <v>2437619.5403361558</v>
      </c>
      <c r="W86" s="118">
        <f t="shared" si="38"/>
        <v>1223475.143235804</v>
      </c>
      <c r="X86" s="136"/>
      <c r="Y86" s="136"/>
      <c r="Z86" s="136"/>
      <c r="AA86" s="136"/>
      <c r="AB86" s="136"/>
      <c r="AC86" s="136"/>
    </row>
    <row r="87" spans="1:29">
      <c r="A87" s="198" t="s">
        <v>414</v>
      </c>
      <c r="B87" s="199" t="s">
        <v>415</v>
      </c>
      <c r="C87" s="201">
        <v>28600</v>
      </c>
      <c r="D87" s="92">
        <f t="shared" si="23"/>
        <v>34878.048780487799</v>
      </c>
      <c r="E87" s="95">
        <f t="shared" si="24"/>
        <v>1549.1728947262138</v>
      </c>
      <c r="F87" s="95">
        <f t="shared" si="25"/>
        <v>944.18007187292096</v>
      </c>
      <c r="G87" s="95">
        <f t="shared" si="26"/>
        <v>453.20643449900206</v>
      </c>
      <c r="H87" s="95">
        <f t="shared" si="27"/>
        <v>56.650804312375257</v>
      </c>
      <c r="I87" s="95">
        <f t="shared" si="28"/>
        <v>113.30160862475051</v>
      </c>
      <c r="J87" s="95">
        <f t="shared" si="20"/>
        <v>37767.202874916838</v>
      </c>
      <c r="K87" s="105">
        <f t="shared" si="21"/>
        <v>37994.560825387714</v>
      </c>
      <c r="L87" s="95">
        <f t="shared" si="29"/>
        <v>1874.5559466031523</v>
      </c>
      <c r="M87" s="95">
        <f t="shared" si="30"/>
        <v>1142.4924709300278</v>
      </c>
      <c r="N87" s="95">
        <f t="shared" si="31"/>
        <v>548.39638604641334</v>
      </c>
      <c r="O87" s="95">
        <f t="shared" si="32"/>
        <v>68.549548255801668</v>
      </c>
      <c r="P87" s="95">
        <f t="shared" si="33"/>
        <v>137.09909651160334</v>
      </c>
      <c r="Q87" s="95">
        <f t="shared" si="34"/>
        <v>7326.804216074268</v>
      </c>
      <c r="R87" s="95">
        <f t="shared" si="22"/>
        <v>45699.698837201111</v>
      </c>
      <c r="S87" s="114">
        <f t="shared" si="35"/>
        <v>45975.946444909066</v>
      </c>
      <c r="T87" s="95">
        <f t="shared" si="36"/>
        <v>52821.460728649152</v>
      </c>
      <c r="U87" s="95"/>
      <c r="V87" s="95">
        <f t="shared" si="37"/>
        <v>62561.453583283343</v>
      </c>
      <c r="W87" s="118">
        <f t="shared" si="38"/>
        <v>31400.463492055962</v>
      </c>
      <c r="X87" s="136"/>
      <c r="Y87" s="136"/>
      <c r="Z87" s="136"/>
      <c r="AA87" s="136"/>
      <c r="AB87" s="136"/>
      <c r="AC87" s="136"/>
    </row>
    <row r="88" spans="1:29">
      <c r="A88" s="198" t="s">
        <v>245</v>
      </c>
      <c r="B88" s="199" t="s">
        <v>246</v>
      </c>
      <c r="C88" s="201">
        <v>23842.05</v>
      </c>
      <c r="D88" s="92">
        <f t="shared" si="23"/>
        <v>29075.670731707312</v>
      </c>
      <c r="E88" s="95">
        <f t="shared" si="24"/>
        <v>1291.4495669478015</v>
      </c>
      <c r="F88" s="95">
        <f t="shared" si="25"/>
        <v>787.10449239852369</v>
      </c>
      <c r="G88" s="95">
        <f t="shared" si="26"/>
        <v>377.81015635129131</v>
      </c>
      <c r="H88" s="95">
        <f t="shared" si="27"/>
        <v>47.226269543911414</v>
      </c>
      <c r="I88" s="95">
        <f t="shared" si="28"/>
        <v>94.452539087822828</v>
      </c>
      <c r="J88" s="95">
        <f t="shared" si="20"/>
        <v>31484.179695940944</v>
      </c>
      <c r="K88" s="105">
        <f t="shared" si="21"/>
        <v>31673.713948494235</v>
      </c>
      <c r="L88" s="95">
        <f t="shared" si="29"/>
        <v>1562.7012799548845</v>
      </c>
      <c r="M88" s="95">
        <f t="shared" si="30"/>
        <v>952.42526631249211</v>
      </c>
      <c r="N88" s="95">
        <f t="shared" si="31"/>
        <v>457.16412782999618</v>
      </c>
      <c r="O88" s="95">
        <f t="shared" si="32"/>
        <v>57.145515978749522</v>
      </c>
      <c r="P88" s="95">
        <f t="shared" si="33"/>
        <v>114.29103195749904</v>
      </c>
      <c r="Q88" s="95">
        <f t="shared" si="34"/>
        <v>6107.9032328620115</v>
      </c>
      <c r="R88" s="95">
        <f t="shared" si="22"/>
        <v>38097.010652499681</v>
      </c>
      <c r="S88" s="114">
        <f t="shared" si="35"/>
        <v>38327.301186602941</v>
      </c>
      <c r="T88" s="95">
        <f t="shared" si="36"/>
        <v>44033.98278900313</v>
      </c>
      <c r="U88" s="95"/>
      <c r="V88" s="95">
        <f t="shared" si="37"/>
        <v>52153.612042144079</v>
      </c>
      <c r="W88" s="118">
        <f t="shared" si="38"/>
        <v>26176.623097929121</v>
      </c>
      <c r="X88" s="136"/>
      <c r="Y88" s="136"/>
      <c r="Z88" s="136"/>
      <c r="AA88" s="136"/>
      <c r="AB88" s="136"/>
      <c r="AC88" s="136"/>
    </row>
    <row r="89" spans="1:29">
      <c r="A89" s="198" t="s">
        <v>472</v>
      </c>
      <c r="B89" s="199" t="s">
        <v>473</v>
      </c>
      <c r="C89" s="201">
        <v>5200</v>
      </c>
      <c r="D89" s="92">
        <f t="shared" si="23"/>
        <v>6341.4634146341459</v>
      </c>
      <c r="E89" s="95">
        <f t="shared" si="24"/>
        <v>281.6677990411298</v>
      </c>
      <c r="F89" s="95">
        <f t="shared" si="25"/>
        <v>171.66910397689475</v>
      </c>
      <c r="G89" s="95">
        <f t="shared" si="26"/>
        <v>82.40116990890948</v>
      </c>
      <c r="H89" s="95">
        <f t="shared" si="27"/>
        <v>10.300146238613685</v>
      </c>
      <c r="I89" s="95">
        <f t="shared" si="28"/>
        <v>20.60029247722737</v>
      </c>
      <c r="J89" s="95">
        <f t="shared" si="20"/>
        <v>6866.7641590757894</v>
      </c>
      <c r="K89" s="105">
        <f t="shared" si="21"/>
        <v>6908.101968252312</v>
      </c>
      <c r="L89" s="95">
        <f t="shared" si="29"/>
        <v>340.82835392784591</v>
      </c>
      <c r="M89" s="95">
        <f t="shared" si="30"/>
        <v>207.72590380545964</v>
      </c>
      <c r="N89" s="95">
        <f t="shared" si="31"/>
        <v>99.70843382662062</v>
      </c>
      <c r="O89" s="95">
        <f t="shared" si="32"/>
        <v>12.463554228327578</v>
      </c>
      <c r="P89" s="95">
        <f t="shared" si="33"/>
        <v>24.927108456655155</v>
      </c>
      <c r="Q89" s="95">
        <f t="shared" si="34"/>
        <v>1332.1462211044125</v>
      </c>
      <c r="R89" s="95">
        <f t="shared" si="22"/>
        <v>8309.0361522183848</v>
      </c>
      <c r="S89" s="114">
        <f t="shared" si="35"/>
        <v>8359.2629899834683</v>
      </c>
      <c r="T89" s="95">
        <f t="shared" si="36"/>
        <v>9603.9019506634831</v>
      </c>
      <c r="U89" s="95"/>
      <c r="V89" s="95">
        <f t="shared" si="37"/>
        <v>11374.809742415155</v>
      </c>
      <c r="W89" s="118">
        <f t="shared" si="38"/>
        <v>5709.1751803738116</v>
      </c>
      <c r="X89" s="136"/>
      <c r="Y89" s="136"/>
      <c r="Z89" s="136"/>
      <c r="AA89" s="136"/>
      <c r="AB89" s="136"/>
      <c r="AC89" s="136"/>
    </row>
    <row r="90" spans="1:29">
      <c r="A90" s="198" t="s">
        <v>870</v>
      </c>
      <c r="B90" s="199" t="s">
        <v>871</v>
      </c>
      <c r="C90" s="201">
        <v>195.16</v>
      </c>
      <c r="D90" s="92">
        <f t="shared" si="23"/>
        <v>237.99999999999997</v>
      </c>
      <c r="E90" s="95">
        <f t="shared" si="24"/>
        <v>10.571209165551325</v>
      </c>
      <c r="F90" s="95">
        <f t="shared" si="25"/>
        <v>6.4428735254097651</v>
      </c>
      <c r="G90" s="95">
        <f t="shared" si="26"/>
        <v>3.092579292196687</v>
      </c>
      <c r="H90" s="95">
        <f t="shared" si="27"/>
        <v>0.38657241152458588</v>
      </c>
      <c r="I90" s="95">
        <f t="shared" si="28"/>
        <v>0.77314482304917176</v>
      </c>
      <c r="J90" s="95">
        <f t="shared" si="20"/>
        <v>257.71494101639058</v>
      </c>
      <c r="K90" s="105">
        <f t="shared" si="21"/>
        <v>259.26638079310021</v>
      </c>
      <c r="L90" s="95">
        <f t="shared" si="29"/>
        <v>12.791550298568923</v>
      </c>
      <c r="M90" s="95">
        <f t="shared" si="30"/>
        <v>7.796112958975673</v>
      </c>
      <c r="N90" s="95">
        <f t="shared" si="31"/>
        <v>3.7421342203083228</v>
      </c>
      <c r="O90" s="95">
        <f t="shared" si="32"/>
        <v>0.46776677753854035</v>
      </c>
      <c r="P90" s="95">
        <f t="shared" si="33"/>
        <v>0.93553355507708069</v>
      </c>
      <c r="Q90" s="95">
        <f t="shared" si="34"/>
        <v>49.996472405910986</v>
      </c>
      <c r="R90" s="95">
        <f t="shared" si="22"/>
        <v>311.84451835902689</v>
      </c>
      <c r="S90" s="114">
        <f t="shared" si="35"/>
        <v>313.7295702163795</v>
      </c>
      <c r="T90" s="95">
        <f t="shared" si="36"/>
        <v>360.4418278252856</v>
      </c>
      <c r="U90" s="95"/>
      <c r="V90" s="95">
        <f t="shared" si="37"/>
        <v>426.90535948648875</v>
      </c>
      <c r="W90" s="118">
        <f t="shared" si="38"/>
        <v>214.26973619264481</v>
      </c>
      <c r="X90" s="136"/>
      <c r="Y90" s="136"/>
      <c r="Z90" s="136"/>
      <c r="AA90" s="136"/>
      <c r="AB90" s="136"/>
      <c r="AC90" s="136"/>
    </row>
    <row r="91" spans="1:29">
      <c r="A91" s="198" t="s">
        <v>965</v>
      </c>
      <c r="B91" s="199" t="s">
        <v>972</v>
      </c>
      <c r="C91" s="201">
        <v>237616.17</v>
      </c>
      <c r="D91" s="92">
        <f t="shared" si="23"/>
        <v>289775.81707317074</v>
      </c>
      <c r="E91" s="95">
        <f t="shared" si="24"/>
        <v>12870.927619323644</v>
      </c>
      <c r="F91" s="95">
        <f t="shared" si="25"/>
        <v>7844.4913450618278</v>
      </c>
      <c r="G91" s="95">
        <f t="shared" si="26"/>
        <v>3765.3558456296773</v>
      </c>
      <c r="H91" s="95">
        <f t="shared" si="27"/>
        <v>470.66948070370967</v>
      </c>
      <c r="I91" s="95">
        <f t="shared" si="28"/>
        <v>941.33896140741933</v>
      </c>
      <c r="J91" s="95">
        <f t="shared" si="20"/>
        <v>313779.6538024731</v>
      </c>
      <c r="K91" s="105">
        <f t="shared" si="21"/>
        <v>315668.60224338004</v>
      </c>
      <c r="L91" s="95">
        <f t="shared" si="29"/>
        <v>15574.293863026771</v>
      </c>
      <c r="M91" s="95">
        <f t="shared" si="30"/>
        <v>9492.1218600080283</v>
      </c>
      <c r="N91" s="95">
        <f t="shared" si="31"/>
        <v>4556.2184928038532</v>
      </c>
      <c r="O91" s="95">
        <f t="shared" si="32"/>
        <v>569.52731160048165</v>
      </c>
      <c r="P91" s="95">
        <f t="shared" si="33"/>
        <v>1139.0546232009633</v>
      </c>
      <c r="Q91" s="95">
        <f t="shared" si="34"/>
        <v>60872.977488231481</v>
      </c>
      <c r="R91" s="95">
        <f t="shared" si="22"/>
        <v>379684.8744003211</v>
      </c>
      <c r="S91" s="114">
        <f t="shared" si="35"/>
        <v>381980.01071204233</v>
      </c>
      <c r="T91" s="95">
        <f t="shared" si="36"/>
        <v>438854.30741772807</v>
      </c>
      <c r="U91" s="95"/>
      <c r="V91" s="95">
        <f t="shared" si="37"/>
        <v>519776.67797526455</v>
      </c>
      <c r="W91" s="118">
        <f t="shared" si="38"/>
        <v>260883.14234990085</v>
      </c>
      <c r="X91" s="136"/>
      <c r="Y91" s="136"/>
      <c r="Z91" s="136"/>
      <c r="AA91" s="136"/>
      <c r="AB91" s="136"/>
      <c r="AC91" s="136"/>
    </row>
    <row r="92" spans="1:29">
      <c r="A92" s="198" t="s">
        <v>1299</v>
      </c>
      <c r="B92" s="199" t="s">
        <v>1300</v>
      </c>
      <c r="C92" s="201">
        <v>48755.99</v>
      </c>
      <c r="D92" s="92">
        <f t="shared" si="23"/>
        <v>59458.524390243896</v>
      </c>
      <c r="E92" s="95">
        <f t="shared" si="24"/>
        <v>2640.9600756483333</v>
      </c>
      <c r="F92" s="95">
        <f t="shared" si="25"/>
        <v>1609.5955993858538</v>
      </c>
      <c r="G92" s="95">
        <f t="shared" si="26"/>
        <v>772.60588770520985</v>
      </c>
      <c r="H92" s="95">
        <f t="shared" si="27"/>
        <v>96.575735963151232</v>
      </c>
      <c r="I92" s="95">
        <f t="shared" si="28"/>
        <v>193.15147192630246</v>
      </c>
      <c r="J92" s="95">
        <f t="shared" si="20"/>
        <v>64383.823975434148</v>
      </c>
      <c r="K92" s="105">
        <f t="shared" si="21"/>
        <v>64771.413554440391</v>
      </c>
      <c r="L92" s="95">
        <f t="shared" si="29"/>
        <v>3195.6584261197145</v>
      </c>
      <c r="M92" s="95">
        <f t="shared" si="30"/>
        <v>1947.669632438452</v>
      </c>
      <c r="N92" s="95">
        <f t="shared" si="31"/>
        <v>934.88142357045695</v>
      </c>
      <c r="O92" s="95">
        <f t="shared" si="32"/>
        <v>116.86017794630712</v>
      </c>
      <c r="P92" s="95">
        <f t="shared" si="33"/>
        <v>233.72035589261424</v>
      </c>
      <c r="Q92" s="95">
        <f t="shared" si="34"/>
        <v>12490.405352827793</v>
      </c>
      <c r="R92" s="95">
        <f t="shared" si="22"/>
        <v>77906.785297538081</v>
      </c>
      <c r="S92" s="114">
        <f t="shared" si="35"/>
        <v>78377.719759039232</v>
      </c>
      <c r="T92" s="95">
        <f t="shared" si="36"/>
        <v>90047.643743755631</v>
      </c>
      <c r="U92" s="95"/>
      <c r="V92" s="95">
        <f t="shared" si="37"/>
        <v>106651.94424097997</v>
      </c>
      <c r="W92" s="118">
        <f t="shared" si="38"/>
        <v>53530.093846644952</v>
      </c>
      <c r="X92" s="136"/>
      <c r="Y92" s="136"/>
      <c r="Z92" s="136"/>
      <c r="AA92" s="136"/>
      <c r="AB92" s="136"/>
      <c r="AC92" s="136"/>
    </row>
    <row r="93" spans="1:29">
      <c r="A93" s="198" t="s">
        <v>261</v>
      </c>
      <c r="B93" s="199" t="s">
        <v>262</v>
      </c>
      <c r="C93" s="201">
        <v>35577.35</v>
      </c>
      <c r="D93" s="92">
        <f t="shared" si="23"/>
        <v>43387.012195121948</v>
      </c>
      <c r="E93" s="95">
        <f t="shared" si="24"/>
        <v>1927.1142058107578</v>
      </c>
      <c r="F93" s="95">
        <f t="shared" si="25"/>
        <v>1174.5253454562262</v>
      </c>
      <c r="G93" s="95">
        <f t="shared" si="26"/>
        <v>563.77216581898858</v>
      </c>
      <c r="H93" s="95">
        <f t="shared" si="27"/>
        <v>70.471520727373573</v>
      </c>
      <c r="I93" s="95">
        <f t="shared" si="28"/>
        <v>140.94304145474715</v>
      </c>
      <c r="J93" s="95">
        <f t="shared" si="20"/>
        <v>46981.013818249048</v>
      </c>
      <c r="K93" s="105">
        <f t="shared" si="21"/>
        <v>47263.838761577194</v>
      </c>
      <c r="L93" s="95">
        <f t="shared" si="29"/>
        <v>2331.8787764643939</v>
      </c>
      <c r="M93" s="95">
        <f t="shared" si="30"/>
        <v>1421.2186891833016</v>
      </c>
      <c r="N93" s="95">
        <f t="shared" si="31"/>
        <v>682.18497080798477</v>
      </c>
      <c r="O93" s="95">
        <f t="shared" si="32"/>
        <v>85.273121350998096</v>
      </c>
      <c r="P93" s="95">
        <f t="shared" si="33"/>
        <v>170.54624270199619</v>
      </c>
      <c r="Q93" s="95">
        <f t="shared" si="34"/>
        <v>9114.2754537325127</v>
      </c>
      <c r="R93" s="95">
        <f t="shared" si="22"/>
        <v>56848.747567332066</v>
      </c>
      <c r="S93" s="114">
        <f t="shared" si="35"/>
        <v>57192.389449363138</v>
      </c>
      <c r="T93" s="95">
        <f t="shared" si="36"/>
        <v>65707.957897007203</v>
      </c>
      <c r="U93" s="95"/>
      <c r="V93" s="95">
        <f t="shared" si="37"/>
        <v>77824.151421021888</v>
      </c>
      <c r="W93" s="118">
        <f t="shared" si="38"/>
        <v>39061.023769898507</v>
      </c>
      <c r="X93" s="136"/>
      <c r="Y93" s="136"/>
      <c r="Z93" s="136"/>
      <c r="AA93" s="136"/>
      <c r="AB93" s="136"/>
      <c r="AC93" s="136"/>
    </row>
    <row r="94" spans="1:29">
      <c r="A94" s="198" t="s">
        <v>327</v>
      </c>
      <c r="B94" s="199" t="s">
        <v>328</v>
      </c>
      <c r="C94" s="201">
        <v>31384</v>
      </c>
      <c r="D94" s="92">
        <f t="shared" si="23"/>
        <v>38273.170731707316</v>
      </c>
      <c r="E94" s="95">
        <f t="shared" si="24"/>
        <v>1699.9735009820804</v>
      </c>
      <c r="F94" s="95">
        <f t="shared" si="25"/>
        <v>1036.0890690790125</v>
      </c>
      <c r="G94" s="95">
        <f t="shared" si="26"/>
        <v>497.32275315792594</v>
      </c>
      <c r="H94" s="95">
        <f t="shared" si="27"/>
        <v>62.165344144740743</v>
      </c>
      <c r="I94" s="95">
        <f t="shared" si="28"/>
        <v>124.33068828948149</v>
      </c>
      <c r="J94" s="95">
        <f t="shared" si="20"/>
        <v>41443.562763160495</v>
      </c>
      <c r="K94" s="105">
        <f t="shared" si="21"/>
        <v>41693.052340698188</v>
      </c>
      <c r="L94" s="95">
        <f t="shared" si="29"/>
        <v>2057.0302037829838</v>
      </c>
      <c r="M94" s="95">
        <f t="shared" si="30"/>
        <v>1253.7057240443355</v>
      </c>
      <c r="N94" s="95">
        <f t="shared" si="31"/>
        <v>601.77874754128106</v>
      </c>
      <c r="O94" s="95">
        <f t="shared" si="32"/>
        <v>75.222343442660133</v>
      </c>
      <c r="P94" s="95">
        <f t="shared" si="33"/>
        <v>150.44468688532027</v>
      </c>
      <c r="Q94" s="95">
        <f t="shared" si="34"/>
        <v>8040.0148082963233</v>
      </c>
      <c r="R94" s="95">
        <f t="shared" si="22"/>
        <v>50148.22896177342</v>
      </c>
      <c r="S94" s="114">
        <f t="shared" si="35"/>
        <v>50451.367245700218</v>
      </c>
      <c r="T94" s="95">
        <f t="shared" si="36"/>
        <v>57963.242080696684</v>
      </c>
      <c r="U94" s="95"/>
      <c r="V94" s="95">
        <f t="shared" si="37"/>
        <v>68651.351722299471</v>
      </c>
      <c r="W94" s="118">
        <f t="shared" si="38"/>
        <v>34457.068050163791</v>
      </c>
      <c r="X94" s="136"/>
      <c r="Y94" s="136"/>
      <c r="Z94" s="136"/>
      <c r="AA94" s="136"/>
      <c r="AB94" s="136"/>
      <c r="AC94" s="136"/>
    </row>
    <row r="95" spans="1:29">
      <c r="A95" s="198" t="s">
        <v>593</v>
      </c>
      <c r="B95" s="199" t="s">
        <v>594</v>
      </c>
      <c r="C95" s="201">
        <v>22050</v>
      </c>
      <c r="D95" s="92">
        <f t="shared" si="23"/>
        <v>26890.243902439022</v>
      </c>
      <c r="E95" s="95">
        <f t="shared" si="24"/>
        <v>1194.3798017032525</v>
      </c>
      <c r="F95" s="95">
        <f t="shared" si="25"/>
        <v>727.94302744048639</v>
      </c>
      <c r="G95" s="95">
        <f t="shared" si="26"/>
        <v>349.41265317143348</v>
      </c>
      <c r="H95" s="95">
        <f t="shared" si="27"/>
        <v>43.676581646429185</v>
      </c>
      <c r="I95" s="95">
        <f t="shared" si="28"/>
        <v>87.353163292858369</v>
      </c>
      <c r="J95" s="95">
        <f t="shared" si="20"/>
        <v>29117.721097619455</v>
      </c>
      <c r="K95" s="105">
        <f t="shared" si="21"/>
        <v>29293.009307685286</v>
      </c>
      <c r="L95" s="95">
        <f t="shared" si="29"/>
        <v>1445.2433084825004</v>
      </c>
      <c r="M95" s="95">
        <f t="shared" si="30"/>
        <v>880.83772671353552</v>
      </c>
      <c r="N95" s="95">
        <f t="shared" si="31"/>
        <v>422.80210882249702</v>
      </c>
      <c r="O95" s="95">
        <f t="shared" si="32"/>
        <v>52.850263602812127</v>
      </c>
      <c r="P95" s="95">
        <f t="shared" si="33"/>
        <v>105.70052720562425</v>
      </c>
      <c r="Q95" s="95">
        <f t="shared" si="34"/>
        <v>5648.8123414139027</v>
      </c>
      <c r="R95" s="95">
        <f t="shared" si="22"/>
        <v>35233.509068541418</v>
      </c>
      <c r="S95" s="114">
        <f t="shared" si="35"/>
        <v>35446.490178679895</v>
      </c>
      <c r="T95" s="95">
        <f t="shared" si="36"/>
        <v>40724.238079255731</v>
      </c>
      <c r="U95" s="95"/>
      <c r="V95" s="95">
        <f t="shared" si="37"/>
        <v>48233.568234664264</v>
      </c>
      <c r="W95" s="118">
        <f t="shared" si="38"/>
        <v>24209.098601392798</v>
      </c>
      <c r="X95" s="136"/>
      <c r="Y95" s="136"/>
      <c r="Z95" s="136"/>
      <c r="AA95" s="136"/>
      <c r="AB95" s="136"/>
      <c r="AC95" s="136"/>
    </row>
    <row r="96" spans="1:29">
      <c r="A96" s="198" t="s">
        <v>498</v>
      </c>
      <c r="B96" s="199" t="s">
        <v>499</v>
      </c>
      <c r="C96" s="201">
        <v>5200</v>
      </c>
      <c r="D96" s="92">
        <f t="shared" si="23"/>
        <v>6341.4634146341459</v>
      </c>
      <c r="E96" s="95">
        <f t="shared" si="24"/>
        <v>281.6677990411298</v>
      </c>
      <c r="F96" s="95">
        <f t="shared" si="25"/>
        <v>171.66910397689475</v>
      </c>
      <c r="G96" s="95">
        <f t="shared" si="26"/>
        <v>82.40116990890948</v>
      </c>
      <c r="H96" s="95">
        <f t="shared" si="27"/>
        <v>10.300146238613685</v>
      </c>
      <c r="I96" s="95">
        <f t="shared" si="28"/>
        <v>20.60029247722737</v>
      </c>
      <c r="J96" s="95">
        <f t="shared" si="20"/>
        <v>6866.7641590757894</v>
      </c>
      <c r="K96" s="105">
        <f t="shared" si="21"/>
        <v>6908.101968252312</v>
      </c>
      <c r="L96" s="95">
        <f t="shared" si="29"/>
        <v>340.82835392784591</v>
      </c>
      <c r="M96" s="95">
        <f t="shared" si="30"/>
        <v>207.72590380545964</v>
      </c>
      <c r="N96" s="95">
        <f t="shared" si="31"/>
        <v>99.70843382662062</v>
      </c>
      <c r="O96" s="95">
        <f t="shared" si="32"/>
        <v>12.463554228327578</v>
      </c>
      <c r="P96" s="95">
        <f t="shared" si="33"/>
        <v>24.927108456655155</v>
      </c>
      <c r="Q96" s="95">
        <f t="shared" si="34"/>
        <v>1332.1462211044125</v>
      </c>
      <c r="R96" s="95">
        <f t="shared" si="22"/>
        <v>8309.0361522183848</v>
      </c>
      <c r="S96" s="114">
        <f t="shared" si="35"/>
        <v>8359.2629899834683</v>
      </c>
      <c r="T96" s="95">
        <f t="shared" si="36"/>
        <v>9603.9019506634831</v>
      </c>
      <c r="U96" s="95"/>
      <c r="V96" s="95">
        <f t="shared" si="37"/>
        <v>11374.809742415155</v>
      </c>
      <c r="W96" s="118">
        <f t="shared" si="38"/>
        <v>5709.1751803738116</v>
      </c>
      <c r="X96" s="136"/>
      <c r="Y96" s="136"/>
      <c r="Z96" s="136"/>
      <c r="AA96" s="136"/>
      <c r="AB96" s="136"/>
      <c r="AC96" s="136"/>
    </row>
    <row r="97" spans="1:29">
      <c r="A97" s="198" t="s">
        <v>530</v>
      </c>
      <c r="B97" s="199" t="s">
        <v>531</v>
      </c>
      <c r="C97" s="201">
        <v>4451.2</v>
      </c>
      <c r="D97" s="92">
        <f t="shared" si="23"/>
        <v>5428.292682926829</v>
      </c>
      <c r="E97" s="95">
        <f t="shared" si="24"/>
        <v>241.10763597920715</v>
      </c>
      <c r="F97" s="95">
        <f t="shared" si="25"/>
        <v>146.94875300422191</v>
      </c>
      <c r="G97" s="95">
        <f t="shared" si="26"/>
        <v>70.535401442026512</v>
      </c>
      <c r="H97" s="95">
        <f t="shared" si="27"/>
        <v>8.816925180253314</v>
      </c>
      <c r="I97" s="95">
        <f t="shared" si="28"/>
        <v>17.633850360506628</v>
      </c>
      <c r="J97" s="95">
        <f t="shared" si="20"/>
        <v>5877.9501201688763</v>
      </c>
      <c r="K97" s="105">
        <f t="shared" si="21"/>
        <v>5913.3352848239792</v>
      </c>
      <c r="L97" s="95">
        <f t="shared" si="29"/>
        <v>291.74907096223615</v>
      </c>
      <c r="M97" s="95">
        <f t="shared" si="30"/>
        <v>177.81337365747345</v>
      </c>
      <c r="N97" s="95">
        <f t="shared" si="31"/>
        <v>85.350419355587263</v>
      </c>
      <c r="O97" s="95">
        <f t="shared" si="32"/>
        <v>10.668802419448408</v>
      </c>
      <c r="P97" s="95">
        <f t="shared" si="33"/>
        <v>21.337604838896816</v>
      </c>
      <c r="Q97" s="95">
        <f t="shared" si="34"/>
        <v>1140.3171652653773</v>
      </c>
      <c r="R97" s="95">
        <f t="shared" si="22"/>
        <v>7112.5349462989379</v>
      </c>
      <c r="S97" s="114">
        <f t="shared" si="35"/>
        <v>7155.529119425848</v>
      </c>
      <c r="T97" s="95">
        <f t="shared" si="36"/>
        <v>8220.9400697679412</v>
      </c>
      <c r="U97" s="95"/>
      <c r="V97" s="95">
        <f t="shared" si="37"/>
        <v>9736.8371395073718</v>
      </c>
      <c r="W97" s="118">
        <f t="shared" si="38"/>
        <v>4887.053954399983</v>
      </c>
      <c r="X97" s="136"/>
      <c r="Y97" s="136"/>
      <c r="Z97" s="136"/>
      <c r="AA97" s="136"/>
      <c r="AB97" s="136"/>
      <c r="AC97" s="136"/>
    </row>
    <row r="98" spans="1:29">
      <c r="A98" s="198" t="s">
        <v>591</v>
      </c>
      <c r="B98" s="199" t="s">
        <v>592</v>
      </c>
      <c r="C98" s="201">
        <v>3250</v>
      </c>
      <c r="D98" s="92">
        <f t="shared" si="23"/>
        <v>3963.4146341463411</v>
      </c>
      <c r="E98" s="95">
        <f t="shared" si="24"/>
        <v>176.04237440070614</v>
      </c>
      <c r="F98" s="95">
        <f t="shared" si="25"/>
        <v>107.29318998555921</v>
      </c>
      <c r="G98" s="95">
        <f t="shared" si="26"/>
        <v>51.500731193068418</v>
      </c>
      <c r="H98" s="95">
        <f t="shared" si="27"/>
        <v>6.4375913991335523</v>
      </c>
      <c r="I98" s="95">
        <f t="shared" si="28"/>
        <v>12.875182798267105</v>
      </c>
      <c r="J98" s="95">
        <f t="shared" si="20"/>
        <v>4291.7275994223683</v>
      </c>
      <c r="K98" s="105">
        <f t="shared" si="21"/>
        <v>4317.5637301576953</v>
      </c>
      <c r="L98" s="95">
        <f t="shared" si="29"/>
        <v>213.01772120490369</v>
      </c>
      <c r="M98" s="95">
        <f t="shared" si="30"/>
        <v>129.82868987841226</v>
      </c>
      <c r="N98" s="95">
        <f t="shared" si="31"/>
        <v>62.317771141637884</v>
      </c>
      <c r="O98" s="95">
        <f t="shared" si="32"/>
        <v>7.7897213927047355</v>
      </c>
      <c r="P98" s="95">
        <f t="shared" si="33"/>
        <v>15.579442785409471</v>
      </c>
      <c r="Q98" s="95">
        <f t="shared" si="34"/>
        <v>832.5913881902577</v>
      </c>
      <c r="R98" s="95">
        <f t="shared" si="22"/>
        <v>5193.1475951364901</v>
      </c>
      <c r="S98" s="114">
        <f t="shared" si="35"/>
        <v>5224.5393687396663</v>
      </c>
      <c r="T98" s="95">
        <f t="shared" si="36"/>
        <v>6002.4387191646765</v>
      </c>
      <c r="U98" s="95"/>
      <c r="V98" s="95">
        <f t="shared" si="37"/>
        <v>7109.256089009471</v>
      </c>
      <c r="W98" s="118">
        <f t="shared" si="38"/>
        <v>3568.2344877336327</v>
      </c>
      <c r="X98" s="136"/>
      <c r="Y98" s="136"/>
      <c r="Z98" s="136"/>
      <c r="AA98" s="136"/>
      <c r="AB98" s="136"/>
      <c r="AC98" s="136"/>
    </row>
    <row r="99" spans="1:29">
      <c r="A99" s="198" t="s">
        <v>538</v>
      </c>
      <c r="B99" s="199" t="s">
        <v>539</v>
      </c>
      <c r="C99" s="201">
        <v>2640.95</v>
      </c>
      <c r="D99" s="92">
        <f t="shared" si="23"/>
        <v>3220.6707317073165</v>
      </c>
      <c r="E99" s="95">
        <f t="shared" si="24"/>
        <v>143.05203343801378</v>
      </c>
      <c r="F99" s="95">
        <f t="shared" si="25"/>
        <v>87.186446182265399</v>
      </c>
      <c r="G99" s="95">
        <f t="shared" si="26"/>
        <v>41.849494167487393</v>
      </c>
      <c r="H99" s="95">
        <f t="shared" si="27"/>
        <v>5.2311867709359241</v>
      </c>
      <c r="I99" s="95">
        <f t="shared" si="28"/>
        <v>10.462373541871848</v>
      </c>
      <c r="J99" s="95">
        <f t="shared" si="20"/>
        <v>3487.457847290616</v>
      </c>
      <c r="K99" s="105">
        <f t="shared" si="21"/>
        <v>3508.4522871261429</v>
      </c>
      <c r="L99" s="95">
        <f t="shared" si="29"/>
        <v>173.09820025110474</v>
      </c>
      <c r="M99" s="95">
        <f t="shared" si="30"/>
        <v>105.49879339519781</v>
      </c>
      <c r="N99" s="95">
        <f t="shared" si="31"/>
        <v>50.639420829694942</v>
      </c>
      <c r="O99" s="95">
        <f t="shared" si="32"/>
        <v>6.3299276037118677</v>
      </c>
      <c r="P99" s="95">
        <f t="shared" si="33"/>
        <v>12.659855207423735</v>
      </c>
      <c r="Q99" s="95">
        <f t="shared" si="34"/>
        <v>676.56376204340347</v>
      </c>
      <c r="R99" s="95">
        <f t="shared" si="22"/>
        <v>4219.951735807912</v>
      </c>
      <c r="S99" s="114">
        <f t="shared" si="35"/>
        <v>4245.4606910378534</v>
      </c>
      <c r="T99" s="95">
        <f t="shared" si="36"/>
        <v>4877.5817031932156</v>
      </c>
      <c r="U99" s="95"/>
      <c r="V99" s="95">
        <f t="shared" si="37"/>
        <v>5776.9814979290959</v>
      </c>
      <c r="W99" s="118">
        <f t="shared" si="38"/>
        <v>2899.5473447323498</v>
      </c>
      <c r="X99" s="136"/>
      <c r="Y99" s="136"/>
      <c r="Z99" s="136"/>
      <c r="AA99" s="136"/>
      <c r="AB99" s="136"/>
      <c r="AC99" s="136"/>
    </row>
    <row r="100" spans="1:29">
      <c r="A100" s="198" t="s">
        <v>701</v>
      </c>
      <c r="B100" s="199" t="s">
        <v>702</v>
      </c>
      <c r="C100" s="201">
        <v>1625.01</v>
      </c>
      <c r="D100" s="92">
        <f t="shared" si="23"/>
        <v>1981.7195121951218</v>
      </c>
      <c r="E100" s="95">
        <f t="shared" si="24"/>
        <v>88.021728869197361</v>
      </c>
      <c r="F100" s="95">
        <f t="shared" si="25"/>
        <v>53.646925125671864</v>
      </c>
      <c r="G100" s="95">
        <f t="shared" si="26"/>
        <v>25.750524060322494</v>
      </c>
      <c r="H100" s="95">
        <f t="shared" si="27"/>
        <v>3.2188155075403118</v>
      </c>
      <c r="I100" s="95">
        <f t="shared" si="28"/>
        <v>6.4376310150806235</v>
      </c>
      <c r="J100" s="95">
        <f t="shared" si="20"/>
        <v>2145.8770050268745</v>
      </c>
      <c r="K100" s="105">
        <f t="shared" si="21"/>
        <v>2158.7951498903249</v>
      </c>
      <c r="L100" s="95">
        <f t="shared" si="29"/>
        <v>106.50951604159401</v>
      </c>
      <c r="M100" s="95">
        <f t="shared" si="30"/>
        <v>64.914744412098059</v>
      </c>
      <c r="N100" s="95">
        <f t="shared" si="31"/>
        <v>31.159077317807068</v>
      </c>
      <c r="O100" s="95">
        <f t="shared" si="32"/>
        <v>3.8948846647258835</v>
      </c>
      <c r="P100" s="95">
        <f t="shared" si="33"/>
        <v>7.7897693294517669</v>
      </c>
      <c r="Q100" s="95">
        <f t="shared" si="34"/>
        <v>416.29825591478482</v>
      </c>
      <c r="R100" s="95">
        <f t="shared" si="22"/>
        <v>2596.5897764839224</v>
      </c>
      <c r="S100" s="114">
        <f t="shared" si="35"/>
        <v>2612.2857598755836</v>
      </c>
      <c r="T100" s="95">
        <f t="shared" si="36"/>
        <v>3001.2378286245512</v>
      </c>
      <c r="U100" s="95"/>
      <c r="V100" s="95">
        <f t="shared" si="37"/>
        <v>3554.6499191388557</v>
      </c>
      <c r="W100" s="118">
        <f t="shared" si="38"/>
        <v>1784.1282230498553</v>
      </c>
      <c r="X100" s="136"/>
      <c r="Y100" s="136"/>
      <c r="Z100" s="136"/>
      <c r="AA100" s="136"/>
      <c r="AB100" s="136"/>
      <c r="AC100" s="136"/>
    </row>
    <row r="101" spans="1:29">
      <c r="A101" s="198" t="s">
        <v>907</v>
      </c>
      <c r="B101" s="199" t="s">
        <v>908</v>
      </c>
      <c r="C101" s="201">
        <v>1430</v>
      </c>
      <c r="D101" s="92">
        <f t="shared" si="23"/>
        <v>1743.9024390243901</v>
      </c>
      <c r="E101" s="95">
        <f t="shared" si="24"/>
        <v>77.458644736310703</v>
      </c>
      <c r="F101" s="95">
        <f t="shared" si="25"/>
        <v>47.209003593646059</v>
      </c>
      <c r="G101" s="95">
        <f t="shared" si="26"/>
        <v>22.660321724950105</v>
      </c>
      <c r="H101" s="95">
        <f t="shared" si="27"/>
        <v>2.8325402156187631</v>
      </c>
      <c r="I101" s="95">
        <f t="shared" si="28"/>
        <v>5.6650804312375262</v>
      </c>
      <c r="J101" s="95">
        <f t="shared" si="20"/>
        <v>1888.3601437458422</v>
      </c>
      <c r="K101" s="105">
        <f t="shared" si="21"/>
        <v>1899.7280412693858</v>
      </c>
      <c r="L101" s="95">
        <f t="shared" si="29"/>
        <v>93.727797330157628</v>
      </c>
      <c r="M101" s="95">
        <f t="shared" si="30"/>
        <v>57.124623546501397</v>
      </c>
      <c r="N101" s="95">
        <f t="shared" si="31"/>
        <v>27.419819302320668</v>
      </c>
      <c r="O101" s="95">
        <f t="shared" si="32"/>
        <v>3.4274774127900836</v>
      </c>
      <c r="P101" s="95">
        <f t="shared" si="33"/>
        <v>6.8549548255801671</v>
      </c>
      <c r="Q101" s="95">
        <f t="shared" si="34"/>
        <v>366.34021080371343</v>
      </c>
      <c r="R101" s="95">
        <f t="shared" si="22"/>
        <v>2284.9849418600556</v>
      </c>
      <c r="S101" s="114">
        <f t="shared" si="35"/>
        <v>2298.7973222454534</v>
      </c>
      <c r="T101" s="95">
        <f t="shared" si="36"/>
        <v>2641.0730364324577</v>
      </c>
      <c r="U101" s="95"/>
      <c r="V101" s="95">
        <f t="shared" si="37"/>
        <v>3128.0726791641673</v>
      </c>
      <c r="W101" s="118">
        <f t="shared" si="38"/>
        <v>1570.0231746027982</v>
      </c>
      <c r="X101" s="136"/>
      <c r="Y101" s="136"/>
      <c r="Z101" s="136"/>
      <c r="AA101" s="136"/>
      <c r="AB101" s="136"/>
      <c r="AC101" s="136"/>
    </row>
    <row r="102" spans="1:29">
      <c r="A102" s="198" t="s">
        <v>717</v>
      </c>
      <c r="B102" s="199" t="s">
        <v>718</v>
      </c>
      <c r="C102" s="201">
        <v>1420.25</v>
      </c>
      <c r="D102" s="92">
        <f t="shared" si="23"/>
        <v>1732.012195121951</v>
      </c>
      <c r="E102" s="95">
        <f t="shared" si="24"/>
        <v>76.930517613108577</v>
      </c>
      <c r="F102" s="95">
        <f t="shared" si="25"/>
        <v>46.887124023689374</v>
      </c>
      <c r="G102" s="95">
        <f t="shared" si="26"/>
        <v>22.505819531370896</v>
      </c>
      <c r="H102" s="95">
        <f t="shared" si="27"/>
        <v>2.8132274414213621</v>
      </c>
      <c r="I102" s="95">
        <f t="shared" si="28"/>
        <v>5.6264548828427241</v>
      </c>
      <c r="J102" s="95">
        <f t="shared" si="20"/>
        <v>1875.4849609475748</v>
      </c>
      <c r="K102" s="105">
        <f t="shared" si="21"/>
        <v>1886.7753500789127</v>
      </c>
      <c r="L102" s="95">
        <f t="shared" si="29"/>
        <v>93.088744166542909</v>
      </c>
      <c r="M102" s="95">
        <f t="shared" si="30"/>
        <v>56.735137476866157</v>
      </c>
      <c r="N102" s="95">
        <f t="shared" si="31"/>
        <v>27.232865988895757</v>
      </c>
      <c r="O102" s="95">
        <f t="shared" si="32"/>
        <v>3.4041082486119696</v>
      </c>
      <c r="P102" s="95">
        <f t="shared" si="33"/>
        <v>6.8082164972239392</v>
      </c>
      <c r="Q102" s="95">
        <f t="shared" si="34"/>
        <v>363.84243663914265</v>
      </c>
      <c r="R102" s="95">
        <f t="shared" si="22"/>
        <v>2269.4054990746463</v>
      </c>
      <c r="S102" s="114">
        <f t="shared" si="35"/>
        <v>2283.1237041392342</v>
      </c>
      <c r="T102" s="95">
        <f t="shared" si="36"/>
        <v>2623.0657202749635</v>
      </c>
      <c r="U102" s="95"/>
      <c r="V102" s="95">
        <f t="shared" si="37"/>
        <v>3106.7449108971391</v>
      </c>
      <c r="W102" s="118">
        <f t="shared" si="38"/>
        <v>1559.3184711395972</v>
      </c>
      <c r="X102" s="136"/>
      <c r="Y102" s="136"/>
      <c r="Z102" s="136"/>
      <c r="AA102" s="136"/>
      <c r="AB102" s="136"/>
      <c r="AC102" s="136"/>
    </row>
    <row r="103" spans="1:29">
      <c r="A103" s="198" t="s">
        <v>79</v>
      </c>
      <c r="B103" s="199" t="s">
        <v>80</v>
      </c>
      <c r="C103" s="201">
        <v>232267.97</v>
      </c>
      <c r="D103" s="92">
        <f t="shared" si="23"/>
        <v>283253.62195121951</v>
      </c>
      <c r="E103" s="95">
        <f t="shared" si="24"/>
        <v>12581.23228800984</v>
      </c>
      <c r="F103" s="95">
        <f t="shared" si="25"/>
        <v>7667.9296716215904</v>
      </c>
      <c r="G103" s="95">
        <f t="shared" si="26"/>
        <v>3680.6062423783633</v>
      </c>
      <c r="H103" s="95">
        <f t="shared" si="27"/>
        <v>460.07578029729541</v>
      </c>
      <c r="I103" s="95">
        <f t="shared" si="28"/>
        <v>920.15156059459082</v>
      </c>
      <c r="J103" s="95">
        <f t="shared" si="20"/>
        <v>306717.18686486362</v>
      </c>
      <c r="K103" s="105">
        <f t="shared" si="21"/>
        <v>308563.6193690325</v>
      </c>
      <c r="L103" s="95">
        <f t="shared" si="29"/>
        <v>15223.751901011983</v>
      </c>
      <c r="M103" s="95">
        <f t="shared" si="30"/>
        <v>9278.4757679441136</v>
      </c>
      <c r="N103" s="95">
        <f t="shared" si="31"/>
        <v>4453.6683686131746</v>
      </c>
      <c r="O103" s="95">
        <f t="shared" si="32"/>
        <v>556.70854607664683</v>
      </c>
      <c r="P103" s="95">
        <f t="shared" si="33"/>
        <v>1113.4170921532937</v>
      </c>
      <c r="Q103" s="95">
        <f t="shared" si="34"/>
        <v>59502.865099825591</v>
      </c>
      <c r="R103" s="95">
        <f t="shared" si="22"/>
        <v>371139.03071776452</v>
      </c>
      <c r="S103" s="114">
        <f t="shared" si="35"/>
        <v>373382.50872684433</v>
      </c>
      <c r="T103" s="95">
        <f t="shared" si="36"/>
        <v>428976.69426147063</v>
      </c>
      <c r="U103" s="95"/>
      <c r="V103" s="95">
        <f t="shared" si="37"/>
        <v>508077.68615519057</v>
      </c>
      <c r="W103" s="118">
        <f t="shared" si="38"/>
        <v>255011.25567688639</v>
      </c>
      <c r="X103" s="136"/>
      <c r="Y103" s="136"/>
      <c r="Z103" s="136"/>
      <c r="AA103" s="136"/>
      <c r="AB103" s="136"/>
      <c r="AC103" s="136"/>
    </row>
    <row r="104" spans="1:29">
      <c r="A104" s="198" t="s">
        <v>256</v>
      </c>
      <c r="B104" s="199" t="s">
        <v>257</v>
      </c>
      <c r="C104" s="201">
        <v>46692.09</v>
      </c>
      <c r="D104" s="92">
        <f t="shared" si="23"/>
        <v>56941.573170731695</v>
      </c>
      <c r="E104" s="95">
        <f t="shared" si="24"/>
        <v>2529.1650428712201</v>
      </c>
      <c r="F104" s="95">
        <f t="shared" si="25"/>
        <v>1541.4594717516397</v>
      </c>
      <c r="G104" s="95">
        <f t="shared" si="26"/>
        <v>739.90054644078702</v>
      </c>
      <c r="H104" s="95">
        <f t="shared" si="27"/>
        <v>92.487568305098378</v>
      </c>
      <c r="I104" s="95">
        <f t="shared" si="28"/>
        <v>184.97513661019676</v>
      </c>
      <c r="J104" s="95">
        <f t="shared" si="20"/>
        <v>61658.378870065586</v>
      </c>
      <c r="K104" s="105">
        <f t="shared" si="21"/>
        <v>62029.561313618091</v>
      </c>
      <c r="L104" s="95">
        <f t="shared" si="29"/>
        <v>3060.3823415674683</v>
      </c>
      <c r="M104" s="95">
        <f t="shared" si="30"/>
        <v>1865.2224222722814</v>
      </c>
      <c r="N104" s="95">
        <f t="shared" si="31"/>
        <v>895.306762690695</v>
      </c>
      <c r="O104" s="95">
        <f t="shared" si="32"/>
        <v>111.91334533633687</v>
      </c>
      <c r="P104" s="95">
        <f t="shared" si="33"/>
        <v>223.82669067267375</v>
      </c>
      <c r="Q104" s="95">
        <f t="shared" si="34"/>
        <v>11961.671394032139</v>
      </c>
      <c r="R104" s="95">
        <f t="shared" si="22"/>
        <v>74608.89689089125</v>
      </c>
      <c r="S104" s="114">
        <f t="shared" si="35"/>
        <v>75059.896127303291</v>
      </c>
      <c r="T104" s="95">
        <f t="shared" si="36"/>
        <v>86235.818121452859</v>
      </c>
      <c r="U104" s="95"/>
      <c r="V104" s="95">
        <f t="shared" si="37"/>
        <v>102137.23850494715</v>
      </c>
      <c r="W104" s="118">
        <f t="shared" si="38"/>
        <v>51264.100259188504</v>
      </c>
      <c r="X104" s="136"/>
      <c r="Y104" s="136"/>
      <c r="Z104" s="136"/>
      <c r="AA104" s="136"/>
      <c r="AB104" s="136"/>
      <c r="AC104" s="136"/>
    </row>
    <row r="105" spans="1:29">
      <c r="A105" s="198" t="s">
        <v>382</v>
      </c>
      <c r="B105" s="199" t="s">
        <v>383</v>
      </c>
      <c r="C105" s="201">
        <v>12998.13</v>
      </c>
      <c r="D105" s="92">
        <f t="shared" si="23"/>
        <v>15851.378048780485</v>
      </c>
      <c r="E105" s="95">
        <f t="shared" si="24"/>
        <v>704.06820552893851</v>
      </c>
      <c r="F105" s="95">
        <f t="shared" si="25"/>
        <v>429.11102509138357</v>
      </c>
      <c r="G105" s="95">
        <f t="shared" si="26"/>
        <v>205.97329204386409</v>
      </c>
      <c r="H105" s="95">
        <f t="shared" si="27"/>
        <v>25.746661505483011</v>
      </c>
      <c r="I105" s="95">
        <f t="shared" si="28"/>
        <v>51.493323010966023</v>
      </c>
      <c r="J105" s="95">
        <f t="shared" si="20"/>
        <v>17164.441003655342</v>
      </c>
      <c r="K105" s="105">
        <f t="shared" si="21"/>
        <v>17267.770660884504</v>
      </c>
      <c r="L105" s="95">
        <f t="shared" si="29"/>
        <v>851.94831770002918</v>
      </c>
      <c r="M105" s="95">
        <f t="shared" si="30"/>
        <v>519.24005808285744</v>
      </c>
      <c r="N105" s="95">
        <f t="shared" si="31"/>
        <v>249.2352278797716</v>
      </c>
      <c r="O105" s="95">
        <f t="shared" si="32"/>
        <v>31.15440348497145</v>
      </c>
      <c r="P105" s="95">
        <f t="shared" si="33"/>
        <v>62.3088069699429</v>
      </c>
      <c r="Q105" s="95">
        <f t="shared" si="34"/>
        <v>3329.8864924853647</v>
      </c>
      <c r="R105" s="95">
        <f t="shared" si="22"/>
        <v>20769.602323314299</v>
      </c>
      <c r="S105" s="114">
        <f t="shared" si="35"/>
        <v>20895.151355383423</v>
      </c>
      <c r="T105" s="95">
        <f t="shared" si="36"/>
        <v>24006.301165764908</v>
      </c>
      <c r="U105" s="95"/>
      <c r="V105" s="95">
        <f t="shared" si="37"/>
        <v>28432.933799457438</v>
      </c>
      <c r="W105" s="118">
        <f t="shared" si="38"/>
        <v>14270.884843706202</v>
      </c>
      <c r="X105" s="136"/>
      <c r="Y105" s="136"/>
      <c r="Z105" s="136"/>
      <c r="AA105" s="136"/>
      <c r="AB105" s="136"/>
      <c r="AC105" s="136"/>
    </row>
    <row r="106" spans="1:29">
      <c r="A106" s="198" t="s">
        <v>948</v>
      </c>
      <c r="B106" s="199" t="s">
        <v>949</v>
      </c>
      <c r="C106" s="201">
        <v>10010</v>
      </c>
      <c r="D106" s="92">
        <f t="shared" si="23"/>
        <v>12207.317073170731</v>
      </c>
      <c r="E106" s="95">
        <f t="shared" si="24"/>
        <v>542.21051315417481</v>
      </c>
      <c r="F106" s="95">
        <f t="shared" si="25"/>
        <v>330.46302515552236</v>
      </c>
      <c r="G106" s="95">
        <f t="shared" si="26"/>
        <v>158.62225207465073</v>
      </c>
      <c r="H106" s="95">
        <f t="shared" si="27"/>
        <v>19.827781509331341</v>
      </c>
      <c r="I106" s="95">
        <f t="shared" si="28"/>
        <v>39.655563018662683</v>
      </c>
      <c r="J106" s="95">
        <f t="shared" si="20"/>
        <v>13218.521006220893</v>
      </c>
      <c r="K106" s="105">
        <f t="shared" si="21"/>
        <v>13298.096288885701</v>
      </c>
      <c r="L106" s="95">
        <f t="shared" si="29"/>
        <v>656.09458131110341</v>
      </c>
      <c r="M106" s="95">
        <f t="shared" si="30"/>
        <v>399.87236482550975</v>
      </c>
      <c r="N106" s="95">
        <f t="shared" si="31"/>
        <v>191.93873511624469</v>
      </c>
      <c r="O106" s="95">
        <f t="shared" si="32"/>
        <v>23.992341889530586</v>
      </c>
      <c r="P106" s="95">
        <f t="shared" si="33"/>
        <v>47.984683779061172</v>
      </c>
      <c r="Q106" s="95">
        <f t="shared" si="34"/>
        <v>2564.381475625994</v>
      </c>
      <c r="R106" s="95">
        <f t="shared" si="22"/>
        <v>15994.89459302039</v>
      </c>
      <c r="S106" s="114">
        <f t="shared" si="35"/>
        <v>16091.581255718174</v>
      </c>
      <c r="T106" s="95">
        <f t="shared" si="36"/>
        <v>18487.511255027202</v>
      </c>
      <c r="U106" s="95"/>
      <c r="V106" s="95">
        <f t="shared" si="37"/>
        <v>21896.50875414917</v>
      </c>
      <c r="W106" s="118">
        <f t="shared" si="38"/>
        <v>10990.162222219587</v>
      </c>
      <c r="X106" s="136"/>
      <c r="Y106" s="136"/>
      <c r="Z106" s="136"/>
      <c r="AA106" s="136"/>
      <c r="AB106" s="136"/>
      <c r="AC106" s="136"/>
    </row>
    <row r="107" spans="1:29">
      <c r="A107" s="198" t="s">
        <v>282</v>
      </c>
      <c r="B107" s="199" t="s">
        <v>283</v>
      </c>
      <c r="C107" s="201">
        <v>5790</v>
      </c>
      <c r="D107" s="92">
        <f t="shared" si="23"/>
        <v>7060.9756097560967</v>
      </c>
      <c r="E107" s="95">
        <f t="shared" si="24"/>
        <v>313.62626085541183</v>
      </c>
      <c r="F107" s="95">
        <f t="shared" si="25"/>
        <v>191.14694462042701</v>
      </c>
      <c r="G107" s="95">
        <f t="shared" si="26"/>
        <v>91.750533417804959</v>
      </c>
      <c r="H107" s="95">
        <f t="shared" si="27"/>
        <v>11.46881667722562</v>
      </c>
      <c r="I107" s="95">
        <f t="shared" si="28"/>
        <v>22.93763335445124</v>
      </c>
      <c r="J107" s="95">
        <f t="shared" si="20"/>
        <v>7645.8777848170803</v>
      </c>
      <c r="K107" s="105">
        <f t="shared" si="21"/>
        <v>7691.905845419401</v>
      </c>
      <c r="L107" s="95">
        <f t="shared" si="29"/>
        <v>379.49926331581304</v>
      </c>
      <c r="M107" s="95">
        <f t="shared" si="30"/>
        <v>231.29480442954059</v>
      </c>
      <c r="N107" s="95">
        <f t="shared" si="31"/>
        <v>111.02150612617949</v>
      </c>
      <c r="O107" s="95">
        <f t="shared" si="32"/>
        <v>13.877688265772436</v>
      </c>
      <c r="P107" s="95">
        <f t="shared" si="33"/>
        <v>27.755376531544872</v>
      </c>
      <c r="Q107" s="95">
        <f t="shared" si="34"/>
        <v>1483.2935808066438</v>
      </c>
      <c r="R107" s="95">
        <f t="shared" si="22"/>
        <v>9251.7921771816236</v>
      </c>
      <c r="S107" s="114">
        <f t="shared" si="35"/>
        <v>9307.7178292315912</v>
      </c>
      <c r="T107" s="95">
        <f t="shared" si="36"/>
        <v>10693.575441219531</v>
      </c>
      <c r="U107" s="95"/>
      <c r="V107" s="95">
        <f t="shared" si="37"/>
        <v>12665.413155496874</v>
      </c>
      <c r="W107" s="118">
        <f t="shared" si="38"/>
        <v>6356.9469796854555</v>
      </c>
      <c r="X107" s="136"/>
      <c r="Y107" s="136"/>
      <c r="Z107" s="136"/>
      <c r="AA107" s="136"/>
      <c r="AB107" s="136"/>
      <c r="AC107" s="136"/>
    </row>
    <row r="108" spans="1:29">
      <c r="A108" s="198" t="s">
        <v>954</v>
      </c>
      <c r="B108" s="199" t="s">
        <v>955</v>
      </c>
      <c r="C108" s="201">
        <v>1300</v>
      </c>
      <c r="D108" s="92">
        <f t="shared" si="23"/>
        <v>1585.3658536585365</v>
      </c>
      <c r="E108" s="95">
        <f t="shared" si="24"/>
        <v>70.416949760282449</v>
      </c>
      <c r="F108" s="95">
        <f t="shared" si="25"/>
        <v>42.917275994223687</v>
      </c>
      <c r="G108" s="95">
        <f t="shared" si="26"/>
        <v>20.60029247722737</v>
      </c>
      <c r="H108" s="95">
        <f t="shared" si="27"/>
        <v>2.5750365596534213</v>
      </c>
      <c r="I108" s="95">
        <f t="shared" si="28"/>
        <v>5.1500731193068425</v>
      </c>
      <c r="J108" s="95">
        <f t="shared" si="20"/>
        <v>1716.6910397689473</v>
      </c>
      <c r="K108" s="105">
        <f t="shared" si="21"/>
        <v>1727.025492063078</v>
      </c>
      <c r="L108" s="95">
        <f t="shared" si="29"/>
        <v>85.207088481961478</v>
      </c>
      <c r="M108" s="95">
        <f t="shared" si="30"/>
        <v>51.931475951364909</v>
      </c>
      <c r="N108" s="95">
        <f t="shared" si="31"/>
        <v>24.927108456655155</v>
      </c>
      <c r="O108" s="95">
        <f t="shared" si="32"/>
        <v>3.1158885570818944</v>
      </c>
      <c r="P108" s="95">
        <f t="shared" si="33"/>
        <v>6.2317771141637888</v>
      </c>
      <c r="Q108" s="95">
        <f t="shared" si="34"/>
        <v>333.03655527610312</v>
      </c>
      <c r="R108" s="95">
        <f t="shared" si="22"/>
        <v>2077.2590380545962</v>
      </c>
      <c r="S108" s="114">
        <f t="shared" si="35"/>
        <v>2089.8157474958671</v>
      </c>
      <c r="T108" s="95">
        <f t="shared" si="36"/>
        <v>2400.9754876658708</v>
      </c>
      <c r="U108" s="95"/>
      <c r="V108" s="95">
        <f t="shared" si="37"/>
        <v>2843.7024356037887</v>
      </c>
      <c r="W108" s="118">
        <f t="shared" si="38"/>
        <v>1427.2937950934529</v>
      </c>
      <c r="X108" s="136"/>
      <c r="Y108" s="136"/>
      <c r="Z108" s="136"/>
      <c r="AA108" s="136"/>
      <c r="AB108" s="136"/>
      <c r="AC108" s="136"/>
    </row>
    <row r="109" spans="1:29">
      <c r="A109" s="198" t="s">
        <v>824</v>
      </c>
      <c r="B109" s="199" t="s">
        <v>825</v>
      </c>
      <c r="C109" s="201">
        <v>748.79</v>
      </c>
      <c r="D109" s="92">
        <f t="shared" si="23"/>
        <v>913.15853658536571</v>
      </c>
      <c r="E109" s="95">
        <f t="shared" si="24"/>
        <v>40.55962139307838</v>
      </c>
      <c r="F109" s="95">
        <f t="shared" si="25"/>
        <v>24.720020839780577</v>
      </c>
      <c r="G109" s="95">
        <f t="shared" si="26"/>
        <v>11.865610003094677</v>
      </c>
      <c r="H109" s="95">
        <f t="shared" si="27"/>
        <v>1.4832012503868346</v>
      </c>
      <c r="I109" s="95">
        <f t="shared" si="28"/>
        <v>2.9664025007736692</v>
      </c>
      <c r="J109" s="95">
        <f t="shared" si="20"/>
        <v>988.80083359122307</v>
      </c>
      <c r="K109" s="105">
        <f t="shared" si="21"/>
        <v>994.75339861685552</v>
      </c>
      <c r="L109" s="95">
        <f t="shared" si="29"/>
        <v>49.078627526467642</v>
      </c>
      <c r="M109" s="95">
        <f t="shared" si="30"/>
        <v>29.91213067509425</v>
      </c>
      <c r="N109" s="95">
        <f t="shared" si="31"/>
        <v>14.35782272404524</v>
      </c>
      <c r="O109" s="95">
        <f t="shared" si="32"/>
        <v>1.794727840505655</v>
      </c>
      <c r="P109" s="95">
        <f t="shared" si="33"/>
        <v>3.5894556810113101</v>
      </c>
      <c r="Q109" s="95">
        <f t="shared" si="34"/>
        <v>191.82649401937942</v>
      </c>
      <c r="R109" s="95">
        <f t="shared" si="22"/>
        <v>1196.48522700377</v>
      </c>
      <c r="S109" s="114">
        <f t="shared" si="35"/>
        <v>1203.7177950518692</v>
      </c>
      <c r="T109" s="95">
        <f t="shared" si="36"/>
        <v>1382.9434118533286</v>
      </c>
      <c r="U109" s="95"/>
      <c r="V109" s="95">
        <f t="shared" si="37"/>
        <v>1637.950728273662</v>
      </c>
      <c r="W109" s="118">
        <f t="shared" si="38"/>
        <v>822.11024679078969</v>
      </c>
      <c r="X109" s="136"/>
      <c r="Y109" s="136"/>
      <c r="Z109" s="136"/>
      <c r="AA109" s="136"/>
      <c r="AB109" s="136"/>
      <c r="AC109" s="136"/>
    </row>
    <row r="110" spans="1:29">
      <c r="A110" s="198" t="s">
        <v>109</v>
      </c>
      <c r="B110" s="199" t="s">
        <v>110</v>
      </c>
      <c r="C110" s="201">
        <v>349200</v>
      </c>
      <c r="D110" s="92">
        <f t="shared" si="23"/>
        <v>425853.65853658534</v>
      </c>
      <c r="E110" s="95">
        <f t="shared" si="24"/>
        <v>18915.076043300487</v>
      </c>
      <c r="F110" s="95">
        <f t="shared" si="25"/>
        <v>11528.240597833008</v>
      </c>
      <c r="G110" s="95">
        <f t="shared" si="26"/>
        <v>5533.5554869598436</v>
      </c>
      <c r="H110" s="95">
        <f t="shared" si="27"/>
        <v>691.69443586998045</v>
      </c>
      <c r="I110" s="95">
        <f t="shared" si="28"/>
        <v>1383.3888717399609</v>
      </c>
      <c r="J110" s="95">
        <f t="shared" si="20"/>
        <v>461129.62391332031</v>
      </c>
      <c r="K110" s="105">
        <f t="shared" si="21"/>
        <v>463905.61679109756</v>
      </c>
      <c r="L110" s="95">
        <f t="shared" si="29"/>
        <v>22887.934844539195</v>
      </c>
      <c r="M110" s="95">
        <f t="shared" si="30"/>
        <v>13949.593386320483</v>
      </c>
      <c r="N110" s="95">
        <f t="shared" si="31"/>
        <v>6695.804825433831</v>
      </c>
      <c r="O110" s="95">
        <f t="shared" si="32"/>
        <v>836.97560317922887</v>
      </c>
      <c r="P110" s="95">
        <f t="shared" si="33"/>
        <v>1673.9512063584577</v>
      </c>
      <c r="Q110" s="95">
        <f t="shared" si="34"/>
        <v>89458.742386473241</v>
      </c>
      <c r="R110" s="95">
        <f t="shared" si="22"/>
        <v>557983.73545281927</v>
      </c>
      <c r="S110" s="114">
        <f t="shared" si="35"/>
        <v>561356.66078888974</v>
      </c>
      <c r="T110" s="95">
        <f t="shared" si="36"/>
        <v>644938.95407147845</v>
      </c>
      <c r="U110" s="95"/>
      <c r="V110" s="95">
        <f t="shared" si="37"/>
        <v>763862.22347141767</v>
      </c>
      <c r="W110" s="118">
        <f t="shared" si="38"/>
        <v>383393.07172817981</v>
      </c>
      <c r="X110" s="136"/>
      <c r="Y110" s="136"/>
      <c r="Z110" s="136"/>
      <c r="AA110" s="136"/>
      <c r="AB110" s="136"/>
      <c r="AC110" s="136"/>
    </row>
    <row r="111" spans="1:29">
      <c r="A111" s="198" t="s">
        <v>253</v>
      </c>
      <c r="B111" s="199" t="s">
        <v>254</v>
      </c>
      <c r="C111" s="201">
        <v>26918.52</v>
      </c>
      <c r="D111" s="92">
        <f t="shared" si="23"/>
        <v>32827.463414634141</v>
      </c>
      <c r="E111" s="95">
        <f t="shared" si="24"/>
        <v>1458.0923618931988</v>
      </c>
      <c r="F111" s="95">
        <f t="shared" si="25"/>
        <v>888.66888630463859</v>
      </c>
      <c r="G111" s="95">
        <f t="shared" si="26"/>
        <v>426.56106542622649</v>
      </c>
      <c r="H111" s="95">
        <f t="shared" si="27"/>
        <v>53.320133178278311</v>
      </c>
      <c r="I111" s="95">
        <f t="shared" si="28"/>
        <v>106.64026635655662</v>
      </c>
      <c r="J111" s="95">
        <f t="shared" si="20"/>
        <v>35546.755452185542</v>
      </c>
      <c r="K111" s="105">
        <f t="shared" si="21"/>
        <v>35760.746345084466</v>
      </c>
      <c r="L111" s="95">
        <f t="shared" si="29"/>
        <v>1764.3451657257303</v>
      </c>
      <c r="M111" s="95">
        <f t="shared" si="30"/>
        <v>1075.3219030971809</v>
      </c>
      <c r="N111" s="95">
        <f t="shared" si="31"/>
        <v>516.15451348664681</v>
      </c>
      <c r="O111" s="95">
        <f t="shared" si="32"/>
        <v>64.519314185830851</v>
      </c>
      <c r="P111" s="95">
        <f t="shared" si="33"/>
        <v>129.0386283716617</v>
      </c>
      <c r="Q111" s="95">
        <f t="shared" si="34"/>
        <v>6896.0393645622207</v>
      </c>
      <c r="R111" s="95">
        <f t="shared" si="22"/>
        <v>43012.876123887232</v>
      </c>
      <c r="S111" s="114">
        <f t="shared" si="35"/>
        <v>43272.882304063416</v>
      </c>
      <c r="T111" s="95">
        <f t="shared" si="36"/>
        <v>49715.928218648834</v>
      </c>
      <c r="U111" s="95"/>
      <c r="V111" s="95">
        <f t="shared" si="37"/>
        <v>58883.277605268682</v>
      </c>
      <c r="W111" s="118">
        <f t="shared" si="38"/>
        <v>29554.335822383859</v>
      </c>
      <c r="X111" s="136"/>
      <c r="Y111" s="136"/>
      <c r="Z111" s="136"/>
      <c r="AA111" s="136"/>
      <c r="AB111" s="136"/>
      <c r="AC111" s="136"/>
    </row>
    <row r="112" spans="1:29">
      <c r="A112" s="198" t="s">
        <v>487</v>
      </c>
      <c r="B112" s="199" t="s">
        <v>488</v>
      </c>
      <c r="C112" s="201">
        <v>10075</v>
      </c>
      <c r="D112" s="92">
        <f t="shared" si="23"/>
        <v>12286.585365853658</v>
      </c>
      <c r="E112" s="95">
        <f t="shared" si="24"/>
        <v>545.73136064218909</v>
      </c>
      <c r="F112" s="95">
        <f t="shared" si="25"/>
        <v>332.60888895523362</v>
      </c>
      <c r="G112" s="95">
        <f t="shared" si="26"/>
        <v>159.65226669851211</v>
      </c>
      <c r="H112" s="95">
        <f t="shared" si="27"/>
        <v>19.956533337314013</v>
      </c>
      <c r="I112" s="95">
        <f t="shared" si="28"/>
        <v>39.913066674628027</v>
      </c>
      <c r="J112" s="95">
        <f t="shared" si="20"/>
        <v>13304.355558209343</v>
      </c>
      <c r="K112" s="105">
        <f t="shared" si="21"/>
        <v>13384.447563488855</v>
      </c>
      <c r="L112" s="95">
        <f t="shared" si="29"/>
        <v>660.35493573520148</v>
      </c>
      <c r="M112" s="95">
        <f t="shared" si="30"/>
        <v>402.46893862307803</v>
      </c>
      <c r="N112" s="95">
        <f t="shared" si="31"/>
        <v>193.18509053907746</v>
      </c>
      <c r="O112" s="95">
        <f t="shared" si="32"/>
        <v>24.148136317384683</v>
      </c>
      <c r="P112" s="95">
        <f t="shared" si="33"/>
        <v>48.296272634769366</v>
      </c>
      <c r="Q112" s="95">
        <f t="shared" si="34"/>
        <v>2581.0333033897991</v>
      </c>
      <c r="R112" s="95">
        <f t="shared" si="22"/>
        <v>16098.757544923121</v>
      </c>
      <c r="S112" s="114">
        <f t="shared" si="35"/>
        <v>16196.072043092969</v>
      </c>
      <c r="T112" s="95">
        <f t="shared" si="36"/>
        <v>18607.560029410499</v>
      </c>
      <c r="U112" s="95"/>
      <c r="V112" s="95">
        <f t="shared" si="37"/>
        <v>22038.693875929363</v>
      </c>
      <c r="W112" s="118">
        <f t="shared" si="38"/>
        <v>11061.526911974261</v>
      </c>
      <c r="X112" s="136"/>
      <c r="Y112" s="136"/>
      <c r="Z112" s="136"/>
      <c r="AA112" s="136"/>
      <c r="AB112" s="136"/>
      <c r="AC112" s="136"/>
    </row>
    <row r="113" spans="1:29">
      <c r="A113" s="198" t="s">
        <v>610</v>
      </c>
      <c r="B113" s="199" t="s">
        <v>611</v>
      </c>
      <c r="C113" s="201">
        <v>4950</v>
      </c>
      <c r="D113" s="92">
        <f t="shared" si="23"/>
        <v>6036.585365853658</v>
      </c>
      <c r="E113" s="95">
        <f t="shared" si="24"/>
        <v>268.12607793338316</v>
      </c>
      <c r="F113" s="95">
        <f t="shared" si="25"/>
        <v>163.41578167031327</v>
      </c>
      <c r="G113" s="95">
        <f t="shared" si="26"/>
        <v>78.439575201750358</v>
      </c>
      <c r="H113" s="95">
        <f t="shared" si="27"/>
        <v>9.8049469002187948</v>
      </c>
      <c r="I113" s="95">
        <f t="shared" si="28"/>
        <v>19.60989380043759</v>
      </c>
      <c r="J113" s="95">
        <f t="shared" si="20"/>
        <v>6536.6312668125302</v>
      </c>
      <c r="K113" s="105">
        <f t="shared" si="21"/>
        <v>6575.9816813171046</v>
      </c>
      <c r="L113" s="95">
        <f t="shared" si="29"/>
        <v>324.44237537362255</v>
      </c>
      <c r="M113" s="95">
        <f t="shared" si="30"/>
        <v>197.7390815071202</v>
      </c>
      <c r="N113" s="95">
        <f t="shared" si="31"/>
        <v>94.914759123417696</v>
      </c>
      <c r="O113" s="95">
        <f t="shared" si="32"/>
        <v>11.864344890427212</v>
      </c>
      <c r="P113" s="95">
        <f t="shared" si="33"/>
        <v>23.728689780854424</v>
      </c>
      <c r="Q113" s="95">
        <f t="shared" si="34"/>
        <v>1268.1007297051619</v>
      </c>
      <c r="R113" s="95">
        <f t="shared" si="22"/>
        <v>7909.5632602848082</v>
      </c>
      <c r="S113" s="114">
        <f t="shared" si="35"/>
        <v>7957.375346234262</v>
      </c>
      <c r="T113" s="95">
        <f t="shared" si="36"/>
        <v>9142.1758953431236</v>
      </c>
      <c r="U113" s="95"/>
      <c r="V113" s="95">
        <f t="shared" si="37"/>
        <v>10827.943889414426</v>
      </c>
      <c r="W113" s="118">
        <f t="shared" si="38"/>
        <v>5434.6956043943019</v>
      </c>
      <c r="X113" s="136"/>
      <c r="Y113" s="136"/>
      <c r="Z113" s="136"/>
      <c r="AA113" s="136"/>
      <c r="AB113" s="136"/>
      <c r="AC113" s="136"/>
    </row>
    <row r="114" spans="1:29">
      <c r="A114" s="198" t="s">
        <v>408</v>
      </c>
      <c r="B114" s="199" t="s">
        <v>1050</v>
      </c>
      <c r="C114" s="201">
        <v>3500</v>
      </c>
      <c r="D114" s="92">
        <f t="shared" si="23"/>
        <v>4268.292682926829</v>
      </c>
      <c r="E114" s="95">
        <f t="shared" si="24"/>
        <v>189.58409550845275</v>
      </c>
      <c r="F114" s="95">
        <f t="shared" si="25"/>
        <v>115.54651229214069</v>
      </c>
      <c r="G114" s="95">
        <f t="shared" si="26"/>
        <v>55.462325900227533</v>
      </c>
      <c r="H114" s="95">
        <f t="shared" si="27"/>
        <v>6.9327907375284417</v>
      </c>
      <c r="I114" s="95">
        <f t="shared" si="28"/>
        <v>13.865581475056883</v>
      </c>
      <c r="J114" s="95">
        <f t="shared" si="20"/>
        <v>4621.8604916856275</v>
      </c>
      <c r="K114" s="105">
        <f t="shared" si="21"/>
        <v>4649.6840170929026</v>
      </c>
      <c r="L114" s="95">
        <f t="shared" si="29"/>
        <v>229.40369975912708</v>
      </c>
      <c r="M114" s="95">
        <f t="shared" si="30"/>
        <v>139.81551217675167</v>
      </c>
      <c r="N114" s="95">
        <f t="shared" si="31"/>
        <v>67.111445844840802</v>
      </c>
      <c r="O114" s="95">
        <f t="shared" si="32"/>
        <v>8.3889307306051002</v>
      </c>
      <c r="P114" s="95">
        <f t="shared" si="33"/>
        <v>16.7778614612102</v>
      </c>
      <c r="Q114" s="95">
        <f t="shared" si="34"/>
        <v>896.63687958950845</v>
      </c>
      <c r="R114" s="95">
        <f t="shared" si="22"/>
        <v>5592.6204870700667</v>
      </c>
      <c r="S114" s="114">
        <f t="shared" si="35"/>
        <v>5626.4270124888717</v>
      </c>
      <c r="T114" s="95">
        <f t="shared" si="36"/>
        <v>6464.164774485037</v>
      </c>
      <c r="U114" s="95"/>
      <c r="V114" s="95">
        <f t="shared" si="37"/>
        <v>7656.1219420102007</v>
      </c>
      <c r="W114" s="118">
        <f t="shared" si="38"/>
        <v>3842.7140637131429</v>
      </c>
      <c r="X114" s="136"/>
      <c r="Y114" s="136"/>
      <c r="Z114" s="136"/>
      <c r="AA114" s="136"/>
      <c r="AB114" s="136"/>
      <c r="AC114" s="136"/>
    </row>
    <row r="115" spans="1:29">
      <c r="A115" s="198" t="s">
        <v>654</v>
      </c>
      <c r="B115" s="199" t="s">
        <v>655</v>
      </c>
      <c r="C115" s="201">
        <v>3900</v>
      </c>
      <c r="D115" s="92">
        <f t="shared" si="23"/>
        <v>4756.0975609756097</v>
      </c>
      <c r="E115" s="95">
        <f t="shared" si="24"/>
        <v>211.25084928084738</v>
      </c>
      <c r="F115" s="95">
        <f t="shared" si="25"/>
        <v>128.75182798267107</v>
      </c>
      <c r="G115" s="95">
        <f t="shared" si="26"/>
        <v>61.80087743168211</v>
      </c>
      <c r="H115" s="95">
        <f t="shared" si="27"/>
        <v>7.7251096789602638</v>
      </c>
      <c r="I115" s="95">
        <f t="shared" si="28"/>
        <v>15.450219357920528</v>
      </c>
      <c r="J115" s="95">
        <f t="shared" si="20"/>
        <v>5150.0731193068423</v>
      </c>
      <c r="K115" s="105">
        <f t="shared" si="21"/>
        <v>5181.0764761892342</v>
      </c>
      <c r="L115" s="95">
        <f t="shared" si="29"/>
        <v>255.62126544588443</v>
      </c>
      <c r="M115" s="95">
        <f t="shared" si="30"/>
        <v>155.79442785409472</v>
      </c>
      <c r="N115" s="95">
        <f t="shared" si="31"/>
        <v>74.781325369965458</v>
      </c>
      <c r="O115" s="95">
        <f t="shared" si="32"/>
        <v>9.3476656712456823</v>
      </c>
      <c r="P115" s="95">
        <f t="shared" si="33"/>
        <v>18.695331342491365</v>
      </c>
      <c r="Q115" s="95">
        <f t="shared" si="34"/>
        <v>999.1096658283094</v>
      </c>
      <c r="R115" s="95">
        <f t="shared" si="22"/>
        <v>6231.7771141637886</v>
      </c>
      <c r="S115" s="114">
        <f t="shared" si="35"/>
        <v>6269.4472424876003</v>
      </c>
      <c r="T115" s="95">
        <f t="shared" si="36"/>
        <v>7202.9264629976124</v>
      </c>
      <c r="U115" s="95"/>
      <c r="V115" s="95">
        <f t="shared" si="37"/>
        <v>8531.1073068113656</v>
      </c>
      <c r="W115" s="118">
        <f t="shared" si="38"/>
        <v>4281.8813852803587</v>
      </c>
      <c r="X115" s="136"/>
      <c r="Y115" s="136"/>
      <c r="Z115" s="136"/>
      <c r="AA115" s="136"/>
      <c r="AB115" s="136"/>
      <c r="AC115" s="136"/>
    </row>
    <row r="116" spans="1:29">
      <c r="A116" s="198" t="s">
        <v>747</v>
      </c>
      <c r="B116" s="199" t="s">
        <v>748</v>
      </c>
      <c r="C116" s="201">
        <v>1950</v>
      </c>
      <c r="D116" s="92">
        <f t="shared" si="23"/>
        <v>2378.0487804878048</v>
      </c>
      <c r="E116" s="95">
        <f t="shared" si="24"/>
        <v>105.62542464042369</v>
      </c>
      <c r="F116" s="95">
        <f t="shared" si="25"/>
        <v>64.375913991335537</v>
      </c>
      <c r="G116" s="95">
        <f t="shared" si="26"/>
        <v>30.900438715841055</v>
      </c>
      <c r="H116" s="95">
        <f t="shared" si="27"/>
        <v>3.8625548394801319</v>
      </c>
      <c r="I116" s="95">
        <f t="shared" si="28"/>
        <v>7.7251096789602638</v>
      </c>
      <c r="J116" s="95">
        <f t="shared" si="20"/>
        <v>2575.0365596534211</v>
      </c>
      <c r="K116" s="105">
        <f t="shared" si="21"/>
        <v>2590.5382380946171</v>
      </c>
      <c r="L116" s="95">
        <f t="shared" si="29"/>
        <v>127.81063272294222</v>
      </c>
      <c r="M116" s="95">
        <f t="shared" si="30"/>
        <v>77.89721392704736</v>
      </c>
      <c r="N116" s="95">
        <f t="shared" si="31"/>
        <v>37.390662684982729</v>
      </c>
      <c r="O116" s="95">
        <f t="shared" si="32"/>
        <v>4.6738328356228411</v>
      </c>
      <c r="P116" s="95">
        <f t="shared" si="33"/>
        <v>9.3476656712456823</v>
      </c>
      <c r="Q116" s="95">
        <f t="shared" si="34"/>
        <v>499.5548329141547</v>
      </c>
      <c r="R116" s="95">
        <f t="shared" si="22"/>
        <v>3115.8885570818943</v>
      </c>
      <c r="S116" s="114">
        <f t="shared" si="35"/>
        <v>3134.7236212438002</v>
      </c>
      <c r="T116" s="95">
        <f t="shared" si="36"/>
        <v>3601.4632314988062</v>
      </c>
      <c r="U116" s="95"/>
      <c r="V116" s="95">
        <f t="shared" si="37"/>
        <v>4265.5536534056828</v>
      </c>
      <c r="W116" s="118">
        <f t="shared" si="38"/>
        <v>2140.9406926401793</v>
      </c>
      <c r="X116" s="136"/>
      <c r="Y116" s="136"/>
      <c r="Z116" s="136"/>
      <c r="AA116" s="136"/>
      <c r="AB116" s="136"/>
      <c r="AC116" s="136"/>
    </row>
    <row r="117" spans="1:29">
      <c r="A117" s="198" t="s">
        <v>1211</v>
      </c>
      <c r="B117" s="199" t="s">
        <v>1210</v>
      </c>
      <c r="C117" s="201">
        <v>525415</v>
      </c>
      <c r="D117" s="92">
        <f t="shared" si="23"/>
        <v>640750</v>
      </c>
      <c r="E117" s="95">
        <f t="shared" si="24"/>
        <v>28460.093583306778</v>
      </c>
      <c r="F117" s="95">
        <f t="shared" si="25"/>
        <v>17345.677358850033</v>
      </c>
      <c r="G117" s="95">
        <f t="shared" si="26"/>
        <v>8325.9251322480141</v>
      </c>
      <c r="H117" s="95">
        <f t="shared" si="27"/>
        <v>1040.7406415310018</v>
      </c>
      <c r="I117" s="95">
        <f t="shared" si="28"/>
        <v>2081.4812830620035</v>
      </c>
      <c r="J117" s="95">
        <f t="shared" si="20"/>
        <v>693827.09435400122</v>
      </c>
      <c r="K117" s="105">
        <f t="shared" si="21"/>
        <v>698003.92224024783</v>
      </c>
      <c r="L117" s="95">
        <f t="shared" si="29"/>
        <v>34437.75568826907</v>
      </c>
      <c r="M117" s="95">
        <f t="shared" si="30"/>
        <v>20988.904951527995</v>
      </c>
      <c r="N117" s="95">
        <f t="shared" si="31"/>
        <v>10074.674376733437</v>
      </c>
      <c r="O117" s="95">
        <f t="shared" si="32"/>
        <v>1259.3342970916797</v>
      </c>
      <c r="P117" s="95">
        <f t="shared" si="33"/>
        <v>2518.6685941833593</v>
      </c>
      <c r="Q117" s="95">
        <f t="shared" si="34"/>
        <v>134601.84745414901</v>
      </c>
      <c r="R117" s="95">
        <f t="shared" si="22"/>
        <v>839556.19806111977</v>
      </c>
      <c r="S117" s="114">
        <f t="shared" si="35"/>
        <v>844631.18536195462</v>
      </c>
      <c r="T117" s="95">
        <f t="shared" si="36"/>
        <v>970391.18142458738</v>
      </c>
      <c r="U117" s="95"/>
      <c r="V117" s="95">
        <f t="shared" si="37"/>
        <v>1149326.0886175113</v>
      </c>
      <c r="W117" s="118">
        <f t="shared" si="38"/>
        <v>576862.7456530974</v>
      </c>
      <c r="X117" s="136"/>
      <c r="Y117" s="136"/>
      <c r="Z117" s="136"/>
      <c r="AA117" s="136"/>
      <c r="AB117" s="136"/>
      <c r="AC117" s="136"/>
    </row>
    <row r="118" spans="1:29">
      <c r="A118" s="198" t="s">
        <v>156</v>
      </c>
      <c r="B118" s="199" t="s">
        <v>157</v>
      </c>
      <c r="C118" s="201">
        <v>435005.99</v>
      </c>
      <c r="D118" s="92">
        <f t="shared" si="23"/>
        <v>530495.10975609755</v>
      </c>
      <c r="E118" s="95">
        <f t="shared" si="24"/>
        <v>23562.91918711687</v>
      </c>
      <c r="F118" s="95">
        <f t="shared" si="25"/>
        <v>14360.978563054239</v>
      </c>
      <c r="G118" s="95">
        <f t="shared" si="26"/>
        <v>6893.2697102660341</v>
      </c>
      <c r="H118" s="95">
        <f t="shared" si="27"/>
        <v>861.65871378325426</v>
      </c>
      <c r="I118" s="95">
        <f t="shared" si="28"/>
        <v>1723.3174275665085</v>
      </c>
      <c r="J118" s="95">
        <f t="shared" si="20"/>
        <v>574439.14252216951</v>
      </c>
      <c r="K118" s="105">
        <f t="shared" si="21"/>
        <v>577897.25686933578</v>
      </c>
      <c r="L118" s="95">
        <f t="shared" si="29"/>
        <v>28511.995292394808</v>
      </c>
      <c r="M118" s="95">
        <f t="shared" si="30"/>
        <v>17377.310083372835</v>
      </c>
      <c r="N118" s="95">
        <f t="shared" si="31"/>
        <v>8341.1088400189601</v>
      </c>
      <c r="O118" s="95">
        <f t="shared" si="32"/>
        <v>1042.63860500237</v>
      </c>
      <c r="P118" s="95">
        <f t="shared" si="33"/>
        <v>2085.27721000474</v>
      </c>
      <c r="Q118" s="95">
        <f t="shared" si="34"/>
        <v>111440.68956466997</v>
      </c>
      <c r="R118" s="95">
        <f t="shared" si="22"/>
        <v>695092.40333491331</v>
      </c>
      <c r="S118" s="114">
        <f t="shared" si="35"/>
        <v>699294.12935156119</v>
      </c>
      <c r="T118" s="95">
        <f t="shared" si="36"/>
        <v>803414.3992137115</v>
      </c>
      <c r="U118" s="95"/>
      <c r="V118" s="95">
        <f t="shared" si="37"/>
        <v>951559.68712710566</v>
      </c>
      <c r="W118" s="118">
        <f t="shared" si="38"/>
        <v>477601.03873498825</v>
      </c>
      <c r="X118" s="136"/>
      <c r="Y118" s="136"/>
      <c r="Z118" s="136"/>
      <c r="AA118" s="136"/>
      <c r="AB118" s="136"/>
      <c r="AC118" s="136"/>
    </row>
    <row r="119" spans="1:29">
      <c r="A119" s="198" t="s">
        <v>975</v>
      </c>
      <c r="B119" s="199" t="s">
        <v>1079</v>
      </c>
      <c r="C119" s="201">
        <v>418859</v>
      </c>
      <c r="D119" s="92">
        <f t="shared" si="23"/>
        <v>510803.65853658534</v>
      </c>
      <c r="E119" s="95">
        <f t="shared" si="24"/>
        <v>22688.287045878573</v>
      </c>
      <c r="F119" s="95">
        <f t="shared" si="25"/>
        <v>13827.913312049644</v>
      </c>
      <c r="G119" s="95">
        <f t="shared" si="26"/>
        <v>6637.3983897838289</v>
      </c>
      <c r="H119" s="95">
        <f t="shared" si="27"/>
        <v>829.67479872297861</v>
      </c>
      <c r="I119" s="95">
        <f t="shared" si="28"/>
        <v>1659.3495974459572</v>
      </c>
      <c r="J119" s="95">
        <f t="shared" si="20"/>
        <v>553116.53248198575</v>
      </c>
      <c r="K119" s="105">
        <f t="shared" si="21"/>
        <v>556446.28506157605</v>
      </c>
      <c r="L119" s="95">
        <f t="shared" si="29"/>
        <v>27453.658364973773</v>
      </c>
      <c r="M119" s="95">
        <f t="shared" si="30"/>
        <v>16732.281604240579</v>
      </c>
      <c r="N119" s="95">
        <f t="shared" si="31"/>
        <v>8031.4951700354777</v>
      </c>
      <c r="O119" s="95">
        <f t="shared" si="32"/>
        <v>1003.9368962544347</v>
      </c>
      <c r="P119" s="95">
        <f t="shared" si="33"/>
        <v>2007.8737925088694</v>
      </c>
      <c r="Q119" s="95">
        <f t="shared" si="34"/>
        <v>107304.12192799483</v>
      </c>
      <c r="R119" s="95">
        <f t="shared" si="22"/>
        <v>669291.26416962314</v>
      </c>
      <c r="S119" s="114">
        <f t="shared" si="35"/>
        <v>673337.02629259322</v>
      </c>
      <c r="T119" s="95">
        <f t="shared" si="36"/>
        <v>773592.45522172225</v>
      </c>
      <c r="U119" s="95"/>
      <c r="V119" s="95">
        <f t="shared" si="37"/>
        <v>916238.7372881287</v>
      </c>
      <c r="W119" s="118">
        <f t="shared" si="38"/>
        <v>459872.96286080667</v>
      </c>
      <c r="X119" s="136"/>
      <c r="Y119" s="136"/>
      <c r="Z119" s="136"/>
      <c r="AA119" s="136"/>
      <c r="AB119" s="136"/>
      <c r="AC119" s="136"/>
    </row>
    <row r="120" spans="1:29">
      <c r="A120" s="198" t="s">
        <v>164</v>
      </c>
      <c r="B120" s="199" t="s">
        <v>165</v>
      </c>
      <c r="C120" s="201">
        <v>388396.23</v>
      </c>
      <c r="D120" s="92">
        <f t="shared" si="23"/>
        <v>473653.93902439019</v>
      </c>
      <c r="E120" s="95">
        <f t="shared" si="24"/>
        <v>21038.213703840851</v>
      </c>
      <c r="F120" s="95">
        <f t="shared" si="25"/>
        <v>12822.237075404601</v>
      </c>
      <c r="G120" s="95">
        <f t="shared" si="26"/>
        <v>6154.6737961942081</v>
      </c>
      <c r="H120" s="95">
        <f t="shared" si="27"/>
        <v>769.33422452427601</v>
      </c>
      <c r="I120" s="95">
        <f t="shared" si="28"/>
        <v>1538.668449048552</v>
      </c>
      <c r="J120" s="95">
        <f t="shared" si="20"/>
        <v>512889.48301618401</v>
      </c>
      <c r="K120" s="105">
        <f t="shared" si="21"/>
        <v>515977.0694086111</v>
      </c>
      <c r="L120" s="95">
        <f t="shared" si="29"/>
        <v>25457.009181284815</v>
      </c>
      <c r="M120" s="95">
        <f t="shared" si="30"/>
        <v>15515.376521419839</v>
      </c>
      <c r="N120" s="95">
        <f t="shared" si="31"/>
        <v>7447.380730281523</v>
      </c>
      <c r="O120" s="95">
        <f t="shared" si="32"/>
        <v>930.92259128519038</v>
      </c>
      <c r="P120" s="95">
        <f t="shared" si="33"/>
        <v>1861.8451825703808</v>
      </c>
      <c r="Q120" s="95">
        <f t="shared" si="34"/>
        <v>99500.109631865416</v>
      </c>
      <c r="R120" s="95">
        <f t="shared" si="22"/>
        <v>620615.06085679354</v>
      </c>
      <c r="S120" s="114">
        <f t="shared" si="35"/>
        <v>624366.58286309731</v>
      </c>
      <c r="T120" s="95">
        <f t="shared" si="36"/>
        <v>717330.63671679667</v>
      </c>
      <c r="U120" s="95"/>
      <c r="V120" s="95">
        <f t="shared" si="37"/>
        <v>849602.54248486867</v>
      </c>
      <c r="W120" s="118">
        <f t="shared" si="38"/>
        <v>426427.33008976124</v>
      </c>
      <c r="X120" s="136"/>
      <c r="Y120" s="136"/>
      <c r="Z120" s="136"/>
      <c r="AA120" s="136"/>
      <c r="AB120" s="136"/>
      <c r="AC120" s="136"/>
    </row>
    <row r="121" spans="1:29">
      <c r="A121" s="198" t="s">
        <v>1231</v>
      </c>
      <c r="B121" s="199" t="s">
        <v>1232</v>
      </c>
      <c r="C121" s="201">
        <v>343585.01</v>
      </c>
      <c r="D121" s="92">
        <f t="shared" si="23"/>
        <v>419006.10975609755</v>
      </c>
      <c r="E121" s="95">
        <f t="shared" si="24"/>
        <v>18610.929528889341</v>
      </c>
      <c r="F121" s="95">
        <f t="shared" si="25"/>
        <v>11342.871308960081</v>
      </c>
      <c r="G121" s="95">
        <f t="shared" si="26"/>
        <v>5444.5782283008384</v>
      </c>
      <c r="H121" s="95">
        <f t="shared" si="27"/>
        <v>680.5722785376048</v>
      </c>
      <c r="I121" s="95">
        <f t="shared" si="28"/>
        <v>1361.1445570752096</v>
      </c>
      <c r="J121" s="95">
        <f t="shared" si="20"/>
        <v>453714.85235840321</v>
      </c>
      <c r="K121" s="105">
        <f t="shared" si="21"/>
        <v>456446.2084313443</v>
      </c>
      <c r="L121" s="95">
        <f t="shared" si="29"/>
        <v>22519.906421650478</v>
      </c>
      <c r="M121" s="95">
        <f t="shared" si="30"/>
        <v>13725.28975697267</v>
      </c>
      <c r="N121" s="95">
        <f t="shared" si="31"/>
        <v>6588.1390833468813</v>
      </c>
      <c r="O121" s="95">
        <f t="shared" si="32"/>
        <v>823.51738541836016</v>
      </c>
      <c r="P121" s="95">
        <f t="shared" si="33"/>
        <v>1647.0347708367203</v>
      </c>
      <c r="Q121" s="95">
        <f t="shared" si="34"/>
        <v>88020.283211465721</v>
      </c>
      <c r="R121" s="95">
        <f t="shared" si="22"/>
        <v>549011.59027890675</v>
      </c>
      <c r="S121" s="114">
        <f t="shared" si="35"/>
        <v>552330.2803857883</v>
      </c>
      <c r="T121" s="95">
        <f t="shared" si="36"/>
        <v>634568.60533802549</v>
      </c>
      <c r="U121" s="95"/>
      <c r="V121" s="95">
        <f t="shared" si="37"/>
        <v>751579.63828765543</v>
      </c>
      <c r="W121" s="118">
        <f t="shared" si="38"/>
        <v>377228.27143086307</v>
      </c>
      <c r="X121" s="136"/>
      <c r="Y121" s="136"/>
      <c r="Z121" s="136"/>
      <c r="AA121" s="136"/>
      <c r="AB121" s="136"/>
      <c r="AC121" s="136"/>
    </row>
    <row r="122" spans="1:29">
      <c r="A122" s="198" t="s">
        <v>89</v>
      </c>
      <c r="B122" s="199" t="s">
        <v>90</v>
      </c>
      <c r="C122" s="201">
        <v>232267.97</v>
      </c>
      <c r="D122" s="92">
        <f t="shared" si="23"/>
        <v>283253.62195121951</v>
      </c>
      <c r="E122" s="95">
        <f t="shared" si="24"/>
        <v>12581.23228800984</v>
      </c>
      <c r="F122" s="95">
        <f t="shared" si="25"/>
        <v>7667.9296716215904</v>
      </c>
      <c r="G122" s="95">
        <f t="shared" si="26"/>
        <v>3680.6062423783633</v>
      </c>
      <c r="H122" s="95">
        <f t="shared" si="27"/>
        <v>460.07578029729541</v>
      </c>
      <c r="I122" s="95">
        <f t="shared" si="28"/>
        <v>920.15156059459082</v>
      </c>
      <c r="J122" s="95">
        <f t="shared" si="20"/>
        <v>306717.18686486362</v>
      </c>
      <c r="K122" s="105">
        <f t="shared" si="21"/>
        <v>308563.6193690325</v>
      </c>
      <c r="L122" s="95">
        <f t="shared" si="29"/>
        <v>15223.751901011983</v>
      </c>
      <c r="M122" s="95">
        <f t="shared" si="30"/>
        <v>9278.4757679441136</v>
      </c>
      <c r="N122" s="95">
        <f t="shared" si="31"/>
        <v>4453.6683686131746</v>
      </c>
      <c r="O122" s="95">
        <f t="shared" si="32"/>
        <v>556.70854607664683</v>
      </c>
      <c r="P122" s="95">
        <f t="shared" si="33"/>
        <v>1113.4170921532937</v>
      </c>
      <c r="Q122" s="95">
        <f t="shared" si="34"/>
        <v>59502.865099825591</v>
      </c>
      <c r="R122" s="95">
        <f t="shared" si="22"/>
        <v>371139.03071776452</v>
      </c>
      <c r="S122" s="114">
        <f t="shared" si="35"/>
        <v>373382.50872684433</v>
      </c>
      <c r="T122" s="95">
        <f t="shared" si="36"/>
        <v>428976.69426147063</v>
      </c>
      <c r="U122" s="95"/>
      <c r="V122" s="95">
        <f t="shared" si="37"/>
        <v>508077.68615519057</v>
      </c>
      <c r="W122" s="118">
        <f t="shared" si="38"/>
        <v>255011.25567688639</v>
      </c>
      <c r="X122" s="136"/>
      <c r="Y122" s="136"/>
      <c r="Z122" s="136"/>
      <c r="AA122" s="136"/>
      <c r="AB122" s="136"/>
      <c r="AC122" s="136"/>
    </row>
    <row r="123" spans="1:29">
      <c r="A123" s="198" t="s">
        <v>85</v>
      </c>
      <c r="B123" s="199" t="s">
        <v>86</v>
      </c>
      <c r="C123" s="201">
        <v>206468.35</v>
      </c>
      <c r="D123" s="92">
        <f t="shared" si="23"/>
        <v>251790.6707317073</v>
      </c>
      <c r="E123" s="95">
        <f t="shared" si="24"/>
        <v>11183.747253106472</v>
      </c>
      <c r="F123" s="95">
        <f t="shared" si="25"/>
        <v>6816.1993546322883</v>
      </c>
      <c r="G123" s="95">
        <f t="shared" si="26"/>
        <v>3271.7756902234983</v>
      </c>
      <c r="H123" s="95">
        <f t="shared" si="27"/>
        <v>408.97196127793728</v>
      </c>
      <c r="I123" s="95">
        <f t="shared" si="28"/>
        <v>817.94392255587456</v>
      </c>
      <c r="J123" s="95">
        <f t="shared" si="20"/>
        <v>272647.9741852915</v>
      </c>
      <c r="K123" s="105">
        <f t="shared" si="21"/>
        <v>274289.31058015523</v>
      </c>
      <c r="L123" s="95">
        <f t="shared" si="29"/>
        <v>13532.743820903532</v>
      </c>
      <c r="M123" s="95">
        <f t="shared" si="30"/>
        <v>8247.8508867253786</v>
      </c>
      <c r="N123" s="95">
        <f t="shared" si="31"/>
        <v>3958.9684256281816</v>
      </c>
      <c r="O123" s="95">
        <f t="shared" si="32"/>
        <v>494.87105320352271</v>
      </c>
      <c r="P123" s="95">
        <f t="shared" si="33"/>
        <v>989.74210640704541</v>
      </c>
      <c r="Q123" s="95">
        <f t="shared" si="34"/>
        <v>52893.467736569852</v>
      </c>
      <c r="R123" s="95">
        <f t="shared" si="22"/>
        <v>329914.03546901513</v>
      </c>
      <c r="S123" s="114">
        <f t="shared" si="35"/>
        <v>331908.31476114481</v>
      </c>
      <c r="T123" s="95">
        <f t="shared" si="36"/>
        <v>381327.26717601361</v>
      </c>
      <c r="U123" s="95"/>
      <c r="V123" s="95">
        <f t="shared" si="37"/>
        <v>451641.9613616119</v>
      </c>
      <c r="W123" s="118">
        <f t="shared" si="38"/>
        <v>226685.3806447564</v>
      </c>
      <c r="X123" s="136"/>
      <c r="Y123" s="136"/>
      <c r="Z123" s="136"/>
      <c r="AA123" s="136"/>
      <c r="AB123" s="136"/>
      <c r="AC123" s="136"/>
    </row>
    <row r="124" spans="1:29">
      <c r="A124" s="198" t="s">
        <v>206</v>
      </c>
      <c r="B124" s="199" t="s">
        <v>1058</v>
      </c>
      <c r="C124" s="201">
        <v>159250</v>
      </c>
      <c r="D124" s="92">
        <f t="shared" si="23"/>
        <v>194207.31707317071</v>
      </c>
      <c r="E124" s="95">
        <f t="shared" si="24"/>
        <v>8626.0763456345994</v>
      </c>
      <c r="F124" s="95">
        <f t="shared" si="25"/>
        <v>5257.3663092924016</v>
      </c>
      <c r="G124" s="95">
        <f t="shared" si="26"/>
        <v>2523.5358284603526</v>
      </c>
      <c r="H124" s="95">
        <f t="shared" si="27"/>
        <v>315.44197855754408</v>
      </c>
      <c r="I124" s="95">
        <f t="shared" si="28"/>
        <v>630.88395711508815</v>
      </c>
      <c r="J124" s="95">
        <f t="shared" si="20"/>
        <v>210294.65237169605</v>
      </c>
      <c r="K124" s="105">
        <f t="shared" si="21"/>
        <v>211560.62277772705</v>
      </c>
      <c r="L124" s="95">
        <f t="shared" si="29"/>
        <v>10437.86833904028</v>
      </c>
      <c r="M124" s="95">
        <f t="shared" si="30"/>
        <v>6361.6058040422004</v>
      </c>
      <c r="N124" s="95">
        <f t="shared" si="31"/>
        <v>3053.570785940256</v>
      </c>
      <c r="O124" s="95">
        <f t="shared" si="32"/>
        <v>381.696348242532</v>
      </c>
      <c r="P124" s="95">
        <f t="shared" si="33"/>
        <v>763.39269648506399</v>
      </c>
      <c r="Q124" s="95">
        <f t="shared" si="34"/>
        <v>40796.978021322626</v>
      </c>
      <c r="R124" s="95">
        <f t="shared" si="22"/>
        <v>254464.23216168801</v>
      </c>
      <c r="S124" s="114">
        <f t="shared" si="35"/>
        <v>256002.42906824365</v>
      </c>
      <c r="T124" s="95">
        <f t="shared" si="36"/>
        <v>294119.49723906914</v>
      </c>
      <c r="U124" s="95"/>
      <c r="V124" s="95">
        <f t="shared" si="37"/>
        <v>348353.54836146411</v>
      </c>
      <c r="W124" s="118">
        <f t="shared" si="38"/>
        <v>174843.48989894797</v>
      </c>
      <c r="X124" s="136"/>
      <c r="Y124" s="136"/>
      <c r="Z124" s="136"/>
      <c r="AA124" s="136"/>
      <c r="AB124" s="136"/>
      <c r="AC124" s="136"/>
    </row>
    <row r="125" spans="1:29">
      <c r="A125" s="198" t="s">
        <v>16</v>
      </c>
      <c r="B125" s="199" t="s">
        <v>17</v>
      </c>
      <c r="C125" s="201">
        <v>147990.01</v>
      </c>
      <c r="D125" s="92">
        <f t="shared" si="23"/>
        <v>180475.62195121951</v>
      </c>
      <c r="E125" s="95">
        <f t="shared" si="24"/>
        <v>8016.1577686105375</v>
      </c>
      <c r="F125" s="95">
        <f t="shared" si="25"/>
        <v>4885.6370027368639</v>
      </c>
      <c r="G125" s="95">
        <f t="shared" si="26"/>
        <v>2345.105761313695</v>
      </c>
      <c r="H125" s="95">
        <f t="shared" si="27"/>
        <v>293.13822016421187</v>
      </c>
      <c r="I125" s="95">
        <f t="shared" si="28"/>
        <v>586.27644032842375</v>
      </c>
      <c r="J125" s="95">
        <f t="shared" si="20"/>
        <v>195425.48010947456</v>
      </c>
      <c r="K125" s="105">
        <f t="shared" si="21"/>
        <v>196601.93833897682</v>
      </c>
      <c r="L125" s="95">
        <f t="shared" si="29"/>
        <v>9699.8445203972042</v>
      </c>
      <c r="M125" s="95">
        <f t="shared" si="30"/>
        <v>5911.7997271978866</v>
      </c>
      <c r="N125" s="95">
        <f t="shared" si="31"/>
        <v>2837.6638690549853</v>
      </c>
      <c r="O125" s="95">
        <f t="shared" si="32"/>
        <v>354.70798363187316</v>
      </c>
      <c r="P125" s="95">
        <f t="shared" si="33"/>
        <v>709.41596726374632</v>
      </c>
      <c r="Q125" s="95">
        <f t="shared" si="34"/>
        <v>37912.371650520043</v>
      </c>
      <c r="R125" s="95">
        <f t="shared" si="22"/>
        <v>236471.98908791546</v>
      </c>
      <c r="S125" s="114">
        <f t="shared" si="35"/>
        <v>237901.42566928524</v>
      </c>
      <c r="T125" s="95">
        <f t="shared" si="36"/>
        <v>273323.37417648238</v>
      </c>
      <c r="U125" s="95"/>
      <c r="V125" s="95">
        <f t="shared" si="37"/>
        <v>323722.73221694544</v>
      </c>
      <c r="W125" s="118">
        <f t="shared" si="38"/>
        <v>162480.94077601391</v>
      </c>
      <c r="X125" s="136"/>
      <c r="Y125" s="136"/>
      <c r="Z125" s="136"/>
      <c r="AA125" s="136"/>
      <c r="AB125" s="136"/>
      <c r="AC125" s="136"/>
    </row>
    <row r="126" spans="1:29">
      <c r="A126" s="198" t="s">
        <v>1305</v>
      </c>
      <c r="B126" s="199" t="s">
        <v>1306</v>
      </c>
      <c r="C126" s="201">
        <v>48755.99</v>
      </c>
      <c r="D126" s="92">
        <f t="shared" si="23"/>
        <v>59458.524390243896</v>
      </c>
      <c r="E126" s="95">
        <f t="shared" si="24"/>
        <v>2640.9600756483333</v>
      </c>
      <c r="F126" s="95">
        <f t="shared" si="25"/>
        <v>1609.5955993858538</v>
      </c>
      <c r="G126" s="95">
        <f t="shared" si="26"/>
        <v>772.60588770520985</v>
      </c>
      <c r="H126" s="95">
        <f t="shared" si="27"/>
        <v>96.575735963151232</v>
      </c>
      <c r="I126" s="95">
        <f t="shared" si="28"/>
        <v>193.15147192630246</v>
      </c>
      <c r="J126" s="95">
        <f t="shared" si="20"/>
        <v>64383.823975434148</v>
      </c>
      <c r="K126" s="105">
        <f t="shared" si="21"/>
        <v>64771.413554440391</v>
      </c>
      <c r="L126" s="95">
        <f t="shared" si="29"/>
        <v>3195.6584261197145</v>
      </c>
      <c r="M126" s="95">
        <f t="shared" si="30"/>
        <v>1947.669632438452</v>
      </c>
      <c r="N126" s="95">
        <f t="shared" si="31"/>
        <v>934.88142357045695</v>
      </c>
      <c r="O126" s="95">
        <f t="shared" si="32"/>
        <v>116.86017794630712</v>
      </c>
      <c r="P126" s="95">
        <f t="shared" si="33"/>
        <v>233.72035589261424</v>
      </c>
      <c r="Q126" s="95">
        <f t="shared" si="34"/>
        <v>12490.405352827793</v>
      </c>
      <c r="R126" s="95">
        <f t="shared" si="22"/>
        <v>77906.785297538081</v>
      </c>
      <c r="S126" s="114">
        <f t="shared" si="35"/>
        <v>78377.719759039232</v>
      </c>
      <c r="T126" s="95">
        <f t="shared" si="36"/>
        <v>90047.643743755631</v>
      </c>
      <c r="U126" s="95"/>
      <c r="V126" s="95">
        <f t="shared" si="37"/>
        <v>106651.94424097997</v>
      </c>
      <c r="W126" s="118">
        <f t="shared" si="38"/>
        <v>53530.093846644952</v>
      </c>
      <c r="X126" s="136"/>
      <c r="Y126" s="136"/>
      <c r="Z126" s="136"/>
      <c r="AA126" s="136"/>
      <c r="AB126" s="136"/>
      <c r="AC126" s="136"/>
    </row>
    <row r="127" spans="1:29">
      <c r="A127" s="198" t="s">
        <v>364</v>
      </c>
      <c r="B127" s="199" t="s">
        <v>365</v>
      </c>
      <c r="C127" s="201">
        <v>26860</v>
      </c>
      <c r="D127" s="92">
        <f t="shared" si="23"/>
        <v>32756.097560975606</v>
      </c>
      <c r="E127" s="95">
        <f t="shared" si="24"/>
        <v>1454.9225158162974</v>
      </c>
      <c r="F127" s="95">
        <f t="shared" si="25"/>
        <v>886.73694861911395</v>
      </c>
      <c r="G127" s="95">
        <f t="shared" si="26"/>
        <v>425.6337353371747</v>
      </c>
      <c r="H127" s="95">
        <f t="shared" si="27"/>
        <v>53.204216917146837</v>
      </c>
      <c r="I127" s="95">
        <f t="shared" si="28"/>
        <v>106.40843383429367</v>
      </c>
      <c r="J127" s="95">
        <f t="shared" si="20"/>
        <v>35469.477944764556</v>
      </c>
      <c r="K127" s="105">
        <f t="shared" si="21"/>
        <v>35683.003628318671</v>
      </c>
      <c r="L127" s="95">
        <f t="shared" si="29"/>
        <v>1760.5095358657577</v>
      </c>
      <c r="M127" s="95">
        <f t="shared" si="30"/>
        <v>1072.9841877335855</v>
      </c>
      <c r="N127" s="95">
        <f t="shared" si="31"/>
        <v>515.03241011212106</v>
      </c>
      <c r="O127" s="95">
        <f t="shared" si="32"/>
        <v>64.379051264015132</v>
      </c>
      <c r="P127" s="95">
        <f t="shared" si="33"/>
        <v>128.75810252803026</v>
      </c>
      <c r="Q127" s="95">
        <f t="shared" si="34"/>
        <v>6881.0475959354835</v>
      </c>
      <c r="R127" s="95">
        <f t="shared" si="22"/>
        <v>42919.367509343421</v>
      </c>
      <c r="S127" s="114">
        <f t="shared" si="35"/>
        <v>43178.808444414601</v>
      </c>
      <c r="T127" s="95">
        <f t="shared" si="36"/>
        <v>49607.847383619446</v>
      </c>
      <c r="U127" s="95"/>
      <c r="V127" s="95">
        <f t="shared" si="37"/>
        <v>58755.267246398274</v>
      </c>
      <c r="W127" s="118">
        <f t="shared" si="38"/>
        <v>29490.085643238574</v>
      </c>
      <c r="X127" s="136"/>
      <c r="Y127" s="136"/>
      <c r="Z127" s="136"/>
      <c r="AA127" s="136"/>
      <c r="AB127" s="136"/>
      <c r="AC127" s="136"/>
    </row>
    <row r="128" spans="1:29">
      <c r="A128" s="198" t="s">
        <v>284</v>
      </c>
      <c r="B128" s="199" t="s">
        <v>285</v>
      </c>
      <c r="C128" s="201">
        <v>21000</v>
      </c>
      <c r="D128" s="92">
        <f t="shared" si="23"/>
        <v>25609.756097560974</v>
      </c>
      <c r="E128" s="95">
        <f t="shared" si="24"/>
        <v>1137.5045730507165</v>
      </c>
      <c r="F128" s="95">
        <f t="shared" si="25"/>
        <v>693.27907375284417</v>
      </c>
      <c r="G128" s="95">
        <f t="shared" si="26"/>
        <v>332.77395540136519</v>
      </c>
      <c r="H128" s="95">
        <f t="shared" si="27"/>
        <v>41.596744425170648</v>
      </c>
      <c r="I128" s="95">
        <f t="shared" si="28"/>
        <v>83.193488850341296</v>
      </c>
      <c r="J128" s="95">
        <f t="shared" si="20"/>
        <v>27731.162950113765</v>
      </c>
      <c r="K128" s="105">
        <f t="shared" si="21"/>
        <v>27898.104102557416</v>
      </c>
      <c r="L128" s="95">
        <f t="shared" si="29"/>
        <v>1376.4221985547624</v>
      </c>
      <c r="M128" s="95">
        <f t="shared" si="30"/>
        <v>838.89307306051001</v>
      </c>
      <c r="N128" s="95">
        <f t="shared" si="31"/>
        <v>402.66867506904481</v>
      </c>
      <c r="O128" s="95">
        <f t="shared" si="32"/>
        <v>50.333584383630601</v>
      </c>
      <c r="P128" s="95">
        <f t="shared" si="33"/>
        <v>100.6671687672612</v>
      </c>
      <c r="Q128" s="95">
        <f t="shared" si="34"/>
        <v>5379.8212775370503</v>
      </c>
      <c r="R128" s="95">
        <f t="shared" si="22"/>
        <v>33555.722922420398</v>
      </c>
      <c r="S128" s="114">
        <f t="shared" si="35"/>
        <v>33758.56207493323</v>
      </c>
      <c r="T128" s="95">
        <f t="shared" si="36"/>
        <v>38784.98864691022</v>
      </c>
      <c r="U128" s="95"/>
      <c r="V128" s="95">
        <f t="shared" si="37"/>
        <v>45936.7316520612</v>
      </c>
      <c r="W128" s="118">
        <f t="shared" si="38"/>
        <v>23056.284382278856</v>
      </c>
      <c r="X128" s="136"/>
      <c r="Y128" s="136"/>
      <c r="Z128" s="136"/>
      <c r="AA128" s="136"/>
      <c r="AB128" s="136"/>
      <c r="AC128" s="136"/>
    </row>
    <row r="129" spans="1:29">
      <c r="A129" s="198" t="s">
        <v>423</v>
      </c>
      <c r="B129" s="199" t="s">
        <v>424</v>
      </c>
      <c r="C129" s="201">
        <v>19499.349999999999</v>
      </c>
      <c r="D129" s="92">
        <f t="shared" si="23"/>
        <v>23779.695121951216</v>
      </c>
      <c r="E129" s="95">
        <f t="shared" si="24"/>
        <v>1056.2190379293565</v>
      </c>
      <c r="F129" s="95">
        <f t="shared" si="25"/>
        <v>643.73768127535823</v>
      </c>
      <c r="G129" s="95">
        <f t="shared" si="26"/>
        <v>308.99408701217192</v>
      </c>
      <c r="H129" s="95">
        <f t="shared" si="27"/>
        <v>38.62426087652149</v>
      </c>
      <c r="I129" s="95">
        <f t="shared" si="28"/>
        <v>77.248521753042979</v>
      </c>
      <c r="J129" s="95">
        <f t="shared" si="20"/>
        <v>25749.507251014325</v>
      </c>
      <c r="K129" s="105">
        <f t="shared" si="21"/>
        <v>25904.518868200139</v>
      </c>
      <c r="L129" s="95">
        <f t="shared" si="29"/>
        <v>1278.0637236851812</v>
      </c>
      <c r="M129" s="95">
        <f t="shared" si="30"/>
        <v>778.94617353249794</v>
      </c>
      <c r="N129" s="95">
        <f t="shared" si="31"/>
        <v>373.89416329559896</v>
      </c>
      <c r="O129" s="95">
        <f t="shared" si="32"/>
        <v>46.73677041194987</v>
      </c>
      <c r="P129" s="95">
        <f t="shared" si="33"/>
        <v>93.473540823899739</v>
      </c>
      <c r="Q129" s="95">
        <f t="shared" si="34"/>
        <v>4995.3818108639089</v>
      </c>
      <c r="R129" s="95">
        <f t="shared" si="22"/>
        <v>31157.846941299915</v>
      </c>
      <c r="S129" s="114">
        <f t="shared" si="35"/>
        <v>31346.19130456425</v>
      </c>
      <c r="T129" s="95">
        <f t="shared" si="36"/>
        <v>36013.431827244225</v>
      </c>
      <c r="U129" s="95"/>
      <c r="V129" s="95">
        <f t="shared" si="37"/>
        <v>42654.114682839027</v>
      </c>
      <c r="W129" s="118">
        <f t="shared" si="38"/>
        <v>21408.693279504248</v>
      </c>
      <c r="X129" s="136"/>
      <c r="Y129" s="136"/>
      <c r="Z129" s="136"/>
      <c r="AA129" s="136"/>
      <c r="AB129" s="136"/>
      <c r="AC129" s="136"/>
    </row>
    <row r="130" spans="1:29">
      <c r="A130" s="198" t="s">
        <v>444</v>
      </c>
      <c r="B130" s="199" t="s">
        <v>445</v>
      </c>
      <c r="C130" s="201">
        <v>18017.09</v>
      </c>
      <c r="D130" s="92">
        <f t="shared" si="23"/>
        <v>21972.060975609755</v>
      </c>
      <c r="E130" s="95">
        <f t="shared" si="24"/>
        <v>975.9296318126826</v>
      </c>
      <c r="F130" s="95">
        <f t="shared" si="25"/>
        <v>594.80340318674439</v>
      </c>
      <c r="G130" s="95">
        <f t="shared" si="26"/>
        <v>285.50563352963729</v>
      </c>
      <c r="H130" s="95">
        <f t="shared" si="27"/>
        <v>35.688204191204662</v>
      </c>
      <c r="I130" s="95">
        <f t="shared" si="28"/>
        <v>71.376408382409323</v>
      </c>
      <c r="J130" s="95">
        <f t="shared" si="20"/>
        <v>23792.136127469774</v>
      </c>
      <c r="K130" s="105">
        <f t="shared" si="21"/>
        <v>23935.364402149818</v>
      </c>
      <c r="L130" s="95">
        <f t="shared" si="29"/>
        <v>1180.9106013980488</v>
      </c>
      <c r="M130" s="95">
        <f t="shared" si="30"/>
        <v>719.73390465275168</v>
      </c>
      <c r="N130" s="95">
        <f t="shared" si="31"/>
        <v>345.47227423332077</v>
      </c>
      <c r="O130" s="95">
        <f t="shared" si="32"/>
        <v>43.184034279165097</v>
      </c>
      <c r="P130" s="95">
        <f t="shared" si="33"/>
        <v>86.368068558330194</v>
      </c>
      <c r="Q130" s="95">
        <f t="shared" si="34"/>
        <v>4615.6535305380958</v>
      </c>
      <c r="R130" s="95">
        <f t="shared" si="22"/>
        <v>28789.356186110064</v>
      </c>
      <c r="S130" s="114">
        <f t="shared" si="35"/>
        <v>28963.383389269467</v>
      </c>
      <c r="T130" s="95">
        <f t="shared" si="36"/>
        <v>33275.839576207603</v>
      </c>
      <c r="U130" s="95"/>
      <c r="V130" s="95">
        <f t="shared" si="37"/>
        <v>39411.725165763586</v>
      </c>
      <c r="W130" s="118">
        <f t="shared" si="38"/>
        <v>19781.292894338694</v>
      </c>
      <c r="X130" s="136"/>
      <c r="Y130" s="136"/>
      <c r="Z130" s="136"/>
      <c r="AA130" s="136"/>
      <c r="AB130" s="136"/>
      <c r="AC130" s="136"/>
    </row>
    <row r="131" spans="1:29">
      <c r="A131" s="198" t="s">
        <v>401</v>
      </c>
      <c r="B131" s="199" t="s">
        <v>402</v>
      </c>
      <c r="C131" s="201">
        <v>14298.7</v>
      </c>
      <c r="D131" s="92">
        <f t="shared" si="23"/>
        <v>17437.439024390242</v>
      </c>
      <c r="E131" s="95">
        <f t="shared" si="24"/>
        <v>774.5160304133467</v>
      </c>
      <c r="F131" s="95">
        <f t="shared" si="25"/>
        <v>472.04711866046631</v>
      </c>
      <c r="G131" s="95">
        <f t="shared" si="26"/>
        <v>226.58261695702382</v>
      </c>
      <c r="H131" s="95">
        <f t="shared" si="27"/>
        <v>28.322827119627977</v>
      </c>
      <c r="I131" s="95">
        <f t="shared" si="28"/>
        <v>56.645654239255954</v>
      </c>
      <c r="J131" s="95">
        <f t="shared" si="20"/>
        <v>18881.884746418651</v>
      </c>
      <c r="K131" s="105">
        <f t="shared" si="21"/>
        <v>18995.553387201795</v>
      </c>
      <c r="L131" s="95">
        <f t="shared" si="29"/>
        <v>937.19276621309416</v>
      </c>
      <c r="M131" s="95">
        <f t="shared" si="30"/>
        <v>571.19430398906252</v>
      </c>
      <c r="N131" s="95">
        <f t="shared" si="31"/>
        <v>274.17326591475</v>
      </c>
      <c r="O131" s="95">
        <f t="shared" si="32"/>
        <v>34.271658239343751</v>
      </c>
      <c r="P131" s="95">
        <f t="shared" si="33"/>
        <v>68.543316478687501</v>
      </c>
      <c r="Q131" s="95">
        <f t="shared" si="34"/>
        <v>3663.0690714818579</v>
      </c>
      <c r="R131" s="95">
        <f t="shared" si="22"/>
        <v>22847.772159562501</v>
      </c>
      <c r="S131" s="114">
        <f t="shared" si="35"/>
        <v>22985.883406707038</v>
      </c>
      <c r="T131" s="95">
        <f t="shared" si="36"/>
        <v>26408.329388836912</v>
      </c>
      <c r="U131" s="95"/>
      <c r="V131" s="95">
        <f t="shared" si="37"/>
        <v>31277.883089206069</v>
      </c>
      <c r="W131" s="118">
        <f t="shared" si="38"/>
        <v>15698.804452232889</v>
      </c>
      <c r="X131" s="136"/>
      <c r="Y131" s="136"/>
      <c r="Z131" s="136"/>
      <c r="AA131" s="136"/>
      <c r="AB131" s="136"/>
      <c r="AC131" s="136"/>
    </row>
    <row r="132" spans="1:29">
      <c r="A132" s="198" t="s">
        <v>494</v>
      </c>
      <c r="B132" s="199" t="s">
        <v>495</v>
      </c>
      <c r="C132" s="201">
        <v>14000</v>
      </c>
      <c r="D132" s="92">
        <f t="shared" si="23"/>
        <v>17073.170731707316</v>
      </c>
      <c r="E132" s="95">
        <f t="shared" si="24"/>
        <v>758.33638203381099</v>
      </c>
      <c r="F132" s="95">
        <f t="shared" si="25"/>
        <v>462.18604916856276</v>
      </c>
      <c r="G132" s="95">
        <f t="shared" si="26"/>
        <v>221.84930360091013</v>
      </c>
      <c r="H132" s="95">
        <f t="shared" si="27"/>
        <v>27.731162950113767</v>
      </c>
      <c r="I132" s="95">
        <f t="shared" si="28"/>
        <v>55.462325900227533</v>
      </c>
      <c r="J132" s="95">
        <f t="shared" si="20"/>
        <v>18487.44196674251</v>
      </c>
      <c r="K132" s="105">
        <f t="shared" si="21"/>
        <v>18598.736068371611</v>
      </c>
      <c r="L132" s="95">
        <f t="shared" si="29"/>
        <v>917.61479903650832</v>
      </c>
      <c r="M132" s="95">
        <f t="shared" si="30"/>
        <v>559.26204870700667</v>
      </c>
      <c r="N132" s="95">
        <f t="shared" si="31"/>
        <v>268.44578337936321</v>
      </c>
      <c r="O132" s="95">
        <f t="shared" si="32"/>
        <v>33.555722922420401</v>
      </c>
      <c r="P132" s="95">
        <f t="shared" si="33"/>
        <v>67.111445844840802</v>
      </c>
      <c r="Q132" s="95">
        <f t="shared" si="34"/>
        <v>3586.5475183580338</v>
      </c>
      <c r="R132" s="95">
        <f t="shared" si="22"/>
        <v>22370.481948280267</v>
      </c>
      <c r="S132" s="114">
        <f t="shared" si="35"/>
        <v>22505.708049955487</v>
      </c>
      <c r="T132" s="95">
        <f t="shared" si="36"/>
        <v>25856.659097940148</v>
      </c>
      <c r="U132" s="95"/>
      <c r="V132" s="95">
        <f t="shared" si="37"/>
        <v>30624.487768040803</v>
      </c>
      <c r="W132" s="118">
        <f t="shared" si="38"/>
        <v>15370.856254852572</v>
      </c>
      <c r="X132" s="136"/>
      <c r="Y132" s="136"/>
      <c r="Z132" s="136"/>
      <c r="AA132" s="136"/>
      <c r="AB132" s="136"/>
      <c r="AC132" s="136"/>
    </row>
    <row r="133" spans="1:29">
      <c r="A133" s="198" t="s">
        <v>508</v>
      </c>
      <c r="B133" s="199" t="s">
        <v>509</v>
      </c>
      <c r="C133" s="201">
        <v>12720.5</v>
      </c>
      <c r="D133" s="92">
        <f t="shared" si="23"/>
        <v>15512.804878048779</v>
      </c>
      <c r="E133" s="95">
        <f t="shared" si="24"/>
        <v>689.02985340436373</v>
      </c>
      <c r="F133" s="95">
        <f t="shared" si="25"/>
        <v>419.94554560347871</v>
      </c>
      <c r="G133" s="95">
        <f t="shared" si="26"/>
        <v>201.57386188966979</v>
      </c>
      <c r="H133" s="95">
        <f t="shared" si="27"/>
        <v>25.196732736208723</v>
      </c>
      <c r="I133" s="95">
        <f t="shared" si="28"/>
        <v>50.393465472417446</v>
      </c>
      <c r="J133" s="95">
        <f t="shared" si="20"/>
        <v>16797.821824139148</v>
      </c>
      <c r="K133" s="105">
        <f t="shared" si="21"/>
        <v>16898.944439837218</v>
      </c>
      <c r="L133" s="95">
        <f t="shared" si="29"/>
        <v>833.75136079599304</v>
      </c>
      <c r="M133" s="95">
        <f t="shared" si="30"/>
        <v>508.14949218410561</v>
      </c>
      <c r="N133" s="95">
        <f t="shared" si="31"/>
        <v>243.91175624837066</v>
      </c>
      <c r="O133" s="95">
        <f t="shared" si="32"/>
        <v>30.488969531046333</v>
      </c>
      <c r="P133" s="95">
        <f t="shared" si="33"/>
        <v>60.977939062092666</v>
      </c>
      <c r="Q133" s="95">
        <f t="shared" si="34"/>
        <v>3258.7626933766687</v>
      </c>
      <c r="R133" s="95">
        <f t="shared" si="22"/>
        <v>20325.979687364223</v>
      </c>
      <c r="S133" s="114">
        <f t="shared" si="35"/>
        <v>20448.847089247054</v>
      </c>
      <c r="T133" s="95">
        <f t="shared" si="36"/>
        <v>23493.545146810546</v>
      </c>
      <c r="U133" s="95"/>
      <c r="V133" s="95">
        <f t="shared" si="37"/>
        <v>27825.628332383072</v>
      </c>
      <c r="W133" s="118">
        <f t="shared" si="38"/>
        <v>13966.069784989437</v>
      </c>
      <c r="X133" s="136"/>
      <c r="Y133" s="136"/>
      <c r="Z133" s="136"/>
      <c r="AA133" s="136"/>
      <c r="AB133" s="136"/>
      <c r="AC133" s="136"/>
    </row>
    <row r="134" spans="1:29">
      <c r="A134" s="198" t="s">
        <v>449</v>
      </c>
      <c r="B134" s="199" t="s">
        <v>450</v>
      </c>
      <c r="C134" s="201">
        <v>11895</v>
      </c>
      <c r="D134" s="92">
        <f t="shared" si="23"/>
        <v>14506.097560975608</v>
      </c>
      <c r="E134" s="95">
        <f t="shared" si="24"/>
        <v>644.31509030658435</v>
      </c>
      <c r="F134" s="95">
        <f t="shared" si="25"/>
        <v>392.6930753471467</v>
      </c>
      <c r="G134" s="95">
        <f t="shared" si="26"/>
        <v>188.49267616663042</v>
      </c>
      <c r="H134" s="95">
        <f t="shared" si="27"/>
        <v>23.561584520828802</v>
      </c>
      <c r="I134" s="95">
        <f t="shared" si="28"/>
        <v>47.123169041657604</v>
      </c>
      <c r="J134" s="95">
        <f t="shared" ref="J134:J197" si="39">D134*$J$1</f>
        <v>15707.723013885867</v>
      </c>
      <c r="K134" s="105">
        <f t="shared" ref="K134:K197" si="40">D134*$K$1</f>
        <v>15802.283252377163</v>
      </c>
      <c r="L134" s="95">
        <f t="shared" si="29"/>
        <v>779.6448596099475</v>
      </c>
      <c r="M134" s="95">
        <f t="shared" si="30"/>
        <v>475.17300495498887</v>
      </c>
      <c r="N134" s="95">
        <f t="shared" si="31"/>
        <v>228.08304237839465</v>
      </c>
      <c r="O134" s="95">
        <f t="shared" si="32"/>
        <v>28.510380297299331</v>
      </c>
      <c r="P134" s="95">
        <f t="shared" si="33"/>
        <v>57.020760594598663</v>
      </c>
      <c r="Q134" s="95">
        <f t="shared" si="34"/>
        <v>3047.2844807763436</v>
      </c>
      <c r="R134" s="95">
        <f t="shared" ref="R134:R197" si="41">D134*$R$1</f>
        <v>19006.920198199554</v>
      </c>
      <c r="S134" s="114">
        <f t="shared" si="35"/>
        <v>19121.81408958718</v>
      </c>
      <c r="T134" s="95">
        <f t="shared" si="36"/>
        <v>21968.925712142714</v>
      </c>
      <c r="U134" s="95"/>
      <c r="V134" s="95">
        <f t="shared" si="37"/>
        <v>26019.877285774666</v>
      </c>
      <c r="W134" s="118">
        <f t="shared" si="38"/>
        <v>13059.738225105093</v>
      </c>
      <c r="X134" s="136"/>
      <c r="Y134" s="136"/>
      <c r="Z134" s="136"/>
      <c r="AA134" s="136"/>
      <c r="AB134" s="136"/>
      <c r="AC134" s="136"/>
    </row>
    <row r="135" spans="1:29">
      <c r="A135" s="198" t="s">
        <v>521</v>
      </c>
      <c r="B135" s="199" t="s">
        <v>522</v>
      </c>
      <c r="C135" s="201">
        <v>11700</v>
      </c>
      <c r="D135" s="92">
        <f t="shared" ref="D135:D198" si="42">C135/(($C$1-$D$2)/100-(0.08))</f>
        <v>14268.292682926829</v>
      </c>
      <c r="E135" s="95">
        <f t="shared" ref="E135:E198" si="43">J135*$E$3</f>
        <v>633.75254784254207</v>
      </c>
      <c r="F135" s="95">
        <f t="shared" ref="F135:F198" si="44">J135*$F$2</f>
        <v>386.25548394801319</v>
      </c>
      <c r="G135" s="95">
        <f t="shared" ref="G135:G198" si="45">J135*$G$2</f>
        <v>185.40263229504632</v>
      </c>
      <c r="H135" s="95">
        <f t="shared" ref="H135:H198" si="46">J135*$H$2</f>
        <v>23.17532903688079</v>
      </c>
      <c r="I135" s="95">
        <f t="shared" ref="I135:I198" si="47">J135*$I$2</f>
        <v>46.350658073761579</v>
      </c>
      <c r="J135" s="95">
        <f t="shared" si="39"/>
        <v>15450.219357920527</v>
      </c>
      <c r="K135" s="105">
        <f t="shared" si="40"/>
        <v>15543.229428567704</v>
      </c>
      <c r="L135" s="95">
        <f t="shared" ref="L135:L198" si="48">R135*$L$3</f>
        <v>766.86379633765341</v>
      </c>
      <c r="M135" s="95">
        <f t="shared" ref="M135:M198" si="49">R135*$M$2</f>
        <v>467.38328356228425</v>
      </c>
      <c r="N135" s="95">
        <f t="shared" ref="N135:N198" si="50">R135*$N$2</f>
        <v>224.34397610989643</v>
      </c>
      <c r="O135" s="95">
        <f t="shared" ref="O135:O198" si="51">R135*$O$2</f>
        <v>28.042997013737054</v>
      </c>
      <c r="P135" s="95">
        <f t="shared" ref="P135:P198" si="52">R135*$P$2</f>
        <v>56.085994027474108</v>
      </c>
      <c r="Q135" s="95">
        <f t="shared" ref="Q135:Q198" si="53">R135*$Q$3</f>
        <v>2997.3289974849285</v>
      </c>
      <c r="R135" s="95">
        <f t="shared" si="41"/>
        <v>18695.331342491369</v>
      </c>
      <c r="S135" s="114">
        <f t="shared" ref="S135:S198" si="54">Q135+P135+O135+N135+M135+L135+D135</f>
        <v>18808.341727462801</v>
      </c>
      <c r="T135" s="95">
        <f t="shared" ref="T135:T198" si="55">D135*$T$1</f>
        <v>21608.779388992836</v>
      </c>
      <c r="U135" s="95"/>
      <c r="V135" s="95">
        <f t="shared" ref="V135:V198" si="56">D135*$V$1</f>
        <v>25593.3219204341</v>
      </c>
      <c r="W135" s="118">
        <f t="shared" ref="W135:W198" si="57">K135/1.21</f>
        <v>12845.644155841077</v>
      </c>
      <c r="X135" s="136"/>
      <c r="Y135" s="136"/>
      <c r="Z135" s="136"/>
      <c r="AA135" s="136"/>
      <c r="AB135" s="136"/>
      <c r="AC135" s="136"/>
    </row>
    <row r="136" spans="1:29">
      <c r="A136" s="198" t="s">
        <v>608</v>
      </c>
      <c r="B136" s="199" t="s">
        <v>609</v>
      </c>
      <c r="C136" s="201">
        <v>7475</v>
      </c>
      <c r="D136" s="92">
        <f t="shared" si="42"/>
        <v>9115.8536585365855</v>
      </c>
      <c r="E136" s="95">
        <f t="shared" si="43"/>
        <v>404.89746112162419</v>
      </c>
      <c r="F136" s="95">
        <f t="shared" si="44"/>
        <v>246.77433696678622</v>
      </c>
      <c r="G136" s="95">
        <f t="shared" si="45"/>
        <v>118.4516817440574</v>
      </c>
      <c r="H136" s="95">
        <f t="shared" si="46"/>
        <v>14.806460218007174</v>
      </c>
      <c r="I136" s="95">
        <f t="shared" si="47"/>
        <v>29.612920436014349</v>
      </c>
      <c r="J136" s="95">
        <f t="shared" si="39"/>
        <v>9870.9734786714489</v>
      </c>
      <c r="K136" s="105">
        <f t="shared" si="40"/>
        <v>9930.3965793626994</v>
      </c>
      <c r="L136" s="95">
        <f t="shared" si="48"/>
        <v>489.94075877127852</v>
      </c>
      <c r="M136" s="95">
        <f t="shared" si="49"/>
        <v>298.6059867203482</v>
      </c>
      <c r="N136" s="95">
        <f t="shared" si="50"/>
        <v>143.33087362576714</v>
      </c>
      <c r="O136" s="95">
        <f t="shared" si="51"/>
        <v>17.916359203220892</v>
      </c>
      <c r="P136" s="95">
        <f t="shared" si="52"/>
        <v>35.832718406441785</v>
      </c>
      <c r="Q136" s="95">
        <f t="shared" si="53"/>
        <v>1914.960192837593</v>
      </c>
      <c r="R136" s="95">
        <f t="shared" si="41"/>
        <v>11944.239468813928</v>
      </c>
      <c r="S136" s="114">
        <f t="shared" si="54"/>
        <v>12016.440548101235</v>
      </c>
      <c r="T136" s="95">
        <f t="shared" si="55"/>
        <v>13805.609054078757</v>
      </c>
      <c r="U136" s="95"/>
      <c r="V136" s="95">
        <f t="shared" si="56"/>
        <v>16351.289004721786</v>
      </c>
      <c r="W136" s="118">
        <f t="shared" si="57"/>
        <v>8206.9393217873549</v>
      </c>
      <c r="X136" s="136"/>
      <c r="Y136" s="136"/>
      <c r="Z136" s="136"/>
      <c r="AA136" s="136"/>
      <c r="AB136" s="136"/>
      <c r="AC136" s="136"/>
    </row>
    <row r="137" spans="1:29">
      <c r="A137" s="198" t="s">
        <v>629</v>
      </c>
      <c r="B137" s="199" t="s">
        <v>630</v>
      </c>
      <c r="C137" s="201">
        <v>6500</v>
      </c>
      <c r="D137" s="92">
        <f t="shared" si="42"/>
        <v>7926.8292682926822</v>
      </c>
      <c r="E137" s="95">
        <f t="shared" si="43"/>
        <v>352.08474880141227</v>
      </c>
      <c r="F137" s="95">
        <f t="shared" si="44"/>
        <v>214.58637997111842</v>
      </c>
      <c r="G137" s="95">
        <f t="shared" si="45"/>
        <v>103.00146238613684</v>
      </c>
      <c r="H137" s="95">
        <f t="shared" si="46"/>
        <v>12.875182798267105</v>
      </c>
      <c r="I137" s="95">
        <f t="shared" si="47"/>
        <v>25.750365596534209</v>
      </c>
      <c r="J137" s="95">
        <f t="shared" si="39"/>
        <v>8583.4551988447365</v>
      </c>
      <c r="K137" s="105">
        <f t="shared" si="40"/>
        <v>8635.1274603153906</v>
      </c>
      <c r="L137" s="95">
        <f t="shared" si="48"/>
        <v>426.03544240980739</v>
      </c>
      <c r="M137" s="95">
        <f t="shared" si="49"/>
        <v>259.65737975682453</v>
      </c>
      <c r="N137" s="95">
        <f t="shared" si="50"/>
        <v>124.63554228327577</v>
      </c>
      <c r="O137" s="95">
        <f t="shared" si="51"/>
        <v>15.579442785409471</v>
      </c>
      <c r="P137" s="95">
        <f t="shared" si="52"/>
        <v>31.158885570818942</v>
      </c>
      <c r="Q137" s="95">
        <f t="shared" si="53"/>
        <v>1665.1827763805154</v>
      </c>
      <c r="R137" s="95">
        <f t="shared" si="41"/>
        <v>10386.29519027298</v>
      </c>
      <c r="S137" s="114">
        <f t="shared" si="54"/>
        <v>10449.078737479333</v>
      </c>
      <c r="T137" s="95">
        <f t="shared" si="55"/>
        <v>12004.877438329353</v>
      </c>
      <c r="U137" s="95"/>
      <c r="V137" s="95">
        <f t="shared" si="56"/>
        <v>14218.512178018942</v>
      </c>
      <c r="W137" s="118">
        <f t="shared" si="57"/>
        <v>7136.4689754672654</v>
      </c>
      <c r="X137" s="136"/>
      <c r="Y137" s="136"/>
      <c r="Z137" s="136"/>
      <c r="AA137" s="136"/>
      <c r="AB137" s="136"/>
      <c r="AC137" s="136"/>
    </row>
    <row r="138" spans="1:29">
      <c r="A138" s="198" t="s">
        <v>633</v>
      </c>
      <c r="B138" s="199" t="s">
        <v>634</v>
      </c>
      <c r="C138" s="201">
        <v>6435</v>
      </c>
      <c r="D138" s="92">
        <f t="shared" si="42"/>
        <v>7847.5609756097556</v>
      </c>
      <c r="E138" s="95">
        <f t="shared" si="43"/>
        <v>348.56390131339811</v>
      </c>
      <c r="F138" s="95">
        <f t="shared" si="44"/>
        <v>212.44051617140724</v>
      </c>
      <c r="G138" s="95">
        <f t="shared" si="45"/>
        <v>101.97144776227546</v>
      </c>
      <c r="H138" s="95">
        <f t="shared" si="46"/>
        <v>12.746430970284433</v>
      </c>
      <c r="I138" s="95">
        <f t="shared" si="47"/>
        <v>25.492861940568865</v>
      </c>
      <c r="J138" s="95">
        <f t="shared" si="39"/>
        <v>8497.6206468562887</v>
      </c>
      <c r="K138" s="105">
        <f t="shared" si="40"/>
        <v>8548.7761857122368</v>
      </c>
      <c r="L138" s="95">
        <f t="shared" si="48"/>
        <v>421.77508798570932</v>
      </c>
      <c r="M138" s="95">
        <f t="shared" si="49"/>
        <v>257.0608059592563</v>
      </c>
      <c r="N138" s="95">
        <f t="shared" si="50"/>
        <v>123.38918686044302</v>
      </c>
      <c r="O138" s="95">
        <f t="shared" si="51"/>
        <v>15.423648357555377</v>
      </c>
      <c r="P138" s="95">
        <f t="shared" si="52"/>
        <v>30.847296715110755</v>
      </c>
      <c r="Q138" s="95">
        <f t="shared" si="53"/>
        <v>1648.5309486167105</v>
      </c>
      <c r="R138" s="95">
        <f t="shared" si="41"/>
        <v>10282.432238370251</v>
      </c>
      <c r="S138" s="114">
        <f t="shared" si="54"/>
        <v>10344.587950104542</v>
      </c>
      <c r="T138" s="95">
        <f t="shared" si="55"/>
        <v>11884.82866394606</v>
      </c>
      <c r="U138" s="95"/>
      <c r="V138" s="95">
        <f t="shared" si="56"/>
        <v>14076.327056238753</v>
      </c>
      <c r="W138" s="118">
        <f t="shared" si="57"/>
        <v>7065.1042857125931</v>
      </c>
      <c r="X138" s="136"/>
      <c r="Y138" s="136"/>
      <c r="Z138" s="136"/>
      <c r="AA138" s="136"/>
      <c r="AB138" s="136"/>
      <c r="AC138" s="136"/>
    </row>
    <row r="139" spans="1:29">
      <c r="A139" s="198" t="s">
        <v>650</v>
      </c>
      <c r="B139" s="199" t="s">
        <v>651</v>
      </c>
      <c r="C139" s="201">
        <v>5850</v>
      </c>
      <c r="D139" s="92">
        <f t="shared" si="42"/>
        <v>7134.1463414634145</v>
      </c>
      <c r="E139" s="95">
        <f t="shared" si="43"/>
        <v>316.87627392127104</v>
      </c>
      <c r="F139" s="95">
        <f t="shared" si="44"/>
        <v>193.1277419740066</v>
      </c>
      <c r="G139" s="95">
        <f t="shared" si="45"/>
        <v>92.701316147523158</v>
      </c>
      <c r="H139" s="95">
        <f t="shared" si="46"/>
        <v>11.587664518440395</v>
      </c>
      <c r="I139" s="95">
        <f t="shared" si="47"/>
        <v>23.17532903688079</v>
      </c>
      <c r="J139" s="95">
        <f t="shared" si="39"/>
        <v>7725.1096789602634</v>
      </c>
      <c r="K139" s="105">
        <f t="shared" si="40"/>
        <v>7771.6147142838518</v>
      </c>
      <c r="L139" s="95">
        <f t="shared" si="48"/>
        <v>383.43189816882671</v>
      </c>
      <c r="M139" s="95">
        <f t="shared" si="49"/>
        <v>233.69164178114212</v>
      </c>
      <c r="N139" s="95">
        <f t="shared" si="50"/>
        <v>112.17198805494822</v>
      </c>
      <c r="O139" s="95">
        <f t="shared" si="51"/>
        <v>14.021498506868527</v>
      </c>
      <c r="P139" s="95">
        <f t="shared" si="52"/>
        <v>28.042997013737054</v>
      </c>
      <c r="Q139" s="95">
        <f t="shared" si="53"/>
        <v>1498.6644987424643</v>
      </c>
      <c r="R139" s="95">
        <f t="shared" si="41"/>
        <v>9347.6656712456843</v>
      </c>
      <c r="S139" s="114">
        <f t="shared" si="54"/>
        <v>9404.1708637314005</v>
      </c>
      <c r="T139" s="95">
        <f t="shared" si="55"/>
        <v>10804.389694496418</v>
      </c>
      <c r="U139" s="95"/>
      <c r="V139" s="95">
        <f t="shared" si="56"/>
        <v>12796.66096021705</v>
      </c>
      <c r="W139" s="118">
        <f t="shared" si="57"/>
        <v>6422.8220779205385</v>
      </c>
      <c r="X139" s="136"/>
      <c r="Y139" s="136"/>
      <c r="Z139" s="136"/>
      <c r="AA139" s="136"/>
      <c r="AB139" s="136"/>
      <c r="AC139" s="136"/>
    </row>
    <row r="140" spans="1:29">
      <c r="A140" s="198" t="s">
        <v>652</v>
      </c>
      <c r="B140" s="199" t="s">
        <v>653</v>
      </c>
      <c r="C140" s="201">
        <v>5850</v>
      </c>
      <c r="D140" s="92">
        <f t="shared" si="42"/>
        <v>7134.1463414634145</v>
      </c>
      <c r="E140" s="95">
        <f t="shared" si="43"/>
        <v>316.87627392127104</v>
      </c>
      <c r="F140" s="95">
        <f t="shared" si="44"/>
        <v>193.1277419740066</v>
      </c>
      <c r="G140" s="95">
        <f t="shared" si="45"/>
        <v>92.701316147523158</v>
      </c>
      <c r="H140" s="95">
        <f t="shared" si="46"/>
        <v>11.587664518440395</v>
      </c>
      <c r="I140" s="95">
        <f t="shared" si="47"/>
        <v>23.17532903688079</v>
      </c>
      <c r="J140" s="95">
        <f t="shared" si="39"/>
        <v>7725.1096789602634</v>
      </c>
      <c r="K140" s="105">
        <f t="shared" si="40"/>
        <v>7771.6147142838518</v>
      </c>
      <c r="L140" s="95">
        <f t="shared" si="48"/>
        <v>383.43189816882671</v>
      </c>
      <c r="M140" s="95">
        <f t="shared" si="49"/>
        <v>233.69164178114212</v>
      </c>
      <c r="N140" s="95">
        <f t="shared" si="50"/>
        <v>112.17198805494822</v>
      </c>
      <c r="O140" s="95">
        <f t="shared" si="51"/>
        <v>14.021498506868527</v>
      </c>
      <c r="P140" s="95">
        <f t="shared" si="52"/>
        <v>28.042997013737054</v>
      </c>
      <c r="Q140" s="95">
        <f t="shared" si="53"/>
        <v>1498.6644987424643</v>
      </c>
      <c r="R140" s="95">
        <f t="shared" si="41"/>
        <v>9347.6656712456843</v>
      </c>
      <c r="S140" s="114">
        <f t="shared" si="54"/>
        <v>9404.1708637314005</v>
      </c>
      <c r="T140" s="95">
        <f t="shared" si="55"/>
        <v>10804.389694496418</v>
      </c>
      <c r="U140" s="95"/>
      <c r="V140" s="95">
        <f t="shared" si="56"/>
        <v>12796.66096021705</v>
      </c>
      <c r="W140" s="118">
        <f t="shared" si="57"/>
        <v>6422.8220779205385</v>
      </c>
      <c r="X140" s="136"/>
      <c r="Y140" s="136"/>
      <c r="Z140" s="136"/>
      <c r="AA140" s="136"/>
      <c r="AB140" s="136"/>
      <c r="AC140" s="136"/>
    </row>
    <row r="141" spans="1:29">
      <c r="A141" s="198" t="s">
        <v>619</v>
      </c>
      <c r="B141" s="199" t="s">
        <v>620</v>
      </c>
      <c r="C141" s="201">
        <v>3595.02</v>
      </c>
      <c r="D141" s="92">
        <f t="shared" si="42"/>
        <v>4384.1707317073169</v>
      </c>
      <c r="E141" s="95">
        <f t="shared" si="43"/>
        <v>194.7310328670851</v>
      </c>
      <c r="F141" s="95">
        <f t="shared" si="44"/>
        <v>118.68343503442618</v>
      </c>
      <c r="G141" s="95">
        <f t="shared" si="45"/>
        <v>56.968048816524565</v>
      </c>
      <c r="H141" s="95">
        <f t="shared" si="46"/>
        <v>7.1210061020655706</v>
      </c>
      <c r="I141" s="95">
        <f t="shared" si="47"/>
        <v>14.242012204131141</v>
      </c>
      <c r="J141" s="95">
        <f t="shared" si="39"/>
        <v>4747.3374013770472</v>
      </c>
      <c r="K141" s="105">
        <f t="shared" si="40"/>
        <v>4775.9162957512362</v>
      </c>
      <c r="L141" s="95">
        <f t="shared" si="48"/>
        <v>235.63168248801631</v>
      </c>
      <c r="M141" s="95">
        <f t="shared" si="49"/>
        <v>143.61130359590453</v>
      </c>
      <c r="N141" s="95">
        <f t="shared" si="50"/>
        <v>68.933425726034173</v>
      </c>
      <c r="O141" s="95">
        <f t="shared" si="51"/>
        <v>8.6166782157542716</v>
      </c>
      <c r="P141" s="95">
        <f t="shared" si="52"/>
        <v>17.233356431508543</v>
      </c>
      <c r="Q141" s="95">
        <f t="shared" si="53"/>
        <v>920.97928996053565</v>
      </c>
      <c r="R141" s="95">
        <f t="shared" si="41"/>
        <v>5744.4521438361808</v>
      </c>
      <c r="S141" s="114">
        <f t="shared" si="54"/>
        <v>5779.1764681250706</v>
      </c>
      <c r="T141" s="95">
        <f t="shared" si="55"/>
        <v>6639.6576135911992</v>
      </c>
      <c r="U141" s="95"/>
      <c r="V141" s="95">
        <f t="shared" si="56"/>
        <v>7863.9747154187171</v>
      </c>
      <c r="W141" s="118">
        <f t="shared" si="57"/>
        <v>3947.0382609514349</v>
      </c>
      <c r="X141" s="136"/>
      <c r="Y141" s="136"/>
      <c r="Z141" s="136"/>
      <c r="AA141" s="136"/>
      <c r="AB141" s="136"/>
      <c r="AC141" s="136"/>
    </row>
    <row r="142" spans="1:29">
      <c r="A142" s="198" t="s">
        <v>775</v>
      </c>
      <c r="B142" s="199" t="s">
        <v>776</v>
      </c>
      <c r="C142" s="201">
        <v>5003</v>
      </c>
      <c r="D142" s="92">
        <f t="shared" si="42"/>
        <v>6101.2195121951218</v>
      </c>
      <c r="E142" s="95">
        <f t="shared" si="43"/>
        <v>270.99692280822546</v>
      </c>
      <c r="F142" s="95">
        <f t="shared" si="44"/>
        <v>165.16548599930854</v>
      </c>
      <c r="G142" s="95">
        <f t="shared" si="45"/>
        <v>79.279433279668098</v>
      </c>
      <c r="H142" s="95">
        <f t="shared" si="46"/>
        <v>9.9099291599585122</v>
      </c>
      <c r="I142" s="95">
        <f t="shared" si="47"/>
        <v>19.819858319917024</v>
      </c>
      <c r="J142" s="95">
        <f t="shared" si="39"/>
        <v>6606.6194399723418</v>
      </c>
      <c r="K142" s="105">
        <f t="shared" si="40"/>
        <v>6646.3911821473694</v>
      </c>
      <c r="L142" s="95">
        <f t="shared" si="48"/>
        <v>327.91620282711796</v>
      </c>
      <c r="M142" s="95">
        <f t="shared" si="49"/>
        <v>199.8562878343682</v>
      </c>
      <c r="N142" s="95">
        <f t="shared" si="50"/>
        <v>95.931018160496734</v>
      </c>
      <c r="O142" s="95">
        <f t="shared" si="51"/>
        <v>11.991377270062092</v>
      </c>
      <c r="P142" s="95">
        <f t="shared" si="52"/>
        <v>23.982754540124184</v>
      </c>
      <c r="Q142" s="95">
        <f t="shared" si="53"/>
        <v>1281.6783738818031</v>
      </c>
      <c r="R142" s="95">
        <f t="shared" si="41"/>
        <v>7994.2515133747274</v>
      </c>
      <c r="S142" s="114">
        <f t="shared" si="54"/>
        <v>8042.5755267090935</v>
      </c>
      <c r="T142" s="95">
        <f t="shared" si="55"/>
        <v>9240.0618190710393</v>
      </c>
      <c r="U142" s="95"/>
      <c r="V142" s="95">
        <f t="shared" si="56"/>
        <v>10943.879450250581</v>
      </c>
      <c r="W142" s="118">
        <f t="shared" si="57"/>
        <v>5492.8852745019585</v>
      </c>
      <c r="X142" s="136"/>
      <c r="Y142" s="136"/>
      <c r="Z142" s="136"/>
      <c r="AA142" s="136"/>
      <c r="AB142" s="136"/>
      <c r="AC142" s="136"/>
    </row>
    <row r="143" spans="1:29">
      <c r="A143" s="198" t="s">
        <v>705</v>
      </c>
      <c r="B143" s="199" t="s">
        <v>706</v>
      </c>
      <c r="C143" s="201">
        <v>4030</v>
      </c>
      <c r="D143" s="92">
        <f t="shared" si="42"/>
        <v>4914.6341463414628</v>
      </c>
      <c r="E143" s="95">
        <f t="shared" si="43"/>
        <v>218.29254425687557</v>
      </c>
      <c r="F143" s="95">
        <f t="shared" si="44"/>
        <v>133.0435555820934</v>
      </c>
      <c r="G143" s="95">
        <f t="shared" si="45"/>
        <v>63.860906679404835</v>
      </c>
      <c r="H143" s="95">
        <f t="shared" si="46"/>
        <v>7.9826133349256043</v>
      </c>
      <c r="I143" s="95">
        <f t="shared" si="47"/>
        <v>15.965226669851209</v>
      </c>
      <c r="J143" s="95">
        <f t="shared" si="39"/>
        <v>5321.7422232837362</v>
      </c>
      <c r="K143" s="105">
        <f t="shared" si="40"/>
        <v>5353.7790253955418</v>
      </c>
      <c r="L143" s="95">
        <f t="shared" si="48"/>
        <v>264.14197429408057</v>
      </c>
      <c r="M143" s="95">
        <f t="shared" si="49"/>
        <v>160.9875754492312</v>
      </c>
      <c r="N143" s="95">
        <f t="shared" si="50"/>
        <v>77.274036215630971</v>
      </c>
      <c r="O143" s="95">
        <f t="shared" si="51"/>
        <v>9.6592545269538714</v>
      </c>
      <c r="P143" s="95">
        <f t="shared" si="52"/>
        <v>19.318509053907743</v>
      </c>
      <c r="Q143" s="95">
        <f t="shared" si="53"/>
        <v>1032.4133213559196</v>
      </c>
      <c r="R143" s="95">
        <f t="shared" si="41"/>
        <v>6439.5030179692476</v>
      </c>
      <c r="S143" s="114">
        <f t="shared" si="54"/>
        <v>6478.4288172371871</v>
      </c>
      <c r="T143" s="95">
        <f t="shared" si="55"/>
        <v>7443.0240117641988</v>
      </c>
      <c r="U143" s="95"/>
      <c r="V143" s="95">
        <f t="shared" si="56"/>
        <v>8815.4775503717447</v>
      </c>
      <c r="W143" s="118">
        <f t="shared" si="57"/>
        <v>4424.6107647897043</v>
      </c>
      <c r="X143" s="136"/>
      <c r="Y143" s="136"/>
      <c r="Z143" s="136"/>
      <c r="AA143" s="136"/>
      <c r="AB143" s="136"/>
      <c r="AC143" s="136"/>
    </row>
    <row r="144" spans="1:29">
      <c r="A144" s="198" t="s">
        <v>725</v>
      </c>
      <c r="B144" s="199" t="s">
        <v>726</v>
      </c>
      <c r="C144" s="201">
        <v>3250</v>
      </c>
      <c r="D144" s="92">
        <f t="shared" si="42"/>
        <v>3963.4146341463411</v>
      </c>
      <c r="E144" s="95">
        <f t="shared" si="43"/>
        <v>176.04237440070614</v>
      </c>
      <c r="F144" s="95">
        <f t="shared" si="44"/>
        <v>107.29318998555921</v>
      </c>
      <c r="G144" s="95">
        <f t="shared" si="45"/>
        <v>51.500731193068418</v>
      </c>
      <c r="H144" s="95">
        <f t="shared" si="46"/>
        <v>6.4375913991335523</v>
      </c>
      <c r="I144" s="95">
        <f t="shared" si="47"/>
        <v>12.875182798267105</v>
      </c>
      <c r="J144" s="95">
        <f t="shared" si="39"/>
        <v>4291.7275994223683</v>
      </c>
      <c r="K144" s="105">
        <f t="shared" si="40"/>
        <v>4317.5637301576953</v>
      </c>
      <c r="L144" s="95">
        <f t="shared" si="48"/>
        <v>213.01772120490369</v>
      </c>
      <c r="M144" s="95">
        <f t="shared" si="49"/>
        <v>129.82868987841226</v>
      </c>
      <c r="N144" s="95">
        <f t="shared" si="50"/>
        <v>62.317771141637884</v>
      </c>
      <c r="O144" s="95">
        <f t="shared" si="51"/>
        <v>7.7897213927047355</v>
      </c>
      <c r="P144" s="95">
        <f t="shared" si="52"/>
        <v>15.579442785409471</v>
      </c>
      <c r="Q144" s="95">
        <f t="shared" si="53"/>
        <v>832.5913881902577</v>
      </c>
      <c r="R144" s="95">
        <f t="shared" si="41"/>
        <v>5193.1475951364901</v>
      </c>
      <c r="S144" s="114">
        <f t="shared" si="54"/>
        <v>5224.5393687396663</v>
      </c>
      <c r="T144" s="95">
        <f t="shared" si="55"/>
        <v>6002.4387191646765</v>
      </c>
      <c r="U144" s="95"/>
      <c r="V144" s="95">
        <f t="shared" si="56"/>
        <v>7109.256089009471</v>
      </c>
      <c r="W144" s="118">
        <f t="shared" si="57"/>
        <v>3568.2344877336327</v>
      </c>
      <c r="X144" s="136"/>
      <c r="Y144" s="136"/>
      <c r="Z144" s="136"/>
      <c r="AA144" s="136"/>
      <c r="AB144" s="136"/>
      <c r="AC144" s="136"/>
    </row>
    <row r="145" spans="1:29">
      <c r="A145" s="198" t="s">
        <v>727</v>
      </c>
      <c r="B145" s="199" t="s">
        <v>728</v>
      </c>
      <c r="C145" s="201">
        <v>3250</v>
      </c>
      <c r="D145" s="92">
        <f t="shared" si="42"/>
        <v>3963.4146341463411</v>
      </c>
      <c r="E145" s="95">
        <f t="shared" si="43"/>
        <v>176.04237440070614</v>
      </c>
      <c r="F145" s="95">
        <f t="shared" si="44"/>
        <v>107.29318998555921</v>
      </c>
      <c r="G145" s="95">
        <f t="shared" si="45"/>
        <v>51.500731193068418</v>
      </c>
      <c r="H145" s="95">
        <f t="shared" si="46"/>
        <v>6.4375913991335523</v>
      </c>
      <c r="I145" s="95">
        <f t="shared" si="47"/>
        <v>12.875182798267105</v>
      </c>
      <c r="J145" s="95">
        <f t="shared" si="39"/>
        <v>4291.7275994223683</v>
      </c>
      <c r="K145" s="105">
        <f t="shared" si="40"/>
        <v>4317.5637301576953</v>
      </c>
      <c r="L145" s="95">
        <f t="shared" si="48"/>
        <v>213.01772120490369</v>
      </c>
      <c r="M145" s="95">
        <f t="shared" si="49"/>
        <v>129.82868987841226</v>
      </c>
      <c r="N145" s="95">
        <f t="shared" si="50"/>
        <v>62.317771141637884</v>
      </c>
      <c r="O145" s="95">
        <f t="shared" si="51"/>
        <v>7.7897213927047355</v>
      </c>
      <c r="P145" s="95">
        <f t="shared" si="52"/>
        <v>15.579442785409471</v>
      </c>
      <c r="Q145" s="95">
        <f t="shared" si="53"/>
        <v>832.5913881902577</v>
      </c>
      <c r="R145" s="95">
        <f t="shared" si="41"/>
        <v>5193.1475951364901</v>
      </c>
      <c r="S145" s="114">
        <f t="shared" si="54"/>
        <v>5224.5393687396663</v>
      </c>
      <c r="T145" s="95">
        <f t="shared" si="55"/>
        <v>6002.4387191646765</v>
      </c>
      <c r="U145" s="95"/>
      <c r="V145" s="95">
        <f t="shared" si="56"/>
        <v>7109.256089009471</v>
      </c>
      <c r="W145" s="118">
        <f t="shared" si="57"/>
        <v>3568.2344877336327</v>
      </c>
      <c r="X145" s="136"/>
      <c r="Y145" s="136"/>
      <c r="Z145" s="136"/>
      <c r="AA145" s="136"/>
      <c r="AB145" s="136"/>
      <c r="AC145" s="136"/>
    </row>
    <row r="146" spans="1:29">
      <c r="A146" s="198" t="s">
        <v>754</v>
      </c>
      <c r="B146" s="199" t="s">
        <v>755</v>
      </c>
      <c r="C146" s="201">
        <v>2828.29</v>
      </c>
      <c r="D146" s="92">
        <f t="shared" si="42"/>
        <v>3449.1341463414633</v>
      </c>
      <c r="E146" s="95">
        <f t="shared" si="43"/>
        <v>153.19965756731483</v>
      </c>
      <c r="F146" s="95">
        <f t="shared" si="44"/>
        <v>93.371155785925325</v>
      </c>
      <c r="G146" s="95">
        <f t="shared" si="45"/>
        <v>44.818154777244153</v>
      </c>
      <c r="H146" s="95">
        <f t="shared" si="46"/>
        <v>5.6022693471555192</v>
      </c>
      <c r="I146" s="95">
        <f t="shared" si="47"/>
        <v>11.204538694311038</v>
      </c>
      <c r="J146" s="95">
        <f t="shared" si="39"/>
        <v>3734.8462314370126</v>
      </c>
      <c r="K146" s="105">
        <f t="shared" si="40"/>
        <v>3757.3299453439104</v>
      </c>
      <c r="L146" s="95">
        <f t="shared" si="48"/>
        <v>185.37719714049757</v>
      </c>
      <c r="M146" s="95">
        <f t="shared" si="49"/>
        <v>112.98251855268143</v>
      </c>
      <c r="N146" s="95">
        <f t="shared" si="50"/>
        <v>54.231608905287089</v>
      </c>
      <c r="O146" s="95">
        <f t="shared" si="51"/>
        <v>6.7789511131608862</v>
      </c>
      <c r="P146" s="95">
        <f t="shared" si="52"/>
        <v>13.557902226321772</v>
      </c>
      <c r="Q146" s="95">
        <f t="shared" si="53"/>
        <v>724.55689147834596</v>
      </c>
      <c r="R146" s="95">
        <f t="shared" si="41"/>
        <v>4519.3007421072571</v>
      </c>
      <c r="S146" s="114">
        <f t="shared" si="54"/>
        <v>4546.619215757758</v>
      </c>
      <c r="T146" s="95">
        <f t="shared" si="55"/>
        <v>5223.5807400080812</v>
      </c>
      <c r="U146" s="95"/>
      <c r="V146" s="95">
        <f t="shared" si="56"/>
        <v>6186.7808935337225</v>
      </c>
      <c r="W146" s="118">
        <f t="shared" si="57"/>
        <v>3105.2313597883558</v>
      </c>
      <c r="X146" s="136"/>
      <c r="Y146" s="136"/>
      <c r="Z146" s="136"/>
      <c r="AA146" s="136"/>
      <c r="AB146" s="136"/>
      <c r="AC146" s="136"/>
    </row>
    <row r="147" spans="1:29">
      <c r="A147" s="198" t="s">
        <v>783</v>
      </c>
      <c r="B147" s="199" t="s">
        <v>784</v>
      </c>
      <c r="C147" s="201">
        <v>2275.0100000000002</v>
      </c>
      <c r="D147" s="92">
        <f t="shared" si="42"/>
        <v>2774.4024390243903</v>
      </c>
      <c r="E147" s="95">
        <f t="shared" si="43"/>
        <v>123.2302037493386</v>
      </c>
      <c r="F147" s="95">
        <f t="shared" si="44"/>
        <v>75.105563122783721</v>
      </c>
      <c r="G147" s="95">
        <f t="shared" si="45"/>
        <v>36.050670298936183</v>
      </c>
      <c r="H147" s="95">
        <f t="shared" si="46"/>
        <v>4.5063337873670228</v>
      </c>
      <c r="I147" s="95">
        <f t="shared" si="47"/>
        <v>9.0126675747340457</v>
      </c>
      <c r="J147" s="95">
        <f t="shared" si="39"/>
        <v>3004.2225249113485</v>
      </c>
      <c r="K147" s="105">
        <f t="shared" si="40"/>
        <v>3022.3078959218642</v>
      </c>
      <c r="L147" s="95">
        <f t="shared" si="48"/>
        <v>149.11306028257476</v>
      </c>
      <c r="M147" s="95">
        <f t="shared" si="49"/>
        <v>90.880482387780532</v>
      </c>
      <c r="N147" s="95">
        <f t="shared" si="50"/>
        <v>43.622631546134649</v>
      </c>
      <c r="O147" s="95">
        <f t="shared" si="51"/>
        <v>5.4528289432668311</v>
      </c>
      <c r="P147" s="95">
        <f t="shared" si="52"/>
        <v>10.905657886533662</v>
      </c>
      <c r="Q147" s="95">
        <f t="shared" si="53"/>
        <v>582.81653355283652</v>
      </c>
      <c r="R147" s="95">
        <f t="shared" si="41"/>
        <v>3635.2192955112209</v>
      </c>
      <c r="S147" s="114">
        <f t="shared" si="54"/>
        <v>3657.1936336235171</v>
      </c>
      <c r="T147" s="95">
        <f t="shared" si="55"/>
        <v>4201.725572457487</v>
      </c>
      <c r="U147" s="95"/>
      <c r="V147" s="95">
        <f t="shared" si="56"/>
        <v>4976.5011369407503</v>
      </c>
      <c r="W147" s="118">
        <f t="shared" si="57"/>
        <v>2497.7751205965819</v>
      </c>
      <c r="X147" s="136"/>
      <c r="Y147" s="136"/>
      <c r="Z147" s="136"/>
      <c r="AA147" s="136"/>
      <c r="AB147" s="136"/>
      <c r="AC147" s="136"/>
    </row>
    <row r="148" spans="1:29">
      <c r="A148" s="198" t="s">
        <v>785</v>
      </c>
      <c r="B148" s="199" t="s">
        <v>786</v>
      </c>
      <c r="C148" s="201">
        <v>2275.0100000000002</v>
      </c>
      <c r="D148" s="92">
        <f t="shared" si="42"/>
        <v>2774.4024390243903</v>
      </c>
      <c r="E148" s="95">
        <f t="shared" si="43"/>
        <v>123.2302037493386</v>
      </c>
      <c r="F148" s="95">
        <f t="shared" si="44"/>
        <v>75.105563122783721</v>
      </c>
      <c r="G148" s="95">
        <f t="shared" si="45"/>
        <v>36.050670298936183</v>
      </c>
      <c r="H148" s="95">
        <f t="shared" si="46"/>
        <v>4.5063337873670228</v>
      </c>
      <c r="I148" s="95">
        <f t="shared" si="47"/>
        <v>9.0126675747340457</v>
      </c>
      <c r="J148" s="95">
        <f t="shared" si="39"/>
        <v>3004.2225249113485</v>
      </c>
      <c r="K148" s="105">
        <f t="shared" si="40"/>
        <v>3022.3078959218642</v>
      </c>
      <c r="L148" s="95">
        <f t="shared" si="48"/>
        <v>149.11306028257476</v>
      </c>
      <c r="M148" s="95">
        <f t="shared" si="49"/>
        <v>90.880482387780532</v>
      </c>
      <c r="N148" s="95">
        <f t="shared" si="50"/>
        <v>43.622631546134649</v>
      </c>
      <c r="O148" s="95">
        <f t="shared" si="51"/>
        <v>5.4528289432668311</v>
      </c>
      <c r="P148" s="95">
        <f t="shared" si="52"/>
        <v>10.905657886533662</v>
      </c>
      <c r="Q148" s="95">
        <f t="shared" si="53"/>
        <v>582.81653355283652</v>
      </c>
      <c r="R148" s="95">
        <f t="shared" si="41"/>
        <v>3635.2192955112209</v>
      </c>
      <c r="S148" s="114">
        <f t="shared" si="54"/>
        <v>3657.1936336235171</v>
      </c>
      <c r="T148" s="95">
        <f t="shared" si="55"/>
        <v>4201.725572457487</v>
      </c>
      <c r="U148" s="95"/>
      <c r="V148" s="95">
        <f t="shared" si="56"/>
        <v>4976.5011369407503</v>
      </c>
      <c r="W148" s="118">
        <f t="shared" si="57"/>
        <v>2497.7751205965819</v>
      </c>
      <c r="X148" s="136"/>
      <c r="Y148" s="136"/>
      <c r="Z148" s="136"/>
      <c r="AA148" s="136"/>
      <c r="AB148" s="136"/>
      <c r="AC148" s="136"/>
    </row>
    <row r="149" spans="1:29">
      <c r="A149" s="198" t="s">
        <v>811</v>
      </c>
      <c r="B149" s="199" t="s">
        <v>812</v>
      </c>
      <c r="C149" s="201">
        <v>1852.5</v>
      </c>
      <c r="D149" s="92">
        <f t="shared" si="42"/>
        <v>2259.1463414634145</v>
      </c>
      <c r="E149" s="95">
        <f t="shared" si="43"/>
        <v>100.34415340840249</v>
      </c>
      <c r="F149" s="95">
        <f t="shared" si="44"/>
        <v>61.157118291768747</v>
      </c>
      <c r="G149" s="95">
        <f t="shared" si="45"/>
        <v>29.355416780048998</v>
      </c>
      <c r="H149" s="95">
        <f t="shared" si="46"/>
        <v>3.6694270975061247</v>
      </c>
      <c r="I149" s="95">
        <f t="shared" si="47"/>
        <v>7.3388541950122494</v>
      </c>
      <c r="J149" s="95">
        <f t="shared" si="39"/>
        <v>2446.2847316707498</v>
      </c>
      <c r="K149" s="105">
        <f t="shared" si="40"/>
        <v>2461.0113261898864</v>
      </c>
      <c r="L149" s="95">
        <f t="shared" si="48"/>
        <v>121.42010108679513</v>
      </c>
      <c r="M149" s="95">
        <f t="shared" si="49"/>
        <v>74.002353230694993</v>
      </c>
      <c r="N149" s="95">
        <f t="shared" si="50"/>
        <v>35.521129550733598</v>
      </c>
      <c r="O149" s="95">
        <f t="shared" si="51"/>
        <v>4.4401411938416997</v>
      </c>
      <c r="P149" s="95">
        <f t="shared" si="52"/>
        <v>8.8802823876833994</v>
      </c>
      <c r="Q149" s="95">
        <f t="shared" si="53"/>
        <v>474.57709126844702</v>
      </c>
      <c r="R149" s="95">
        <f t="shared" si="41"/>
        <v>2960.0941292277998</v>
      </c>
      <c r="S149" s="114">
        <f t="shared" si="54"/>
        <v>2977.9874401816105</v>
      </c>
      <c r="T149" s="95">
        <f t="shared" si="55"/>
        <v>3421.3900699238657</v>
      </c>
      <c r="U149" s="95"/>
      <c r="V149" s="95">
        <f t="shared" si="56"/>
        <v>4052.2759707353989</v>
      </c>
      <c r="W149" s="118">
        <f t="shared" si="57"/>
        <v>2033.8936580081706</v>
      </c>
      <c r="X149" s="136"/>
      <c r="Y149" s="136"/>
      <c r="Z149" s="136"/>
      <c r="AA149" s="136"/>
      <c r="AB149" s="136"/>
      <c r="AC149" s="136"/>
    </row>
    <row r="150" spans="1:29">
      <c r="A150" s="198" t="s">
        <v>822</v>
      </c>
      <c r="B150" s="199" t="s">
        <v>1055</v>
      </c>
      <c r="C150" s="201">
        <v>1572.48</v>
      </c>
      <c r="D150" s="92">
        <f t="shared" si="42"/>
        <v>1917.6585365853657</v>
      </c>
      <c r="E150" s="95">
        <f t="shared" si="43"/>
        <v>85.17634243003765</v>
      </c>
      <c r="F150" s="95">
        <f t="shared" si="44"/>
        <v>51.912737042612974</v>
      </c>
      <c r="G150" s="95">
        <f t="shared" si="45"/>
        <v>24.918113780454224</v>
      </c>
      <c r="H150" s="95">
        <f t="shared" si="46"/>
        <v>3.114764222556778</v>
      </c>
      <c r="I150" s="95">
        <f t="shared" si="47"/>
        <v>6.229528445113556</v>
      </c>
      <c r="J150" s="95">
        <f t="shared" si="39"/>
        <v>2076.5094817045187</v>
      </c>
      <c r="K150" s="105">
        <f t="shared" si="40"/>
        <v>2089.0100351994993</v>
      </c>
      <c r="L150" s="95">
        <f t="shared" si="48"/>
        <v>103.06649422778061</v>
      </c>
      <c r="M150" s="95">
        <f t="shared" si="49"/>
        <v>62.816313310770994</v>
      </c>
      <c r="N150" s="95">
        <f t="shared" si="50"/>
        <v>30.151830389170076</v>
      </c>
      <c r="O150" s="95">
        <f t="shared" si="51"/>
        <v>3.7689787986462595</v>
      </c>
      <c r="P150" s="95">
        <f t="shared" si="52"/>
        <v>7.537957597292519</v>
      </c>
      <c r="Q150" s="95">
        <f t="shared" si="53"/>
        <v>402.84101726197434</v>
      </c>
      <c r="R150" s="95">
        <f t="shared" si="41"/>
        <v>2512.6525324308395</v>
      </c>
      <c r="S150" s="114">
        <f t="shared" si="54"/>
        <v>2527.8411281710005</v>
      </c>
      <c r="T150" s="95">
        <f t="shared" si="55"/>
        <v>2904.2199498806372</v>
      </c>
      <c r="U150" s="95"/>
      <c r="V150" s="95">
        <f t="shared" si="56"/>
        <v>3439.7424661063428</v>
      </c>
      <c r="W150" s="118">
        <f t="shared" si="57"/>
        <v>1726.4545745450407</v>
      </c>
      <c r="X150" s="136"/>
      <c r="Y150" s="136"/>
      <c r="Z150" s="136"/>
      <c r="AA150" s="136"/>
      <c r="AB150" s="136"/>
      <c r="AC150" s="136"/>
    </row>
    <row r="151" spans="1:29">
      <c r="A151" s="198" t="s">
        <v>911</v>
      </c>
      <c r="B151" s="199" t="s">
        <v>912</v>
      </c>
      <c r="C151" s="201">
        <v>1430</v>
      </c>
      <c r="D151" s="92">
        <f t="shared" si="42"/>
        <v>1743.9024390243901</v>
      </c>
      <c r="E151" s="95">
        <f t="shared" si="43"/>
        <v>77.458644736310703</v>
      </c>
      <c r="F151" s="95">
        <f t="shared" si="44"/>
        <v>47.209003593646059</v>
      </c>
      <c r="G151" s="95">
        <f t="shared" si="45"/>
        <v>22.660321724950105</v>
      </c>
      <c r="H151" s="95">
        <f t="shared" si="46"/>
        <v>2.8325402156187631</v>
      </c>
      <c r="I151" s="95">
        <f t="shared" si="47"/>
        <v>5.6650804312375262</v>
      </c>
      <c r="J151" s="95">
        <f t="shared" si="39"/>
        <v>1888.3601437458422</v>
      </c>
      <c r="K151" s="105">
        <f t="shared" si="40"/>
        <v>1899.7280412693858</v>
      </c>
      <c r="L151" s="95">
        <f t="shared" si="48"/>
        <v>93.727797330157628</v>
      </c>
      <c r="M151" s="95">
        <f t="shared" si="49"/>
        <v>57.124623546501397</v>
      </c>
      <c r="N151" s="95">
        <f t="shared" si="50"/>
        <v>27.419819302320668</v>
      </c>
      <c r="O151" s="95">
        <f t="shared" si="51"/>
        <v>3.4274774127900836</v>
      </c>
      <c r="P151" s="95">
        <f t="shared" si="52"/>
        <v>6.8549548255801671</v>
      </c>
      <c r="Q151" s="95">
        <f t="shared" si="53"/>
        <v>366.34021080371343</v>
      </c>
      <c r="R151" s="95">
        <f t="shared" si="41"/>
        <v>2284.9849418600556</v>
      </c>
      <c r="S151" s="114">
        <f t="shared" si="54"/>
        <v>2298.7973222454534</v>
      </c>
      <c r="T151" s="95">
        <f t="shared" si="55"/>
        <v>2641.0730364324577</v>
      </c>
      <c r="U151" s="95"/>
      <c r="V151" s="95">
        <f t="shared" si="56"/>
        <v>3128.0726791641673</v>
      </c>
      <c r="W151" s="118">
        <f t="shared" si="57"/>
        <v>1570.0231746027982</v>
      </c>
      <c r="X151" s="136"/>
      <c r="Y151" s="136"/>
      <c r="Z151" s="136"/>
      <c r="AA151" s="136"/>
      <c r="AB151" s="136"/>
      <c r="AC151" s="136"/>
    </row>
    <row r="152" spans="1:29">
      <c r="A152" s="198" t="s">
        <v>913</v>
      </c>
      <c r="B152" s="199" t="s">
        <v>914</v>
      </c>
      <c r="C152" s="201">
        <v>1430</v>
      </c>
      <c r="D152" s="92">
        <f t="shared" si="42"/>
        <v>1743.9024390243901</v>
      </c>
      <c r="E152" s="95">
        <f t="shared" si="43"/>
        <v>77.458644736310703</v>
      </c>
      <c r="F152" s="95">
        <f t="shared" si="44"/>
        <v>47.209003593646059</v>
      </c>
      <c r="G152" s="95">
        <f t="shared" si="45"/>
        <v>22.660321724950105</v>
      </c>
      <c r="H152" s="95">
        <f t="shared" si="46"/>
        <v>2.8325402156187631</v>
      </c>
      <c r="I152" s="95">
        <f t="shared" si="47"/>
        <v>5.6650804312375262</v>
      </c>
      <c r="J152" s="95">
        <f t="shared" si="39"/>
        <v>1888.3601437458422</v>
      </c>
      <c r="K152" s="105">
        <f t="shared" si="40"/>
        <v>1899.7280412693858</v>
      </c>
      <c r="L152" s="95">
        <f t="shared" si="48"/>
        <v>93.727797330157628</v>
      </c>
      <c r="M152" s="95">
        <f t="shared" si="49"/>
        <v>57.124623546501397</v>
      </c>
      <c r="N152" s="95">
        <f t="shared" si="50"/>
        <v>27.419819302320668</v>
      </c>
      <c r="O152" s="95">
        <f t="shared" si="51"/>
        <v>3.4274774127900836</v>
      </c>
      <c r="P152" s="95">
        <f t="shared" si="52"/>
        <v>6.8549548255801671</v>
      </c>
      <c r="Q152" s="95">
        <f t="shared" si="53"/>
        <v>366.34021080371343</v>
      </c>
      <c r="R152" s="95">
        <f t="shared" si="41"/>
        <v>2284.9849418600556</v>
      </c>
      <c r="S152" s="114">
        <f t="shared" si="54"/>
        <v>2298.7973222454534</v>
      </c>
      <c r="T152" s="95">
        <f t="shared" si="55"/>
        <v>2641.0730364324577</v>
      </c>
      <c r="U152" s="95"/>
      <c r="V152" s="95">
        <f t="shared" si="56"/>
        <v>3128.0726791641673</v>
      </c>
      <c r="W152" s="118">
        <f t="shared" si="57"/>
        <v>1570.0231746027982</v>
      </c>
      <c r="X152" s="136"/>
      <c r="Y152" s="136"/>
      <c r="Z152" s="136"/>
      <c r="AA152" s="136"/>
      <c r="AB152" s="136"/>
      <c r="AC152" s="136"/>
    </row>
    <row r="153" spans="1:29">
      <c r="A153" s="198" t="s">
        <v>851</v>
      </c>
      <c r="B153" s="199" t="s">
        <v>852</v>
      </c>
      <c r="C153" s="201">
        <v>858</v>
      </c>
      <c r="D153" s="92">
        <f t="shared" si="42"/>
        <v>1046.3414634146341</v>
      </c>
      <c r="E153" s="95">
        <f t="shared" si="43"/>
        <v>46.475186841786417</v>
      </c>
      <c r="F153" s="95">
        <f t="shared" si="44"/>
        <v>28.325402156187632</v>
      </c>
      <c r="G153" s="95">
        <f t="shared" si="45"/>
        <v>13.596193034970062</v>
      </c>
      <c r="H153" s="95">
        <f t="shared" si="46"/>
        <v>1.6995241293712577</v>
      </c>
      <c r="I153" s="95">
        <f t="shared" si="47"/>
        <v>3.3990482587425155</v>
      </c>
      <c r="J153" s="95">
        <f t="shared" si="39"/>
        <v>1133.0160862475052</v>
      </c>
      <c r="K153" s="105">
        <f t="shared" si="40"/>
        <v>1139.8368247616315</v>
      </c>
      <c r="L153" s="95">
        <f t="shared" si="48"/>
        <v>56.236678398094575</v>
      </c>
      <c r="M153" s="95">
        <f t="shared" si="49"/>
        <v>34.274774127900841</v>
      </c>
      <c r="N153" s="95">
        <f t="shared" si="50"/>
        <v>16.451891581392402</v>
      </c>
      <c r="O153" s="95">
        <f t="shared" si="51"/>
        <v>2.0564864476740503</v>
      </c>
      <c r="P153" s="95">
        <f t="shared" si="52"/>
        <v>4.1129728953481006</v>
      </c>
      <c r="Q153" s="95">
        <f t="shared" si="53"/>
        <v>219.80412648222807</v>
      </c>
      <c r="R153" s="95">
        <f t="shared" si="41"/>
        <v>1370.9909651160335</v>
      </c>
      <c r="S153" s="114">
        <f t="shared" si="54"/>
        <v>1379.278393347272</v>
      </c>
      <c r="T153" s="95">
        <f t="shared" si="55"/>
        <v>1584.6438218594747</v>
      </c>
      <c r="U153" s="95"/>
      <c r="V153" s="95">
        <f t="shared" si="56"/>
        <v>1876.8436074985004</v>
      </c>
      <c r="W153" s="118">
        <f t="shared" si="57"/>
        <v>942.01390476167899</v>
      </c>
      <c r="X153" s="136"/>
      <c r="Y153" s="136"/>
      <c r="Z153" s="136"/>
      <c r="AA153" s="136"/>
      <c r="AB153" s="136"/>
      <c r="AC153" s="136"/>
    </row>
    <row r="154" spans="1:29">
      <c r="A154" s="198" t="s">
        <v>888</v>
      </c>
      <c r="B154" s="199" t="s">
        <v>889</v>
      </c>
      <c r="C154" s="201">
        <v>301.14999999999998</v>
      </c>
      <c r="D154" s="92">
        <f t="shared" si="42"/>
        <v>367.25609756097555</v>
      </c>
      <c r="E154" s="95">
        <f t="shared" si="43"/>
        <v>16.312357246391585</v>
      </c>
      <c r="F154" s="95">
        <f t="shared" si="44"/>
        <v>9.9419520505080481</v>
      </c>
      <c r="G154" s="95">
        <f t="shared" si="45"/>
        <v>4.772136984243863</v>
      </c>
      <c r="H154" s="95">
        <f t="shared" si="46"/>
        <v>0.59651712303048288</v>
      </c>
      <c r="I154" s="95">
        <f t="shared" si="47"/>
        <v>1.1930342460609658</v>
      </c>
      <c r="J154" s="95">
        <f t="shared" si="39"/>
        <v>397.67808202032188</v>
      </c>
      <c r="K154" s="105">
        <f t="shared" si="40"/>
        <v>400.07209764215071</v>
      </c>
      <c r="L154" s="95">
        <f t="shared" si="48"/>
        <v>19.73854976641746</v>
      </c>
      <c r="M154" s="95">
        <f t="shared" si="49"/>
        <v>12.030126140579647</v>
      </c>
      <c r="N154" s="95">
        <f t="shared" si="50"/>
        <v>5.7744605474782302</v>
      </c>
      <c r="O154" s="95">
        <f t="shared" si="51"/>
        <v>0.72180756843477878</v>
      </c>
      <c r="P154" s="95">
        <f t="shared" si="52"/>
        <v>1.4436151368695576</v>
      </c>
      <c r="Q154" s="95">
        <f t="shared" si="53"/>
        <v>77.149198939537257</v>
      </c>
      <c r="R154" s="95">
        <f t="shared" si="41"/>
        <v>481.20504562318581</v>
      </c>
      <c r="S154" s="114">
        <f t="shared" si="54"/>
        <v>484.11385566029247</v>
      </c>
      <c r="T154" s="95">
        <f t="shared" si="55"/>
        <v>556.19520623890526</v>
      </c>
      <c r="U154" s="95"/>
      <c r="V154" s="95">
        <f t="shared" si="56"/>
        <v>658.75460652467757</v>
      </c>
      <c r="W154" s="118">
        <f t="shared" si="57"/>
        <v>330.63809722491794</v>
      </c>
      <c r="X154" s="136"/>
      <c r="Y154" s="136"/>
      <c r="Z154" s="136"/>
      <c r="AA154" s="136"/>
      <c r="AB154" s="136"/>
      <c r="AC154" s="136"/>
    </row>
    <row r="155" spans="1:29">
      <c r="A155" s="198" t="s">
        <v>890</v>
      </c>
      <c r="B155" s="199" t="s">
        <v>891</v>
      </c>
      <c r="C155" s="201">
        <v>296.38</v>
      </c>
      <c r="D155" s="92">
        <f t="shared" si="42"/>
        <v>361.43902439024384</v>
      </c>
      <c r="E155" s="95">
        <f t="shared" si="43"/>
        <v>16.053981207655777</v>
      </c>
      <c r="F155" s="95">
        <f t="shared" si="44"/>
        <v>9.784478660898472</v>
      </c>
      <c r="G155" s="95">
        <f t="shared" si="45"/>
        <v>4.6965497572312662</v>
      </c>
      <c r="H155" s="95">
        <f t="shared" si="46"/>
        <v>0.58706871965390828</v>
      </c>
      <c r="I155" s="95">
        <f t="shared" si="47"/>
        <v>1.1741374393078166</v>
      </c>
      <c r="J155" s="95">
        <f t="shared" si="39"/>
        <v>391.37914643593888</v>
      </c>
      <c r="K155" s="105">
        <f t="shared" si="40"/>
        <v>393.73524256742695</v>
      </c>
      <c r="L155" s="95">
        <f t="shared" si="48"/>
        <v>19.425905295602877</v>
      </c>
      <c r="M155" s="95">
        <f t="shared" si="49"/>
        <v>11.839577571127331</v>
      </c>
      <c r="N155" s="95">
        <f t="shared" si="50"/>
        <v>5.6829972341411183</v>
      </c>
      <c r="O155" s="95">
        <f t="shared" si="51"/>
        <v>0.71037465426763979</v>
      </c>
      <c r="P155" s="95">
        <f t="shared" si="52"/>
        <v>1.4207493085352796</v>
      </c>
      <c r="Q155" s="95">
        <f t="shared" si="53"/>
        <v>75.927210963639567</v>
      </c>
      <c r="R155" s="95">
        <f t="shared" si="41"/>
        <v>473.58310284509321</v>
      </c>
      <c r="S155" s="114">
        <f t="shared" si="54"/>
        <v>476.44583941755764</v>
      </c>
      <c r="T155" s="95">
        <f t="shared" si="55"/>
        <v>547.38547310339288</v>
      </c>
      <c r="U155" s="95"/>
      <c r="V155" s="95">
        <f t="shared" si="56"/>
        <v>648.3204060494237</v>
      </c>
      <c r="W155" s="118">
        <f t="shared" si="57"/>
        <v>325.4010269152289</v>
      </c>
      <c r="X155" s="136"/>
      <c r="Y155" s="136"/>
      <c r="Z155" s="136"/>
      <c r="AA155" s="136"/>
      <c r="AB155" s="136"/>
      <c r="AC155" s="136"/>
    </row>
    <row r="156" spans="1:29">
      <c r="A156" s="198" t="s">
        <v>893</v>
      </c>
      <c r="B156" s="199" t="s">
        <v>894</v>
      </c>
      <c r="C156" s="201">
        <v>199.71</v>
      </c>
      <c r="D156" s="92">
        <f t="shared" si="42"/>
        <v>243.54878048780486</v>
      </c>
      <c r="E156" s="95">
        <f t="shared" si="43"/>
        <v>10.817668489712315</v>
      </c>
      <c r="F156" s="95">
        <f t="shared" si="44"/>
        <v>6.5930839913895483</v>
      </c>
      <c r="G156" s="95">
        <f t="shared" si="45"/>
        <v>3.1646803158669834</v>
      </c>
      <c r="H156" s="95">
        <f t="shared" si="46"/>
        <v>0.39558503948337292</v>
      </c>
      <c r="I156" s="95">
        <f t="shared" si="47"/>
        <v>0.79117007896674585</v>
      </c>
      <c r="J156" s="95">
        <f t="shared" si="39"/>
        <v>263.72335965558193</v>
      </c>
      <c r="K156" s="105">
        <f t="shared" si="40"/>
        <v>265.310970015321</v>
      </c>
      <c r="L156" s="95">
        <f t="shared" si="48"/>
        <v>13.08977510825579</v>
      </c>
      <c r="M156" s="95">
        <f t="shared" si="49"/>
        <v>7.9778731248054502</v>
      </c>
      <c r="N156" s="95">
        <f t="shared" si="50"/>
        <v>3.8293790999066162</v>
      </c>
      <c r="O156" s="95">
        <f t="shared" si="51"/>
        <v>0.47867238748832702</v>
      </c>
      <c r="P156" s="95">
        <f t="shared" si="52"/>
        <v>0.95734477497665404</v>
      </c>
      <c r="Q156" s="95">
        <f t="shared" si="53"/>
        <v>51.162100349377347</v>
      </c>
      <c r="R156" s="95">
        <f t="shared" si="41"/>
        <v>319.11492499221799</v>
      </c>
      <c r="S156" s="114">
        <f t="shared" si="54"/>
        <v>321.04392533261506</v>
      </c>
      <c r="T156" s="95">
        <f t="shared" si="55"/>
        <v>368.84524203211618</v>
      </c>
      <c r="U156" s="95"/>
      <c r="V156" s="95">
        <f t="shared" si="56"/>
        <v>436.85831801110203</v>
      </c>
      <c r="W156" s="118">
        <f t="shared" si="57"/>
        <v>219.26526447547192</v>
      </c>
      <c r="X156" s="136"/>
      <c r="Y156" s="136"/>
      <c r="Z156" s="136"/>
      <c r="AA156" s="136"/>
      <c r="AB156" s="136"/>
      <c r="AC156" s="136"/>
    </row>
    <row r="157" spans="1:29">
      <c r="A157" s="198" t="s">
        <v>1040</v>
      </c>
      <c r="B157" s="199" t="s">
        <v>1041</v>
      </c>
      <c r="C157" s="201">
        <v>1056114.3999999999</v>
      </c>
      <c r="D157" s="92">
        <f t="shared" si="42"/>
        <v>1287944.3902439023</v>
      </c>
      <c r="E157" s="95">
        <f t="shared" si="43"/>
        <v>57206.426650700654</v>
      </c>
      <c r="F157" s="95">
        <f t="shared" si="44"/>
        <v>34865.810143287657</v>
      </c>
      <c r="G157" s="95">
        <f t="shared" si="45"/>
        <v>16735.588868778075</v>
      </c>
      <c r="H157" s="95">
        <f t="shared" si="46"/>
        <v>2091.9486085972594</v>
      </c>
      <c r="I157" s="95">
        <f t="shared" si="47"/>
        <v>4183.8972171945188</v>
      </c>
      <c r="J157" s="95">
        <f t="shared" si="39"/>
        <v>1394632.4057315062</v>
      </c>
      <c r="K157" s="105">
        <f t="shared" si="40"/>
        <v>1403028.0702576172</v>
      </c>
      <c r="L157" s="95">
        <f t="shared" si="48"/>
        <v>69221.87163682589</v>
      </c>
      <c r="M157" s="95">
        <f t="shared" si="49"/>
        <v>42188.907358069373</v>
      </c>
      <c r="N157" s="95">
        <f t="shared" si="50"/>
        <v>20250.675531873298</v>
      </c>
      <c r="O157" s="95">
        <f t="shared" si="51"/>
        <v>2531.3344414841622</v>
      </c>
      <c r="P157" s="95">
        <f t="shared" si="52"/>
        <v>5062.6688829683244</v>
      </c>
      <c r="Q157" s="95">
        <f t="shared" si="53"/>
        <v>270557.46288729884</v>
      </c>
      <c r="R157" s="95">
        <f t="shared" si="41"/>
        <v>1687556.2943227747</v>
      </c>
      <c r="S157" s="114">
        <f t="shared" si="54"/>
        <v>1697757.3109824222</v>
      </c>
      <c r="T157" s="95">
        <f t="shared" si="55"/>
        <v>1950542.1435161142</v>
      </c>
      <c r="U157" s="95"/>
      <c r="V157" s="95">
        <f t="shared" si="56"/>
        <v>2310211.6088894107</v>
      </c>
      <c r="W157" s="118">
        <f t="shared" si="57"/>
        <v>1159527.3307914191</v>
      </c>
      <c r="X157" s="136"/>
      <c r="Y157" s="136"/>
      <c r="Z157" s="136"/>
      <c r="AA157" s="136"/>
      <c r="AB157" s="136"/>
      <c r="AC157" s="136"/>
    </row>
    <row r="158" spans="1:29">
      <c r="A158" s="198" t="s">
        <v>43</v>
      </c>
      <c r="B158" s="199" t="s">
        <v>44</v>
      </c>
      <c r="C158" s="201">
        <v>754281</v>
      </c>
      <c r="D158" s="92">
        <f t="shared" si="42"/>
        <v>919854.87804878037</v>
      </c>
      <c r="E158" s="95">
        <f t="shared" si="43"/>
        <v>40857.051755488923</v>
      </c>
      <c r="F158" s="95">
        <f t="shared" si="44"/>
        <v>24901.296810922333</v>
      </c>
      <c r="G158" s="95">
        <f t="shared" si="45"/>
        <v>11952.62246924272</v>
      </c>
      <c r="H158" s="95">
        <f t="shared" si="46"/>
        <v>1494.07780865534</v>
      </c>
      <c r="I158" s="95">
        <f t="shared" si="47"/>
        <v>2988.1556173106801</v>
      </c>
      <c r="J158" s="95">
        <f t="shared" si="39"/>
        <v>996051.87243689329</v>
      </c>
      <c r="K158" s="105">
        <f t="shared" si="40"/>
        <v>1002048.0885991004</v>
      </c>
      <c r="L158" s="95">
        <f t="shared" si="48"/>
        <v>49438.529159432605</v>
      </c>
      <c r="M158" s="95">
        <f t="shared" si="49"/>
        <v>30131.481240054978</v>
      </c>
      <c r="N158" s="95">
        <f t="shared" si="50"/>
        <v>14463.110995226389</v>
      </c>
      <c r="O158" s="95">
        <f t="shared" si="51"/>
        <v>1807.8888744032986</v>
      </c>
      <c r="P158" s="95">
        <f t="shared" si="52"/>
        <v>3615.7777488065972</v>
      </c>
      <c r="Q158" s="95">
        <f t="shared" si="53"/>
        <v>193233.18919247255</v>
      </c>
      <c r="R158" s="95">
        <f t="shared" si="41"/>
        <v>1205259.2496021991</v>
      </c>
      <c r="S158" s="114">
        <f t="shared" si="54"/>
        <v>1212544.8552591768</v>
      </c>
      <c r="T158" s="95">
        <f t="shared" si="55"/>
        <v>1393084.7629323851</v>
      </c>
      <c r="U158" s="95"/>
      <c r="V158" s="95">
        <f t="shared" si="56"/>
        <v>1649962.0898689702</v>
      </c>
      <c r="W158" s="118">
        <f t="shared" si="57"/>
        <v>828138.91619760368</v>
      </c>
      <c r="X158" s="136"/>
      <c r="Y158" s="136"/>
      <c r="Z158" s="136"/>
      <c r="AA158" s="136"/>
      <c r="AB158" s="136"/>
      <c r="AC158" s="136"/>
    </row>
    <row r="159" spans="1:29">
      <c r="A159" s="198" t="s">
        <v>1129</v>
      </c>
      <c r="B159" s="199" t="s">
        <v>1130</v>
      </c>
      <c r="C159" s="201">
        <v>568943</v>
      </c>
      <c r="D159" s="92">
        <f t="shared" si="42"/>
        <v>693832.92682926822</v>
      </c>
      <c r="E159" s="95">
        <f t="shared" si="43"/>
        <v>30817.869728818754</v>
      </c>
      <c r="F159" s="95">
        <f t="shared" si="44"/>
        <v>18782.679812293543</v>
      </c>
      <c r="G159" s="95">
        <f t="shared" si="45"/>
        <v>9015.6863099009006</v>
      </c>
      <c r="H159" s="95">
        <f t="shared" si="46"/>
        <v>1126.9607887376126</v>
      </c>
      <c r="I159" s="95">
        <f t="shared" si="47"/>
        <v>2253.9215774752251</v>
      </c>
      <c r="J159" s="95">
        <f t="shared" si="39"/>
        <v>751307.19249174173</v>
      </c>
      <c r="K159" s="105">
        <f t="shared" si="40"/>
        <v>755830.04963911057</v>
      </c>
      <c r="L159" s="95">
        <f t="shared" si="48"/>
        <v>37290.751186302012</v>
      </c>
      <c r="M159" s="95">
        <f t="shared" si="49"/>
        <v>22727.730555536466</v>
      </c>
      <c r="N159" s="95">
        <f t="shared" si="50"/>
        <v>10909.310666657502</v>
      </c>
      <c r="O159" s="95">
        <f t="shared" si="51"/>
        <v>1363.6638333321878</v>
      </c>
      <c r="P159" s="95">
        <f t="shared" si="52"/>
        <v>2727.3276666643756</v>
      </c>
      <c r="Q159" s="95">
        <f t="shared" si="53"/>
        <v>145752.93605265534</v>
      </c>
      <c r="R159" s="95">
        <f t="shared" si="41"/>
        <v>909109.22222145856</v>
      </c>
      <c r="S159" s="114">
        <f t="shared" si="54"/>
        <v>914604.6467904161</v>
      </c>
      <c r="T159" s="95">
        <f t="shared" si="55"/>
        <v>1050783.2283685256</v>
      </c>
      <c r="U159" s="95"/>
      <c r="V159" s="95">
        <f t="shared" si="56"/>
        <v>1244541.9960151741</v>
      </c>
      <c r="W159" s="118">
        <f t="shared" si="57"/>
        <v>624652.93358604179</v>
      </c>
      <c r="X159" s="136"/>
      <c r="Y159" s="136"/>
      <c r="Z159" s="136"/>
      <c r="AA159" s="136"/>
      <c r="AB159" s="136"/>
      <c r="AC159" s="136"/>
    </row>
    <row r="160" spans="1:29">
      <c r="A160" s="198" t="s">
        <v>1177</v>
      </c>
      <c r="B160" s="199" t="s">
        <v>1187</v>
      </c>
      <c r="C160" s="201">
        <v>560989</v>
      </c>
      <c r="D160" s="92">
        <f t="shared" si="42"/>
        <v>684132.92682926822</v>
      </c>
      <c r="E160" s="95">
        <f t="shared" si="43"/>
        <v>30387.026330054683</v>
      </c>
      <c r="F160" s="95">
        <f t="shared" si="44"/>
        <v>18520.092109787347</v>
      </c>
      <c r="G160" s="95">
        <f t="shared" si="45"/>
        <v>8889.6442126979255</v>
      </c>
      <c r="H160" s="95">
        <f t="shared" si="46"/>
        <v>1111.2055265872407</v>
      </c>
      <c r="I160" s="95">
        <f t="shared" si="47"/>
        <v>2222.4110531744814</v>
      </c>
      <c r="J160" s="95">
        <f t="shared" si="39"/>
        <v>740803.68439149379</v>
      </c>
      <c r="K160" s="105">
        <f t="shared" si="40"/>
        <v>745263.3105899801</v>
      </c>
      <c r="L160" s="95">
        <f t="shared" si="48"/>
        <v>36769.414892620836</v>
      </c>
      <c r="M160" s="95">
        <f t="shared" si="49"/>
        <v>22409.989817292499</v>
      </c>
      <c r="N160" s="95">
        <f t="shared" si="50"/>
        <v>10756.795112300399</v>
      </c>
      <c r="O160" s="95">
        <f t="shared" si="51"/>
        <v>1344.5993890375498</v>
      </c>
      <c r="P160" s="95">
        <f t="shared" si="52"/>
        <v>2689.1987780750997</v>
      </c>
      <c r="Q160" s="95">
        <f t="shared" si="53"/>
        <v>143715.26469829679</v>
      </c>
      <c r="R160" s="95">
        <f t="shared" si="41"/>
        <v>896399.59269169986</v>
      </c>
      <c r="S160" s="114">
        <f t="shared" si="54"/>
        <v>901818.18951689138</v>
      </c>
      <c r="T160" s="95">
        <f t="shared" si="55"/>
        <v>1036092.9521924532</v>
      </c>
      <c r="U160" s="95"/>
      <c r="V160" s="95">
        <f t="shared" si="56"/>
        <v>1227142.912036103</v>
      </c>
      <c r="W160" s="118">
        <f t="shared" si="57"/>
        <v>615920.09139667777</v>
      </c>
      <c r="X160" s="136"/>
      <c r="Y160" s="136"/>
      <c r="Z160" s="136"/>
      <c r="AA160" s="136"/>
      <c r="AB160" s="136"/>
      <c r="AC160" s="136"/>
    </row>
    <row r="161" spans="1:29">
      <c r="A161" s="198" t="s">
        <v>190</v>
      </c>
      <c r="B161" s="199" t="s">
        <v>191</v>
      </c>
      <c r="C161" s="201">
        <v>502645</v>
      </c>
      <c r="D161" s="92">
        <f t="shared" si="42"/>
        <v>612981.70731707313</v>
      </c>
      <c r="E161" s="95">
        <f t="shared" si="43"/>
        <v>27226.713624813208</v>
      </c>
      <c r="F161" s="95">
        <f t="shared" si="44"/>
        <v>16593.964763166587</v>
      </c>
      <c r="G161" s="95">
        <f t="shared" si="45"/>
        <v>7965.1030863199621</v>
      </c>
      <c r="H161" s="95">
        <f t="shared" si="46"/>
        <v>995.63788578999527</v>
      </c>
      <c r="I161" s="95">
        <f t="shared" si="47"/>
        <v>1991.2757715799905</v>
      </c>
      <c r="J161" s="95">
        <f t="shared" si="39"/>
        <v>663758.59052666347</v>
      </c>
      <c r="K161" s="105">
        <f t="shared" si="40"/>
        <v>667754.40650618915</v>
      </c>
      <c r="L161" s="95">
        <f t="shared" si="48"/>
        <v>32945.320761550407</v>
      </c>
      <c r="M161" s="95">
        <f t="shared" si="49"/>
        <v>20079.30517659524</v>
      </c>
      <c r="N161" s="95">
        <f t="shared" si="50"/>
        <v>9638.0664847657154</v>
      </c>
      <c r="O161" s="95">
        <f t="shared" si="51"/>
        <v>1204.7583105957144</v>
      </c>
      <c r="P161" s="95">
        <f t="shared" si="52"/>
        <v>2409.5166211914288</v>
      </c>
      <c r="Q161" s="95">
        <f t="shared" si="53"/>
        <v>128768.58409750527</v>
      </c>
      <c r="R161" s="95">
        <f t="shared" si="41"/>
        <v>803172.20706380962</v>
      </c>
      <c r="S161" s="114">
        <f t="shared" si="54"/>
        <v>808027.25876927678</v>
      </c>
      <c r="T161" s="95">
        <f t="shared" si="55"/>
        <v>928337.17230600887</v>
      </c>
      <c r="U161" s="95"/>
      <c r="V161" s="95">
        <f t="shared" si="56"/>
        <v>1099517.5467262049</v>
      </c>
      <c r="W161" s="118">
        <f t="shared" si="57"/>
        <v>551863.14587288362</v>
      </c>
      <c r="X161" s="136"/>
      <c r="Y161" s="136"/>
      <c r="Z161" s="136"/>
      <c r="AA161" s="136"/>
      <c r="AB161" s="136"/>
      <c r="AC161" s="136"/>
    </row>
    <row r="162" spans="1:29">
      <c r="A162" s="198" t="s">
        <v>976</v>
      </c>
      <c r="B162" s="199" t="s">
        <v>1298</v>
      </c>
      <c r="C162" s="201">
        <v>467553.99</v>
      </c>
      <c r="D162" s="92">
        <f t="shared" si="42"/>
        <v>570187.79268292675</v>
      </c>
      <c r="E162" s="95">
        <f t="shared" si="43"/>
        <v>25325.942941576617</v>
      </c>
      <c r="F162" s="95">
        <f t="shared" si="44"/>
        <v>15435.495100792694</v>
      </c>
      <c r="G162" s="95">
        <f t="shared" si="45"/>
        <v>7409.0376483804921</v>
      </c>
      <c r="H162" s="95">
        <f t="shared" si="46"/>
        <v>926.12970604756151</v>
      </c>
      <c r="I162" s="95">
        <f t="shared" si="47"/>
        <v>1852.259412095123</v>
      </c>
      <c r="J162" s="95">
        <f t="shared" si="39"/>
        <v>617419.8040317077</v>
      </c>
      <c r="K162" s="105">
        <f t="shared" si="40"/>
        <v>621136.6612660042</v>
      </c>
      <c r="L162" s="95">
        <f t="shared" si="48"/>
        <v>30645.318612326253</v>
      </c>
      <c r="M162" s="95">
        <f t="shared" si="49"/>
        <v>18677.514452038235</v>
      </c>
      <c r="N162" s="95">
        <f t="shared" si="50"/>
        <v>8965.206936978353</v>
      </c>
      <c r="O162" s="95">
        <f t="shared" si="51"/>
        <v>1120.6508671222941</v>
      </c>
      <c r="P162" s="95">
        <f t="shared" si="52"/>
        <v>2241.3017342445883</v>
      </c>
      <c r="Q162" s="95">
        <f t="shared" si="53"/>
        <v>119778.90018092119</v>
      </c>
      <c r="R162" s="95">
        <f t="shared" si="41"/>
        <v>747100.57808152935</v>
      </c>
      <c r="S162" s="114">
        <f t="shared" si="54"/>
        <v>751616.68546655774</v>
      </c>
      <c r="T162" s="95">
        <f t="shared" si="55"/>
        <v>863527.43780797964</v>
      </c>
      <c r="U162" s="95"/>
      <c r="V162" s="95">
        <f t="shared" si="56"/>
        <v>1022757.2462609764</v>
      </c>
      <c r="W162" s="118">
        <f t="shared" si="57"/>
        <v>513336.08369091258</v>
      </c>
      <c r="X162" s="136"/>
      <c r="Y162" s="136"/>
      <c r="Z162" s="136"/>
      <c r="AA162" s="136"/>
      <c r="AB162" s="136"/>
      <c r="AC162" s="136"/>
    </row>
    <row r="163" spans="1:29">
      <c r="A163" s="198" t="s">
        <v>1056</v>
      </c>
      <c r="B163" s="199" t="s">
        <v>1057</v>
      </c>
      <c r="C163" s="201">
        <v>442880.62</v>
      </c>
      <c r="D163" s="92">
        <f t="shared" si="42"/>
        <v>540098.31707317068</v>
      </c>
      <c r="E163" s="95">
        <f t="shared" si="43"/>
        <v>23989.46336026365</v>
      </c>
      <c r="F163" s="95">
        <f t="shared" si="44"/>
        <v>14620.94600079454</v>
      </c>
      <c r="G163" s="95">
        <f t="shared" si="45"/>
        <v>7018.0540803813792</v>
      </c>
      <c r="H163" s="95">
        <f t="shared" si="46"/>
        <v>877.2567600476724</v>
      </c>
      <c r="I163" s="95">
        <f t="shared" si="47"/>
        <v>1754.5135200953448</v>
      </c>
      <c r="J163" s="95">
        <f t="shared" si="39"/>
        <v>584837.84003178158</v>
      </c>
      <c r="K163" s="105">
        <f t="shared" si="40"/>
        <v>588358.55436977011</v>
      </c>
      <c r="L163" s="95">
        <f t="shared" si="48"/>
        <v>29028.129365604582</v>
      </c>
      <c r="M163" s="95">
        <f t="shared" si="49"/>
        <v>17691.880205273523</v>
      </c>
      <c r="N163" s="95">
        <f t="shared" si="50"/>
        <v>8492.1024985312906</v>
      </c>
      <c r="O163" s="95">
        <f t="shared" si="51"/>
        <v>1061.5128123164113</v>
      </c>
      <c r="P163" s="95">
        <f t="shared" si="52"/>
        <v>2123.0256246328227</v>
      </c>
      <c r="Q163" s="95">
        <f t="shared" si="53"/>
        <v>113458.02775641909</v>
      </c>
      <c r="R163" s="95">
        <f t="shared" si="41"/>
        <v>707675.20821094082</v>
      </c>
      <c r="S163" s="114">
        <f t="shared" si="54"/>
        <v>711952.99533594842</v>
      </c>
      <c r="T163" s="95">
        <f t="shared" si="55"/>
        <v>817958.08660174091</v>
      </c>
      <c r="U163" s="95"/>
      <c r="V163" s="95">
        <f t="shared" si="56"/>
        <v>968785.15213516611</v>
      </c>
      <c r="W163" s="118">
        <f t="shared" si="57"/>
        <v>486246.73914857034</v>
      </c>
      <c r="X163" s="136"/>
      <c r="Y163" s="136"/>
      <c r="Z163" s="136"/>
      <c r="AA163" s="136"/>
      <c r="AB163" s="136"/>
      <c r="AC163" s="136"/>
    </row>
    <row r="164" spans="1:29">
      <c r="A164" s="198" t="s">
        <v>1005</v>
      </c>
      <c r="B164" s="199" t="s">
        <v>1006</v>
      </c>
      <c r="C164" s="201">
        <v>324900</v>
      </c>
      <c r="D164" s="92">
        <f t="shared" si="42"/>
        <v>396219.5121951219</v>
      </c>
      <c r="E164" s="95">
        <f t="shared" si="43"/>
        <v>17598.820751627514</v>
      </c>
      <c r="F164" s="95">
        <f t="shared" si="44"/>
        <v>10726.017669633289</v>
      </c>
      <c r="G164" s="95">
        <f t="shared" si="45"/>
        <v>5148.4884814239786</v>
      </c>
      <c r="H164" s="95">
        <f t="shared" si="46"/>
        <v>643.56106017799732</v>
      </c>
      <c r="I164" s="95">
        <f t="shared" si="47"/>
        <v>1287.1221203559946</v>
      </c>
      <c r="J164" s="95">
        <f t="shared" si="39"/>
        <v>429040.70678533154</v>
      </c>
      <c r="K164" s="105">
        <f t="shared" si="40"/>
        <v>431623.52490099543</v>
      </c>
      <c r="L164" s="95">
        <f t="shared" si="48"/>
        <v>21295.217729068681</v>
      </c>
      <c r="M164" s="95">
        <f t="shared" si="49"/>
        <v>12978.874258921891</v>
      </c>
      <c r="N164" s="95">
        <f t="shared" si="50"/>
        <v>6229.8596442825074</v>
      </c>
      <c r="O164" s="95">
        <f t="shared" si="51"/>
        <v>778.73245553531342</v>
      </c>
      <c r="P164" s="95">
        <f t="shared" si="52"/>
        <v>1557.4649110706268</v>
      </c>
      <c r="Q164" s="95">
        <f t="shared" si="53"/>
        <v>83233.52062246608</v>
      </c>
      <c r="R164" s="95">
        <f t="shared" si="41"/>
        <v>519154.97035687562</v>
      </c>
      <c r="S164" s="114">
        <f t="shared" si="54"/>
        <v>522293.18181646697</v>
      </c>
      <c r="T164" s="95">
        <f t="shared" si="55"/>
        <v>600059.18149433949</v>
      </c>
      <c r="U164" s="95"/>
      <c r="V164" s="95">
        <f t="shared" si="56"/>
        <v>710706.86255974683</v>
      </c>
      <c r="W164" s="118">
        <f t="shared" si="57"/>
        <v>356713.65694297146</v>
      </c>
      <c r="X164" s="136"/>
      <c r="Y164" s="136"/>
      <c r="Z164" s="136"/>
      <c r="AA164" s="136"/>
      <c r="AB164" s="136"/>
      <c r="AC164" s="136"/>
    </row>
    <row r="165" spans="1:29">
      <c r="A165" s="198" t="s">
        <v>225</v>
      </c>
      <c r="B165" s="199" t="s">
        <v>226</v>
      </c>
      <c r="C165" s="201">
        <v>247300.01</v>
      </c>
      <c r="D165" s="92">
        <f t="shared" si="42"/>
        <v>301585.37804878049</v>
      </c>
      <c r="E165" s="95">
        <f t="shared" si="43"/>
        <v>13395.471061451806</v>
      </c>
      <c r="F165" s="95">
        <f t="shared" si="44"/>
        <v>8164.18675580329</v>
      </c>
      <c r="G165" s="95">
        <f t="shared" si="45"/>
        <v>3918.8096427855794</v>
      </c>
      <c r="H165" s="95">
        <f t="shared" si="46"/>
        <v>489.85120534819742</v>
      </c>
      <c r="I165" s="95">
        <f t="shared" si="47"/>
        <v>979.70241069639485</v>
      </c>
      <c r="J165" s="95">
        <f t="shared" si="39"/>
        <v>326567.4702321316</v>
      </c>
      <c r="K165" s="105">
        <f t="shared" si="40"/>
        <v>328533.40112111857</v>
      </c>
      <c r="L165" s="95">
        <f t="shared" si="48"/>
        <v>16209.010641276893</v>
      </c>
      <c r="M165" s="95">
        <f t="shared" si="49"/>
        <v>9878.9650169902325</v>
      </c>
      <c r="N165" s="95">
        <f t="shared" si="50"/>
        <v>4741.9032081553114</v>
      </c>
      <c r="O165" s="95">
        <f t="shared" si="51"/>
        <v>592.73790101941393</v>
      </c>
      <c r="P165" s="95">
        <f t="shared" si="52"/>
        <v>1185.4758020388279</v>
      </c>
      <c r="Q165" s="95">
        <f t="shared" si="53"/>
        <v>63353.802653958359</v>
      </c>
      <c r="R165" s="95">
        <f t="shared" si="41"/>
        <v>395158.60067960928</v>
      </c>
      <c r="S165" s="114">
        <f t="shared" si="54"/>
        <v>397547.27327221952</v>
      </c>
      <c r="T165" s="95">
        <f t="shared" si="55"/>
        <v>456739.43239194213</v>
      </c>
      <c r="U165" s="95"/>
      <c r="V165" s="95">
        <f t="shared" si="56"/>
        <v>540959.72366295487</v>
      </c>
      <c r="W165" s="118">
        <f t="shared" si="57"/>
        <v>271515.20753811451</v>
      </c>
      <c r="X165" s="136"/>
      <c r="Y165" s="136"/>
      <c r="Z165" s="136"/>
      <c r="AA165" s="136"/>
      <c r="AB165" s="136"/>
      <c r="AC165" s="136"/>
    </row>
    <row r="166" spans="1:29">
      <c r="A166" s="198" t="s">
        <v>193</v>
      </c>
      <c r="B166" s="199" t="s">
        <v>194</v>
      </c>
      <c r="C166" s="201">
        <v>237714.18</v>
      </c>
      <c r="D166" s="92">
        <f t="shared" si="42"/>
        <v>289895.3414634146</v>
      </c>
      <c r="E166" s="95">
        <f t="shared" si="43"/>
        <v>12876.236515666722</v>
      </c>
      <c r="F166" s="95">
        <f t="shared" si="44"/>
        <v>7847.7269775388986</v>
      </c>
      <c r="G166" s="95">
        <f t="shared" si="45"/>
        <v>3766.9089492186713</v>
      </c>
      <c r="H166" s="95">
        <f t="shared" si="46"/>
        <v>470.86361865233391</v>
      </c>
      <c r="I166" s="95">
        <f t="shared" si="47"/>
        <v>941.72723730466782</v>
      </c>
      <c r="J166" s="95">
        <f t="shared" si="39"/>
        <v>313909.07910155592</v>
      </c>
      <c r="K166" s="105">
        <f t="shared" si="40"/>
        <v>315798.80668067007</v>
      </c>
      <c r="L166" s="95">
        <f t="shared" si="48"/>
        <v>15580.717822059169</v>
      </c>
      <c r="M166" s="95">
        <f t="shared" si="49"/>
        <v>9496.0370938218675</v>
      </c>
      <c r="N166" s="95">
        <f t="shared" si="50"/>
        <v>4558.0978050344966</v>
      </c>
      <c r="O166" s="95">
        <f t="shared" si="51"/>
        <v>569.76222562931207</v>
      </c>
      <c r="P166" s="95">
        <f t="shared" si="52"/>
        <v>1139.5244512586241</v>
      </c>
      <c r="Q166" s="95">
        <f t="shared" si="53"/>
        <v>60898.085882679639</v>
      </c>
      <c r="R166" s="95">
        <f t="shared" si="41"/>
        <v>379841.48375287472</v>
      </c>
      <c r="S166" s="114">
        <f t="shared" si="54"/>
        <v>382137.56674389774</v>
      </c>
      <c r="T166" s="95">
        <f t="shared" si="55"/>
        <v>439035.32250045583</v>
      </c>
      <c r="U166" s="95"/>
      <c r="V166" s="95">
        <f t="shared" si="56"/>
        <v>519991.07126427494</v>
      </c>
      <c r="W166" s="118">
        <f t="shared" si="57"/>
        <v>260990.74932286784</v>
      </c>
      <c r="X166" s="136"/>
      <c r="Y166" s="136"/>
      <c r="Z166" s="136"/>
      <c r="AA166" s="136"/>
      <c r="AB166" s="136"/>
      <c r="AC166" s="136"/>
    </row>
    <row r="167" spans="1:29">
      <c r="A167" s="198" t="s">
        <v>967</v>
      </c>
      <c r="B167" s="199" t="s">
        <v>970</v>
      </c>
      <c r="C167" s="201">
        <v>224031.5</v>
      </c>
      <c r="D167" s="92">
        <f t="shared" si="42"/>
        <v>273209.14634146338</v>
      </c>
      <c r="E167" s="95">
        <f t="shared" si="43"/>
        <v>12135.08836940055</v>
      </c>
      <c r="F167" s="95">
        <f t="shared" si="44"/>
        <v>7396.0167053076329</v>
      </c>
      <c r="G167" s="95">
        <f t="shared" si="45"/>
        <v>3550.0880185476635</v>
      </c>
      <c r="H167" s="95">
        <f t="shared" si="46"/>
        <v>443.76100231845794</v>
      </c>
      <c r="I167" s="95">
        <f t="shared" si="47"/>
        <v>887.52200463691588</v>
      </c>
      <c r="J167" s="95">
        <f t="shared" si="39"/>
        <v>295840.66821230529</v>
      </c>
      <c r="K167" s="105">
        <f t="shared" si="40"/>
        <v>297621.62425009959</v>
      </c>
      <c r="L167" s="95">
        <f t="shared" si="48"/>
        <v>14683.901417881963</v>
      </c>
      <c r="M167" s="95">
        <f t="shared" si="49"/>
        <v>8949.4511189216973</v>
      </c>
      <c r="N167" s="95">
        <f t="shared" si="50"/>
        <v>4295.7365370824145</v>
      </c>
      <c r="O167" s="95">
        <f t="shared" si="51"/>
        <v>536.96706713530182</v>
      </c>
      <c r="P167" s="95">
        <f t="shared" si="52"/>
        <v>1073.9341342706036</v>
      </c>
      <c r="Q167" s="95">
        <f t="shared" si="53"/>
        <v>57392.830025644842</v>
      </c>
      <c r="R167" s="95">
        <f t="shared" si="41"/>
        <v>357978.04475686786</v>
      </c>
      <c r="S167" s="114">
        <f t="shared" si="54"/>
        <v>360141.96664240019</v>
      </c>
      <c r="T167" s="95">
        <f t="shared" si="55"/>
        <v>413764.72305001266</v>
      </c>
      <c r="U167" s="95"/>
      <c r="V167" s="95">
        <f t="shared" si="56"/>
        <v>490060.70938613085</v>
      </c>
      <c r="W167" s="118">
        <f t="shared" si="57"/>
        <v>245968.28450421453</v>
      </c>
      <c r="X167" s="136"/>
      <c r="Y167" s="136"/>
      <c r="Z167" s="136"/>
      <c r="AA167" s="136"/>
      <c r="AB167" s="136"/>
      <c r="AC167" s="136"/>
    </row>
    <row r="168" spans="1:29">
      <c r="A168" s="198" t="s">
        <v>1289</v>
      </c>
      <c r="B168" s="199" t="s">
        <v>1290</v>
      </c>
      <c r="C168" s="201">
        <v>55669.99</v>
      </c>
      <c r="D168" s="92">
        <f t="shared" si="42"/>
        <v>67890.231707317071</v>
      </c>
      <c r="E168" s="95">
        <f t="shared" si="43"/>
        <v>3015.4699146041744</v>
      </c>
      <c r="F168" s="95">
        <f t="shared" si="44"/>
        <v>1837.8494810966713</v>
      </c>
      <c r="G168" s="95">
        <f t="shared" si="45"/>
        <v>882.16775092640228</v>
      </c>
      <c r="H168" s="95">
        <f t="shared" si="46"/>
        <v>110.27096886580028</v>
      </c>
      <c r="I168" s="95">
        <f t="shared" si="47"/>
        <v>220.54193773160057</v>
      </c>
      <c r="J168" s="95">
        <f t="shared" si="39"/>
        <v>73513.979243866852</v>
      </c>
      <c r="K168" s="105">
        <f t="shared" si="40"/>
        <v>73956.532209920493</v>
      </c>
      <c r="L168" s="95">
        <f t="shared" si="48"/>
        <v>3648.8290490153163</v>
      </c>
      <c r="M168" s="95">
        <f t="shared" si="49"/>
        <v>2223.8651899213269</v>
      </c>
      <c r="N168" s="95">
        <f t="shared" si="50"/>
        <v>1067.455291162237</v>
      </c>
      <c r="O168" s="95">
        <f t="shared" si="51"/>
        <v>133.43191139527963</v>
      </c>
      <c r="P168" s="95">
        <f t="shared" si="52"/>
        <v>266.86382279055925</v>
      </c>
      <c r="Q168" s="95">
        <f t="shared" si="53"/>
        <v>14261.647462965469</v>
      </c>
      <c r="R168" s="95">
        <f t="shared" si="41"/>
        <v>88954.607596853079</v>
      </c>
      <c r="S168" s="114">
        <f t="shared" si="54"/>
        <v>89492.324434567257</v>
      </c>
      <c r="T168" s="95">
        <f t="shared" si="55"/>
        <v>102817.1395296955</v>
      </c>
      <c r="U168" s="95"/>
      <c r="V168" s="95">
        <f t="shared" si="56"/>
        <v>121776.06627156812</v>
      </c>
      <c r="W168" s="118">
        <f t="shared" si="57"/>
        <v>61121.100999934293</v>
      </c>
      <c r="X168" s="136"/>
      <c r="Y168" s="136"/>
      <c r="Z168" s="136"/>
      <c r="AA168" s="136"/>
      <c r="AB168" s="136"/>
      <c r="AC168" s="136"/>
    </row>
    <row r="169" spans="1:29">
      <c r="A169" s="198" t="s">
        <v>103</v>
      </c>
      <c r="B169" s="199" t="s">
        <v>104</v>
      </c>
      <c r="C169" s="201">
        <v>206468.35</v>
      </c>
      <c r="D169" s="92">
        <f t="shared" si="42"/>
        <v>251790.6707317073</v>
      </c>
      <c r="E169" s="95">
        <f t="shared" si="43"/>
        <v>11183.747253106472</v>
      </c>
      <c r="F169" s="95">
        <f t="shared" si="44"/>
        <v>6816.1993546322883</v>
      </c>
      <c r="G169" s="95">
        <f t="shared" si="45"/>
        <v>3271.7756902234983</v>
      </c>
      <c r="H169" s="95">
        <f t="shared" si="46"/>
        <v>408.97196127793728</v>
      </c>
      <c r="I169" s="95">
        <f t="shared" si="47"/>
        <v>817.94392255587456</v>
      </c>
      <c r="J169" s="95">
        <f t="shared" si="39"/>
        <v>272647.9741852915</v>
      </c>
      <c r="K169" s="105">
        <f t="shared" si="40"/>
        <v>274289.31058015523</v>
      </c>
      <c r="L169" s="95">
        <f t="shared" si="48"/>
        <v>13532.743820903532</v>
      </c>
      <c r="M169" s="95">
        <f t="shared" si="49"/>
        <v>8247.8508867253786</v>
      </c>
      <c r="N169" s="95">
        <f t="shared" si="50"/>
        <v>3958.9684256281816</v>
      </c>
      <c r="O169" s="95">
        <f t="shared" si="51"/>
        <v>494.87105320352271</v>
      </c>
      <c r="P169" s="95">
        <f t="shared" si="52"/>
        <v>989.74210640704541</v>
      </c>
      <c r="Q169" s="95">
        <f t="shared" si="53"/>
        <v>52893.467736569852</v>
      </c>
      <c r="R169" s="95">
        <f t="shared" si="41"/>
        <v>329914.03546901513</v>
      </c>
      <c r="S169" s="114">
        <f t="shared" si="54"/>
        <v>331908.31476114481</v>
      </c>
      <c r="T169" s="95">
        <f t="shared" si="55"/>
        <v>381327.26717601361</v>
      </c>
      <c r="U169" s="95"/>
      <c r="V169" s="95">
        <f t="shared" si="56"/>
        <v>451641.9613616119</v>
      </c>
      <c r="W169" s="118">
        <f t="shared" si="57"/>
        <v>226685.3806447564</v>
      </c>
      <c r="X169" s="136"/>
      <c r="Y169" s="136"/>
      <c r="Z169" s="136"/>
      <c r="AA169" s="136"/>
      <c r="AB169" s="136"/>
      <c r="AC169" s="136"/>
    </row>
    <row r="170" spans="1:29">
      <c r="A170" s="198" t="s">
        <v>118</v>
      </c>
      <c r="B170" s="199" t="s">
        <v>119</v>
      </c>
      <c r="C170" s="201">
        <v>201245.99</v>
      </c>
      <c r="D170" s="92">
        <f t="shared" si="42"/>
        <v>245421.93902439022</v>
      </c>
      <c r="E170" s="95">
        <f t="shared" si="43"/>
        <v>10900.868282529465</v>
      </c>
      <c r="F170" s="95">
        <f t="shared" si="44"/>
        <v>6643.7920735082926</v>
      </c>
      <c r="G170" s="95">
        <f t="shared" si="45"/>
        <v>3189.0201952839802</v>
      </c>
      <c r="H170" s="95">
        <f t="shared" si="46"/>
        <v>398.62752441049753</v>
      </c>
      <c r="I170" s="95">
        <f t="shared" si="47"/>
        <v>797.25504882099506</v>
      </c>
      <c r="J170" s="95">
        <f t="shared" si="39"/>
        <v>265751.6829403317</v>
      </c>
      <c r="K170" s="105">
        <f t="shared" si="40"/>
        <v>267351.50377343944</v>
      </c>
      <c r="L170" s="95">
        <f t="shared" si="48"/>
        <v>13190.449905053794</v>
      </c>
      <c r="M170" s="95">
        <f t="shared" si="49"/>
        <v>8039.2317615335551</v>
      </c>
      <c r="N170" s="95">
        <f t="shared" si="50"/>
        <v>3858.8312455361061</v>
      </c>
      <c r="O170" s="95">
        <f t="shared" si="51"/>
        <v>482.35390569201326</v>
      </c>
      <c r="P170" s="95">
        <f t="shared" si="52"/>
        <v>964.70781138402651</v>
      </c>
      <c r="Q170" s="95">
        <f t="shared" si="53"/>
        <v>51555.593286714684</v>
      </c>
      <c r="R170" s="95">
        <f t="shared" si="41"/>
        <v>321569.27046134218</v>
      </c>
      <c r="S170" s="114">
        <f t="shared" si="54"/>
        <v>323513.10694030439</v>
      </c>
      <c r="T170" s="95">
        <f t="shared" si="55"/>
        <v>371682.06844696222</v>
      </c>
      <c r="U170" s="95"/>
      <c r="V170" s="95">
        <f t="shared" si="56"/>
        <v>440218.23993730434</v>
      </c>
      <c r="W170" s="118">
        <f t="shared" si="57"/>
        <v>220951.65601110697</v>
      </c>
      <c r="X170" s="136"/>
      <c r="Y170" s="136"/>
      <c r="Z170" s="136"/>
      <c r="AA170" s="136"/>
      <c r="AB170" s="136"/>
      <c r="AC170" s="136"/>
    </row>
    <row r="171" spans="1:29">
      <c r="A171" s="198" t="s">
        <v>1284</v>
      </c>
      <c r="B171" s="199" t="s">
        <v>1285</v>
      </c>
      <c r="C171" s="201">
        <v>69587</v>
      </c>
      <c r="D171" s="92">
        <f t="shared" si="42"/>
        <v>84862.195121951212</v>
      </c>
      <c r="E171" s="95">
        <f t="shared" si="43"/>
        <v>3769.3109868990573</v>
      </c>
      <c r="F171" s="95">
        <f t="shared" si="44"/>
        <v>2297.2957573923409</v>
      </c>
      <c r="G171" s="95">
        <f t="shared" si="45"/>
        <v>1102.7019635483236</v>
      </c>
      <c r="H171" s="95">
        <f t="shared" si="46"/>
        <v>137.83774544354046</v>
      </c>
      <c r="I171" s="95">
        <f t="shared" si="47"/>
        <v>275.67549088708091</v>
      </c>
      <c r="J171" s="95">
        <f t="shared" si="39"/>
        <v>91891.830295693639</v>
      </c>
      <c r="K171" s="105">
        <f t="shared" si="40"/>
        <v>92445.01762784108</v>
      </c>
      <c r="L171" s="95">
        <f t="shared" si="48"/>
        <v>4561.0043586109641</v>
      </c>
      <c r="M171" s="95">
        <f t="shared" si="49"/>
        <v>2779.812013098177</v>
      </c>
      <c r="N171" s="95">
        <f t="shared" si="50"/>
        <v>1334.3097662871248</v>
      </c>
      <c r="O171" s="95">
        <f t="shared" si="51"/>
        <v>166.7887207858906</v>
      </c>
      <c r="P171" s="95">
        <f t="shared" si="52"/>
        <v>333.57744157178121</v>
      </c>
      <c r="Q171" s="95">
        <f t="shared" si="53"/>
        <v>17826.934439998608</v>
      </c>
      <c r="R171" s="95">
        <f t="shared" si="41"/>
        <v>111192.48052392706</v>
      </c>
      <c r="S171" s="114">
        <f t="shared" si="54"/>
        <v>111864.62186230376</v>
      </c>
      <c r="T171" s="95">
        <f t="shared" si="55"/>
        <v>128520.52404631149</v>
      </c>
      <c r="U171" s="95"/>
      <c r="V171" s="95">
        <f t="shared" si="56"/>
        <v>152219.0164510468</v>
      </c>
      <c r="W171" s="118">
        <f t="shared" si="57"/>
        <v>76400.841014744699</v>
      </c>
      <c r="X171" s="136"/>
      <c r="Y171" s="136"/>
      <c r="Z171" s="136"/>
      <c r="AA171" s="136"/>
      <c r="AB171" s="136"/>
      <c r="AC171" s="136"/>
    </row>
    <row r="172" spans="1:29">
      <c r="A172" s="198" t="s">
        <v>1097</v>
      </c>
      <c r="B172" s="199" t="s">
        <v>1098</v>
      </c>
      <c r="C172" s="201">
        <v>53665.08</v>
      </c>
      <c r="D172" s="92">
        <f t="shared" si="42"/>
        <v>65445.219512195123</v>
      </c>
      <c r="E172" s="95">
        <f t="shared" si="43"/>
        <v>2906.8701863396454</v>
      </c>
      <c r="F172" s="95">
        <f t="shared" si="44"/>
        <v>1771.6608073939185</v>
      </c>
      <c r="G172" s="95">
        <f t="shared" si="45"/>
        <v>850.39718754908085</v>
      </c>
      <c r="H172" s="95">
        <f t="shared" si="46"/>
        <v>106.29964844363511</v>
      </c>
      <c r="I172" s="95">
        <f t="shared" si="47"/>
        <v>212.59929688727021</v>
      </c>
      <c r="J172" s="95">
        <f t="shared" si="39"/>
        <v>70866.432295756735</v>
      </c>
      <c r="K172" s="105">
        <f t="shared" si="40"/>
        <v>71293.047072003435</v>
      </c>
      <c r="L172" s="95">
        <f t="shared" si="48"/>
        <v>3517.4193999627246</v>
      </c>
      <c r="M172" s="95">
        <f t="shared" si="49"/>
        <v>2143.7744703446724</v>
      </c>
      <c r="N172" s="95">
        <f t="shared" si="50"/>
        <v>1029.0117457654426</v>
      </c>
      <c r="O172" s="95">
        <f t="shared" si="51"/>
        <v>128.62646822068032</v>
      </c>
      <c r="P172" s="95">
        <f t="shared" si="52"/>
        <v>257.25293644136065</v>
      </c>
      <c r="Q172" s="95">
        <f t="shared" si="53"/>
        <v>13748.025678320382</v>
      </c>
      <c r="R172" s="95">
        <f t="shared" si="41"/>
        <v>85750.978813786889</v>
      </c>
      <c r="S172" s="114">
        <f t="shared" si="54"/>
        <v>86269.330211250388</v>
      </c>
      <c r="T172" s="95">
        <f t="shared" si="55"/>
        <v>99114.262787406129</v>
      </c>
      <c r="U172" s="95"/>
      <c r="V172" s="95">
        <f t="shared" si="56"/>
        <v>117390.39900220936</v>
      </c>
      <c r="W172" s="118">
        <f t="shared" si="57"/>
        <v>58919.87361322598</v>
      </c>
      <c r="X172" s="136"/>
      <c r="Y172" s="136"/>
      <c r="Z172" s="136"/>
      <c r="AA172" s="136"/>
      <c r="AB172" s="136"/>
      <c r="AC172" s="136"/>
    </row>
    <row r="173" spans="1:29">
      <c r="A173" s="198" t="s">
        <v>332</v>
      </c>
      <c r="B173" s="199" t="s">
        <v>333</v>
      </c>
      <c r="C173" s="201">
        <v>45913</v>
      </c>
      <c r="D173" s="92">
        <f t="shared" si="42"/>
        <v>55991.463414634141</v>
      </c>
      <c r="E173" s="95">
        <f t="shared" si="43"/>
        <v>2486.9641648798834</v>
      </c>
      <c r="F173" s="95">
        <f t="shared" si="44"/>
        <v>1515.7391482483017</v>
      </c>
      <c r="G173" s="95">
        <f t="shared" si="45"/>
        <v>727.55479115918479</v>
      </c>
      <c r="H173" s="95">
        <f t="shared" si="46"/>
        <v>90.944348894898098</v>
      </c>
      <c r="I173" s="95">
        <f t="shared" si="47"/>
        <v>181.8886977897962</v>
      </c>
      <c r="J173" s="95">
        <f t="shared" si="39"/>
        <v>60629.565929932061</v>
      </c>
      <c r="K173" s="105">
        <f t="shared" si="40"/>
        <v>60994.554936224697</v>
      </c>
      <c r="L173" s="95">
        <f t="shared" si="48"/>
        <v>3009.3177334402285</v>
      </c>
      <c r="M173" s="95">
        <f t="shared" si="49"/>
        <v>1834.0998887346284</v>
      </c>
      <c r="N173" s="95">
        <f t="shared" si="50"/>
        <v>880.36794659262159</v>
      </c>
      <c r="O173" s="95">
        <f t="shared" si="51"/>
        <v>110.0459933240777</v>
      </c>
      <c r="P173" s="95">
        <f t="shared" si="52"/>
        <v>220.0919866481554</v>
      </c>
      <c r="Q173" s="95">
        <f t="shared" si="53"/>
        <v>11762.08258645517</v>
      </c>
      <c r="R173" s="95">
        <f t="shared" si="41"/>
        <v>73363.99554938513</v>
      </c>
      <c r="S173" s="114">
        <f t="shared" si="54"/>
        <v>73807.469549829024</v>
      </c>
      <c r="T173" s="95">
        <f t="shared" si="55"/>
        <v>84796.913511694715</v>
      </c>
      <c r="U173" s="95"/>
      <c r="V173" s="95">
        <f t="shared" si="56"/>
        <v>100433.0076352898</v>
      </c>
      <c r="W173" s="118">
        <f t="shared" si="57"/>
        <v>50408.723087789003</v>
      </c>
      <c r="X173" s="136"/>
      <c r="Y173" s="136"/>
      <c r="Z173" s="136"/>
      <c r="AA173" s="136"/>
      <c r="AB173" s="136"/>
      <c r="AC173" s="136"/>
    </row>
    <row r="174" spans="1:29">
      <c r="A174" s="198" t="s">
        <v>950</v>
      </c>
      <c r="B174" s="199" t="s">
        <v>951</v>
      </c>
      <c r="C174" s="201">
        <v>30415.49</v>
      </c>
      <c r="D174" s="92">
        <f t="shared" si="42"/>
        <v>37092.060975609755</v>
      </c>
      <c r="E174" s="95">
        <f t="shared" si="43"/>
        <v>1647.5123317418258</v>
      </c>
      <c r="F174" s="95">
        <f t="shared" si="44"/>
        <v>1004.1153683304236</v>
      </c>
      <c r="G174" s="95">
        <f t="shared" si="45"/>
        <v>481.97537679860329</v>
      </c>
      <c r="H174" s="95">
        <f t="shared" si="46"/>
        <v>60.246922099825412</v>
      </c>
      <c r="I174" s="95">
        <f t="shared" si="47"/>
        <v>120.49384419965082</v>
      </c>
      <c r="J174" s="95">
        <f t="shared" si="39"/>
        <v>40164.614733216942</v>
      </c>
      <c r="K174" s="105">
        <f t="shared" si="40"/>
        <v>40406.405064299717</v>
      </c>
      <c r="L174" s="95">
        <f t="shared" si="48"/>
        <v>1993.5502674247807</v>
      </c>
      <c r="M174" s="95">
        <f t="shared" si="49"/>
        <v>1215.016374987677</v>
      </c>
      <c r="N174" s="95">
        <f t="shared" si="50"/>
        <v>583.20785999408486</v>
      </c>
      <c r="O174" s="95">
        <f t="shared" si="51"/>
        <v>72.900982499260607</v>
      </c>
      <c r="P174" s="95">
        <f t="shared" si="52"/>
        <v>145.80196499852121</v>
      </c>
      <c r="Q174" s="95">
        <f t="shared" si="53"/>
        <v>7791.9000127959716</v>
      </c>
      <c r="R174" s="95">
        <f t="shared" si="41"/>
        <v>48600.654999507075</v>
      </c>
      <c r="S174" s="114">
        <f t="shared" si="54"/>
        <v>48894.438438310048</v>
      </c>
      <c r="T174" s="95">
        <f t="shared" si="55"/>
        <v>56174.4968733434</v>
      </c>
      <c r="U174" s="95"/>
      <c r="V174" s="95">
        <f t="shared" si="56"/>
        <v>66532.77153314052</v>
      </c>
      <c r="W174" s="118">
        <f t="shared" si="57"/>
        <v>33393.723193636128</v>
      </c>
      <c r="X174" s="136"/>
      <c r="Y174" s="136"/>
      <c r="Z174" s="136"/>
      <c r="AA174" s="136"/>
      <c r="AB174" s="136"/>
      <c r="AC174" s="136"/>
    </row>
    <row r="175" spans="1:29">
      <c r="A175" s="198" t="s">
        <v>567</v>
      </c>
      <c r="B175" s="199" t="s">
        <v>568</v>
      </c>
      <c r="C175" s="201">
        <v>18638.71</v>
      </c>
      <c r="D175" s="92">
        <f t="shared" si="42"/>
        <v>22730.134146341461</v>
      </c>
      <c r="E175" s="95">
        <f t="shared" si="43"/>
        <v>1009.6008505126723</v>
      </c>
      <c r="F175" s="95">
        <f t="shared" si="44"/>
        <v>615.32512403561304</v>
      </c>
      <c r="G175" s="95">
        <f t="shared" si="45"/>
        <v>295.35605953709421</v>
      </c>
      <c r="H175" s="95">
        <f t="shared" si="46"/>
        <v>36.919507442136776</v>
      </c>
      <c r="I175" s="95">
        <f t="shared" si="47"/>
        <v>73.839014884273553</v>
      </c>
      <c r="J175" s="95">
        <f t="shared" si="39"/>
        <v>24613.004961424518</v>
      </c>
      <c r="K175" s="105">
        <f t="shared" si="40"/>
        <v>24761.174853208471</v>
      </c>
      <c r="L175" s="95">
        <f t="shared" si="48"/>
        <v>1221.6540093535541</v>
      </c>
      <c r="M175" s="95">
        <f t="shared" si="49"/>
        <v>744.56593856112659</v>
      </c>
      <c r="N175" s="95">
        <f t="shared" si="50"/>
        <v>357.39165050934076</v>
      </c>
      <c r="O175" s="95">
        <f t="shared" si="51"/>
        <v>44.673956313667595</v>
      </c>
      <c r="P175" s="95">
        <f t="shared" si="52"/>
        <v>89.347912627335191</v>
      </c>
      <c r="Q175" s="95">
        <f t="shared" si="53"/>
        <v>4774.9013639925042</v>
      </c>
      <c r="R175" s="95">
        <f t="shared" si="41"/>
        <v>29782.637542445063</v>
      </c>
      <c r="S175" s="114">
        <f t="shared" si="54"/>
        <v>29962.668977698992</v>
      </c>
      <c r="T175" s="95">
        <f t="shared" si="55"/>
        <v>34423.912178240571</v>
      </c>
      <c r="U175" s="95"/>
      <c r="V175" s="95">
        <f t="shared" si="56"/>
        <v>40771.496171932835</v>
      </c>
      <c r="W175" s="118">
        <f t="shared" si="57"/>
        <v>20463.780870420225</v>
      </c>
      <c r="X175" s="136"/>
      <c r="Y175" s="136"/>
      <c r="Z175" s="136"/>
      <c r="AA175" s="136"/>
      <c r="AB175" s="136"/>
      <c r="AC175" s="136"/>
    </row>
    <row r="176" spans="1:29">
      <c r="A176" s="198" t="s">
        <v>366</v>
      </c>
      <c r="B176" s="199" t="s">
        <v>367</v>
      </c>
      <c r="C176" s="201">
        <v>18451.8</v>
      </c>
      <c r="D176" s="92">
        <f t="shared" si="42"/>
        <v>22502.195121951216</v>
      </c>
      <c r="E176" s="95">
        <f t="shared" si="43"/>
        <v>999.47651814367657</v>
      </c>
      <c r="F176" s="95">
        <f t="shared" si="44"/>
        <v>609.15461014632035</v>
      </c>
      <c r="G176" s="95">
        <f t="shared" si="45"/>
        <v>292.39421287023379</v>
      </c>
      <c r="H176" s="95">
        <f t="shared" si="46"/>
        <v>36.549276608779223</v>
      </c>
      <c r="I176" s="95">
        <f t="shared" si="47"/>
        <v>73.098553217558447</v>
      </c>
      <c r="J176" s="95">
        <f t="shared" si="39"/>
        <v>24366.184405852815</v>
      </c>
      <c r="K176" s="105">
        <f t="shared" si="40"/>
        <v>24512.868441884231</v>
      </c>
      <c r="L176" s="95">
        <f t="shared" si="48"/>
        <v>1209.4031963472744</v>
      </c>
      <c r="M176" s="95">
        <f t="shared" si="49"/>
        <v>737.09939073799615</v>
      </c>
      <c r="N176" s="95">
        <f t="shared" si="50"/>
        <v>353.80770755423811</v>
      </c>
      <c r="O176" s="95">
        <f t="shared" si="51"/>
        <v>44.225963444279763</v>
      </c>
      <c r="P176" s="95">
        <f t="shared" si="52"/>
        <v>88.451926888559527</v>
      </c>
      <c r="Q176" s="95">
        <f t="shared" si="53"/>
        <v>4727.0183928027682</v>
      </c>
      <c r="R176" s="95">
        <f t="shared" si="41"/>
        <v>29483.975629519842</v>
      </c>
      <c r="S176" s="114">
        <f t="shared" si="54"/>
        <v>29662.201699726331</v>
      </c>
      <c r="T176" s="95">
        <f t="shared" si="55"/>
        <v>34078.707310240854</v>
      </c>
      <c r="U176" s="95"/>
      <c r="V176" s="95">
        <f t="shared" si="56"/>
        <v>40362.637385595372</v>
      </c>
      <c r="W176" s="118">
        <f t="shared" si="57"/>
        <v>20258.568960234901</v>
      </c>
      <c r="X176" s="136"/>
      <c r="Y176" s="136"/>
      <c r="Z176" s="136"/>
      <c r="AA176" s="136"/>
      <c r="AB176" s="136"/>
      <c r="AC176" s="136"/>
    </row>
    <row r="177" spans="1:29">
      <c r="A177" s="198" t="s">
        <v>440</v>
      </c>
      <c r="B177" s="199" t="s">
        <v>441</v>
      </c>
      <c r="C177" s="201">
        <v>18451.8</v>
      </c>
      <c r="D177" s="92">
        <f t="shared" si="42"/>
        <v>22502.195121951216</v>
      </c>
      <c r="E177" s="95">
        <f t="shared" si="43"/>
        <v>999.47651814367657</v>
      </c>
      <c r="F177" s="95">
        <f t="shared" si="44"/>
        <v>609.15461014632035</v>
      </c>
      <c r="G177" s="95">
        <f t="shared" si="45"/>
        <v>292.39421287023379</v>
      </c>
      <c r="H177" s="95">
        <f t="shared" si="46"/>
        <v>36.549276608779223</v>
      </c>
      <c r="I177" s="95">
        <f t="shared" si="47"/>
        <v>73.098553217558447</v>
      </c>
      <c r="J177" s="95">
        <f t="shared" si="39"/>
        <v>24366.184405852815</v>
      </c>
      <c r="K177" s="105">
        <f t="shared" si="40"/>
        <v>24512.868441884231</v>
      </c>
      <c r="L177" s="95">
        <f t="shared" si="48"/>
        <v>1209.4031963472744</v>
      </c>
      <c r="M177" s="95">
        <f t="shared" si="49"/>
        <v>737.09939073799615</v>
      </c>
      <c r="N177" s="95">
        <f t="shared" si="50"/>
        <v>353.80770755423811</v>
      </c>
      <c r="O177" s="95">
        <f t="shared" si="51"/>
        <v>44.225963444279763</v>
      </c>
      <c r="P177" s="95">
        <f t="shared" si="52"/>
        <v>88.451926888559527</v>
      </c>
      <c r="Q177" s="95">
        <f t="shared" si="53"/>
        <v>4727.0183928027682</v>
      </c>
      <c r="R177" s="95">
        <f t="shared" si="41"/>
        <v>29483.975629519842</v>
      </c>
      <c r="S177" s="114">
        <f t="shared" si="54"/>
        <v>29662.201699726331</v>
      </c>
      <c r="T177" s="95">
        <f t="shared" si="55"/>
        <v>34078.707310240854</v>
      </c>
      <c r="U177" s="95"/>
      <c r="V177" s="95">
        <f t="shared" si="56"/>
        <v>40362.637385595372</v>
      </c>
      <c r="W177" s="118">
        <f t="shared" si="57"/>
        <v>20258.568960234901</v>
      </c>
      <c r="X177" s="136"/>
      <c r="Y177" s="136"/>
      <c r="Z177" s="136"/>
      <c r="AA177" s="136"/>
      <c r="AB177" s="136"/>
      <c r="AC177" s="136"/>
    </row>
    <row r="178" spans="1:29">
      <c r="A178" s="198" t="s">
        <v>221</v>
      </c>
      <c r="B178" s="199" t="s">
        <v>222</v>
      </c>
      <c r="C178" s="201">
        <v>18052.16</v>
      </c>
      <c r="D178" s="92">
        <f t="shared" si="42"/>
        <v>22014.82926829268</v>
      </c>
      <c r="E178" s="95">
        <f t="shared" si="43"/>
        <v>977.82926444967723</v>
      </c>
      <c r="F178" s="95">
        <f t="shared" si="44"/>
        <v>595.96117923991153</v>
      </c>
      <c r="G178" s="95">
        <f t="shared" si="45"/>
        <v>286.0613660351575</v>
      </c>
      <c r="H178" s="95">
        <f t="shared" si="46"/>
        <v>35.757670754394688</v>
      </c>
      <c r="I178" s="95">
        <f t="shared" si="47"/>
        <v>71.515341508789376</v>
      </c>
      <c r="J178" s="95">
        <f t="shared" si="39"/>
        <v>23838.44716959646</v>
      </c>
      <c r="K178" s="105">
        <f t="shared" si="40"/>
        <v>23981.954236001089</v>
      </c>
      <c r="L178" s="95">
        <f t="shared" si="48"/>
        <v>1183.2092264696353</v>
      </c>
      <c r="M178" s="95">
        <f t="shared" si="49"/>
        <v>721.13485608476276</v>
      </c>
      <c r="N178" s="95">
        <f t="shared" si="50"/>
        <v>346.14473092068607</v>
      </c>
      <c r="O178" s="95">
        <f t="shared" si="51"/>
        <v>43.268091365085759</v>
      </c>
      <c r="P178" s="95">
        <f t="shared" si="52"/>
        <v>86.536182730171518</v>
      </c>
      <c r="Q178" s="95">
        <f t="shared" si="53"/>
        <v>4624.637832071583</v>
      </c>
      <c r="R178" s="95">
        <f t="shared" si="41"/>
        <v>28845.394243390507</v>
      </c>
      <c r="S178" s="114">
        <f t="shared" si="54"/>
        <v>29019.760187934604</v>
      </c>
      <c r="T178" s="95">
        <f t="shared" si="55"/>
        <v>33340.61050724794</v>
      </c>
      <c r="U178" s="95"/>
      <c r="V178" s="95">
        <f t="shared" si="56"/>
        <v>39488.439507622526</v>
      </c>
      <c r="W178" s="118">
        <f t="shared" si="57"/>
        <v>19819.796889257101</v>
      </c>
      <c r="X178" s="136"/>
      <c r="Y178" s="136"/>
      <c r="Z178" s="136"/>
      <c r="AA178" s="136"/>
      <c r="AB178" s="136"/>
      <c r="AC178" s="136"/>
    </row>
    <row r="179" spans="1:29">
      <c r="A179" s="198" t="s">
        <v>597</v>
      </c>
      <c r="B179" s="199" t="s">
        <v>598</v>
      </c>
      <c r="C179" s="201">
        <v>16055.01</v>
      </c>
      <c r="D179" s="92">
        <f t="shared" si="42"/>
        <v>19579.280487804877</v>
      </c>
      <c r="E179" s="95">
        <f t="shared" si="43"/>
        <v>869.64987120833257</v>
      </c>
      <c r="F179" s="95">
        <f t="shared" si="44"/>
        <v>530.02868866155484</v>
      </c>
      <c r="G179" s="95">
        <f t="shared" si="45"/>
        <v>254.41377055754629</v>
      </c>
      <c r="H179" s="95">
        <f t="shared" si="46"/>
        <v>31.801721319693286</v>
      </c>
      <c r="I179" s="95">
        <f t="shared" si="47"/>
        <v>63.603442639386571</v>
      </c>
      <c r="J179" s="95">
        <f t="shared" si="39"/>
        <v>21201.147546462191</v>
      </c>
      <c r="K179" s="105">
        <f t="shared" si="40"/>
        <v>21328.778111790492</v>
      </c>
      <c r="L179" s="95">
        <f t="shared" si="48"/>
        <v>1052.3081981913665</v>
      </c>
      <c r="M179" s="95">
        <f t="shared" si="49"/>
        <v>641.35412747224859</v>
      </c>
      <c r="N179" s="95">
        <f t="shared" si="50"/>
        <v>307.84998118667932</v>
      </c>
      <c r="O179" s="95">
        <f t="shared" si="51"/>
        <v>38.481247648334914</v>
      </c>
      <c r="P179" s="95">
        <f t="shared" si="52"/>
        <v>76.962495296669829</v>
      </c>
      <c r="Q179" s="95">
        <f t="shared" si="53"/>
        <v>4113.0040194795301</v>
      </c>
      <c r="R179" s="95">
        <f t="shared" si="41"/>
        <v>25654.165098889942</v>
      </c>
      <c r="S179" s="114">
        <f t="shared" si="54"/>
        <v>25809.240557079705</v>
      </c>
      <c r="T179" s="95">
        <f t="shared" si="55"/>
        <v>29652.065741715716</v>
      </c>
      <c r="U179" s="95"/>
      <c r="V179" s="95">
        <f t="shared" si="56"/>
        <v>35119.74695434091</v>
      </c>
      <c r="W179" s="118">
        <f t="shared" si="57"/>
        <v>17627.089348587186</v>
      </c>
      <c r="X179" s="136"/>
      <c r="Y179" s="136"/>
      <c r="Z179" s="136"/>
      <c r="AA179" s="136"/>
      <c r="AB179" s="136"/>
      <c r="AC179" s="136"/>
    </row>
    <row r="180" spans="1:29">
      <c r="A180" s="198" t="s">
        <v>658</v>
      </c>
      <c r="B180" s="199" t="s">
        <v>659</v>
      </c>
      <c r="C180" s="201">
        <v>11231.99</v>
      </c>
      <c r="D180" s="92">
        <f t="shared" si="42"/>
        <v>13697.548780487803</v>
      </c>
      <c r="E180" s="95">
        <f t="shared" si="43"/>
        <v>608.40190425999606</v>
      </c>
      <c r="F180" s="95">
        <f t="shared" si="44"/>
        <v>370.80493445720037</v>
      </c>
      <c r="G180" s="95">
        <f t="shared" si="45"/>
        <v>177.98636853945618</v>
      </c>
      <c r="H180" s="95">
        <f t="shared" si="46"/>
        <v>22.248296067432022</v>
      </c>
      <c r="I180" s="95">
        <f t="shared" si="47"/>
        <v>44.496592134864045</v>
      </c>
      <c r="J180" s="95">
        <f t="shared" si="39"/>
        <v>14832.197378288014</v>
      </c>
      <c r="K180" s="105">
        <f t="shared" si="40"/>
        <v>14921.486966613516</v>
      </c>
      <c r="L180" s="95">
        <f t="shared" si="48"/>
        <v>736.18858904500496</v>
      </c>
      <c r="M180" s="95">
        <f t="shared" si="49"/>
        <v>448.68755274690085</v>
      </c>
      <c r="N180" s="95">
        <f t="shared" si="50"/>
        <v>215.3700253185124</v>
      </c>
      <c r="O180" s="95">
        <f t="shared" si="51"/>
        <v>26.921253164814051</v>
      </c>
      <c r="P180" s="95">
        <f t="shared" si="52"/>
        <v>53.842506329628101</v>
      </c>
      <c r="Q180" s="95">
        <f t="shared" si="53"/>
        <v>2877.4332757658749</v>
      </c>
      <c r="R180" s="95">
        <f t="shared" si="41"/>
        <v>17947.502109876034</v>
      </c>
      <c r="S180" s="114">
        <f t="shared" si="54"/>
        <v>18055.991982858541</v>
      </c>
      <c r="T180" s="95">
        <f t="shared" si="55"/>
        <v>20744.409744390909</v>
      </c>
      <c r="U180" s="95"/>
      <c r="V180" s="95">
        <f t="shared" si="56"/>
        <v>24569.567168982612</v>
      </c>
      <c r="W180" s="118">
        <f t="shared" si="57"/>
        <v>12331.807410424393</v>
      </c>
      <c r="X180" s="136"/>
      <c r="Y180" s="136"/>
      <c r="Z180" s="136"/>
      <c r="AA180" s="136"/>
      <c r="AB180" s="136"/>
      <c r="AC180" s="136"/>
    </row>
    <row r="181" spans="1:29">
      <c r="A181" s="198" t="s">
        <v>451</v>
      </c>
      <c r="B181" s="199" t="s">
        <v>452</v>
      </c>
      <c r="C181" s="201">
        <v>8896.5499999999993</v>
      </c>
      <c r="D181" s="92">
        <f t="shared" si="42"/>
        <v>10849.451219512193</v>
      </c>
      <c r="E181" s="95">
        <f t="shared" si="43"/>
        <v>481.89839568449293</v>
      </c>
      <c r="F181" s="95">
        <f t="shared" si="44"/>
        <v>293.70437826646975</v>
      </c>
      <c r="G181" s="95">
        <f t="shared" si="45"/>
        <v>140.9781015679055</v>
      </c>
      <c r="H181" s="95">
        <f t="shared" si="46"/>
        <v>17.622262695988187</v>
      </c>
      <c r="I181" s="95">
        <f t="shared" si="47"/>
        <v>35.244525391976374</v>
      </c>
      <c r="J181" s="95">
        <f t="shared" si="39"/>
        <v>11748.17513065879</v>
      </c>
      <c r="K181" s="105">
        <f t="shared" si="40"/>
        <v>11818.898954933673</v>
      </c>
      <c r="L181" s="95">
        <f t="shared" si="48"/>
        <v>583.11471002630333</v>
      </c>
      <c r="M181" s="95">
        <f t="shared" si="49"/>
        <v>355.39305567316569</v>
      </c>
      <c r="N181" s="95">
        <f t="shared" si="50"/>
        <v>170.58866672311953</v>
      </c>
      <c r="O181" s="95">
        <f t="shared" si="51"/>
        <v>21.323583340389941</v>
      </c>
      <c r="P181" s="95">
        <f t="shared" si="52"/>
        <v>42.647166680779883</v>
      </c>
      <c r="Q181" s="95">
        <f t="shared" si="53"/>
        <v>2279.1356660320116</v>
      </c>
      <c r="R181" s="95">
        <f t="shared" si="41"/>
        <v>14215.722226926628</v>
      </c>
      <c r="S181" s="114">
        <f t="shared" si="54"/>
        <v>14301.654067987964</v>
      </c>
      <c r="T181" s="95">
        <f t="shared" si="55"/>
        <v>16431.075749841384</v>
      </c>
      <c r="U181" s="95"/>
      <c r="V181" s="95">
        <f t="shared" si="56"/>
        <v>19460.877618054525</v>
      </c>
      <c r="W181" s="118">
        <f t="shared" si="57"/>
        <v>9767.6850867220437</v>
      </c>
      <c r="X181" s="136"/>
      <c r="Y181" s="136"/>
      <c r="Z181" s="136"/>
      <c r="AA181" s="136"/>
      <c r="AB181" s="136"/>
      <c r="AC181" s="136"/>
    </row>
    <row r="182" spans="1:29">
      <c r="A182" s="198" t="s">
        <v>733</v>
      </c>
      <c r="B182" s="199" t="s">
        <v>734</v>
      </c>
      <c r="C182" s="201">
        <v>6500</v>
      </c>
      <c r="D182" s="92">
        <f t="shared" si="42"/>
        <v>7926.8292682926822</v>
      </c>
      <c r="E182" s="95">
        <f t="shared" si="43"/>
        <v>352.08474880141227</v>
      </c>
      <c r="F182" s="95">
        <f t="shared" si="44"/>
        <v>214.58637997111842</v>
      </c>
      <c r="G182" s="95">
        <f t="shared" si="45"/>
        <v>103.00146238613684</v>
      </c>
      <c r="H182" s="95">
        <f t="shared" si="46"/>
        <v>12.875182798267105</v>
      </c>
      <c r="I182" s="95">
        <f t="shared" si="47"/>
        <v>25.750365596534209</v>
      </c>
      <c r="J182" s="95">
        <f t="shared" si="39"/>
        <v>8583.4551988447365</v>
      </c>
      <c r="K182" s="105">
        <f t="shared" si="40"/>
        <v>8635.1274603153906</v>
      </c>
      <c r="L182" s="95">
        <f t="shared" si="48"/>
        <v>426.03544240980739</v>
      </c>
      <c r="M182" s="95">
        <f t="shared" si="49"/>
        <v>259.65737975682453</v>
      </c>
      <c r="N182" s="95">
        <f t="shared" si="50"/>
        <v>124.63554228327577</v>
      </c>
      <c r="O182" s="95">
        <f t="shared" si="51"/>
        <v>15.579442785409471</v>
      </c>
      <c r="P182" s="95">
        <f t="shared" si="52"/>
        <v>31.158885570818942</v>
      </c>
      <c r="Q182" s="95">
        <f t="shared" si="53"/>
        <v>1665.1827763805154</v>
      </c>
      <c r="R182" s="95">
        <f t="shared" si="41"/>
        <v>10386.29519027298</v>
      </c>
      <c r="S182" s="114">
        <f t="shared" si="54"/>
        <v>10449.078737479333</v>
      </c>
      <c r="T182" s="95">
        <f t="shared" si="55"/>
        <v>12004.877438329353</v>
      </c>
      <c r="U182" s="95"/>
      <c r="V182" s="95">
        <f t="shared" si="56"/>
        <v>14218.512178018942</v>
      </c>
      <c r="W182" s="118">
        <f t="shared" si="57"/>
        <v>7136.4689754672654</v>
      </c>
      <c r="X182" s="136"/>
      <c r="Y182" s="136"/>
      <c r="Z182" s="136"/>
      <c r="AA182" s="136"/>
      <c r="AB182" s="136"/>
      <c r="AC182" s="136"/>
    </row>
    <row r="183" spans="1:29">
      <c r="A183" s="198" t="s">
        <v>745</v>
      </c>
      <c r="B183" s="199" t="s">
        <v>746</v>
      </c>
      <c r="C183" s="201">
        <v>5980</v>
      </c>
      <c r="D183" s="92">
        <f t="shared" si="42"/>
        <v>7292.6829268292677</v>
      </c>
      <c r="E183" s="95">
        <f t="shared" si="43"/>
        <v>323.91796889729926</v>
      </c>
      <c r="F183" s="95">
        <f t="shared" si="44"/>
        <v>197.41946957342896</v>
      </c>
      <c r="G183" s="95">
        <f t="shared" si="45"/>
        <v>94.761345395245883</v>
      </c>
      <c r="H183" s="95">
        <f t="shared" si="46"/>
        <v>11.845168174405735</v>
      </c>
      <c r="I183" s="95">
        <f t="shared" si="47"/>
        <v>23.690336348811471</v>
      </c>
      <c r="J183" s="95">
        <f t="shared" si="39"/>
        <v>7896.7787829371573</v>
      </c>
      <c r="K183" s="105">
        <f t="shared" si="40"/>
        <v>7944.3172634901593</v>
      </c>
      <c r="L183" s="95">
        <f t="shared" si="48"/>
        <v>391.95260701702279</v>
      </c>
      <c r="M183" s="95">
        <f t="shared" si="49"/>
        <v>238.88478937627858</v>
      </c>
      <c r="N183" s="95">
        <f t="shared" si="50"/>
        <v>114.66469890061371</v>
      </c>
      <c r="O183" s="95">
        <f t="shared" si="51"/>
        <v>14.333087362576714</v>
      </c>
      <c r="P183" s="95">
        <f t="shared" si="52"/>
        <v>28.666174725153429</v>
      </c>
      <c r="Q183" s="95">
        <f t="shared" si="53"/>
        <v>1531.9681542700744</v>
      </c>
      <c r="R183" s="95">
        <f t="shared" si="41"/>
        <v>9555.3915750511424</v>
      </c>
      <c r="S183" s="114">
        <f t="shared" si="54"/>
        <v>9613.1524384809873</v>
      </c>
      <c r="T183" s="95">
        <f t="shared" si="55"/>
        <v>11044.487243263005</v>
      </c>
      <c r="U183" s="95"/>
      <c r="V183" s="95">
        <f t="shared" si="56"/>
        <v>13081.031203777427</v>
      </c>
      <c r="W183" s="118">
        <f t="shared" si="57"/>
        <v>6565.5514574298841</v>
      </c>
      <c r="X183" s="136"/>
      <c r="Y183" s="136"/>
      <c r="Z183" s="136"/>
      <c r="AA183" s="136"/>
      <c r="AB183" s="136"/>
      <c r="AC183" s="136"/>
    </row>
    <row r="184" spans="1:29">
      <c r="A184" s="198" t="s">
        <v>760</v>
      </c>
      <c r="B184" s="199" t="s">
        <v>761</v>
      </c>
      <c r="C184" s="201">
        <v>5525.01</v>
      </c>
      <c r="D184" s="92">
        <f t="shared" si="42"/>
        <v>6737.8170731707314</v>
      </c>
      <c r="E184" s="95">
        <f t="shared" si="43"/>
        <v>299.27257815004475</v>
      </c>
      <c r="F184" s="95">
        <f t="shared" si="44"/>
        <v>182.39875310834293</v>
      </c>
      <c r="G184" s="95">
        <f t="shared" si="45"/>
        <v>87.551401492004615</v>
      </c>
      <c r="H184" s="95">
        <f t="shared" si="46"/>
        <v>10.943925186500577</v>
      </c>
      <c r="I184" s="95">
        <f t="shared" si="47"/>
        <v>21.887850373001154</v>
      </c>
      <c r="J184" s="95">
        <f t="shared" si="39"/>
        <v>7295.9501243337172</v>
      </c>
      <c r="K184" s="105">
        <f t="shared" si="40"/>
        <v>7339.8716260795591</v>
      </c>
      <c r="L184" s="95">
        <f t="shared" si="48"/>
        <v>362.13078148747849</v>
      </c>
      <c r="M184" s="95">
        <f t="shared" si="49"/>
        <v>220.70917226619281</v>
      </c>
      <c r="N184" s="95">
        <f t="shared" si="50"/>
        <v>105.94040268777255</v>
      </c>
      <c r="O184" s="95">
        <f t="shared" si="51"/>
        <v>13.242550335971568</v>
      </c>
      <c r="P184" s="95">
        <f t="shared" si="52"/>
        <v>26.485100671943137</v>
      </c>
      <c r="Q184" s="95">
        <f t="shared" si="53"/>
        <v>1415.4079217430944</v>
      </c>
      <c r="R184" s="95">
        <f t="shared" si="41"/>
        <v>8828.3668906477124</v>
      </c>
      <c r="S184" s="114">
        <f t="shared" si="54"/>
        <v>8881.7330023631839</v>
      </c>
      <c r="T184" s="95">
        <f t="shared" si="55"/>
        <v>10204.164291622164</v>
      </c>
      <c r="U184" s="95"/>
      <c r="V184" s="95">
        <f t="shared" si="56"/>
        <v>12085.757225950221</v>
      </c>
      <c r="W184" s="118">
        <f t="shared" si="57"/>
        <v>6066.0096083302142</v>
      </c>
      <c r="X184" s="136"/>
      <c r="Y184" s="136"/>
      <c r="Z184" s="136"/>
      <c r="AA184" s="136"/>
      <c r="AB184" s="136"/>
      <c r="AC184" s="136"/>
    </row>
    <row r="185" spans="1:29">
      <c r="A185" s="198" t="s">
        <v>779</v>
      </c>
      <c r="B185" s="199" t="s">
        <v>780</v>
      </c>
      <c r="C185" s="201">
        <v>4810</v>
      </c>
      <c r="D185" s="92">
        <f t="shared" si="42"/>
        <v>5865.8536585365846</v>
      </c>
      <c r="E185" s="95">
        <f t="shared" si="43"/>
        <v>260.54271411304507</v>
      </c>
      <c r="F185" s="95">
        <f t="shared" si="44"/>
        <v>158.79392117862764</v>
      </c>
      <c r="G185" s="95">
        <f t="shared" si="45"/>
        <v>76.221082165741265</v>
      </c>
      <c r="H185" s="95">
        <f t="shared" si="46"/>
        <v>9.5276352707176581</v>
      </c>
      <c r="I185" s="95">
        <f t="shared" si="47"/>
        <v>19.055270541435316</v>
      </c>
      <c r="J185" s="95">
        <f t="shared" si="39"/>
        <v>6351.756847145105</v>
      </c>
      <c r="K185" s="105">
        <f t="shared" si="40"/>
        <v>6389.9943206333883</v>
      </c>
      <c r="L185" s="95">
        <f t="shared" si="48"/>
        <v>315.26622738325744</v>
      </c>
      <c r="M185" s="95">
        <f t="shared" si="49"/>
        <v>192.14646102005014</v>
      </c>
      <c r="N185" s="95">
        <f t="shared" si="50"/>
        <v>92.230301289624066</v>
      </c>
      <c r="O185" s="95">
        <f t="shared" si="51"/>
        <v>11.528787661203008</v>
      </c>
      <c r="P185" s="95">
        <f t="shared" si="52"/>
        <v>23.057575322406016</v>
      </c>
      <c r="Q185" s="95">
        <f t="shared" si="53"/>
        <v>1232.2352545215815</v>
      </c>
      <c r="R185" s="95">
        <f t="shared" si="41"/>
        <v>7685.8584408020051</v>
      </c>
      <c r="S185" s="114">
        <f t="shared" si="54"/>
        <v>7732.318265734707</v>
      </c>
      <c r="T185" s="95">
        <f t="shared" si="55"/>
        <v>8883.6093043637211</v>
      </c>
      <c r="U185" s="95"/>
      <c r="V185" s="95">
        <f t="shared" si="56"/>
        <v>10521.699011734017</v>
      </c>
      <c r="W185" s="118">
        <f t="shared" si="57"/>
        <v>5280.9870418457758</v>
      </c>
      <c r="X185" s="136"/>
      <c r="Y185" s="136"/>
      <c r="Z185" s="136"/>
      <c r="AA185" s="136"/>
      <c r="AB185" s="136"/>
      <c r="AC185" s="136"/>
    </row>
    <row r="186" spans="1:29">
      <c r="A186" s="198" t="s">
        <v>788</v>
      </c>
      <c r="B186" s="199" t="s">
        <v>789</v>
      </c>
      <c r="C186" s="201">
        <v>4550</v>
      </c>
      <c r="D186" s="92">
        <f t="shared" si="42"/>
        <v>5548.7804878048773</v>
      </c>
      <c r="E186" s="95">
        <f t="shared" si="43"/>
        <v>246.45932416098856</v>
      </c>
      <c r="F186" s="95">
        <f t="shared" si="44"/>
        <v>150.2104659797829</v>
      </c>
      <c r="G186" s="95">
        <f t="shared" si="45"/>
        <v>72.101023670295788</v>
      </c>
      <c r="H186" s="95">
        <f t="shared" si="46"/>
        <v>9.0126279587869735</v>
      </c>
      <c r="I186" s="95">
        <f t="shared" si="47"/>
        <v>18.025255917573947</v>
      </c>
      <c r="J186" s="95">
        <f t="shared" si="39"/>
        <v>6008.4186391913154</v>
      </c>
      <c r="K186" s="105">
        <f t="shared" si="40"/>
        <v>6044.5892222207731</v>
      </c>
      <c r="L186" s="95">
        <f t="shared" si="48"/>
        <v>298.22480968686517</v>
      </c>
      <c r="M186" s="95">
        <f t="shared" si="49"/>
        <v>181.76016582977718</v>
      </c>
      <c r="N186" s="95">
        <f t="shared" si="50"/>
        <v>87.244879598293039</v>
      </c>
      <c r="O186" s="95">
        <f t="shared" si="51"/>
        <v>10.90560994978663</v>
      </c>
      <c r="P186" s="95">
        <f t="shared" si="52"/>
        <v>21.81121989957326</v>
      </c>
      <c r="Q186" s="95">
        <f t="shared" si="53"/>
        <v>1165.6279434663609</v>
      </c>
      <c r="R186" s="95">
        <f t="shared" si="41"/>
        <v>7270.4066331910863</v>
      </c>
      <c r="S186" s="114">
        <f t="shared" si="54"/>
        <v>7314.3551162355334</v>
      </c>
      <c r="T186" s="95">
        <f t="shared" si="55"/>
        <v>8403.4142068305464</v>
      </c>
      <c r="U186" s="95"/>
      <c r="V186" s="95">
        <f t="shared" si="56"/>
        <v>9952.9585246132592</v>
      </c>
      <c r="W186" s="118">
        <f t="shared" si="57"/>
        <v>4995.5282828270856</v>
      </c>
      <c r="X186" s="136"/>
      <c r="Y186" s="136"/>
      <c r="Z186" s="136"/>
      <c r="AA186" s="136"/>
      <c r="AB186" s="136"/>
      <c r="AC186" s="136"/>
    </row>
    <row r="187" spans="1:29">
      <c r="A187" s="198" t="s">
        <v>790</v>
      </c>
      <c r="B187" s="199" t="s">
        <v>791</v>
      </c>
      <c r="C187" s="201">
        <v>4485</v>
      </c>
      <c r="D187" s="92">
        <f t="shared" si="42"/>
        <v>5469.5121951219508</v>
      </c>
      <c r="E187" s="95">
        <f t="shared" si="43"/>
        <v>242.93847667297445</v>
      </c>
      <c r="F187" s="95">
        <f t="shared" si="44"/>
        <v>148.06460218007172</v>
      </c>
      <c r="G187" s="95">
        <f t="shared" si="45"/>
        <v>71.071009046434426</v>
      </c>
      <c r="H187" s="95">
        <f t="shared" si="46"/>
        <v>8.8838761308043033</v>
      </c>
      <c r="I187" s="95">
        <f t="shared" si="47"/>
        <v>17.767752261608607</v>
      </c>
      <c r="J187" s="95">
        <f t="shared" si="39"/>
        <v>5922.5840872028684</v>
      </c>
      <c r="K187" s="105">
        <f t="shared" si="40"/>
        <v>5958.2379476176193</v>
      </c>
      <c r="L187" s="95">
        <f t="shared" si="48"/>
        <v>293.9644552627671</v>
      </c>
      <c r="M187" s="95">
        <f t="shared" si="49"/>
        <v>179.16359203220895</v>
      </c>
      <c r="N187" s="95">
        <f t="shared" si="50"/>
        <v>85.99852417546029</v>
      </c>
      <c r="O187" s="95">
        <f t="shared" si="51"/>
        <v>10.749815521932536</v>
      </c>
      <c r="P187" s="95">
        <f t="shared" si="52"/>
        <v>21.499631043865072</v>
      </c>
      <c r="Q187" s="95">
        <f t="shared" si="53"/>
        <v>1148.9761157025559</v>
      </c>
      <c r="R187" s="95">
        <f t="shared" si="41"/>
        <v>7166.5436812883572</v>
      </c>
      <c r="S187" s="114">
        <f t="shared" si="54"/>
        <v>7209.8643288607409</v>
      </c>
      <c r="T187" s="95">
        <f t="shared" si="55"/>
        <v>8283.3654324472536</v>
      </c>
      <c r="U187" s="95"/>
      <c r="V187" s="95">
        <f t="shared" si="56"/>
        <v>9810.7734028330706</v>
      </c>
      <c r="W187" s="118">
        <f t="shared" si="57"/>
        <v>4924.1635930724124</v>
      </c>
      <c r="X187" s="136"/>
      <c r="Y187" s="136"/>
      <c r="Z187" s="136"/>
      <c r="AA187" s="136"/>
      <c r="AB187" s="136"/>
      <c r="AC187" s="136"/>
    </row>
    <row r="188" spans="1:29">
      <c r="A188" s="198" t="s">
        <v>798</v>
      </c>
      <c r="B188" s="199" t="s">
        <v>799</v>
      </c>
      <c r="C188" s="201">
        <v>4155.16</v>
      </c>
      <c r="D188" s="92">
        <f t="shared" si="42"/>
        <v>5067.2682926829266</v>
      </c>
      <c r="E188" s="95">
        <f t="shared" si="43"/>
        <v>225.07207151225785</v>
      </c>
      <c r="F188" s="95">
        <f t="shared" si="44"/>
        <v>137.17549886166037</v>
      </c>
      <c r="G188" s="95">
        <f t="shared" si="45"/>
        <v>65.844239453596984</v>
      </c>
      <c r="H188" s="95">
        <f t="shared" si="46"/>
        <v>8.230529931699623</v>
      </c>
      <c r="I188" s="95">
        <f t="shared" si="47"/>
        <v>16.461059863399246</v>
      </c>
      <c r="J188" s="95">
        <f t="shared" si="39"/>
        <v>5487.0199544664147</v>
      </c>
      <c r="K188" s="105">
        <f t="shared" si="40"/>
        <v>5520.0517258467844</v>
      </c>
      <c r="L188" s="95">
        <f t="shared" si="48"/>
        <v>272.34545059746699</v>
      </c>
      <c r="M188" s="95">
        <f t="shared" si="49"/>
        <v>165.98737816467187</v>
      </c>
      <c r="N188" s="95">
        <f t="shared" si="50"/>
        <v>79.673941519042486</v>
      </c>
      <c r="O188" s="95">
        <f t="shared" si="51"/>
        <v>9.9592426898803108</v>
      </c>
      <c r="P188" s="95">
        <f t="shared" si="52"/>
        <v>19.918485379760622</v>
      </c>
      <c r="Q188" s="95">
        <f t="shared" si="53"/>
        <v>1064.4770561700404</v>
      </c>
      <c r="R188" s="95">
        <f t="shared" si="41"/>
        <v>6639.495126586874</v>
      </c>
      <c r="S188" s="114">
        <f t="shared" si="54"/>
        <v>6679.6298472037888</v>
      </c>
      <c r="T188" s="95">
        <f t="shared" si="55"/>
        <v>7674.1825440997845</v>
      </c>
      <c r="U188" s="95"/>
      <c r="V188" s="95">
        <f t="shared" si="56"/>
        <v>9089.2604710180294</v>
      </c>
      <c r="W188" s="118">
        <f t="shared" si="57"/>
        <v>4562.0262197080865</v>
      </c>
      <c r="X188" s="136"/>
      <c r="Y188" s="136"/>
      <c r="Z188" s="136"/>
      <c r="AA188" s="136"/>
      <c r="AB188" s="136"/>
      <c r="AC188" s="136"/>
    </row>
    <row r="189" spans="1:29">
      <c r="A189" s="198" t="s">
        <v>599</v>
      </c>
      <c r="B189" s="199" t="s">
        <v>600</v>
      </c>
      <c r="C189" s="201">
        <v>3900</v>
      </c>
      <c r="D189" s="92">
        <f t="shared" si="42"/>
        <v>4756.0975609756097</v>
      </c>
      <c r="E189" s="95">
        <f t="shared" si="43"/>
        <v>211.25084928084738</v>
      </c>
      <c r="F189" s="95">
        <f t="shared" si="44"/>
        <v>128.75182798267107</v>
      </c>
      <c r="G189" s="95">
        <f t="shared" si="45"/>
        <v>61.80087743168211</v>
      </c>
      <c r="H189" s="95">
        <f t="shared" si="46"/>
        <v>7.7251096789602638</v>
      </c>
      <c r="I189" s="95">
        <f t="shared" si="47"/>
        <v>15.450219357920528</v>
      </c>
      <c r="J189" s="95">
        <f t="shared" si="39"/>
        <v>5150.0731193068423</v>
      </c>
      <c r="K189" s="105">
        <f t="shared" si="40"/>
        <v>5181.0764761892342</v>
      </c>
      <c r="L189" s="95">
        <f t="shared" si="48"/>
        <v>255.62126544588443</v>
      </c>
      <c r="M189" s="95">
        <f t="shared" si="49"/>
        <v>155.79442785409472</v>
      </c>
      <c r="N189" s="95">
        <f t="shared" si="50"/>
        <v>74.781325369965458</v>
      </c>
      <c r="O189" s="95">
        <f t="shared" si="51"/>
        <v>9.3476656712456823</v>
      </c>
      <c r="P189" s="95">
        <f t="shared" si="52"/>
        <v>18.695331342491365</v>
      </c>
      <c r="Q189" s="95">
        <f t="shared" si="53"/>
        <v>999.1096658283094</v>
      </c>
      <c r="R189" s="95">
        <f t="shared" si="41"/>
        <v>6231.7771141637886</v>
      </c>
      <c r="S189" s="114">
        <f t="shared" si="54"/>
        <v>6269.4472424876003</v>
      </c>
      <c r="T189" s="95">
        <f t="shared" si="55"/>
        <v>7202.9264629976124</v>
      </c>
      <c r="U189" s="95"/>
      <c r="V189" s="95">
        <f t="shared" si="56"/>
        <v>8531.1073068113656</v>
      </c>
      <c r="W189" s="118">
        <f t="shared" si="57"/>
        <v>4281.8813852803587</v>
      </c>
      <c r="X189" s="136"/>
      <c r="Y189" s="136"/>
      <c r="Z189" s="136"/>
      <c r="AA189" s="136"/>
      <c r="AB189" s="136"/>
      <c r="AC189" s="136"/>
    </row>
    <row r="190" spans="1:29">
      <c r="A190" s="198" t="s">
        <v>660</v>
      </c>
      <c r="B190" s="199" t="s">
        <v>661</v>
      </c>
      <c r="C190" s="201">
        <v>2800</v>
      </c>
      <c r="D190" s="92">
        <f t="shared" si="42"/>
        <v>3414.6341463414633</v>
      </c>
      <c r="E190" s="95">
        <f t="shared" si="43"/>
        <v>151.6672764067622</v>
      </c>
      <c r="F190" s="95">
        <f t="shared" si="44"/>
        <v>92.437209833712558</v>
      </c>
      <c r="G190" s="95">
        <f t="shared" si="45"/>
        <v>44.369860720182025</v>
      </c>
      <c r="H190" s="95">
        <f t="shared" si="46"/>
        <v>5.5462325900227532</v>
      </c>
      <c r="I190" s="95">
        <f t="shared" si="47"/>
        <v>11.092465180045506</v>
      </c>
      <c r="J190" s="95">
        <f t="shared" si="39"/>
        <v>3697.4883933485021</v>
      </c>
      <c r="K190" s="105">
        <f t="shared" si="40"/>
        <v>3719.7472136743222</v>
      </c>
      <c r="L190" s="95">
        <f t="shared" si="48"/>
        <v>183.52295980730165</v>
      </c>
      <c r="M190" s="95">
        <f t="shared" si="49"/>
        <v>111.85240974140135</v>
      </c>
      <c r="N190" s="95">
        <f t="shared" si="50"/>
        <v>53.689156675872638</v>
      </c>
      <c r="O190" s="95">
        <f t="shared" si="51"/>
        <v>6.7111445844840798</v>
      </c>
      <c r="P190" s="95">
        <f t="shared" si="52"/>
        <v>13.42228916896816</v>
      </c>
      <c r="Q190" s="95">
        <f t="shared" si="53"/>
        <v>717.30950367160676</v>
      </c>
      <c r="R190" s="95">
        <f t="shared" si="41"/>
        <v>4474.0963896560534</v>
      </c>
      <c r="S190" s="114">
        <f t="shared" si="54"/>
        <v>4501.1416099910984</v>
      </c>
      <c r="T190" s="95">
        <f t="shared" si="55"/>
        <v>5171.3318195880292</v>
      </c>
      <c r="U190" s="95"/>
      <c r="V190" s="95">
        <f t="shared" si="56"/>
        <v>6124.8975536081607</v>
      </c>
      <c r="W190" s="118">
        <f t="shared" si="57"/>
        <v>3074.1712509705144</v>
      </c>
      <c r="X190" s="136"/>
      <c r="Y190" s="136"/>
      <c r="Z190" s="136"/>
      <c r="AA190" s="136"/>
      <c r="AB190" s="136"/>
      <c r="AC190" s="136"/>
    </row>
    <row r="191" spans="1:29">
      <c r="A191" s="198" t="s">
        <v>831</v>
      </c>
      <c r="B191" s="199" t="s">
        <v>832</v>
      </c>
      <c r="C191" s="201">
        <v>2600</v>
      </c>
      <c r="D191" s="92">
        <f t="shared" si="42"/>
        <v>3170.731707317073</v>
      </c>
      <c r="E191" s="95">
        <f t="shared" si="43"/>
        <v>140.8338995205649</v>
      </c>
      <c r="F191" s="95">
        <f t="shared" si="44"/>
        <v>85.834551988447373</v>
      </c>
      <c r="G191" s="95">
        <f t="shared" si="45"/>
        <v>41.20058495445474</v>
      </c>
      <c r="H191" s="95">
        <f t="shared" si="46"/>
        <v>5.1500731193068425</v>
      </c>
      <c r="I191" s="95">
        <f t="shared" si="47"/>
        <v>10.300146238613685</v>
      </c>
      <c r="J191" s="95">
        <f t="shared" si="39"/>
        <v>3433.3820795378947</v>
      </c>
      <c r="K191" s="105">
        <f t="shared" si="40"/>
        <v>3454.050984126156</v>
      </c>
      <c r="L191" s="95">
        <f t="shared" si="48"/>
        <v>170.41417696392296</v>
      </c>
      <c r="M191" s="95">
        <f t="shared" si="49"/>
        <v>103.86295190272982</v>
      </c>
      <c r="N191" s="95">
        <f t="shared" si="50"/>
        <v>49.85421691331031</v>
      </c>
      <c r="O191" s="95">
        <f t="shared" si="51"/>
        <v>6.2317771141637888</v>
      </c>
      <c r="P191" s="95">
        <f t="shared" si="52"/>
        <v>12.463554228327578</v>
      </c>
      <c r="Q191" s="95">
        <f t="shared" si="53"/>
        <v>666.07311055220623</v>
      </c>
      <c r="R191" s="95">
        <f t="shared" si="41"/>
        <v>4154.5180761091924</v>
      </c>
      <c r="S191" s="114">
        <f t="shared" si="54"/>
        <v>4179.6314949917341</v>
      </c>
      <c r="T191" s="95">
        <f t="shared" si="55"/>
        <v>4801.9509753317416</v>
      </c>
      <c r="U191" s="95"/>
      <c r="V191" s="95">
        <f t="shared" si="56"/>
        <v>5687.4048712075773</v>
      </c>
      <c r="W191" s="118">
        <f t="shared" si="57"/>
        <v>2854.5875901869058</v>
      </c>
      <c r="X191" s="136"/>
      <c r="Y191" s="136"/>
      <c r="Z191" s="136"/>
      <c r="AA191" s="136"/>
      <c r="AB191" s="136"/>
      <c r="AC191" s="136"/>
    </row>
    <row r="192" spans="1:29">
      <c r="A192" s="198" t="s">
        <v>837</v>
      </c>
      <c r="B192" s="199" t="s">
        <v>838</v>
      </c>
      <c r="C192" s="201">
        <v>2600</v>
      </c>
      <c r="D192" s="92">
        <f t="shared" si="42"/>
        <v>3170.731707317073</v>
      </c>
      <c r="E192" s="95">
        <f t="shared" si="43"/>
        <v>140.8338995205649</v>
      </c>
      <c r="F192" s="95">
        <f t="shared" si="44"/>
        <v>85.834551988447373</v>
      </c>
      <c r="G192" s="95">
        <f t="shared" si="45"/>
        <v>41.20058495445474</v>
      </c>
      <c r="H192" s="95">
        <f t="shared" si="46"/>
        <v>5.1500731193068425</v>
      </c>
      <c r="I192" s="95">
        <f t="shared" si="47"/>
        <v>10.300146238613685</v>
      </c>
      <c r="J192" s="95">
        <f t="shared" si="39"/>
        <v>3433.3820795378947</v>
      </c>
      <c r="K192" s="105">
        <f t="shared" si="40"/>
        <v>3454.050984126156</v>
      </c>
      <c r="L192" s="95">
        <f t="shared" si="48"/>
        <v>170.41417696392296</v>
      </c>
      <c r="M192" s="95">
        <f t="shared" si="49"/>
        <v>103.86295190272982</v>
      </c>
      <c r="N192" s="95">
        <f t="shared" si="50"/>
        <v>49.85421691331031</v>
      </c>
      <c r="O192" s="95">
        <f t="shared" si="51"/>
        <v>6.2317771141637888</v>
      </c>
      <c r="P192" s="95">
        <f t="shared" si="52"/>
        <v>12.463554228327578</v>
      </c>
      <c r="Q192" s="95">
        <f t="shared" si="53"/>
        <v>666.07311055220623</v>
      </c>
      <c r="R192" s="95">
        <f t="shared" si="41"/>
        <v>4154.5180761091924</v>
      </c>
      <c r="S192" s="114">
        <f t="shared" si="54"/>
        <v>4179.6314949917341</v>
      </c>
      <c r="T192" s="95">
        <f t="shared" si="55"/>
        <v>4801.9509753317416</v>
      </c>
      <c r="U192" s="95"/>
      <c r="V192" s="95">
        <f t="shared" si="56"/>
        <v>5687.4048712075773</v>
      </c>
      <c r="W192" s="118">
        <f t="shared" si="57"/>
        <v>2854.5875901869058</v>
      </c>
      <c r="X192" s="136"/>
      <c r="Y192" s="136"/>
      <c r="Z192" s="136"/>
      <c r="AA192" s="136"/>
      <c r="AB192" s="136"/>
      <c r="AC192" s="136"/>
    </row>
    <row r="193" spans="1:29">
      <c r="A193" s="198" t="s">
        <v>410</v>
      </c>
      <c r="B193" s="199" t="s">
        <v>411</v>
      </c>
      <c r="C193" s="201">
        <v>2390.46</v>
      </c>
      <c r="D193" s="92">
        <f t="shared" si="42"/>
        <v>2915.1951219512193</v>
      </c>
      <c r="E193" s="95">
        <f t="shared" si="43"/>
        <v>129.48377055689599</v>
      </c>
      <c r="F193" s="95">
        <f t="shared" si="44"/>
        <v>78.916947363963047</v>
      </c>
      <c r="G193" s="95">
        <f t="shared" si="45"/>
        <v>37.88013473470226</v>
      </c>
      <c r="H193" s="95">
        <f t="shared" si="46"/>
        <v>4.7350168418377825</v>
      </c>
      <c r="I193" s="95">
        <f t="shared" si="47"/>
        <v>9.470033683675565</v>
      </c>
      <c r="J193" s="95">
        <f t="shared" si="39"/>
        <v>3156.6778945585215</v>
      </c>
      <c r="K193" s="105">
        <f t="shared" si="40"/>
        <v>3175.6810444285429</v>
      </c>
      <c r="L193" s="95">
        <f t="shared" si="48"/>
        <v>156.68010517891511</v>
      </c>
      <c r="M193" s="95">
        <f t="shared" si="49"/>
        <v>95.492396925153656</v>
      </c>
      <c r="N193" s="95">
        <f t="shared" si="50"/>
        <v>45.836350524073751</v>
      </c>
      <c r="O193" s="95">
        <f t="shared" si="51"/>
        <v>5.7295438155092189</v>
      </c>
      <c r="P193" s="95">
        <f t="shared" si="52"/>
        <v>11.459087631018438</v>
      </c>
      <c r="Q193" s="95">
        <f t="shared" si="53"/>
        <v>612.39274148101038</v>
      </c>
      <c r="R193" s="95">
        <f t="shared" si="41"/>
        <v>3819.695877006146</v>
      </c>
      <c r="S193" s="114">
        <f t="shared" si="54"/>
        <v>3842.7853475069001</v>
      </c>
      <c r="T193" s="95">
        <f t="shared" si="55"/>
        <v>4414.9506648044289</v>
      </c>
      <c r="U193" s="95"/>
      <c r="V193" s="95">
        <f t="shared" si="56"/>
        <v>5229.0437878564862</v>
      </c>
      <c r="W193" s="118">
        <f t="shared" si="57"/>
        <v>2624.5297887839197</v>
      </c>
      <c r="X193" s="136"/>
      <c r="Y193" s="136"/>
      <c r="Z193" s="136"/>
      <c r="AA193" s="136"/>
      <c r="AB193" s="136"/>
      <c r="AC193" s="136"/>
    </row>
    <row r="194" spans="1:29">
      <c r="A194" s="198" t="s">
        <v>956</v>
      </c>
      <c r="B194" s="199" t="s">
        <v>957</v>
      </c>
      <c r="C194" s="201">
        <v>2339.9899999999998</v>
      </c>
      <c r="D194" s="92">
        <f t="shared" si="42"/>
        <v>2853.646341463414</v>
      </c>
      <c r="E194" s="95">
        <f t="shared" si="43"/>
        <v>126.74996789966409</v>
      </c>
      <c r="F194" s="95">
        <f t="shared" si="44"/>
        <v>77.250766656710368</v>
      </c>
      <c r="G194" s="95">
        <f t="shared" si="45"/>
        <v>37.080367995220975</v>
      </c>
      <c r="H194" s="95">
        <f t="shared" si="46"/>
        <v>4.6350459994026219</v>
      </c>
      <c r="I194" s="95">
        <f t="shared" si="47"/>
        <v>9.2700919988052437</v>
      </c>
      <c r="J194" s="95">
        <f t="shared" si="39"/>
        <v>3090.0306662684143</v>
      </c>
      <c r="K194" s="105">
        <f t="shared" si="40"/>
        <v>3108.6326009020627</v>
      </c>
      <c r="L194" s="95">
        <f t="shared" si="48"/>
        <v>153.37210382838848</v>
      </c>
      <c r="M194" s="95">
        <f t="shared" si="49"/>
        <v>93.476257239564887</v>
      </c>
      <c r="N194" s="95">
        <f t="shared" si="50"/>
        <v>44.868603474991147</v>
      </c>
      <c r="O194" s="95">
        <f t="shared" si="51"/>
        <v>5.6085754343738934</v>
      </c>
      <c r="P194" s="95">
        <f t="shared" si="52"/>
        <v>11.217150868747787</v>
      </c>
      <c r="Q194" s="95">
        <f t="shared" si="53"/>
        <v>599.46323767732952</v>
      </c>
      <c r="R194" s="95">
        <f t="shared" si="41"/>
        <v>3739.0502895825953</v>
      </c>
      <c r="S194" s="114">
        <f t="shared" si="54"/>
        <v>3761.6522699868096</v>
      </c>
      <c r="T194" s="95">
        <f t="shared" si="55"/>
        <v>4321.7374087563539</v>
      </c>
      <c r="U194" s="95"/>
      <c r="V194" s="95">
        <f t="shared" si="56"/>
        <v>5118.6425094526985</v>
      </c>
      <c r="W194" s="118">
        <f t="shared" si="57"/>
        <v>2569.117851985176</v>
      </c>
      <c r="X194" s="136"/>
      <c r="Y194" s="136"/>
      <c r="Z194" s="136"/>
      <c r="AA194" s="136"/>
      <c r="AB194" s="136"/>
      <c r="AC194" s="136"/>
    </row>
    <row r="195" spans="1:29">
      <c r="A195" s="198" t="s">
        <v>721</v>
      </c>
      <c r="B195" s="199" t="s">
        <v>722</v>
      </c>
      <c r="C195" s="201">
        <v>2266.69</v>
      </c>
      <c r="D195" s="92">
        <f t="shared" si="42"/>
        <v>2764.2560975609754</v>
      </c>
      <c r="E195" s="95">
        <f t="shared" si="43"/>
        <v>122.7795352708728</v>
      </c>
      <c r="F195" s="95">
        <f t="shared" si="44"/>
        <v>74.830892556420679</v>
      </c>
      <c r="G195" s="95">
        <f t="shared" si="45"/>
        <v>35.918828427081927</v>
      </c>
      <c r="H195" s="95">
        <f t="shared" si="46"/>
        <v>4.4898535533852408</v>
      </c>
      <c r="I195" s="95">
        <f t="shared" si="47"/>
        <v>8.9797071067704817</v>
      </c>
      <c r="J195" s="95">
        <f t="shared" si="39"/>
        <v>2993.2357022568272</v>
      </c>
      <c r="K195" s="105">
        <f t="shared" si="40"/>
        <v>3011.2549327726601</v>
      </c>
      <c r="L195" s="95">
        <f t="shared" si="48"/>
        <v>148.56773491629022</v>
      </c>
      <c r="M195" s="95">
        <f t="shared" si="49"/>
        <v>90.548120941691792</v>
      </c>
      <c r="N195" s="95">
        <f t="shared" si="50"/>
        <v>43.463098052012057</v>
      </c>
      <c r="O195" s="95">
        <f t="shared" si="51"/>
        <v>5.4328872565015072</v>
      </c>
      <c r="P195" s="95">
        <f t="shared" si="52"/>
        <v>10.865774513003014</v>
      </c>
      <c r="Q195" s="95">
        <f t="shared" si="53"/>
        <v>580.68509959906942</v>
      </c>
      <c r="R195" s="95">
        <f t="shared" si="41"/>
        <v>3621.9248376676715</v>
      </c>
      <c r="S195" s="114">
        <f t="shared" si="54"/>
        <v>3643.8188128395432</v>
      </c>
      <c r="T195" s="95">
        <f t="shared" si="55"/>
        <v>4186.3593293364247</v>
      </c>
      <c r="U195" s="95"/>
      <c r="V195" s="95">
        <f t="shared" si="56"/>
        <v>4958.3014413528863</v>
      </c>
      <c r="W195" s="118">
        <f t="shared" si="57"/>
        <v>2488.6404403079837</v>
      </c>
      <c r="X195" s="136"/>
      <c r="Y195" s="136"/>
      <c r="Z195" s="136"/>
      <c r="AA195" s="136"/>
      <c r="AB195" s="136"/>
      <c r="AC195" s="136"/>
    </row>
    <row r="196" spans="1:29">
      <c r="A196" s="198" t="s">
        <v>546</v>
      </c>
      <c r="B196" s="199" t="s">
        <v>547</v>
      </c>
      <c r="C196" s="201">
        <v>2054</v>
      </c>
      <c r="D196" s="92">
        <f t="shared" si="42"/>
        <v>2504.8780487804875</v>
      </c>
      <c r="E196" s="95">
        <f t="shared" si="43"/>
        <v>111.25878062124626</v>
      </c>
      <c r="F196" s="95">
        <f t="shared" si="44"/>
        <v>67.809296070873415</v>
      </c>
      <c r="G196" s="95">
        <f t="shared" si="45"/>
        <v>32.548462114019237</v>
      </c>
      <c r="H196" s="95">
        <f t="shared" si="46"/>
        <v>4.0685577642524047</v>
      </c>
      <c r="I196" s="95">
        <f t="shared" si="47"/>
        <v>8.1371155285048093</v>
      </c>
      <c r="J196" s="95">
        <f t="shared" si="39"/>
        <v>2712.3718428349366</v>
      </c>
      <c r="K196" s="105">
        <f t="shared" si="40"/>
        <v>2728.7002774596631</v>
      </c>
      <c r="L196" s="95">
        <f t="shared" si="48"/>
        <v>134.62719980149913</v>
      </c>
      <c r="M196" s="95">
        <f t="shared" si="49"/>
        <v>82.051732003156545</v>
      </c>
      <c r="N196" s="95">
        <f t="shared" si="50"/>
        <v>39.38483136151514</v>
      </c>
      <c r="O196" s="95">
        <f t="shared" si="51"/>
        <v>4.9231039201893925</v>
      </c>
      <c r="P196" s="95">
        <f t="shared" si="52"/>
        <v>9.8462078403787849</v>
      </c>
      <c r="Q196" s="95">
        <f t="shared" si="53"/>
        <v>526.19775733624294</v>
      </c>
      <c r="R196" s="95">
        <f t="shared" si="41"/>
        <v>3282.0692801262617</v>
      </c>
      <c r="S196" s="114">
        <f t="shared" si="54"/>
        <v>3301.9088810434696</v>
      </c>
      <c r="T196" s="95">
        <f t="shared" si="55"/>
        <v>3793.5412705120752</v>
      </c>
      <c r="U196" s="95"/>
      <c r="V196" s="95">
        <f t="shared" si="56"/>
        <v>4493.0498482539861</v>
      </c>
      <c r="W196" s="118">
        <f t="shared" si="57"/>
        <v>2255.1241962476556</v>
      </c>
      <c r="X196" s="136"/>
      <c r="Y196" s="136"/>
      <c r="Z196" s="136"/>
      <c r="AA196" s="136"/>
      <c r="AB196" s="136"/>
      <c r="AC196" s="136"/>
    </row>
    <row r="197" spans="1:29">
      <c r="A197" s="198" t="s">
        <v>847</v>
      </c>
      <c r="B197" s="199" t="s">
        <v>848</v>
      </c>
      <c r="C197" s="201">
        <v>1989</v>
      </c>
      <c r="D197" s="92">
        <f t="shared" si="42"/>
        <v>2425.6097560975609</v>
      </c>
      <c r="E197" s="95">
        <f t="shared" si="43"/>
        <v>107.73793313323216</v>
      </c>
      <c r="F197" s="95">
        <f t="shared" si="44"/>
        <v>65.66343227116225</v>
      </c>
      <c r="G197" s="95">
        <f t="shared" si="45"/>
        <v>31.518447490157875</v>
      </c>
      <c r="H197" s="95">
        <f t="shared" si="46"/>
        <v>3.9398059362697344</v>
      </c>
      <c r="I197" s="95">
        <f t="shared" si="47"/>
        <v>7.8796118725394688</v>
      </c>
      <c r="J197" s="95">
        <f t="shared" si="39"/>
        <v>2626.5372908464897</v>
      </c>
      <c r="K197" s="105">
        <f t="shared" si="40"/>
        <v>2642.3490028565097</v>
      </c>
      <c r="L197" s="95">
        <f t="shared" si="48"/>
        <v>130.36684537740106</v>
      </c>
      <c r="M197" s="95">
        <f t="shared" si="49"/>
        <v>79.455158205588305</v>
      </c>
      <c r="N197" s="95">
        <f t="shared" si="50"/>
        <v>38.13847593868239</v>
      </c>
      <c r="O197" s="95">
        <f t="shared" si="51"/>
        <v>4.7673094923352988</v>
      </c>
      <c r="P197" s="95">
        <f t="shared" si="52"/>
        <v>9.5346189846705975</v>
      </c>
      <c r="Q197" s="95">
        <f t="shared" si="53"/>
        <v>509.54592957243779</v>
      </c>
      <c r="R197" s="95">
        <f t="shared" si="41"/>
        <v>3178.2063282235322</v>
      </c>
      <c r="S197" s="114">
        <f t="shared" si="54"/>
        <v>3197.4180936686762</v>
      </c>
      <c r="T197" s="95">
        <f t="shared" si="55"/>
        <v>3673.4924961287825</v>
      </c>
      <c r="U197" s="95"/>
      <c r="V197" s="95">
        <f t="shared" si="56"/>
        <v>4350.8647264737965</v>
      </c>
      <c r="W197" s="118">
        <f t="shared" si="57"/>
        <v>2183.7595064929833</v>
      </c>
      <c r="X197" s="136"/>
      <c r="Y197" s="136"/>
      <c r="Z197" s="136"/>
      <c r="AA197" s="136"/>
      <c r="AB197" s="136"/>
      <c r="AC197" s="136"/>
    </row>
    <row r="198" spans="1:29">
      <c r="A198" s="198" t="s">
        <v>849</v>
      </c>
      <c r="B198" s="199" t="s">
        <v>850</v>
      </c>
      <c r="C198" s="201">
        <v>1729.01</v>
      </c>
      <c r="D198" s="92">
        <f t="shared" si="42"/>
        <v>2108.5487804878048</v>
      </c>
      <c r="E198" s="95">
        <f t="shared" si="43"/>
        <v>93.655084850019961</v>
      </c>
      <c r="F198" s="95">
        <f t="shared" si="44"/>
        <v>57.080307205209763</v>
      </c>
      <c r="G198" s="95">
        <f t="shared" si="45"/>
        <v>27.398547458500687</v>
      </c>
      <c r="H198" s="95">
        <f t="shared" si="46"/>
        <v>3.4248184323125859</v>
      </c>
      <c r="I198" s="95">
        <f t="shared" si="47"/>
        <v>6.8496368646251717</v>
      </c>
      <c r="J198" s="95">
        <f t="shared" ref="J198:J261" si="58">D198*$J$1</f>
        <v>2283.2122882083904</v>
      </c>
      <c r="K198" s="105">
        <f t="shared" ref="K198:K261" si="59">D198*$K$1</f>
        <v>2296.9571892553713</v>
      </c>
      <c r="L198" s="95">
        <f t="shared" si="48"/>
        <v>113.32608312015095</v>
      </c>
      <c r="M198" s="95">
        <f t="shared" si="49"/>
        <v>69.069262488207272</v>
      </c>
      <c r="N198" s="95">
        <f t="shared" si="50"/>
        <v>33.153245994339485</v>
      </c>
      <c r="O198" s="95">
        <f t="shared" si="51"/>
        <v>4.1441557492924357</v>
      </c>
      <c r="P198" s="95">
        <f t="shared" si="52"/>
        <v>8.2883114985848714</v>
      </c>
      <c r="Q198" s="95">
        <f t="shared" si="53"/>
        <v>442.94118033687317</v>
      </c>
      <c r="R198" s="95">
        <f t="shared" ref="R198:R261" si="60">D198*$R$1</f>
        <v>2762.7704995282907</v>
      </c>
      <c r="S198" s="114">
        <f t="shared" si="54"/>
        <v>2779.471019675253</v>
      </c>
      <c r="T198" s="95">
        <f t="shared" si="55"/>
        <v>3193.3158676378212</v>
      </c>
      <c r="U198" s="95"/>
      <c r="V198" s="95">
        <f t="shared" si="56"/>
        <v>3782.146113987159</v>
      </c>
      <c r="W198" s="118">
        <f t="shared" si="57"/>
        <v>1898.3117266573317</v>
      </c>
      <c r="X198" s="136"/>
      <c r="Y198" s="136"/>
      <c r="Z198" s="136"/>
      <c r="AA198" s="136"/>
      <c r="AB198" s="136"/>
      <c r="AC198" s="136"/>
    </row>
    <row r="199" spans="1:29">
      <c r="A199" s="198" t="s">
        <v>863</v>
      </c>
      <c r="B199" s="199" t="s">
        <v>864</v>
      </c>
      <c r="C199" s="201">
        <v>1300</v>
      </c>
      <c r="D199" s="92">
        <f t="shared" ref="D199:D262" si="61">C199/(($C$1-$D$2)/100-(0.08))</f>
        <v>1585.3658536585365</v>
      </c>
      <c r="E199" s="95">
        <f t="shared" ref="E199:E262" si="62">J199*$E$3</f>
        <v>70.416949760282449</v>
      </c>
      <c r="F199" s="95">
        <f t="shared" ref="F199:F262" si="63">J199*$F$2</f>
        <v>42.917275994223687</v>
      </c>
      <c r="G199" s="95">
        <f t="shared" ref="G199:G262" si="64">J199*$G$2</f>
        <v>20.60029247722737</v>
      </c>
      <c r="H199" s="95">
        <f t="shared" ref="H199:H262" si="65">J199*$H$2</f>
        <v>2.5750365596534213</v>
      </c>
      <c r="I199" s="95">
        <f t="shared" ref="I199:I262" si="66">J199*$I$2</f>
        <v>5.1500731193068425</v>
      </c>
      <c r="J199" s="95">
        <f t="shared" si="58"/>
        <v>1716.6910397689473</v>
      </c>
      <c r="K199" s="105">
        <f t="shared" si="59"/>
        <v>1727.025492063078</v>
      </c>
      <c r="L199" s="95">
        <f t="shared" ref="L199:L262" si="67">R199*$L$3</f>
        <v>85.207088481961478</v>
      </c>
      <c r="M199" s="95">
        <f t="shared" ref="M199:M262" si="68">R199*$M$2</f>
        <v>51.931475951364909</v>
      </c>
      <c r="N199" s="95">
        <f t="shared" ref="N199:N262" si="69">R199*$N$2</f>
        <v>24.927108456655155</v>
      </c>
      <c r="O199" s="95">
        <f t="shared" ref="O199:O262" si="70">R199*$O$2</f>
        <v>3.1158885570818944</v>
      </c>
      <c r="P199" s="95">
        <f t="shared" ref="P199:P262" si="71">R199*$P$2</f>
        <v>6.2317771141637888</v>
      </c>
      <c r="Q199" s="95">
        <f t="shared" ref="Q199:Q262" si="72">R199*$Q$3</f>
        <v>333.03655527610312</v>
      </c>
      <c r="R199" s="95">
        <f t="shared" si="60"/>
        <v>2077.2590380545962</v>
      </c>
      <c r="S199" s="114">
        <f t="shared" ref="S199:S262" si="73">Q199+P199+O199+N199+M199+L199+D199</f>
        <v>2089.8157474958671</v>
      </c>
      <c r="T199" s="95">
        <f t="shared" ref="T199:T262" si="74">D199*$T$1</f>
        <v>2400.9754876658708</v>
      </c>
      <c r="U199" s="95"/>
      <c r="V199" s="95">
        <f t="shared" ref="V199:V262" si="75">D199*$V$1</f>
        <v>2843.7024356037887</v>
      </c>
      <c r="W199" s="118">
        <f t="shared" ref="W199:W262" si="76">K199/1.21</f>
        <v>1427.2937950934529</v>
      </c>
      <c r="X199" s="136"/>
      <c r="Y199" s="136"/>
      <c r="Z199" s="136"/>
      <c r="AA199" s="136"/>
      <c r="AB199" s="136"/>
      <c r="AC199" s="136"/>
    </row>
    <row r="200" spans="1:29">
      <c r="A200" s="198" t="s">
        <v>48</v>
      </c>
      <c r="B200" s="199" t="s">
        <v>49</v>
      </c>
      <c r="C200" s="201">
        <v>626744.99</v>
      </c>
      <c r="D200" s="92">
        <f t="shared" si="61"/>
        <v>764323.15853658528</v>
      </c>
      <c r="E200" s="95">
        <f t="shared" si="62"/>
        <v>33948.823441029788</v>
      </c>
      <c r="F200" s="95">
        <f t="shared" si="63"/>
        <v>20690.913626020742</v>
      </c>
      <c r="G200" s="95">
        <f t="shared" si="64"/>
        <v>9931.6385404899556</v>
      </c>
      <c r="H200" s="95">
        <f t="shared" si="65"/>
        <v>1241.4548175612445</v>
      </c>
      <c r="I200" s="95">
        <f t="shared" si="66"/>
        <v>2482.9096351224889</v>
      </c>
      <c r="J200" s="95">
        <f t="shared" si="58"/>
        <v>827636.54504082957</v>
      </c>
      <c r="K200" s="105">
        <f t="shared" si="59"/>
        <v>832618.90365601459</v>
      </c>
      <c r="L200" s="95">
        <f t="shared" si="67"/>
        <v>41079.319860427742</v>
      </c>
      <c r="M200" s="95">
        <f t="shared" si="68"/>
        <v>25036.763366018029</v>
      </c>
      <c r="N200" s="95">
        <f t="shared" si="69"/>
        <v>12017.646415688654</v>
      </c>
      <c r="O200" s="95">
        <f t="shared" si="70"/>
        <v>1502.2058019610818</v>
      </c>
      <c r="P200" s="95">
        <f t="shared" si="71"/>
        <v>3004.4116039221635</v>
      </c>
      <c r="Q200" s="95">
        <f t="shared" si="72"/>
        <v>160560.76346627361</v>
      </c>
      <c r="R200" s="95">
        <f t="shared" si="60"/>
        <v>1001470.5346407212</v>
      </c>
      <c r="S200" s="114">
        <f t="shared" si="73"/>
        <v>1007524.2690508766</v>
      </c>
      <c r="T200" s="95">
        <f t="shared" si="74"/>
        <v>1157537.9676979932</v>
      </c>
      <c r="U200" s="95"/>
      <c r="V200" s="95">
        <f t="shared" si="75"/>
        <v>1370981.7342811325</v>
      </c>
      <c r="W200" s="118">
        <f t="shared" si="76"/>
        <v>688114.7964099294</v>
      </c>
      <c r="X200" s="136"/>
      <c r="Y200" s="136"/>
      <c r="Z200" s="136"/>
      <c r="AA200" s="136"/>
      <c r="AB200" s="136"/>
      <c r="AC200" s="136"/>
    </row>
    <row r="201" spans="1:29">
      <c r="A201" s="203" t="s">
        <v>36</v>
      </c>
      <c r="B201" s="204" t="s">
        <v>1235</v>
      </c>
      <c r="C201" s="206">
        <v>448184</v>
      </c>
      <c r="D201" s="92">
        <f t="shared" si="61"/>
        <v>546565.85365853657</v>
      </c>
      <c r="E201" s="95">
        <f t="shared" si="62"/>
        <v>24276.730931817256</v>
      </c>
      <c r="F201" s="95">
        <f t="shared" si="63"/>
        <v>14796.028018611652</v>
      </c>
      <c r="G201" s="95">
        <f t="shared" si="64"/>
        <v>7102.0934489335932</v>
      </c>
      <c r="H201" s="95">
        <f t="shared" si="65"/>
        <v>887.76168111669915</v>
      </c>
      <c r="I201" s="95">
        <f t="shared" si="66"/>
        <v>1775.5233622333983</v>
      </c>
      <c r="J201" s="95">
        <f t="shared" si="58"/>
        <v>591841.12074446608</v>
      </c>
      <c r="K201" s="105">
        <f t="shared" si="59"/>
        <v>595403.99471907585</v>
      </c>
      <c r="L201" s="95">
        <f t="shared" si="67"/>
        <v>29375.733649384172</v>
      </c>
      <c r="M201" s="95">
        <f t="shared" si="68"/>
        <v>17903.735859835793</v>
      </c>
      <c r="N201" s="95">
        <f t="shared" si="69"/>
        <v>8593.7932127211807</v>
      </c>
      <c r="O201" s="95">
        <f t="shared" si="70"/>
        <v>1074.2241515901476</v>
      </c>
      <c r="P201" s="95">
        <f t="shared" si="71"/>
        <v>2148.4483031802952</v>
      </c>
      <c r="Q201" s="95">
        <f t="shared" si="72"/>
        <v>114816.65806912692</v>
      </c>
      <c r="R201" s="95">
        <f t="shared" si="60"/>
        <v>716149.43439343164</v>
      </c>
      <c r="S201" s="114">
        <f t="shared" si="73"/>
        <v>720478.4469043751</v>
      </c>
      <c r="T201" s="95">
        <f t="shared" si="74"/>
        <v>827752.92151080049</v>
      </c>
      <c r="U201" s="95"/>
      <c r="V201" s="95">
        <f t="shared" si="75"/>
        <v>980386.10184511414</v>
      </c>
      <c r="W201" s="118">
        <f t="shared" si="76"/>
        <v>492069.41712320322</v>
      </c>
      <c r="X201" s="136"/>
      <c r="Y201" s="136"/>
      <c r="Z201" s="136"/>
      <c r="AA201" s="136"/>
      <c r="AB201" s="136"/>
      <c r="AC201" s="136"/>
    </row>
    <row r="202" spans="1:29">
      <c r="A202" s="198"/>
      <c r="B202" s="199"/>
      <c r="C202" s="201"/>
      <c r="D202" s="92">
        <f t="shared" si="61"/>
        <v>0</v>
      </c>
      <c r="E202" s="95">
        <f t="shared" si="62"/>
        <v>0</v>
      </c>
      <c r="F202" s="95">
        <f t="shared" si="63"/>
        <v>0</v>
      </c>
      <c r="G202" s="95">
        <f t="shared" si="64"/>
        <v>0</v>
      </c>
      <c r="H202" s="95">
        <f t="shared" si="65"/>
        <v>0</v>
      </c>
      <c r="I202" s="95">
        <f t="shared" si="66"/>
        <v>0</v>
      </c>
      <c r="J202" s="95">
        <f t="shared" si="58"/>
        <v>0</v>
      </c>
      <c r="K202" s="105">
        <f t="shared" si="59"/>
        <v>0</v>
      </c>
      <c r="L202" s="95">
        <f t="shared" si="67"/>
        <v>0</v>
      </c>
      <c r="M202" s="95">
        <f t="shared" si="68"/>
        <v>0</v>
      </c>
      <c r="N202" s="95">
        <f t="shared" si="69"/>
        <v>0</v>
      </c>
      <c r="O202" s="95">
        <f t="shared" si="70"/>
        <v>0</v>
      </c>
      <c r="P202" s="95">
        <f t="shared" si="71"/>
        <v>0</v>
      </c>
      <c r="Q202" s="95">
        <f t="shared" si="72"/>
        <v>0</v>
      </c>
      <c r="R202" s="95">
        <f t="shared" si="60"/>
        <v>0</v>
      </c>
      <c r="S202" s="114">
        <f t="shared" si="73"/>
        <v>0</v>
      </c>
      <c r="T202" s="95">
        <f t="shared" si="74"/>
        <v>0</v>
      </c>
      <c r="U202" s="95"/>
      <c r="V202" s="95">
        <f t="shared" si="75"/>
        <v>0</v>
      </c>
      <c r="W202" s="118">
        <f t="shared" si="76"/>
        <v>0</v>
      </c>
      <c r="X202" s="136"/>
      <c r="Y202" s="136"/>
      <c r="Z202" s="136"/>
      <c r="AA202" s="136"/>
      <c r="AB202" s="136"/>
      <c r="AC202" s="136"/>
    </row>
    <row r="203" spans="1:29">
      <c r="A203" s="198"/>
      <c r="B203" s="199"/>
      <c r="C203" s="201"/>
      <c r="D203" s="92">
        <f t="shared" si="61"/>
        <v>0</v>
      </c>
      <c r="E203" s="95">
        <f t="shared" si="62"/>
        <v>0</v>
      </c>
      <c r="F203" s="95">
        <f t="shared" si="63"/>
        <v>0</v>
      </c>
      <c r="G203" s="95">
        <f t="shared" si="64"/>
        <v>0</v>
      </c>
      <c r="H203" s="95">
        <f t="shared" si="65"/>
        <v>0</v>
      </c>
      <c r="I203" s="95">
        <f t="shared" si="66"/>
        <v>0</v>
      </c>
      <c r="J203" s="95">
        <f t="shared" si="58"/>
        <v>0</v>
      </c>
      <c r="K203" s="105">
        <f t="shared" si="59"/>
        <v>0</v>
      </c>
      <c r="L203" s="95">
        <f t="shared" si="67"/>
        <v>0</v>
      </c>
      <c r="M203" s="95">
        <f t="shared" si="68"/>
        <v>0</v>
      </c>
      <c r="N203" s="95">
        <f t="shared" si="69"/>
        <v>0</v>
      </c>
      <c r="O203" s="95">
        <f t="shared" si="70"/>
        <v>0</v>
      </c>
      <c r="P203" s="95">
        <f t="shared" si="71"/>
        <v>0</v>
      </c>
      <c r="Q203" s="95">
        <f t="shared" si="72"/>
        <v>0</v>
      </c>
      <c r="R203" s="95">
        <f t="shared" si="60"/>
        <v>0</v>
      </c>
      <c r="S203" s="114">
        <f t="shared" si="73"/>
        <v>0</v>
      </c>
      <c r="T203" s="95">
        <f t="shared" si="74"/>
        <v>0</v>
      </c>
      <c r="U203" s="95"/>
      <c r="V203" s="95">
        <f t="shared" si="75"/>
        <v>0</v>
      </c>
      <c r="W203" s="118">
        <f t="shared" si="76"/>
        <v>0</v>
      </c>
      <c r="X203" s="136"/>
      <c r="Y203" s="136"/>
      <c r="Z203" s="136"/>
      <c r="AA203" s="136"/>
      <c r="AB203" s="136"/>
      <c r="AC203" s="136"/>
    </row>
    <row r="204" spans="1:29">
      <c r="A204" s="198"/>
      <c r="B204" s="199"/>
      <c r="C204" s="201"/>
      <c r="D204" s="92">
        <f t="shared" si="61"/>
        <v>0</v>
      </c>
      <c r="E204" s="95">
        <f t="shared" si="62"/>
        <v>0</v>
      </c>
      <c r="F204" s="95">
        <f t="shared" si="63"/>
        <v>0</v>
      </c>
      <c r="G204" s="95">
        <f t="shared" si="64"/>
        <v>0</v>
      </c>
      <c r="H204" s="95">
        <f t="shared" si="65"/>
        <v>0</v>
      </c>
      <c r="I204" s="95">
        <f t="shared" si="66"/>
        <v>0</v>
      </c>
      <c r="J204" s="95">
        <f t="shared" si="58"/>
        <v>0</v>
      </c>
      <c r="K204" s="105">
        <f t="shared" si="59"/>
        <v>0</v>
      </c>
      <c r="L204" s="95">
        <f t="shared" si="67"/>
        <v>0</v>
      </c>
      <c r="M204" s="95">
        <f t="shared" si="68"/>
        <v>0</v>
      </c>
      <c r="N204" s="95">
        <f t="shared" si="69"/>
        <v>0</v>
      </c>
      <c r="O204" s="95">
        <f t="shared" si="70"/>
        <v>0</v>
      </c>
      <c r="P204" s="95">
        <f t="shared" si="71"/>
        <v>0</v>
      </c>
      <c r="Q204" s="95">
        <f t="shared" si="72"/>
        <v>0</v>
      </c>
      <c r="R204" s="95">
        <f t="shared" si="60"/>
        <v>0</v>
      </c>
      <c r="S204" s="114">
        <f t="shared" si="73"/>
        <v>0</v>
      </c>
      <c r="T204" s="95">
        <f t="shared" si="74"/>
        <v>0</v>
      </c>
      <c r="U204" s="95"/>
      <c r="V204" s="95">
        <f t="shared" si="75"/>
        <v>0</v>
      </c>
      <c r="W204" s="118">
        <f t="shared" si="76"/>
        <v>0</v>
      </c>
      <c r="X204" s="136"/>
      <c r="Y204" s="136"/>
      <c r="Z204" s="136"/>
      <c r="AA204" s="136"/>
      <c r="AB204" s="136"/>
      <c r="AC204" s="136"/>
    </row>
    <row r="205" spans="1:29">
      <c r="A205" s="198"/>
      <c r="B205" s="199"/>
      <c r="C205" s="201"/>
      <c r="D205" s="92">
        <f t="shared" si="61"/>
        <v>0</v>
      </c>
      <c r="E205" s="95">
        <f t="shared" si="62"/>
        <v>0</v>
      </c>
      <c r="F205" s="95">
        <f t="shared" si="63"/>
        <v>0</v>
      </c>
      <c r="G205" s="95">
        <f t="shared" si="64"/>
        <v>0</v>
      </c>
      <c r="H205" s="95">
        <f t="shared" si="65"/>
        <v>0</v>
      </c>
      <c r="I205" s="95">
        <f t="shared" si="66"/>
        <v>0</v>
      </c>
      <c r="J205" s="95">
        <f t="shared" si="58"/>
        <v>0</v>
      </c>
      <c r="K205" s="105">
        <f t="shared" si="59"/>
        <v>0</v>
      </c>
      <c r="L205" s="95">
        <f t="shared" si="67"/>
        <v>0</v>
      </c>
      <c r="M205" s="95">
        <f t="shared" si="68"/>
        <v>0</v>
      </c>
      <c r="N205" s="95">
        <f t="shared" si="69"/>
        <v>0</v>
      </c>
      <c r="O205" s="95">
        <f t="shared" si="70"/>
        <v>0</v>
      </c>
      <c r="P205" s="95">
        <f t="shared" si="71"/>
        <v>0</v>
      </c>
      <c r="Q205" s="95">
        <f t="shared" si="72"/>
        <v>0</v>
      </c>
      <c r="R205" s="95">
        <f t="shared" si="60"/>
        <v>0</v>
      </c>
      <c r="S205" s="114">
        <f t="shared" si="73"/>
        <v>0</v>
      </c>
      <c r="T205" s="95">
        <f t="shared" si="74"/>
        <v>0</v>
      </c>
      <c r="U205" s="95"/>
      <c r="V205" s="95">
        <f t="shared" si="75"/>
        <v>0</v>
      </c>
      <c r="W205" s="118">
        <f t="shared" si="76"/>
        <v>0</v>
      </c>
      <c r="X205" s="136"/>
      <c r="Y205" s="136"/>
      <c r="Z205" s="136"/>
      <c r="AA205" s="136"/>
      <c r="AB205" s="136"/>
      <c r="AC205" s="136"/>
    </row>
    <row r="206" spans="1:29">
      <c r="A206" s="198"/>
      <c r="B206" s="199"/>
      <c r="C206" s="201"/>
      <c r="D206" s="92">
        <f t="shared" si="61"/>
        <v>0</v>
      </c>
      <c r="E206" s="95">
        <f t="shared" si="62"/>
        <v>0</v>
      </c>
      <c r="F206" s="95">
        <f t="shared" si="63"/>
        <v>0</v>
      </c>
      <c r="G206" s="95">
        <f t="shared" si="64"/>
        <v>0</v>
      </c>
      <c r="H206" s="95">
        <f t="shared" si="65"/>
        <v>0</v>
      </c>
      <c r="I206" s="95">
        <f t="shared" si="66"/>
        <v>0</v>
      </c>
      <c r="J206" s="95">
        <f t="shared" si="58"/>
        <v>0</v>
      </c>
      <c r="K206" s="105">
        <f t="shared" si="59"/>
        <v>0</v>
      </c>
      <c r="L206" s="95">
        <f t="shared" si="67"/>
        <v>0</v>
      </c>
      <c r="M206" s="95">
        <f t="shared" si="68"/>
        <v>0</v>
      </c>
      <c r="N206" s="95">
        <f t="shared" si="69"/>
        <v>0</v>
      </c>
      <c r="O206" s="95">
        <f t="shared" si="70"/>
        <v>0</v>
      </c>
      <c r="P206" s="95">
        <f t="shared" si="71"/>
        <v>0</v>
      </c>
      <c r="Q206" s="95">
        <f t="shared" si="72"/>
        <v>0</v>
      </c>
      <c r="R206" s="95">
        <f t="shared" si="60"/>
        <v>0</v>
      </c>
      <c r="S206" s="114">
        <f t="shared" si="73"/>
        <v>0</v>
      </c>
      <c r="T206" s="95">
        <f t="shared" si="74"/>
        <v>0</v>
      </c>
      <c r="U206" s="95"/>
      <c r="V206" s="95">
        <f t="shared" si="75"/>
        <v>0</v>
      </c>
      <c r="W206" s="118">
        <f t="shared" si="76"/>
        <v>0</v>
      </c>
      <c r="X206" s="136"/>
      <c r="Y206" s="136"/>
      <c r="Z206" s="136"/>
      <c r="AA206" s="136"/>
      <c r="AB206" s="136"/>
      <c r="AC206" s="136"/>
    </row>
    <row r="207" spans="1:29">
      <c r="A207" s="203"/>
      <c r="B207" s="204"/>
      <c r="C207" s="206"/>
      <c r="D207" s="92">
        <f t="shared" si="61"/>
        <v>0</v>
      </c>
      <c r="E207" s="95">
        <f t="shared" si="62"/>
        <v>0</v>
      </c>
      <c r="F207" s="95">
        <f t="shared" si="63"/>
        <v>0</v>
      </c>
      <c r="G207" s="95">
        <f t="shared" si="64"/>
        <v>0</v>
      </c>
      <c r="H207" s="95">
        <f t="shared" si="65"/>
        <v>0</v>
      </c>
      <c r="I207" s="95">
        <f t="shared" si="66"/>
        <v>0</v>
      </c>
      <c r="J207" s="95">
        <f t="shared" si="58"/>
        <v>0</v>
      </c>
      <c r="K207" s="105">
        <f t="shared" si="59"/>
        <v>0</v>
      </c>
      <c r="L207" s="95">
        <f t="shared" si="67"/>
        <v>0</v>
      </c>
      <c r="M207" s="95">
        <f t="shared" si="68"/>
        <v>0</v>
      </c>
      <c r="N207" s="95">
        <f t="shared" si="69"/>
        <v>0</v>
      </c>
      <c r="O207" s="95">
        <f t="shared" si="70"/>
        <v>0</v>
      </c>
      <c r="P207" s="95">
        <f t="shared" si="71"/>
        <v>0</v>
      </c>
      <c r="Q207" s="95">
        <f t="shared" si="72"/>
        <v>0</v>
      </c>
      <c r="R207" s="95">
        <f t="shared" si="60"/>
        <v>0</v>
      </c>
      <c r="S207" s="114">
        <f t="shared" si="73"/>
        <v>0</v>
      </c>
      <c r="T207" s="95">
        <f t="shared" si="74"/>
        <v>0</v>
      </c>
      <c r="U207" s="95"/>
      <c r="V207" s="95">
        <f t="shared" si="75"/>
        <v>0</v>
      </c>
      <c r="W207" s="118">
        <f t="shared" si="76"/>
        <v>0</v>
      </c>
      <c r="X207" s="136"/>
      <c r="Y207" s="136"/>
      <c r="Z207" s="136"/>
      <c r="AA207" s="136"/>
      <c r="AB207" s="136"/>
      <c r="AC207" s="136"/>
    </row>
    <row r="208" spans="1:29">
      <c r="A208" s="198"/>
      <c r="B208" s="199"/>
      <c r="C208" s="201"/>
      <c r="D208" s="92">
        <f t="shared" si="61"/>
        <v>0</v>
      </c>
      <c r="E208" s="95">
        <f t="shared" si="62"/>
        <v>0</v>
      </c>
      <c r="F208" s="95">
        <f t="shared" si="63"/>
        <v>0</v>
      </c>
      <c r="G208" s="95">
        <f t="shared" si="64"/>
        <v>0</v>
      </c>
      <c r="H208" s="95">
        <f t="shared" si="65"/>
        <v>0</v>
      </c>
      <c r="I208" s="95">
        <f t="shared" si="66"/>
        <v>0</v>
      </c>
      <c r="J208" s="95">
        <f t="shared" si="58"/>
        <v>0</v>
      </c>
      <c r="K208" s="105">
        <f t="shared" si="59"/>
        <v>0</v>
      </c>
      <c r="L208" s="95">
        <f t="shared" si="67"/>
        <v>0</v>
      </c>
      <c r="M208" s="95">
        <f t="shared" si="68"/>
        <v>0</v>
      </c>
      <c r="N208" s="95">
        <f t="shared" si="69"/>
        <v>0</v>
      </c>
      <c r="O208" s="95">
        <f t="shared" si="70"/>
        <v>0</v>
      </c>
      <c r="P208" s="95">
        <f t="shared" si="71"/>
        <v>0</v>
      </c>
      <c r="Q208" s="95">
        <f t="shared" si="72"/>
        <v>0</v>
      </c>
      <c r="R208" s="95">
        <f t="shared" si="60"/>
        <v>0</v>
      </c>
      <c r="S208" s="114">
        <f t="shared" si="73"/>
        <v>0</v>
      </c>
      <c r="T208" s="95">
        <f t="shared" si="74"/>
        <v>0</v>
      </c>
      <c r="U208" s="95"/>
      <c r="V208" s="95">
        <f t="shared" si="75"/>
        <v>0</v>
      </c>
      <c r="W208" s="118">
        <f t="shared" si="76"/>
        <v>0</v>
      </c>
      <c r="X208" s="136"/>
      <c r="Y208" s="136"/>
      <c r="Z208" s="136"/>
      <c r="AA208" s="136"/>
      <c r="AB208" s="136"/>
      <c r="AC208" s="136"/>
    </row>
    <row r="209" spans="1:29">
      <c r="A209" s="198"/>
      <c r="B209" s="199"/>
      <c r="C209" s="201"/>
      <c r="D209" s="92">
        <f t="shared" si="61"/>
        <v>0</v>
      </c>
      <c r="E209" s="95">
        <f t="shared" si="62"/>
        <v>0</v>
      </c>
      <c r="F209" s="95">
        <f t="shared" si="63"/>
        <v>0</v>
      </c>
      <c r="G209" s="95">
        <f t="shared" si="64"/>
        <v>0</v>
      </c>
      <c r="H209" s="95">
        <f t="shared" si="65"/>
        <v>0</v>
      </c>
      <c r="I209" s="95">
        <f t="shared" si="66"/>
        <v>0</v>
      </c>
      <c r="J209" s="95">
        <f t="shared" si="58"/>
        <v>0</v>
      </c>
      <c r="K209" s="105">
        <f t="shared" si="59"/>
        <v>0</v>
      </c>
      <c r="L209" s="95">
        <f t="shared" si="67"/>
        <v>0</v>
      </c>
      <c r="M209" s="95">
        <f t="shared" si="68"/>
        <v>0</v>
      </c>
      <c r="N209" s="95">
        <f t="shared" si="69"/>
        <v>0</v>
      </c>
      <c r="O209" s="95">
        <f t="shared" si="70"/>
        <v>0</v>
      </c>
      <c r="P209" s="95">
        <f t="shared" si="71"/>
        <v>0</v>
      </c>
      <c r="Q209" s="95">
        <f t="shared" si="72"/>
        <v>0</v>
      </c>
      <c r="R209" s="95">
        <f t="shared" si="60"/>
        <v>0</v>
      </c>
      <c r="S209" s="114">
        <f t="shared" si="73"/>
        <v>0</v>
      </c>
      <c r="T209" s="95">
        <f t="shared" si="74"/>
        <v>0</v>
      </c>
      <c r="U209" s="95"/>
      <c r="V209" s="95">
        <f t="shared" si="75"/>
        <v>0</v>
      </c>
      <c r="W209" s="118">
        <f t="shared" si="76"/>
        <v>0</v>
      </c>
      <c r="X209" s="136"/>
      <c r="Y209" s="136"/>
      <c r="Z209" s="136"/>
      <c r="AA209" s="136"/>
      <c r="AB209" s="136"/>
      <c r="AC209" s="136"/>
    </row>
    <row r="210" spans="1:29">
      <c r="A210" s="198"/>
      <c r="B210" s="199"/>
      <c r="C210" s="201"/>
      <c r="D210" s="92">
        <f t="shared" si="61"/>
        <v>0</v>
      </c>
      <c r="E210" s="95">
        <f t="shared" si="62"/>
        <v>0</v>
      </c>
      <c r="F210" s="95">
        <f t="shared" si="63"/>
        <v>0</v>
      </c>
      <c r="G210" s="95">
        <f t="shared" si="64"/>
        <v>0</v>
      </c>
      <c r="H210" s="95">
        <f t="shared" si="65"/>
        <v>0</v>
      </c>
      <c r="I210" s="95">
        <f t="shared" si="66"/>
        <v>0</v>
      </c>
      <c r="J210" s="95">
        <f t="shared" si="58"/>
        <v>0</v>
      </c>
      <c r="K210" s="105">
        <f t="shared" si="59"/>
        <v>0</v>
      </c>
      <c r="L210" s="95">
        <f t="shared" si="67"/>
        <v>0</v>
      </c>
      <c r="M210" s="95">
        <f t="shared" si="68"/>
        <v>0</v>
      </c>
      <c r="N210" s="95">
        <f t="shared" si="69"/>
        <v>0</v>
      </c>
      <c r="O210" s="95">
        <f t="shared" si="70"/>
        <v>0</v>
      </c>
      <c r="P210" s="95">
        <f t="shared" si="71"/>
        <v>0</v>
      </c>
      <c r="Q210" s="95">
        <f t="shared" si="72"/>
        <v>0</v>
      </c>
      <c r="R210" s="95">
        <f t="shared" si="60"/>
        <v>0</v>
      </c>
      <c r="S210" s="114">
        <f t="shared" si="73"/>
        <v>0</v>
      </c>
      <c r="T210" s="95">
        <f t="shared" si="74"/>
        <v>0</v>
      </c>
      <c r="U210" s="95"/>
      <c r="V210" s="95">
        <f t="shared" si="75"/>
        <v>0</v>
      </c>
      <c r="W210" s="118">
        <f t="shared" si="76"/>
        <v>0</v>
      </c>
      <c r="X210" s="136"/>
      <c r="Y210" s="136"/>
      <c r="Z210" s="136"/>
      <c r="AA210" s="136"/>
      <c r="AB210" s="136"/>
      <c r="AC210" s="136"/>
    </row>
    <row r="211" spans="1:29">
      <c r="A211" s="198"/>
      <c r="B211" s="199"/>
      <c r="C211" s="201"/>
      <c r="D211" s="92">
        <f t="shared" si="61"/>
        <v>0</v>
      </c>
      <c r="E211" s="95">
        <f t="shared" si="62"/>
        <v>0</v>
      </c>
      <c r="F211" s="95">
        <f t="shared" si="63"/>
        <v>0</v>
      </c>
      <c r="G211" s="95">
        <f t="shared" si="64"/>
        <v>0</v>
      </c>
      <c r="H211" s="95">
        <f t="shared" si="65"/>
        <v>0</v>
      </c>
      <c r="I211" s="95">
        <f t="shared" si="66"/>
        <v>0</v>
      </c>
      <c r="J211" s="95">
        <f t="shared" si="58"/>
        <v>0</v>
      </c>
      <c r="K211" s="105">
        <f t="shared" si="59"/>
        <v>0</v>
      </c>
      <c r="L211" s="95">
        <f t="shared" si="67"/>
        <v>0</v>
      </c>
      <c r="M211" s="95">
        <f t="shared" si="68"/>
        <v>0</v>
      </c>
      <c r="N211" s="95">
        <f t="shared" si="69"/>
        <v>0</v>
      </c>
      <c r="O211" s="95">
        <f t="shared" si="70"/>
        <v>0</v>
      </c>
      <c r="P211" s="95">
        <f t="shared" si="71"/>
        <v>0</v>
      </c>
      <c r="Q211" s="95">
        <f t="shared" si="72"/>
        <v>0</v>
      </c>
      <c r="R211" s="95">
        <f t="shared" si="60"/>
        <v>0</v>
      </c>
      <c r="S211" s="114">
        <f t="shared" si="73"/>
        <v>0</v>
      </c>
      <c r="T211" s="95">
        <f t="shared" si="74"/>
        <v>0</v>
      </c>
      <c r="U211" s="95"/>
      <c r="V211" s="95">
        <f t="shared" si="75"/>
        <v>0</v>
      </c>
      <c r="W211" s="118">
        <f t="shared" si="76"/>
        <v>0</v>
      </c>
      <c r="X211" s="136"/>
      <c r="Y211" s="136"/>
      <c r="Z211" s="136"/>
      <c r="AA211" s="136"/>
      <c r="AB211" s="136"/>
      <c r="AC211" s="136"/>
    </row>
    <row r="212" spans="1:29">
      <c r="A212" s="198"/>
      <c r="B212" s="199"/>
      <c r="C212" s="201"/>
      <c r="D212" s="92">
        <f t="shared" si="61"/>
        <v>0</v>
      </c>
      <c r="E212" s="95">
        <f t="shared" si="62"/>
        <v>0</v>
      </c>
      <c r="F212" s="95">
        <f t="shared" si="63"/>
        <v>0</v>
      </c>
      <c r="G212" s="95">
        <f t="shared" si="64"/>
        <v>0</v>
      </c>
      <c r="H212" s="95">
        <f t="shared" si="65"/>
        <v>0</v>
      </c>
      <c r="I212" s="95">
        <f t="shared" si="66"/>
        <v>0</v>
      </c>
      <c r="J212" s="95">
        <f t="shared" si="58"/>
        <v>0</v>
      </c>
      <c r="K212" s="105">
        <f t="shared" si="59"/>
        <v>0</v>
      </c>
      <c r="L212" s="95">
        <f t="shared" si="67"/>
        <v>0</v>
      </c>
      <c r="M212" s="95">
        <f t="shared" si="68"/>
        <v>0</v>
      </c>
      <c r="N212" s="95">
        <f t="shared" si="69"/>
        <v>0</v>
      </c>
      <c r="O212" s="95">
        <f t="shared" si="70"/>
        <v>0</v>
      </c>
      <c r="P212" s="95">
        <f t="shared" si="71"/>
        <v>0</v>
      </c>
      <c r="Q212" s="95">
        <f t="shared" si="72"/>
        <v>0</v>
      </c>
      <c r="R212" s="95">
        <f t="shared" si="60"/>
        <v>0</v>
      </c>
      <c r="S212" s="114">
        <f t="shared" si="73"/>
        <v>0</v>
      </c>
      <c r="T212" s="95">
        <f t="shared" si="74"/>
        <v>0</v>
      </c>
      <c r="U212" s="95"/>
      <c r="V212" s="95">
        <f t="shared" si="75"/>
        <v>0</v>
      </c>
      <c r="W212" s="118">
        <f t="shared" si="76"/>
        <v>0</v>
      </c>
      <c r="X212" s="136"/>
      <c r="Y212" s="136"/>
      <c r="Z212" s="136"/>
      <c r="AA212" s="136"/>
      <c r="AB212" s="136"/>
      <c r="AC212" s="136"/>
    </row>
    <row r="213" spans="1:29">
      <c r="A213" s="198"/>
      <c r="B213" s="199"/>
      <c r="C213" s="201"/>
      <c r="D213" s="92">
        <f t="shared" si="61"/>
        <v>0</v>
      </c>
      <c r="E213" s="95">
        <f t="shared" si="62"/>
        <v>0</v>
      </c>
      <c r="F213" s="95">
        <f t="shared" si="63"/>
        <v>0</v>
      </c>
      <c r="G213" s="95">
        <f t="shared" si="64"/>
        <v>0</v>
      </c>
      <c r="H213" s="95">
        <f t="shared" si="65"/>
        <v>0</v>
      </c>
      <c r="I213" s="95">
        <f t="shared" si="66"/>
        <v>0</v>
      </c>
      <c r="J213" s="95">
        <f t="shared" si="58"/>
        <v>0</v>
      </c>
      <c r="K213" s="105">
        <f t="shared" si="59"/>
        <v>0</v>
      </c>
      <c r="L213" s="95">
        <f t="shared" si="67"/>
        <v>0</v>
      </c>
      <c r="M213" s="95">
        <f t="shared" si="68"/>
        <v>0</v>
      </c>
      <c r="N213" s="95">
        <f t="shared" si="69"/>
        <v>0</v>
      </c>
      <c r="O213" s="95">
        <f t="shared" si="70"/>
        <v>0</v>
      </c>
      <c r="P213" s="95">
        <f t="shared" si="71"/>
        <v>0</v>
      </c>
      <c r="Q213" s="95">
        <f t="shared" si="72"/>
        <v>0</v>
      </c>
      <c r="R213" s="95">
        <f t="shared" si="60"/>
        <v>0</v>
      </c>
      <c r="S213" s="114">
        <f t="shared" si="73"/>
        <v>0</v>
      </c>
      <c r="T213" s="95">
        <f t="shared" si="74"/>
        <v>0</v>
      </c>
      <c r="U213" s="95"/>
      <c r="V213" s="95">
        <f t="shared" si="75"/>
        <v>0</v>
      </c>
      <c r="W213" s="118">
        <f t="shared" si="76"/>
        <v>0</v>
      </c>
      <c r="X213" s="136"/>
      <c r="Y213" s="136"/>
      <c r="Z213" s="136"/>
      <c r="AA213" s="136"/>
      <c r="AB213" s="136"/>
      <c r="AC213" s="136"/>
    </row>
    <row r="214" spans="1:29">
      <c r="A214" s="198"/>
      <c r="B214" s="199"/>
      <c r="C214" s="201"/>
      <c r="D214" s="92">
        <f t="shared" si="61"/>
        <v>0</v>
      </c>
      <c r="E214" s="95">
        <f t="shared" si="62"/>
        <v>0</v>
      </c>
      <c r="F214" s="95">
        <f t="shared" si="63"/>
        <v>0</v>
      </c>
      <c r="G214" s="95">
        <f t="shared" si="64"/>
        <v>0</v>
      </c>
      <c r="H214" s="95">
        <f t="shared" si="65"/>
        <v>0</v>
      </c>
      <c r="I214" s="95">
        <f t="shared" si="66"/>
        <v>0</v>
      </c>
      <c r="J214" s="95">
        <f t="shared" si="58"/>
        <v>0</v>
      </c>
      <c r="K214" s="105">
        <f t="shared" si="59"/>
        <v>0</v>
      </c>
      <c r="L214" s="95">
        <f t="shared" si="67"/>
        <v>0</v>
      </c>
      <c r="M214" s="95">
        <f t="shared" si="68"/>
        <v>0</v>
      </c>
      <c r="N214" s="95">
        <f t="shared" si="69"/>
        <v>0</v>
      </c>
      <c r="O214" s="95">
        <f t="shared" si="70"/>
        <v>0</v>
      </c>
      <c r="P214" s="95">
        <f t="shared" si="71"/>
        <v>0</v>
      </c>
      <c r="Q214" s="95">
        <f t="shared" si="72"/>
        <v>0</v>
      </c>
      <c r="R214" s="95">
        <f t="shared" si="60"/>
        <v>0</v>
      </c>
      <c r="S214" s="114">
        <f t="shared" si="73"/>
        <v>0</v>
      </c>
      <c r="T214" s="95">
        <f t="shared" si="74"/>
        <v>0</v>
      </c>
      <c r="U214" s="95"/>
      <c r="V214" s="95">
        <f t="shared" si="75"/>
        <v>0</v>
      </c>
      <c r="W214" s="118">
        <f t="shared" si="76"/>
        <v>0</v>
      </c>
      <c r="X214" s="136"/>
      <c r="Y214" s="136"/>
      <c r="Z214" s="136"/>
      <c r="AA214" s="136"/>
      <c r="AB214" s="136"/>
      <c r="AC214" s="136"/>
    </row>
    <row r="215" spans="1:29">
      <c r="A215" s="198"/>
      <c r="B215" s="199"/>
      <c r="C215" s="201"/>
      <c r="D215" s="92">
        <f t="shared" si="61"/>
        <v>0</v>
      </c>
      <c r="E215" s="95">
        <f t="shared" si="62"/>
        <v>0</v>
      </c>
      <c r="F215" s="95">
        <f t="shared" si="63"/>
        <v>0</v>
      </c>
      <c r="G215" s="95">
        <f t="shared" si="64"/>
        <v>0</v>
      </c>
      <c r="H215" s="95">
        <f t="shared" si="65"/>
        <v>0</v>
      </c>
      <c r="I215" s="95">
        <f t="shared" si="66"/>
        <v>0</v>
      </c>
      <c r="J215" s="95">
        <f t="shared" si="58"/>
        <v>0</v>
      </c>
      <c r="K215" s="105">
        <f t="shared" si="59"/>
        <v>0</v>
      </c>
      <c r="L215" s="95">
        <f t="shared" si="67"/>
        <v>0</v>
      </c>
      <c r="M215" s="95">
        <f t="shared" si="68"/>
        <v>0</v>
      </c>
      <c r="N215" s="95">
        <f t="shared" si="69"/>
        <v>0</v>
      </c>
      <c r="O215" s="95">
        <f t="shared" si="70"/>
        <v>0</v>
      </c>
      <c r="P215" s="95">
        <f t="shared" si="71"/>
        <v>0</v>
      </c>
      <c r="Q215" s="95">
        <f t="shared" si="72"/>
        <v>0</v>
      </c>
      <c r="R215" s="95">
        <f t="shared" si="60"/>
        <v>0</v>
      </c>
      <c r="S215" s="114">
        <f t="shared" si="73"/>
        <v>0</v>
      </c>
      <c r="T215" s="95">
        <f t="shared" si="74"/>
        <v>0</v>
      </c>
      <c r="U215" s="95"/>
      <c r="V215" s="95">
        <f t="shared" si="75"/>
        <v>0</v>
      </c>
      <c r="W215" s="118">
        <f t="shared" si="76"/>
        <v>0</v>
      </c>
      <c r="X215" s="136"/>
      <c r="Y215" s="136"/>
      <c r="Z215" s="136"/>
      <c r="AA215" s="136"/>
      <c r="AB215" s="136"/>
      <c r="AC215" s="136"/>
    </row>
    <row r="216" spans="1:29">
      <c r="A216" s="198"/>
      <c r="B216" s="199"/>
      <c r="C216" s="201"/>
      <c r="D216" s="92">
        <f t="shared" si="61"/>
        <v>0</v>
      </c>
      <c r="E216" s="95">
        <f t="shared" si="62"/>
        <v>0</v>
      </c>
      <c r="F216" s="95">
        <f t="shared" si="63"/>
        <v>0</v>
      </c>
      <c r="G216" s="95">
        <f t="shared" si="64"/>
        <v>0</v>
      </c>
      <c r="H216" s="95">
        <f t="shared" si="65"/>
        <v>0</v>
      </c>
      <c r="I216" s="95">
        <f t="shared" si="66"/>
        <v>0</v>
      </c>
      <c r="J216" s="95">
        <f t="shared" si="58"/>
        <v>0</v>
      </c>
      <c r="K216" s="105">
        <f t="shared" si="59"/>
        <v>0</v>
      </c>
      <c r="L216" s="95">
        <f t="shared" si="67"/>
        <v>0</v>
      </c>
      <c r="M216" s="95">
        <f t="shared" si="68"/>
        <v>0</v>
      </c>
      <c r="N216" s="95">
        <f t="shared" si="69"/>
        <v>0</v>
      </c>
      <c r="O216" s="95">
        <f t="shared" si="70"/>
        <v>0</v>
      </c>
      <c r="P216" s="95">
        <f t="shared" si="71"/>
        <v>0</v>
      </c>
      <c r="Q216" s="95">
        <f t="shared" si="72"/>
        <v>0</v>
      </c>
      <c r="R216" s="95">
        <f t="shared" si="60"/>
        <v>0</v>
      </c>
      <c r="S216" s="114">
        <f t="shared" si="73"/>
        <v>0</v>
      </c>
      <c r="T216" s="95">
        <f t="shared" si="74"/>
        <v>0</v>
      </c>
      <c r="U216" s="95"/>
      <c r="V216" s="95">
        <f t="shared" si="75"/>
        <v>0</v>
      </c>
      <c r="W216" s="118">
        <f t="shared" si="76"/>
        <v>0</v>
      </c>
      <c r="X216" s="136"/>
      <c r="Y216" s="136"/>
      <c r="Z216" s="136"/>
      <c r="AA216" s="136"/>
      <c r="AB216" s="136"/>
      <c r="AC216" s="136"/>
    </row>
    <row r="217" spans="1:29">
      <c r="A217" s="198"/>
      <c r="B217" s="199"/>
      <c r="C217" s="201"/>
      <c r="D217" s="92">
        <f t="shared" si="61"/>
        <v>0</v>
      </c>
      <c r="E217" s="95">
        <f t="shared" si="62"/>
        <v>0</v>
      </c>
      <c r="F217" s="95">
        <f t="shared" si="63"/>
        <v>0</v>
      </c>
      <c r="G217" s="95">
        <f t="shared" si="64"/>
        <v>0</v>
      </c>
      <c r="H217" s="95">
        <f t="shared" si="65"/>
        <v>0</v>
      </c>
      <c r="I217" s="95">
        <f t="shared" si="66"/>
        <v>0</v>
      </c>
      <c r="J217" s="95">
        <f t="shared" si="58"/>
        <v>0</v>
      </c>
      <c r="K217" s="105">
        <f t="shared" si="59"/>
        <v>0</v>
      </c>
      <c r="L217" s="95">
        <f t="shared" si="67"/>
        <v>0</v>
      </c>
      <c r="M217" s="95">
        <f t="shared" si="68"/>
        <v>0</v>
      </c>
      <c r="N217" s="95">
        <f t="shared" si="69"/>
        <v>0</v>
      </c>
      <c r="O217" s="95">
        <f t="shared" si="70"/>
        <v>0</v>
      </c>
      <c r="P217" s="95">
        <f t="shared" si="71"/>
        <v>0</v>
      </c>
      <c r="Q217" s="95">
        <f t="shared" si="72"/>
        <v>0</v>
      </c>
      <c r="R217" s="95">
        <f t="shared" si="60"/>
        <v>0</v>
      </c>
      <c r="S217" s="114">
        <f t="shared" si="73"/>
        <v>0</v>
      </c>
      <c r="T217" s="95">
        <f t="shared" si="74"/>
        <v>0</v>
      </c>
      <c r="U217" s="95"/>
      <c r="V217" s="95">
        <f t="shared" si="75"/>
        <v>0</v>
      </c>
      <c r="W217" s="118">
        <f t="shared" si="76"/>
        <v>0</v>
      </c>
      <c r="X217" s="136"/>
      <c r="Y217" s="136"/>
      <c r="Z217" s="136"/>
      <c r="AA217" s="136"/>
      <c r="AB217" s="136"/>
      <c r="AC217" s="136"/>
    </row>
    <row r="218" spans="1:29">
      <c r="A218" s="198"/>
      <c r="B218" s="199"/>
      <c r="C218" s="201"/>
      <c r="D218" s="92">
        <f t="shared" si="61"/>
        <v>0</v>
      </c>
      <c r="E218" s="95">
        <f t="shared" si="62"/>
        <v>0</v>
      </c>
      <c r="F218" s="95">
        <f t="shared" si="63"/>
        <v>0</v>
      </c>
      <c r="G218" s="95">
        <f t="shared" si="64"/>
        <v>0</v>
      </c>
      <c r="H218" s="95">
        <f t="shared" si="65"/>
        <v>0</v>
      </c>
      <c r="I218" s="95">
        <f t="shared" si="66"/>
        <v>0</v>
      </c>
      <c r="J218" s="95">
        <f t="shared" si="58"/>
        <v>0</v>
      </c>
      <c r="K218" s="105">
        <f t="shared" si="59"/>
        <v>0</v>
      </c>
      <c r="L218" s="95">
        <f t="shared" si="67"/>
        <v>0</v>
      </c>
      <c r="M218" s="95">
        <f t="shared" si="68"/>
        <v>0</v>
      </c>
      <c r="N218" s="95">
        <f t="shared" si="69"/>
        <v>0</v>
      </c>
      <c r="O218" s="95">
        <f t="shared" si="70"/>
        <v>0</v>
      </c>
      <c r="P218" s="95">
        <f t="shared" si="71"/>
        <v>0</v>
      </c>
      <c r="Q218" s="95">
        <f t="shared" si="72"/>
        <v>0</v>
      </c>
      <c r="R218" s="95">
        <f t="shared" si="60"/>
        <v>0</v>
      </c>
      <c r="S218" s="114">
        <f t="shared" si="73"/>
        <v>0</v>
      </c>
      <c r="T218" s="95">
        <f t="shared" si="74"/>
        <v>0</v>
      </c>
      <c r="U218" s="95"/>
      <c r="V218" s="95">
        <f t="shared" si="75"/>
        <v>0</v>
      </c>
      <c r="W218" s="118">
        <f t="shared" si="76"/>
        <v>0</v>
      </c>
      <c r="X218" s="136"/>
      <c r="Y218" s="136"/>
      <c r="Z218" s="136"/>
      <c r="AA218" s="136"/>
      <c r="AB218" s="136"/>
      <c r="AC218" s="136"/>
    </row>
    <row r="219" spans="1:29">
      <c r="A219" s="198"/>
      <c r="B219" s="199"/>
      <c r="C219" s="201"/>
      <c r="D219" s="92">
        <f t="shared" si="61"/>
        <v>0</v>
      </c>
      <c r="E219" s="95">
        <f t="shared" si="62"/>
        <v>0</v>
      </c>
      <c r="F219" s="95">
        <f t="shared" si="63"/>
        <v>0</v>
      </c>
      <c r="G219" s="95">
        <f t="shared" si="64"/>
        <v>0</v>
      </c>
      <c r="H219" s="95">
        <f t="shared" si="65"/>
        <v>0</v>
      </c>
      <c r="I219" s="95">
        <f t="shared" si="66"/>
        <v>0</v>
      </c>
      <c r="J219" s="95">
        <f t="shared" si="58"/>
        <v>0</v>
      </c>
      <c r="K219" s="105">
        <f t="shared" si="59"/>
        <v>0</v>
      </c>
      <c r="L219" s="95">
        <f t="shared" si="67"/>
        <v>0</v>
      </c>
      <c r="M219" s="95">
        <f t="shared" si="68"/>
        <v>0</v>
      </c>
      <c r="N219" s="95">
        <f t="shared" si="69"/>
        <v>0</v>
      </c>
      <c r="O219" s="95">
        <f t="shared" si="70"/>
        <v>0</v>
      </c>
      <c r="P219" s="95">
        <f t="shared" si="71"/>
        <v>0</v>
      </c>
      <c r="Q219" s="95">
        <f t="shared" si="72"/>
        <v>0</v>
      </c>
      <c r="R219" s="95">
        <f t="shared" si="60"/>
        <v>0</v>
      </c>
      <c r="S219" s="114">
        <f t="shared" si="73"/>
        <v>0</v>
      </c>
      <c r="T219" s="95">
        <f t="shared" si="74"/>
        <v>0</v>
      </c>
      <c r="U219" s="95"/>
      <c r="V219" s="95">
        <f t="shared" si="75"/>
        <v>0</v>
      </c>
      <c r="W219" s="118">
        <f t="shared" si="76"/>
        <v>0</v>
      </c>
      <c r="X219" s="136"/>
      <c r="Y219" s="136"/>
      <c r="Z219" s="136"/>
      <c r="AA219" s="136"/>
      <c r="AB219" s="136"/>
      <c r="AC219" s="136"/>
    </row>
    <row r="220" spans="1:29">
      <c r="A220" s="198"/>
      <c r="B220" s="199"/>
      <c r="C220" s="201"/>
      <c r="D220" s="92">
        <f t="shared" si="61"/>
        <v>0</v>
      </c>
      <c r="E220" s="95">
        <f t="shared" si="62"/>
        <v>0</v>
      </c>
      <c r="F220" s="95">
        <f t="shared" si="63"/>
        <v>0</v>
      </c>
      <c r="G220" s="95">
        <f t="shared" si="64"/>
        <v>0</v>
      </c>
      <c r="H220" s="95">
        <f t="shared" si="65"/>
        <v>0</v>
      </c>
      <c r="I220" s="95">
        <f t="shared" si="66"/>
        <v>0</v>
      </c>
      <c r="J220" s="95">
        <f t="shared" si="58"/>
        <v>0</v>
      </c>
      <c r="K220" s="105">
        <f t="shared" si="59"/>
        <v>0</v>
      </c>
      <c r="L220" s="95">
        <f t="shared" si="67"/>
        <v>0</v>
      </c>
      <c r="M220" s="95">
        <f t="shared" si="68"/>
        <v>0</v>
      </c>
      <c r="N220" s="95">
        <f t="shared" si="69"/>
        <v>0</v>
      </c>
      <c r="O220" s="95">
        <f t="shared" si="70"/>
        <v>0</v>
      </c>
      <c r="P220" s="95">
        <f t="shared" si="71"/>
        <v>0</v>
      </c>
      <c r="Q220" s="95">
        <f t="shared" si="72"/>
        <v>0</v>
      </c>
      <c r="R220" s="95">
        <f t="shared" si="60"/>
        <v>0</v>
      </c>
      <c r="S220" s="114">
        <f t="shared" si="73"/>
        <v>0</v>
      </c>
      <c r="T220" s="95">
        <f t="shared" si="74"/>
        <v>0</v>
      </c>
      <c r="U220" s="95"/>
      <c r="V220" s="95">
        <f t="shared" si="75"/>
        <v>0</v>
      </c>
      <c r="W220" s="118">
        <f t="shared" si="76"/>
        <v>0</v>
      </c>
      <c r="X220" s="136"/>
      <c r="Y220" s="136"/>
      <c r="Z220" s="136"/>
      <c r="AA220" s="136"/>
      <c r="AB220" s="136"/>
      <c r="AC220" s="136"/>
    </row>
    <row r="221" spans="1:29">
      <c r="A221" s="198"/>
      <c r="B221" s="199"/>
      <c r="C221" s="201"/>
      <c r="D221" s="92">
        <f t="shared" si="61"/>
        <v>0</v>
      </c>
      <c r="E221" s="95">
        <f t="shared" si="62"/>
        <v>0</v>
      </c>
      <c r="F221" s="95">
        <f t="shared" si="63"/>
        <v>0</v>
      </c>
      <c r="G221" s="95">
        <f t="shared" si="64"/>
        <v>0</v>
      </c>
      <c r="H221" s="95">
        <f t="shared" si="65"/>
        <v>0</v>
      </c>
      <c r="I221" s="95">
        <f t="shared" si="66"/>
        <v>0</v>
      </c>
      <c r="J221" s="95">
        <f t="shared" si="58"/>
        <v>0</v>
      </c>
      <c r="K221" s="105">
        <f t="shared" si="59"/>
        <v>0</v>
      </c>
      <c r="L221" s="95">
        <f t="shared" si="67"/>
        <v>0</v>
      </c>
      <c r="M221" s="95">
        <f t="shared" si="68"/>
        <v>0</v>
      </c>
      <c r="N221" s="95">
        <f t="shared" si="69"/>
        <v>0</v>
      </c>
      <c r="O221" s="95">
        <f t="shared" si="70"/>
        <v>0</v>
      </c>
      <c r="P221" s="95">
        <f t="shared" si="71"/>
        <v>0</v>
      </c>
      <c r="Q221" s="95">
        <f t="shared" si="72"/>
        <v>0</v>
      </c>
      <c r="R221" s="95">
        <f t="shared" si="60"/>
        <v>0</v>
      </c>
      <c r="S221" s="114">
        <f t="shared" si="73"/>
        <v>0</v>
      </c>
      <c r="T221" s="95">
        <f t="shared" si="74"/>
        <v>0</v>
      </c>
      <c r="U221" s="95"/>
      <c r="V221" s="95">
        <f t="shared" si="75"/>
        <v>0</v>
      </c>
      <c r="W221" s="118">
        <f t="shared" si="76"/>
        <v>0</v>
      </c>
      <c r="X221" s="136"/>
      <c r="Y221" s="136"/>
      <c r="Z221" s="136"/>
      <c r="AA221" s="136"/>
      <c r="AB221" s="136"/>
      <c r="AC221" s="136"/>
    </row>
    <row r="222" spans="1:29">
      <c r="A222" s="198"/>
      <c r="B222" s="199"/>
      <c r="C222" s="201"/>
      <c r="D222" s="92">
        <f t="shared" si="61"/>
        <v>0</v>
      </c>
      <c r="E222" s="95">
        <f t="shared" si="62"/>
        <v>0</v>
      </c>
      <c r="F222" s="95">
        <f t="shared" si="63"/>
        <v>0</v>
      </c>
      <c r="G222" s="95">
        <f t="shared" si="64"/>
        <v>0</v>
      </c>
      <c r="H222" s="95">
        <f t="shared" si="65"/>
        <v>0</v>
      </c>
      <c r="I222" s="95">
        <f t="shared" si="66"/>
        <v>0</v>
      </c>
      <c r="J222" s="95">
        <f t="shared" si="58"/>
        <v>0</v>
      </c>
      <c r="K222" s="105">
        <f t="shared" si="59"/>
        <v>0</v>
      </c>
      <c r="L222" s="95">
        <f t="shared" si="67"/>
        <v>0</v>
      </c>
      <c r="M222" s="95">
        <f t="shared" si="68"/>
        <v>0</v>
      </c>
      <c r="N222" s="95">
        <f t="shared" si="69"/>
        <v>0</v>
      </c>
      <c r="O222" s="95">
        <f t="shared" si="70"/>
        <v>0</v>
      </c>
      <c r="P222" s="95">
        <f t="shared" si="71"/>
        <v>0</v>
      </c>
      <c r="Q222" s="95">
        <f t="shared" si="72"/>
        <v>0</v>
      </c>
      <c r="R222" s="95">
        <f t="shared" si="60"/>
        <v>0</v>
      </c>
      <c r="S222" s="114">
        <f t="shared" si="73"/>
        <v>0</v>
      </c>
      <c r="T222" s="95">
        <f t="shared" si="74"/>
        <v>0</v>
      </c>
      <c r="U222" s="95"/>
      <c r="V222" s="95">
        <f t="shared" si="75"/>
        <v>0</v>
      </c>
      <c r="W222" s="118">
        <f t="shared" si="76"/>
        <v>0</v>
      </c>
      <c r="X222" s="136"/>
      <c r="Y222" s="136"/>
      <c r="Z222" s="136"/>
      <c r="AA222" s="136"/>
      <c r="AB222" s="136"/>
      <c r="AC222" s="136"/>
    </row>
    <row r="223" spans="1:29">
      <c r="A223" s="198"/>
      <c r="B223" s="199"/>
      <c r="C223" s="201"/>
      <c r="D223" s="92">
        <f t="shared" si="61"/>
        <v>0</v>
      </c>
      <c r="E223" s="95">
        <f t="shared" si="62"/>
        <v>0</v>
      </c>
      <c r="F223" s="95">
        <f t="shared" si="63"/>
        <v>0</v>
      </c>
      <c r="G223" s="95">
        <f t="shared" si="64"/>
        <v>0</v>
      </c>
      <c r="H223" s="95">
        <f t="shared" si="65"/>
        <v>0</v>
      </c>
      <c r="I223" s="95">
        <f t="shared" si="66"/>
        <v>0</v>
      </c>
      <c r="J223" s="95">
        <f t="shared" si="58"/>
        <v>0</v>
      </c>
      <c r="K223" s="105">
        <f t="shared" si="59"/>
        <v>0</v>
      </c>
      <c r="L223" s="95">
        <f t="shared" si="67"/>
        <v>0</v>
      </c>
      <c r="M223" s="95">
        <f t="shared" si="68"/>
        <v>0</v>
      </c>
      <c r="N223" s="95">
        <f t="shared" si="69"/>
        <v>0</v>
      </c>
      <c r="O223" s="95">
        <f t="shared" si="70"/>
        <v>0</v>
      </c>
      <c r="P223" s="95">
        <f t="shared" si="71"/>
        <v>0</v>
      </c>
      <c r="Q223" s="95">
        <f t="shared" si="72"/>
        <v>0</v>
      </c>
      <c r="R223" s="95">
        <f t="shared" si="60"/>
        <v>0</v>
      </c>
      <c r="S223" s="114">
        <f t="shared" si="73"/>
        <v>0</v>
      </c>
      <c r="T223" s="95">
        <f t="shared" si="74"/>
        <v>0</v>
      </c>
      <c r="U223" s="95"/>
      <c r="V223" s="95">
        <f t="shared" si="75"/>
        <v>0</v>
      </c>
      <c r="W223" s="118">
        <f t="shared" si="76"/>
        <v>0</v>
      </c>
      <c r="X223" s="136"/>
      <c r="Y223" s="136"/>
      <c r="Z223" s="136"/>
      <c r="AA223" s="136"/>
      <c r="AB223" s="136"/>
      <c r="AC223" s="136"/>
    </row>
    <row r="224" spans="1:29">
      <c r="A224" s="198"/>
      <c r="B224" s="199"/>
      <c r="C224" s="201"/>
      <c r="D224" s="92">
        <f t="shared" si="61"/>
        <v>0</v>
      </c>
      <c r="E224" s="95">
        <f t="shared" si="62"/>
        <v>0</v>
      </c>
      <c r="F224" s="95">
        <f t="shared" si="63"/>
        <v>0</v>
      </c>
      <c r="G224" s="95">
        <f t="shared" si="64"/>
        <v>0</v>
      </c>
      <c r="H224" s="95">
        <f t="shared" si="65"/>
        <v>0</v>
      </c>
      <c r="I224" s="95">
        <f t="shared" si="66"/>
        <v>0</v>
      </c>
      <c r="J224" s="95">
        <f t="shared" si="58"/>
        <v>0</v>
      </c>
      <c r="K224" s="105">
        <f t="shared" si="59"/>
        <v>0</v>
      </c>
      <c r="L224" s="95">
        <f t="shared" si="67"/>
        <v>0</v>
      </c>
      <c r="M224" s="95">
        <f t="shared" si="68"/>
        <v>0</v>
      </c>
      <c r="N224" s="95">
        <f t="shared" si="69"/>
        <v>0</v>
      </c>
      <c r="O224" s="95">
        <f t="shared" si="70"/>
        <v>0</v>
      </c>
      <c r="P224" s="95">
        <f t="shared" si="71"/>
        <v>0</v>
      </c>
      <c r="Q224" s="95">
        <f t="shared" si="72"/>
        <v>0</v>
      </c>
      <c r="R224" s="95">
        <f t="shared" si="60"/>
        <v>0</v>
      </c>
      <c r="S224" s="114">
        <f t="shared" si="73"/>
        <v>0</v>
      </c>
      <c r="T224" s="95">
        <f t="shared" si="74"/>
        <v>0</v>
      </c>
      <c r="U224" s="95"/>
      <c r="V224" s="95">
        <f t="shared" si="75"/>
        <v>0</v>
      </c>
      <c r="W224" s="118">
        <f t="shared" si="76"/>
        <v>0</v>
      </c>
      <c r="X224" s="136"/>
      <c r="Y224" s="136"/>
      <c r="Z224" s="136"/>
      <c r="AA224" s="136"/>
      <c r="AB224" s="136"/>
      <c r="AC224" s="136"/>
    </row>
    <row r="225" spans="1:29">
      <c r="A225" s="198"/>
      <c r="B225" s="199"/>
      <c r="C225" s="201"/>
      <c r="D225" s="92">
        <f t="shared" si="61"/>
        <v>0</v>
      </c>
      <c r="E225" s="95">
        <f t="shared" si="62"/>
        <v>0</v>
      </c>
      <c r="F225" s="95">
        <f t="shared" si="63"/>
        <v>0</v>
      </c>
      <c r="G225" s="95">
        <f t="shared" si="64"/>
        <v>0</v>
      </c>
      <c r="H225" s="95">
        <f t="shared" si="65"/>
        <v>0</v>
      </c>
      <c r="I225" s="95">
        <f t="shared" si="66"/>
        <v>0</v>
      </c>
      <c r="J225" s="95">
        <f t="shared" si="58"/>
        <v>0</v>
      </c>
      <c r="K225" s="105">
        <f t="shared" si="59"/>
        <v>0</v>
      </c>
      <c r="L225" s="95">
        <f t="shared" si="67"/>
        <v>0</v>
      </c>
      <c r="M225" s="95">
        <f t="shared" si="68"/>
        <v>0</v>
      </c>
      <c r="N225" s="95">
        <f t="shared" si="69"/>
        <v>0</v>
      </c>
      <c r="O225" s="95">
        <f t="shared" si="70"/>
        <v>0</v>
      </c>
      <c r="P225" s="95">
        <f t="shared" si="71"/>
        <v>0</v>
      </c>
      <c r="Q225" s="95">
        <f t="shared" si="72"/>
        <v>0</v>
      </c>
      <c r="R225" s="95">
        <f t="shared" si="60"/>
        <v>0</v>
      </c>
      <c r="S225" s="114">
        <f t="shared" si="73"/>
        <v>0</v>
      </c>
      <c r="T225" s="95">
        <f t="shared" si="74"/>
        <v>0</v>
      </c>
      <c r="U225" s="95"/>
      <c r="V225" s="95">
        <f t="shared" si="75"/>
        <v>0</v>
      </c>
      <c r="W225" s="118">
        <f t="shared" si="76"/>
        <v>0</v>
      </c>
      <c r="X225" s="136"/>
      <c r="Y225" s="136"/>
      <c r="Z225" s="136"/>
      <c r="AA225" s="136"/>
      <c r="AB225" s="136"/>
      <c r="AC225" s="136"/>
    </row>
    <row r="226" spans="1:29">
      <c r="A226" s="198"/>
      <c r="B226" s="199"/>
      <c r="C226" s="201"/>
      <c r="D226" s="92">
        <f t="shared" si="61"/>
        <v>0</v>
      </c>
      <c r="E226" s="95">
        <f t="shared" si="62"/>
        <v>0</v>
      </c>
      <c r="F226" s="95">
        <f t="shared" si="63"/>
        <v>0</v>
      </c>
      <c r="G226" s="95">
        <f t="shared" si="64"/>
        <v>0</v>
      </c>
      <c r="H226" s="95">
        <f t="shared" si="65"/>
        <v>0</v>
      </c>
      <c r="I226" s="95">
        <f t="shared" si="66"/>
        <v>0</v>
      </c>
      <c r="J226" s="95">
        <f t="shared" si="58"/>
        <v>0</v>
      </c>
      <c r="K226" s="105">
        <f t="shared" si="59"/>
        <v>0</v>
      </c>
      <c r="L226" s="95">
        <f t="shared" si="67"/>
        <v>0</v>
      </c>
      <c r="M226" s="95">
        <f t="shared" si="68"/>
        <v>0</v>
      </c>
      <c r="N226" s="95">
        <f t="shared" si="69"/>
        <v>0</v>
      </c>
      <c r="O226" s="95">
        <f t="shared" si="70"/>
        <v>0</v>
      </c>
      <c r="P226" s="95">
        <f t="shared" si="71"/>
        <v>0</v>
      </c>
      <c r="Q226" s="95">
        <f t="shared" si="72"/>
        <v>0</v>
      </c>
      <c r="R226" s="95">
        <f t="shared" si="60"/>
        <v>0</v>
      </c>
      <c r="S226" s="114">
        <f t="shared" si="73"/>
        <v>0</v>
      </c>
      <c r="T226" s="95">
        <f t="shared" si="74"/>
        <v>0</v>
      </c>
      <c r="U226" s="95"/>
      <c r="V226" s="95">
        <f t="shared" si="75"/>
        <v>0</v>
      </c>
      <c r="W226" s="118">
        <f t="shared" si="76"/>
        <v>0</v>
      </c>
      <c r="X226" s="136"/>
      <c r="Y226" s="136"/>
      <c r="Z226" s="136"/>
      <c r="AA226" s="136"/>
      <c r="AB226" s="136"/>
      <c r="AC226" s="136"/>
    </row>
    <row r="227" spans="1:29">
      <c r="A227" s="198"/>
      <c r="B227" s="199"/>
      <c r="C227" s="201"/>
      <c r="D227" s="92">
        <f t="shared" si="61"/>
        <v>0</v>
      </c>
      <c r="E227" s="95">
        <f t="shared" si="62"/>
        <v>0</v>
      </c>
      <c r="F227" s="95">
        <f t="shared" si="63"/>
        <v>0</v>
      </c>
      <c r="G227" s="95">
        <f t="shared" si="64"/>
        <v>0</v>
      </c>
      <c r="H227" s="95">
        <f t="shared" si="65"/>
        <v>0</v>
      </c>
      <c r="I227" s="95">
        <f t="shared" si="66"/>
        <v>0</v>
      </c>
      <c r="J227" s="95">
        <f t="shared" si="58"/>
        <v>0</v>
      </c>
      <c r="K227" s="105">
        <f t="shared" si="59"/>
        <v>0</v>
      </c>
      <c r="L227" s="95">
        <f t="shared" si="67"/>
        <v>0</v>
      </c>
      <c r="M227" s="95">
        <f t="shared" si="68"/>
        <v>0</v>
      </c>
      <c r="N227" s="95">
        <f t="shared" si="69"/>
        <v>0</v>
      </c>
      <c r="O227" s="95">
        <f t="shared" si="70"/>
        <v>0</v>
      </c>
      <c r="P227" s="95">
        <f t="shared" si="71"/>
        <v>0</v>
      </c>
      <c r="Q227" s="95">
        <f t="shared" si="72"/>
        <v>0</v>
      </c>
      <c r="R227" s="95">
        <f t="shared" si="60"/>
        <v>0</v>
      </c>
      <c r="S227" s="114">
        <f t="shared" si="73"/>
        <v>0</v>
      </c>
      <c r="T227" s="95">
        <f t="shared" si="74"/>
        <v>0</v>
      </c>
      <c r="U227" s="95"/>
      <c r="V227" s="95">
        <f t="shared" si="75"/>
        <v>0</v>
      </c>
      <c r="W227" s="118">
        <f t="shared" si="76"/>
        <v>0</v>
      </c>
      <c r="X227" s="136"/>
      <c r="Y227" s="136"/>
      <c r="Z227" s="136"/>
      <c r="AA227" s="136"/>
      <c r="AB227" s="136"/>
      <c r="AC227" s="136"/>
    </row>
    <row r="228" spans="1:29">
      <c r="A228" s="198"/>
      <c r="B228" s="199"/>
      <c r="C228" s="201"/>
      <c r="D228" s="92">
        <f t="shared" si="61"/>
        <v>0</v>
      </c>
      <c r="E228" s="95">
        <f t="shared" si="62"/>
        <v>0</v>
      </c>
      <c r="F228" s="95">
        <f t="shared" si="63"/>
        <v>0</v>
      </c>
      <c r="G228" s="95">
        <f t="shared" si="64"/>
        <v>0</v>
      </c>
      <c r="H228" s="95">
        <f t="shared" si="65"/>
        <v>0</v>
      </c>
      <c r="I228" s="95">
        <f t="shared" si="66"/>
        <v>0</v>
      </c>
      <c r="J228" s="95">
        <f t="shared" si="58"/>
        <v>0</v>
      </c>
      <c r="K228" s="105">
        <f t="shared" si="59"/>
        <v>0</v>
      </c>
      <c r="L228" s="95">
        <f t="shared" si="67"/>
        <v>0</v>
      </c>
      <c r="M228" s="95">
        <f t="shared" si="68"/>
        <v>0</v>
      </c>
      <c r="N228" s="95">
        <f t="shared" si="69"/>
        <v>0</v>
      </c>
      <c r="O228" s="95">
        <f t="shared" si="70"/>
        <v>0</v>
      </c>
      <c r="P228" s="95">
        <f t="shared" si="71"/>
        <v>0</v>
      </c>
      <c r="Q228" s="95">
        <f t="shared" si="72"/>
        <v>0</v>
      </c>
      <c r="R228" s="95">
        <f t="shared" si="60"/>
        <v>0</v>
      </c>
      <c r="S228" s="114">
        <f t="shared" si="73"/>
        <v>0</v>
      </c>
      <c r="T228" s="95">
        <f t="shared" si="74"/>
        <v>0</v>
      </c>
      <c r="U228" s="95"/>
      <c r="V228" s="95">
        <f t="shared" si="75"/>
        <v>0</v>
      </c>
      <c r="W228" s="118">
        <f t="shared" si="76"/>
        <v>0</v>
      </c>
      <c r="X228" s="136"/>
      <c r="Y228" s="136"/>
      <c r="Z228" s="136"/>
      <c r="AA228" s="136"/>
      <c r="AB228" s="136"/>
      <c r="AC228" s="136"/>
    </row>
    <row r="229" spans="1:29">
      <c r="A229" s="198"/>
      <c r="B229" s="199"/>
      <c r="C229" s="201"/>
      <c r="D229" s="92">
        <f t="shared" si="61"/>
        <v>0</v>
      </c>
      <c r="E229" s="95">
        <f t="shared" si="62"/>
        <v>0</v>
      </c>
      <c r="F229" s="95">
        <f t="shared" si="63"/>
        <v>0</v>
      </c>
      <c r="G229" s="95">
        <f t="shared" si="64"/>
        <v>0</v>
      </c>
      <c r="H229" s="95">
        <f t="shared" si="65"/>
        <v>0</v>
      </c>
      <c r="I229" s="95">
        <f t="shared" si="66"/>
        <v>0</v>
      </c>
      <c r="J229" s="95">
        <f t="shared" si="58"/>
        <v>0</v>
      </c>
      <c r="K229" s="105">
        <f t="shared" si="59"/>
        <v>0</v>
      </c>
      <c r="L229" s="95">
        <f t="shared" si="67"/>
        <v>0</v>
      </c>
      <c r="M229" s="95">
        <f t="shared" si="68"/>
        <v>0</v>
      </c>
      <c r="N229" s="95">
        <f t="shared" si="69"/>
        <v>0</v>
      </c>
      <c r="O229" s="95">
        <f t="shared" si="70"/>
        <v>0</v>
      </c>
      <c r="P229" s="95">
        <f t="shared" si="71"/>
        <v>0</v>
      </c>
      <c r="Q229" s="95">
        <f t="shared" si="72"/>
        <v>0</v>
      </c>
      <c r="R229" s="95">
        <f t="shared" si="60"/>
        <v>0</v>
      </c>
      <c r="S229" s="114">
        <f t="shared" si="73"/>
        <v>0</v>
      </c>
      <c r="T229" s="95">
        <f t="shared" si="74"/>
        <v>0</v>
      </c>
      <c r="U229" s="95"/>
      <c r="V229" s="95">
        <f t="shared" si="75"/>
        <v>0</v>
      </c>
      <c r="W229" s="118">
        <f t="shared" si="76"/>
        <v>0</v>
      </c>
      <c r="X229" s="136"/>
      <c r="Y229" s="136"/>
      <c r="Z229" s="136"/>
      <c r="AA229" s="136"/>
      <c r="AB229" s="136"/>
      <c r="AC229" s="136"/>
    </row>
    <row r="230" spans="1:29">
      <c r="A230" s="198"/>
      <c r="B230" s="199"/>
      <c r="C230" s="201"/>
      <c r="D230" s="92">
        <f t="shared" si="61"/>
        <v>0</v>
      </c>
      <c r="E230" s="95">
        <f t="shared" si="62"/>
        <v>0</v>
      </c>
      <c r="F230" s="95">
        <f t="shared" si="63"/>
        <v>0</v>
      </c>
      <c r="G230" s="95">
        <f t="shared" si="64"/>
        <v>0</v>
      </c>
      <c r="H230" s="95">
        <f t="shared" si="65"/>
        <v>0</v>
      </c>
      <c r="I230" s="95">
        <f t="shared" si="66"/>
        <v>0</v>
      </c>
      <c r="J230" s="95">
        <f t="shared" si="58"/>
        <v>0</v>
      </c>
      <c r="K230" s="105">
        <f t="shared" si="59"/>
        <v>0</v>
      </c>
      <c r="L230" s="95">
        <f t="shared" si="67"/>
        <v>0</v>
      </c>
      <c r="M230" s="95">
        <f t="shared" si="68"/>
        <v>0</v>
      </c>
      <c r="N230" s="95">
        <f t="shared" si="69"/>
        <v>0</v>
      </c>
      <c r="O230" s="95">
        <f t="shared" si="70"/>
        <v>0</v>
      </c>
      <c r="P230" s="95">
        <f t="shared" si="71"/>
        <v>0</v>
      </c>
      <c r="Q230" s="95">
        <f t="shared" si="72"/>
        <v>0</v>
      </c>
      <c r="R230" s="95">
        <f t="shared" si="60"/>
        <v>0</v>
      </c>
      <c r="S230" s="114">
        <f t="shared" si="73"/>
        <v>0</v>
      </c>
      <c r="T230" s="95">
        <f t="shared" si="74"/>
        <v>0</v>
      </c>
      <c r="U230" s="95"/>
      <c r="V230" s="95">
        <f t="shared" si="75"/>
        <v>0</v>
      </c>
      <c r="W230" s="118">
        <f t="shared" si="76"/>
        <v>0</v>
      </c>
      <c r="X230" s="136"/>
      <c r="Y230" s="136"/>
      <c r="Z230" s="136"/>
      <c r="AA230" s="136"/>
      <c r="AB230" s="136"/>
      <c r="AC230" s="136"/>
    </row>
    <row r="231" spans="1:29">
      <c r="A231" s="198"/>
      <c r="B231" s="199"/>
      <c r="C231" s="201"/>
      <c r="D231" s="92">
        <f t="shared" si="61"/>
        <v>0</v>
      </c>
      <c r="E231" s="95">
        <f t="shared" si="62"/>
        <v>0</v>
      </c>
      <c r="F231" s="95">
        <f t="shared" si="63"/>
        <v>0</v>
      </c>
      <c r="G231" s="95">
        <f t="shared" si="64"/>
        <v>0</v>
      </c>
      <c r="H231" s="95">
        <f t="shared" si="65"/>
        <v>0</v>
      </c>
      <c r="I231" s="95">
        <f t="shared" si="66"/>
        <v>0</v>
      </c>
      <c r="J231" s="95">
        <f t="shared" si="58"/>
        <v>0</v>
      </c>
      <c r="K231" s="105">
        <f t="shared" si="59"/>
        <v>0</v>
      </c>
      <c r="L231" s="95">
        <f t="shared" si="67"/>
        <v>0</v>
      </c>
      <c r="M231" s="95">
        <f t="shared" si="68"/>
        <v>0</v>
      </c>
      <c r="N231" s="95">
        <f t="shared" si="69"/>
        <v>0</v>
      </c>
      <c r="O231" s="95">
        <f t="shared" si="70"/>
        <v>0</v>
      </c>
      <c r="P231" s="95">
        <f t="shared" si="71"/>
        <v>0</v>
      </c>
      <c r="Q231" s="95">
        <f t="shared" si="72"/>
        <v>0</v>
      </c>
      <c r="R231" s="95">
        <f t="shared" si="60"/>
        <v>0</v>
      </c>
      <c r="S231" s="114">
        <f t="shared" si="73"/>
        <v>0</v>
      </c>
      <c r="T231" s="95">
        <f t="shared" si="74"/>
        <v>0</v>
      </c>
      <c r="U231" s="95"/>
      <c r="V231" s="95">
        <f t="shared" si="75"/>
        <v>0</v>
      </c>
      <c r="W231" s="118">
        <f t="shared" si="76"/>
        <v>0</v>
      </c>
      <c r="X231" s="136"/>
      <c r="Y231" s="136"/>
      <c r="Z231" s="136"/>
      <c r="AA231" s="136"/>
      <c r="AB231" s="136"/>
      <c r="AC231" s="136"/>
    </row>
    <row r="232" spans="1:29">
      <c r="A232" s="198"/>
      <c r="B232" s="199"/>
      <c r="C232" s="201"/>
      <c r="D232" s="92">
        <f t="shared" si="61"/>
        <v>0</v>
      </c>
      <c r="E232" s="95">
        <f t="shared" si="62"/>
        <v>0</v>
      </c>
      <c r="F232" s="95">
        <f t="shared" si="63"/>
        <v>0</v>
      </c>
      <c r="G232" s="95">
        <f t="shared" si="64"/>
        <v>0</v>
      </c>
      <c r="H232" s="95">
        <f t="shared" si="65"/>
        <v>0</v>
      </c>
      <c r="I232" s="95">
        <f t="shared" si="66"/>
        <v>0</v>
      </c>
      <c r="J232" s="95">
        <f t="shared" si="58"/>
        <v>0</v>
      </c>
      <c r="K232" s="105">
        <f t="shared" si="59"/>
        <v>0</v>
      </c>
      <c r="L232" s="95">
        <f t="shared" si="67"/>
        <v>0</v>
      </c>
      <c r="M232" s="95">
        <f t="shared" si="68"/>
        <v>0</v>
      </c>
      <c r="N232" s="95">
        <f t="shared" si="69"/>
        <v>0</v>
      </c>
      <c r="O232" s="95">
        <f t="shared" si="70"/>
        <v>0</v>
      </c>
      <c r="P232" s="95">
        <f t="shared" si="71"/>
        <v>0</v>
      </c>
      <c r="Q232" s="95">
        <f t="shared" si="72"/>
        <v>0</v>
      </c>
      <c r="R232" s="95">
        <f t="shared" si="60"/>
        <v>0</v>
      </c>
      <c r="S232" s="114">
        <f t="shared" si="73"/>
        <v>0</v>
      </c>
      <c r="T232" s="95">
        <f t="shared" si="74"/>
        <v>0</v>
      </c>
      <c r="U232" s="95"/>
      <c r="V232" s="95">
        <f t="shared" si="75"/>
        <v>0</v>
      </c>
      <c r="W232" s="118">
        <f t="shared" si="76"/>
        <v>0</v>
      </c>
      <c r="X232" s="136"/>
      <c r="Y232" s="136"/>
      <c r="Z232" s="136"/>
      <c r="AA232" s="136"/>
      <c r="AB232" s="136"/>
      <c r="AC232" s="136"/>
    </row>
    <row r="233" spans="1:29">
      <c r="A233" s="198"/>
      <c r="B233" s="199"/>
      <c r="C233" s="201"/>
      <c r="D233" s="92">
        <f t="shared" si="61"/>
        <v>0</v>
      </c>
      <c r="E233" s="95">
        <f t="shared" si="62"/>
        <v>0</v>
      </c>
      <c r="F233" s="95">
        <f t="shared" si="63"/>
        <v>0</v>
      </c>
      <c r="G233" s="95">
        <f t="shared" si="64"/>
        <v>0</v>
      </c>
      <c r="H233" s="95">
        <f t="shared" si="65"/>
        <v>0</v>
      </c>
      <c r="I233" s="95">
        <f t="shared" si="66"/>
        <v>0</v>
      </c>
      <c r="J233" s="95">
        <f t="shared" si="58"/>
        <v>0</v>
      </c>
      <c r="K233" s="105">
        <f t="shared" si="59"/>
        <v>0</v>
      </c>
      <c r="L233" s="95">
        <f t="shared" si="67"/>
        <v>0</v>
      </c>
      <c r="M233" s="95">
        <f t="shared" si="68"/>
        <v>0</v>
      </c>
      <c r="N233" s="95">
        <f t="shared" si="69"/>
        <v>0</v>
      </c>
      <c r="O233" s="95">
        <f t="shared" si="70"/>
        <v>0</v>
      </c>
      <c r="P233" s="95">
        <f t="shared" si="71"/>
        <v>0</v>
      </c>
      <c r="Q233" s="95">
        <f t="shared" si="72"/>
        <v>0</v>
      </c>
      <c r="R233" s="95">
        <f t="shared" si="60"/>
        <v>0</v>
      </c>
      <c r="S233" s="114">
        <f t="shared" si="73"/>
        <v>0</v>
      </c>
      <c r="T233" s="95">
        <f t="shared" si="74"/>
        <v>0</v>
      </c>
      <c r="U233" s="95"/>
      <c r="V233" s="95">
        <f t="shared" si="75"/>
        <v>0</v>
      </c>
      <c r="W233" s="118">
        <f t="shared" si="76"/>
        <v>0</v>
      </c>
      <c r="X233" s="136"/>
      <c r="Y233" s="136"/>
      <c r="Z233" s="136"/>
      <c r="AA233" s="136"/>
      <c r="AB233" s="136"/>
      <c r="AC233" s="136"/>
    </row>
    <row r="234" spans="1:29">
      <c r="A234" s="203"/>
      <c r="B234" s="204"/>
      <c r="C234" s="206"/>
      <c r="D234" s="92">
        <f t="shared" si="61"/>
        <v>0</v>
      </c>
      <c r="E234" s="95">
        <f t="shared" si="62"/>
        <v>0</v>
      </c>
      <c r="F234" s="95">
        <f t="shared" si="63"/>
        <v>0</v>
      </c>
      <c r="G234" s="95">
        <f t="shared" si="64"/>
        <v>0</v>
      </c>
      <c r="H234" s="95">
        <f t="shared" si="65"/>
        <v>0</v>
      </c>
      <c r="I234" s="95">
        <f t="shared" si="66"/>
        <v>0</v>
      </c>
      <c r="J234" s="95">
        <f t="shared" si="58"/>
        <v>0</v>
      </c>
      <c r="K234" s="105">
        <f t="shared" si="59"/>
        <v>0</v>
      </c>
      <c r="L234" s="95">
        <f t="shared" si="67"/>
        <v>0</v>
      </c>
      <c r="M234" s="95">
        <f t="shared" si="68"/>
        <v>0</v>
      </c>
      <c r="N234" s="95">
        <f t="shared" si="69"/>
        <v>0</v>
      </c>
      <c r="O234" s="95">
        <f t="shared" si="70"/>
        <v>0</v>
      </c>
      <c r="P234" s="95">
        <f t="shared" si="71"/>
        <v>0</v>
      </c>
      <c r="Q234" s="95">
        <f t="shared" si="72"/>
        <v>0</v>
      </c>
      <c r="R234" s="95">
        <f t="shared" si="60"/>
        <v>0</v>
      </c>
      <c r="S234" s="114">
        <f t="shared" si="73"/>
        <v>0</v>
      </c>
      <c r="T234" s="95">
        <f t="shared" si="74"/>
        <v>0</v>
      </c>
      <c r="U234" s="95"/>
      <c r="V234" s="95">
        <f t="shared" si="75"/>
        <v>0</v>
      </c>
      <c r="W234" s="118">
        <f t="shared" si="76"/>
        <v>0</v>
      </c>
      <c r="X234" s="136"/>
      <c r="Y234" s="136"/>
      <c r="Z234" s="136"/>
      <c r="AA234" s="136"/>
      <c r="AB234" s="136"/>
      <c r="AC234" s="136"/>
    </row>
    <row r="235" spans="1:29">
      <c r="A235" s="198"/>
      <c r="B235" s="199"/>
      <c r="C235" s="201"/>
      <c r="D235" s="92">
        <f t="shared" si="61"/>
        <v>0</v>
      </c>
      <c r="E235" s="95">
        <f t="shared" si="62"/>
        <v>0</v>
      </c>
      <c r="F235" s="95">
        <f t="shared" si="63"/>
        <v>0</v>
      </c>
      <c r="G235" s="95">
        <f t="shared" si="64"/>
        <v>0</v>
      </c>
      <c r="H235" s="95">
        <f t="shared" si="65"/>
        <v>0</v>
      </c>
      <c r="I235" s="95">
        <f t="shared" si="66"/>
        <v>0</v>
      </c>
      <c r="J235" s="95">
        <f t="shared" si="58"/>
        <v>0</v>
      </c>
      <c r="K235" s="105">
        <f t="shared" si="59"/>
        <v>0</v>
      </c>
      <c r="L235" s="95">
        <f t="shared" si="67"/>
        <v>0</v>
      </c>
      <c r="M235" s="95">
        <f t="shared" si="68"/>
        <v>0</v>
      </c>
      <c r="N235" s="95">
        <f t="shared" si="69"/>
        <v>0</v>
      </c>
      <c r="O235" s="95">
        <f t="shared" si="70"/>
        <v>0</v>
      </c>
      <c r="P235" s="95">
        <f t="shared" si="71"/>
        <v>0</v>
      </c>
      <c r="Q235" s="95">
        <f t="shared" si="72"/>
        <v>0</v>
      </c>
      <c r="R235" s="95">
        <f t="shared" si="60"/>
        <v>0</v>
      </c>
      <c r="S235" s="114">
        <f t="shared" si="73"/>
        <v>0</v>
      </c>
      <c r="T235" s="95">
        <f t="shared" si="74"/>
        <v>0</v>
      </c>
      <c r="U235" s="95"/>
      <c r="V235" s="95">
        <f t="shared" si="75"/>
        <v>0</v>
      </c>
      <c r="W235" s="118">
        <f t="shared" si="76"/>
        <v>0</v>
      </c>
      <c r="X235" s="136"/>
      <c r="Y235" s="136"/>
      <c r="Z235" s="136"/>
      <c r="AA235" s="136"/>
      <c r="AB235" s="136"/>
      <c r="AC235" s="136"/>
    </row>
    <row r="236" spans="1:29">
      <c r="A236" s="203"/>
      <c r="B236" s="204"/>
      <c r="C236" s="206"/>
      <c r="D236" s="92">
        <f t="shared" si="61"/>
        <v>0</v>
      </c>
      <c r="E236" s="95">
        <f t="shared" si="62"/>
        <v>0</v>
      </c>
      <c r="F236" s="95">
        <f t="shared" si="63"/>
        <v>0</v>
      </c>
      <c r="G236" s="95">
        <f t="shared" si="64"/>
        <v>0</v>
      </c>
      <c r="H236" s="95">
        <f t="shared" si="65"/>
        <v>0</v>
      </c>
      <c r="I236" s="95">
        <f t="shared" si="66"/>
        <v>0</v>
      </c>
      <c r="J236" s="95">
        <f t="shared" si="58"/>
        <v>0</v>
      </c>
      <c r="K236" s="105">
        <f t="shared" si="59"/>
        <v>0</v>
      </c>
      <c r="L236" s="95">
        <f t="shared" si="67"/>
        <v>0</v>
      </c>
      <c r="M236" s="95">
        <f t="shared" si="68"/>
        <v>0</v>
      </c>
      <c r="N236" s="95">
        <f t="shared" si="69"/>
        <v>0</v>
      </c>
      <c r="O236" s="95">
        <f t="shared" si="70"/>
        <v>0</v>
      </c>
      <c r="P236" s="95">
        <f t="shared" si="71"/>
        <v>0</v>
      </c>
      <c r="Q236" s="95">
        <f t="shared" si="72"/>
        <v>0</v>
      </c>
      <c r="R236" s="95">
        <f t="shared" si="60"/>
        <v>0</v>
      </c>
      <c r="S236" s="114">
        <f t="shared" si="73"/>
        <v>0</v>
      </c>
      <c r="T236" s="95">
        <f t="shared" si="74"/>
        <v>0</v>
      </c>
      <c r="U236" s="95"/>
      <c r="V236" s="95">
        <f t="shared" si="75"/>
        <v>0</v>
      </c>
      <c r="W236" s="118">
        <f t="shared" si="76"/>
        <v>0</v>
      </c>
      <c r="X236" s="136"/>
      <c r="Y236" s="136"/>
      <c r="Z236" s="136"/>
      <c r="AA236" s="136"/>
      <c r="AB236" s="136"/>
      <c r="AC236" s="136"/>
    </row>
    <row r="237" spans="1:29">
      <c r="A237" s="22"/>
      <c r="B237" s="121"/>
      <c r="C237" s="125"/>
      <c r="D237" s="92">
        <f t="shared" si="61"/>
        <v>0</v>
      </c>
      <c r="E237" s="95">
        <f t="shared" si="62"/>
        <v>0</v>
      </c>
      <c r="F237" s="95">
        <f t="shared" si="63"/>
        <v>0</v>
      </c>
      <c r="G237" s="95">
        <f t="shared" si="64"/>
        <v>0</v>
      </c>
      <c r="H237" s="95">
        <f t="shared" si="65"/>
        <v>0</v>
      </c>
      <c r="I237" s="95">
        <f t="shared" si="66"/>
        <v>0</v>
      </c>
      <c r="J237" s="95">
        <f t="shared" si="58"/>
        <v>0</v>
      </c>
      <c r="K237" s="105">
        <f t="shared" si="59"/>
        <v>0</v>
      </c>
      <c r="L237" s="95">
        <f t="shared" si="67"/>
        <v>0</v>
      </c>
      <c r="M237" s="95">
        <f t="shared" si="68"/>
        <v>0</v>
      </c>
      <c r="N237" s="95">
        <f t="shared" si="69"/>
        <v>0</v>
      </c>
      <c r="O237" s="95">
        <f t="shared" si="70"/>
        <v>0</v>
      </c>
      <c r="P237" s="95">
        <f t="shared" si="71"/>
        <v>0</v>
      </c>
      <c r="Q237" s="95">
        <f t="shared" si="72"/>
        <v>0</v>
      </c>
      <c r="R237" s="95">
        <f t="shared" si="60"/>
        <v>0</v>
      </c>
      <c r="S237" s="114">
        <f t="shared" si="73"/>
        <v>0</v>
      </c>
      <c r="T237" s="95">
        <f t="shared" si="74"/>
        <v>0</v>
      </c>
      <c r="U237" s="95"/>
      <c r="V237" s="95">
        <f t="shared" si="75"/>
        <v>0</v>
      </c>
      <c r="W237" s="118">
        <f t="shared" si="76"/>
        <v>0</v>
      </c>
      <c r="X237" s="136"/>
      <c r="Y237" s="136"/>
      <c r="Z237" s="136"/>
      <c r="AA237" s="136"/>
      <c r="AB237" s="136"/>
      <c r="AC237" s="136"/>
    </row>
    <row r="238" spans="1:29">
      <c r="A238" s="22"/>
      <c r="B238" s="121"/>
      <c r="C238" s="125"/>
      <c r="D238" s="92">
        <f t="shared" si="61"/>
        <v>0</v>
      </c>
      <c r="E238" s="95">
        <f t="shared" si="62"/>
        <v>0</v>
      </c>
      <c r="F238" s="95">
        <f t="shared" si="63"/>
        <v>0</v>
      </c>
      <c r="G238" s="95">
        <f t="shared" si="64"/>
        <v>0</v>
      </c>
      <c r="H238" s="95">
        <f t="shared" si="65"/>
        <v>0</v>
      </c>
      <c r="I238" s="95">
        <f t="shared" si="66"/>
        <v>0</v>
      </c>
      <c r="J238" s="95">
        <f t="shared" si="58"/>
        <v>0</v>
      </c>
      <c r="K238" s="105">
        <f t="shared" si="59"/>
        <v>0</v>
      </c>
      <c r="L238" s="95">
        <f t="shared" si="67"/>
        <v>0</v>
      </c>
      <c r="M238" s="95">
        <f t="shared" si="68"/>
        <v>0</v>
      </c>
      <c r="N238" s="95">
        <f t="shared" si="69"/>
        <v>0</v>
      </c>
      <c r="O238" s="95">
        <f t="shared" si="70"/>
        <v>0</v>
      </c>
      <c r="P238" s="95">
        <f t="shared" si="71"/>
        <v>0</v>
      </c>
      <c r="Q238" s="95">
        <f t="shared" si="72"/>
        <v>0</v>
      </c>
      <c r="R238" s="95">
        <f t="shared" si="60"/>
        <v>0</v>
      </c>
      <c r="S238" s="114">
        <f t="shared" si="73"/>
        <v>0</v>
      </c>
      <c r="T238" s="95">
        <f t="shared" si="74"/>
        <v>0</v>
      </c>
      <c r="U238" s="95"/>
      <c r="V238" s="95">
        <f t="shared" si="75"/>
        <v>0</v>
      </c>
      <c r="W238" s="118">
        <f t="shared" si="76"/>
        <v>0</v>
      </c>
      <c r="X238" s="136"/>
      <c r="Y238" s="136"/>
      <c r="Z238" s="136"/>
      <c r="AA238" s="136"/>
      <c r="AB238" s="136"/>
      <c r="AC238" s="136"/>
    </row>
    <row r="239" spans="1:29">
      <c r="A239" s="22"/>
      <c r="B239" s="121"/>
      <c r="C239" s="125"/>
      <c r="D239" s="92">
        <f t="shared" si="61"/>
        <v>0</v>
      </c>
      <c r="E239" s="95">
        <f t="shared" si="62"/>
        <v>0</v>
      </c>
      <c r="F239" s="95">
        <f t="shared" si="63"/>
        <v>0</v>
      </c>
      <c r="G239" s="95">
        <f t="shared" si="64"/>
        <v>0</v>
      </c>
      <c r="H239" s="95">
        <f t="shared" si="65"/>
        <v>0</v>
      </c>
      <c r="I239" s="95">
        <f t="shared" si="66"/>
        <v>0</v>
      </c>
      <c r="J239" s="95">
        <f t="shared" si="58"/>
        <v>0</v>
      </c>
      <c r="K239" s="105">
        <f t="shared" si="59"/>
        <v>0</v>
      </c>
      <c r="L239" s="95">
        <f t="shared" si="67"/>
        <v>0</v>
      </c>
      <c r="M239" s="95">
        <f t="shared" si="68"/>
        <v>0</v>
      </c>
      <c r="N239" s="95">
        <f t="shared" si="69"/>
        <v>0</v>
      </c>
      <c r="O239" s="95">
        <f t="shared" si="70"/>
        <v>0</v>
      </c>
      <c r="P239" s="95">
        <f t="shared" si="71"/>
        <v>0</v>
      </c>
      <c r="Q239" s="95">
        <f t="shared" si="72"/>
        <v>0</v>
      </c>
      <c r="R239" s="95">
        <f t="shared" si="60"/>
        <v>0</v>
      </c>
      <c r="S239" s="114">
        <f t="shared" si="73"/>
        <v>0</v>
      </c>
      <c r="T239" s="95">
        <f t="shared" si="74"/>
        <v>0</v>
      </c>
      <c r="U239" s="95"/>
      <c r="V239" s="95">
        <f t="shared" si="75"/>
        <v>0</v>
      </c>
      <c r="W239" s="118">
        <f t="shared" si="76"/>
        <v>0</v>
      </c>
      <c r="X239" s="136"/>
      <c r="Y239" s="136"/>
      <c r="Z239" s="136"/>
      <c r="AA239" s="136"/>
      <c r="AB239" s="136"/>
      <c r="AC239" s="136"/>
    </row>
    <row r="240" spans="1:29">
      <c r="A240" s="22"/>
      <c r="B240" s="121"/>
      <c r="C240" s="125"/>
      <c r="D240" s="92">
        <f t="shared" si="61"/>
        <v>0</v>
      </c>
      <c r="E240" s="95">
        <f t="shared" si="62"/>
        <v>0</v>
      </c>
      <c r="F240" s="95">
        <f t="shared" si="63"/>
        <v>0</v>
      </c>
      <c r="G240" s="95">
        <f t="shared" si="64"/>
        <v>0</v>
      </c>
      <c r="H240" s="95">
        <f t="shared" si="65"/>
        <v>0</v>
      </c>
      <c r="I240" s="95">
        <f t="shared" si="66"/>
        <v>0</v>
      </c>
      <c r="J240" s="95">
        <f t="shared" si="58"/>
        <v>0</v>
      </c>
      <c r="K240" s="105">
        <f t="shared" si="59"/>
        <v>0</v>
      </c>
      <c r="L240" s="95">
        <f t="shared" si="67"/>
        <v>0</v>
      </c>
      <c r="M240" s="95">
        <f t="shared" si="68"/>
        <v>0</v>
      </c>
      <c r="N240" s="95">
        <f t="shared" si="69"/>
        <v>0</v>
      </c>
      <c r="O240" s="95">
        <f t="shared" si="70"/>
        <v>0</v>
      </c>
      <c r="P240" s="95">
        <f t="shared" si="71"/>
        <v>0</v>
      </c>
      <c r="Q240" s="95">
        <f t="shared" si="72"/>
        <v>0</v>
      </c>
      <c r="R240" s="95">
        <f t="shared" si="60"/>
        <v>0</v>
      </c>
      <c r="S240" s="114">
        <f t="shared" si="73"/>
        <v>0</v>
      </c>
      <c r="T240" s="95">
        <f t="shared" si="74"/>
        <v>0</v>
      </c>
      <c r="U240" s="95"/>
      <c r="V240" s="95">
        <f t="shared" si="75"/>
        <v>0</v>
      </c>
      <c r="W240" s="118">
        <f t="shared" si="76"/>
        <v>0</v>
      </c>
      <c r="X240" s="136"/>
      <c r="Y240" s="136"/>
      <c r="Z240" s="136"/>
      <c r="AA240" s="136"/>
      <c r="AB240" s="136"/>
      <c r="AC240" s="136"/>
    </row>
    <row r="241" spans="1:29">
      <c r="A241" s="22"/>
      <c r="B241" s="121"/>
      <c r="C241" s="125"/>
      <c r="D241" s="92">
        <f t="shared" si="61"/>
        <v>0</v>
      </c>
      <c r="E241" s="95">
        <f t="shared" si="62"/>
        <v>0</v>
      </c>
      <c r="F241" s="95">
        <f t="shared" si="63"/>
        <v>0</v>
      </c>
      <c r="G241" s="95">
        <f t="shared" si="64"/>
        <v>0</v>
      </c>
      <c r="H241" s="95">
        <f t="shared" si="65"/>
        <v>0</v>
      </c>
      <c r="I241" s="95">
        <f t="shared" si="66"/>
        <v>0</v>
      </c>
      <c r="J241" s="95">
        <f t="shared" si="58"/>
        <v>0</v>
      </c>
      <c r="K241" s="105">
        <f t="shared" si="59"/>
        <v>0</v>
      </c>
      <c r="L241" s="95">
        <f t="shared" si="67"/>
        <v>0</v>
      </c>
      <c r="M241" s="95">
        <f t="shared" si="68"/>
        <v>0</v>
      </c>
      <c r="N241" s="95">
        <f t="shared" si="69"/>
        <v>0</v>
      </c>
      <c r="O241" s="95">
        <f t="shared" si="70"/>
        <v>0</v>
      </c>
      <c r="P241" s="95">
        <f t="shared" si="71"/>
        <v>0</v>
      </c>
      <c r="Q241" s="95">
        <f t="shared" si="72"/>
        <v>0</v>
      </c>
      <c r="R241" s="95">
        <f t="shared" si="60"/>
        <v>0</v>
      </c>
      <c r="S241" s="114">
        <f t="shared" si="73"/>
        <v>0</v>
      </c>
      <c r="T241" s="95">
        <f t="shared" si="74"/>
        <v>0</v>
      </c>
      <c r="U241" s="95"/>
      <c r="V241" s="95">
        <f t="shared" si="75"/>
        <v>0</v>
      </c>
      <c r="W241" s="118">
        <f t="shared" si="76"/>
        <v>0</v>
      </c>
      <c r="X241" s="136"/>
      <c r="Y241" s="136"/>
      <c r="Z241" s="136"/>
      <c r="AA241" s="136"/>
      <c r="AB241" s="136"/>
      <c r="AC241" s="136"/>
    </row>
    <row r="242" spans="1:29">
      <c r="A242" s="22"/>
      <c r="B242" s="121"/>
      <c r="C242" s="125"/>
      <c r="D242" s="92">
        <f t="shared" si="61"/>
        <v>0</v>
      </c>
      <c r="E242" s="95">
        <f t="shared" si="62"/>
        <v>0</v>
      </c>
      <c r="F242" s="95">
        <f t="shared" si="63"/>
        <v>0</v>
      </c>
      <c r="G242" s="95">
        <f t="shared" si="64"/>
        <v>0</v>
      </c>
      <c r="H242" s="95">
        <f t="shared" si="65"/>
        <v>0</v>
      </c>
      <c r="I242" s="95">
        <f t="shared" si="66"/>
        <v>0</v>
      </c>
      <c r="J242" s="95">
        <f t="shared" si="58"/>
        <v>0</v>
      </c>
      <c r="K242" s="105">
        <f t="shared" si="59"/>
        <v>0</v>
      </c>
      <c r="L242" s="95">
        <f t="shared" si="67"/>
        <v>0</v>
      </c>
      <c r="M242" s="95">
        <f t="shared" si="68"/>
        <v>0</v>
      </c>
      <c r="N242" s="95">
        <f t="shared" si="69"/>
        <v>0</v>
      </c>
      <c r="O242" s="95">
        <f t="shared" si="70"/>
        <v>0</v>
      </c>
      <c r="P242" s="95">
        <f t="shared" si="71"/>
        <v>0</v>
      </c>
      <c r="Q242" s="95">
        <f t="shared" si="72"/>
        <v>0</v>
      </c>
      <c r="R242" s="95">
        <f t="shared" si="60"/>
        <v>0</v>
      </c>
      <c r="S242" s="114">
        <f t="shared" si="73"/>
        <v>0</v>
      </c>
      <c r="T242" s="95">
        <f t="shared" si="74"/>
        <v>0</v>
      </c>
      <c r="U242" s="95"/>
      <c r="V242" s="95">
        <f t="shared" si="75"/>
        <v>0</v>
      </c>
      <c r="W242" s="118">
        <f t="shared" si="76"/>
        <v>0</v>
      </c>
      <c r="X242" s="136"/>
      <c r="Y242" s="136"/>
      <c r="Z242" s="136"/>
      <c r="AA242" s="136"/>
      <c r="AB242" s="136"/>
      <c r="AC242" s="136"/>
    </row>
    <row r="243" spans="1:29">
      <c r="A243" s="22"/>
      <c r="B243" s="121"/>
      <c r="C243" s="125"/>
      <c r="D243" s="92">
        <f t="shared" si="61"/>
        <v>0</v>
      </c>
      <c r="E243" s="95">
        <f t="shared" si="62"/>
        <v>0</v>
      </c>
      <c r="F243" s="95">
        <f t="shared" si="63"/>
        <v>0</v>
      </c>
      <c r="G243" s="95">
        <f t="shared" si="64"/>
        <v>0</v>
      </c>
      <c r="H243" s="95">
        <f t="shared" si="65"/>
        <v>0</v>
      </c>
      <c r="I243" s="95">
        <f t="shared" si="66"/>
        <v>0</v>
      </c>
      <c r="J243" s="95">
        <f t="shared" si="58"/>
        <v>0</v>
      </c>
      <c r="K243" s="105">
        <f t="shared" si="59"/>
        <v>0</v>
      </c>
      <c r="L243" s="95">
        <f t="shared" si="67"/>
        <v>0</v>
      </c>
      <c r="M243" s="95">
        <f t="shared" si="68"/>
        <v>0</v>
      </c>
      <c r="N243" s="95">
        <f t="shared" si="69"/>
        <v>0</v>
      </c>
      <c r="O243" s="95">
        <f t="shared" si="70"/>
        <v>0</v>
      </c>
      <c r="P243" s="95">
        <f t="shared" si="71"/>
        <v>0</v>
      </c>
      <c r="Q243" s="95">
        <f t="shared" si="72"/>
        <v>0</v>
      </c>
      <c r="R243" s="95">
        <f t="shared" si="60"/>
        <v>0</v>
      </c>
      <c r="S243" s="114">
        <f t="shared" si="73"/>
        <v>0</v>
      </c>
      <c r="T243" s="95">
        <f t="shared" si="74"/>
        <v>0</v>
      </c>
      <c r="U243" s="95"/>
      <c r="V243" s="95">
        <f t="shared" si="75"/>
        <v>0</v>
      </c>
      <c r="W243" s="118">
        <f t="shared" si="76"/>
        <v>0</v>
      </c>
      <c r="X243" s="136"/>
      <c r="Y243" s="136"/>
      <c r="Z243" s="136"/>
      <c r="AA243" s="136"/>
      <c r="AB243" s="136"/>
      <c r="AC243" s="136"/>
    </row>
    <row r="244" spans="1:29">
      <c r="A244" s="22"/>
      <c r="B244" s="121"/>
      <c r="C244" s="125"/>
      <c r="D244" s="92">
        <f t="shared" si="61"/>
        <v>0</v>
      </c>
      <c r="E244" s="95">
        <f t="shared" si="62"/>
        <v>0</v>
      </c>
      <c r="F244" s="95">
        <f t="shared" si="63"/>
        <v>0</v>
      </c>
      <c r="G244" s="95">
        <f t="shared" si="64"/>
        <v>0</v>
      </c>
      <c r="H244" s="95">
        <f t="shared" si="65"/>
        <v>0</v>
      </c>
      <c r="I244" s="95">
        <f t="shared" si="66"/>
        <v>0</v>
      </c>
      <c r="J244" s="95">
        <f t="shared" si="58"/>
        <v>0</v>
      </c>
      <c r="K244" s="105">
        <f t="shared" si="59"/>
        <v>0</v>
      </c>
      <c r="L244" s="95">
        <f t="shared" si="67"/>
        <v>0</v>
      </c>
      <c r="M244" s="95">
        <f t="shared" si="68"/>
        <v>0</v>
      </c>
      <c r="N244" s="95">
        <f t="shared" si="69"/>
        <v>0</v>
      </c>
      <c r="O244" s="95">
        <f t="shared" si="70"/>
        <v>0</v>
      </c>
      <c r="P244" s="95">
        <f t="shared" si="71"/>
        <v>0</v>
      </c>
      <c r="Q244" s="95">
        <f t="shared" si="72"/>
        <v>0</v>
      </c>
      <c r="R244" s="95">
        <f t="shared" si="60"/>
        <v>0</v>
      </c>
      <c r="S244" s="114">
        <f t="shared" si="73"/>
        <v>0</v>
      </c>
      <c r="T244" s="95">
        <f t="shared" si="74"/>
        <v>0</v>
      </c>
      <c r="U244" s="95"/>
      <c r="V244" s="95">
        <f t="shared" si="75"/>
        <v>0</v>
      </c>
      <c r="W244" s="118">
        <f t="shared" si="76"/>
        <v>0</v>
      </c>
      <c r="X244" s="136"/>
      <c r="Y244" s="136"/>
      <c r="Z244" s="136"/>
      <c r="AA244" s="136"/>
      <c r="AB244" s="136"/>
      <c r="AC244" s="136"/>
    </row>
    <row r="245" spans="1:29">
      <c r="A245" s="22"/>
      <c r="B245" s="121"/>
      <c r="C245" s="125"/>
      <c r="D245" s="92">
        <f t="shared" si="61"/>
        <v>0</v>
      </c>
      <c r="E245" s="95">
        <f t="shared" si="62"/>
        <v>0</v>
      </c>
      <c r="F245" s="95">
        <f t="shared" si="63"/>
        <v>0</v>
      </c>
      <c r="G245" s="95">
        <f t="shared" si="64"/>
        <v>0</v>
      </c>
      <c r="H245" s="95">
        <f t="shared" si="65"/>
        <v>0</v>
      </c>
      <c r="I245" s="95">
        <f t="shared" si="66"/>
        <v>0</v>
      </c>
      <c r="J245" s="95">
        <f t="shared" si="58"/>
        <v>0</v>
      </c>
      <c r="K245" s="105">
        <f t="shared" si="59"/>
        <v>0</v>
      </c>
      <c r="L245" s="95">
        <f t="shared" si="67"/>
        <v>0</v>
      </c>
      <c r="M245" s="95">
        <f t="shared" si="68"/>
        <v>0</v>
      </c>
      <c r="N245" s="95">
        <f t="shared" si="69"/>
        <v>0</v>
      </c>
      <c r="O245" s="95">
        <f t="shared" si="70"/>
        <v>0</v>
      </c>
      <c r="P245" s="95">
        <f t="shared" si="71"/>
        <v>0</v>
      </c>
      <c r="Q245" s="95">
        <f t="shared" si="72"/>
        <v>0</v>
      </c>
      <c r="R245" s="95">
        <f t="shared" si="60"/>
        <v>0</v>
      </c>
      <c r="S245" s="114">
        <f t="shared" si="73"/>
        <v>0</v>
      </c>
      <c r="T245" s="95">
        <f t="shared" si="74"/>
        <v>0</v>
      </c>
      <c r="U245" s="95"/>
      <c r="V245" s="95">
        <f t="shared" si="75"/>
        <v>0</v>
      </c>
      <c r="W245" s="118">
        <f t="shared" si="76"/>
        <v>0</v>
      </c>
      <c r="X245" s="136"/>
      <c r="Y245" s="136"/>
      <c r="Z245" s="136"/>
      <c r="AA245" s="136"/>
      <c r="AB245" s="136"/>
      <c r="AC245" s="136"/>
    </row>
    <row r="246" spans="1:29">
      <c r="A246" s="22"/>
      <c r="B246" s="121"/>
      <c r="C246" s="125"/>
      <c r="D246" s="92">
        <f t="shared" si="61"/>
        <v>0</v>
      </c>
      <c r="E246" s="95">
        <f t="shared" si="62"/>
        <v>0</v>
      </c>
      <c r="F246" s="95">
        <f t="shared" si="63"/>
        <v>0</v>
      </c>
      <c r="G246" s="95">
        <f t="shared" si="64"/>
        <v>0</v>
      </c>
      <c r="H246" s="95">
        <f t="shared" si="65"/>
        <v>0</v>
      </c>
      <c r="I246" s="95">
        <f t="shared" si="66"/>
        <v>0</v>
      </c>
      <c r="J246" s="95">
        <f t="shared" si="58"/>
        <v>0</v>
      </c>
      <c r="K246" s="105">
        <f t="shared" si="59"/>
        <v>0</v>
      </c>
      <c r="L246" s="95">
        <f t="shared" si="67"/>
        <v>0</v>
      </c>
      <c r="M246" s="95">
        <f t="shared" si="68"/>
        <v>0</v>
      </c>
      <c r="N246" s="95">
        <f t="shared" si="69"/>
        <v>0</v>
      </c>
      <c r="O246" s="95">
        <f t="shared" si="70"/>
        <v>0</v>
      </c>
      <c r="P246" s="95">
        <f t="shared" si="71"/>
        <v>0</v>
      </c>
      <c r="Q246" s="95">
        <f t="shared" si="72"/>
        <v>0</v>
      </c>
      <c r="R246" s="95">
        <f t="shared" si="60"/>
        <v>0</v>
      </c>
      <c r="S246" s="114">
        <f t="shared" si="73"/>
        <v>0</v>
      </c>
      <c r="T246" s="95">
        <f t="shared" si="74"/>
        <v>0</v>
      </c>
      <c r="U246" s="95"/>
      <c r="V246" s="95">
        <f t="shared" si="75"/>
        <v>0</v>
      </c>
      <c r="W246" s="118">
        <f t="shared" si="76"/>
        <v>0</v>
      </c>
      <c r="X246" s="136"/>
      <c r="Y246" s="136"/>
      <c r="Z246" s="136"/>
      <c r="AA246" s="136"/>
      <c r="AB246" s="136"/>
      <c r="AC246" s="136"/>
    </row>
    <row r="247" spans="1:29">
      <c r="A247" s="22"/>
      <c r="B247" s="121"/>
      <c r="C247" s="125"/>
      <c r="D247" s="92">
        <f t="shared" si="61"/>
        <v>0</v>
      </c>
      <c r="E247" s="95">
        <f t="shared" si="62"/>
        <v>0</v>
      </c>
      <c r="F247" s="95">
        <f t="shared" si="63"/>
        <v>0</v>
      </c>
      <c r="G247" s="95">
        <f t="shared" si="64"/>
        <v>0</v>
      </c>
      <c r="H247" s="95">
        <f t="shared" si="65"/>
        <v>0</v>
      </c>
      <c r="I247" s="95">
        <f t="shared" si="66"/>
        <v>0</v>
      </c>
      <c r="J247" s="95">
        <f t="shared" si="58"/>
        <v>0</v>
      </c>
      <c r="K247" s="105">
        <f t="shared" si="59"/>
        <v>0</v>
      </c>
      <c r="L247" s="95">
        <f t="shared" si="67"/>
        <v>0</v>
      </c>
      <c r="M247" s="95">
        <f t="shared" si="68"/>
        <v>0</v>
      </c>
      <c r="N247" s="95">
        <f t="shared" si="69"/>
        <v>0</v>
      </c>
      <c r="O247" s="95">
        <f t="shared" si="70"/>
        <v>0</v>
      </c>
      <c r="P247" s="95">
        <f t="shared" si="71"/>
        <v>0</v>
      </c>
      <c r="Q247" s="95">
        <f t="shared" si="72"/>
        <v>0</v>
      </c>
      <c r="R247" s="95">
        <f t="shared" si="60"/>
        <v>0</v>
      </c>
      <c r="S247" s="114">
        <f t="shared" si="73"/>
        <v>0</v>
      </c>
      <c r="T247" s="95">
        <f t="shared" si="74"/>
        <v>0</v>
      </c>
      <c r="U247" s="95"/>
      <c r="V247" s="95">
        <f t="shared" si="75"/>
        <v>0</v>
      </c>
      <c r="W247" s="118">
        <f t="shared" si="76"/>
        <v>0</v>
      </c>
      <c r="X247" s="136"/>
      <c r="Y247" s="136"/>
      <c r="Z247" s="136"/>
      <c r="AA247" s="136"/>
      <c r="AB247" s="136"/>
      <c r="AC247" s="136"/>
    </row>
    <row r="248" spans="1:29">
      <c r="A248" s="22"/>
      <c r="B248" s="121"/>
      <c r="C248" s="125"/>
      <c r="D248" s="92">
        <f t="shared" si="61"/>
        <v>0</v>
      </c>
      <c r="E248" s="95">
        <f t="shared" si="62"/>
        <v>0</v>
      </c>
      <c r="F248" s="95">
        <f t="shared" si="63"/>
        <v>0</v>
      </c>
      <c r="G248" s="95">
        <f t="shared" si="64"/>
        <v>0</v>
      </c>
      <c r="H248" s="95">
        <f t="shared" si="65"/>
        <v>0</v>
      </c>
      <c r="I248" s="95">
        <f t="shared" si="66"/>
        <v>0</v>
      </c>
      <c r="J248" s="95">
        <f t="shared" si="58"/>
        <v>0</v>
      </c>
      <c r="K248" s="105">
        <f t="shared" si="59"/>
        <v>0</v>
      </c>
      <c r="L248" s="95">
        <f t="shared" si="67"/>
        <v>0</v>
      </c>
      <c r="M248" s="95">
        <f t="shared" si="68"/>
        <v>0</v>
      </c>
      <c r="N248" s="95">
        <f t="shared" si="69"/>
        <v>0</v>
      </c>
      <c r="O248" s="95">
        <f t="shared" si="70"/>
        <v>0</v>
      </c>
      <c r="P248" s="95">
        <f t="shared" si="71"/>
        <v>0</v>
      </c>
      <c r="Q248" s="95">
        <f t="shared" si="72"/>
        <v>0</v>
      </c>
      <c r="R248" s="95">
        <f t="shared" si="60"/>
        <v>0</v>
      </c>
      <c r="S248" s="114">
        <f t="shared" si="73"/>
        <v>0</v>
      </c>
      <c r="T248" s="95">
        <f t="shared" si="74"/>
        <v>0</v>
      </c>
      <c r="U248" s="95"/>
      <c r="V248" s="95">
        <f t="shared" si="75"/>
        <v>0</v>
      </c>
      <c r="W248" s="118">
        <f t="shared" si="76"/>
        <v>0</v>
      </c>
      <c r="X248" s="136"/>
      <c r="Y248" s="136"/>
      <c r="Z248" s="136"/>
      <c r="AA248" s="136"/>
      <c r="AB248" s="136"/>
      <c r="AC248" s="136"/>
    </row>
    <row r="249" spans="1:29">
      <c r="A249" s="22"/>
      <c r="B249" s="121"/>
      <c r="C249" s="125"/>
      <c r="D249" s="92">
        <f t="shared" si="61"/>
        <v>0</v>
      </c>
      <c r="E249" s="95">
        <f t="shared" si="62"/>
        <v>0</v>
      </c>
      <c r="F249" s="95">
        <f t="shared" si="63"/>
        <v>0</v>
      </c>
      <c r="G249" s="95">
        <f t="shared" si="64"/>
        <v>0</v>
      </c>
      <c r="H249" s="95">
        <f t="shared" si="65"/>
        <v>0</v>
      </c>
      <c r="I249" s="95">
        <f t="shared" si="66"/>
        <v>0</v>
      </c>
      <c r="J249" s="95">
        <f t="shared" si="58"/>
        <v>0</v>
      </c>
      <c r="K249" s="105">
        <f t="shared" si="59"/>
        <v>0</v>
      </c>
      <c r="L249" s="95">
        <f t="shared" si="67"/>
        <v>0</v>
      </c>
      <c r="M249" s="95">
        <f t="shared" si="68"/>
        <v>0</v>
      </c>
      <c r="N249" s="95">
        <f t="shared" si="69"/>
        <v>0</v>
      </c>
      <c r="O249" s="95">
        <f t="shared" si="70"/>
        <v>0</v>
      </c>
      <c r="P249" s="95">
        <f t="shared" si="71"/>
        <v>0</v>
      </c>
      <c r="Q249" s="95">
        <f t="shared" si="72"/>
        <v>0</v>
      </c>
      <c r="R249" s="95">
        <f t="shared" si="60"/>
        <v>0</v>
      </c>
      <c r="S249" s="114">
        <f t="shared" si="73"/>
        <v>0</v>
      </c>
      <c r="T249" s="95">
        <f t="shared" si="74"/>
        <v>0</v>
      </c>
      <c r="U249" s="95"/>
      <c r="V249" s="95">
        <f t="shared" si="75"/>
        <v>0</v>
      </c>
      <c r="W249" s="118">
        <f t="shared" si="76"/>
        <v>0</v>
      </c>
      <c r="X249" s="136"/>
      <c r="Y249" s="136"/>
      <c r="Z249" s="136"/>
      <c r="AA249" s="136"/>
      <c r="AB249" s="136"/>
      <c r="AC249" s="136"/>
    </row>
    <row r="250" spans="1:29">
      <c r="A250" s="22"/>
      <c r="B250" s="121"/>
      <c r="C250" s="125"/>
      <c r="D250" s="92">
        <f t="shared" si="61"/>
        <v>0</v>
      </c>
      <c r="E250" s="95">
        <f t="shared" si="62"/>
        <v>0</v>
      </c>
      <c r="F250" s="95">
        <f t="shared" si="63"/>
        <v>0</v>
      </c>
      <c r="G250" s="95">
        <f t="shared" si="64"/>
        <v>0</v>
      </c>
      <c r="H250" s="95">
        <f t="shared" si="65"/>
        <v>0</v>
      </c>
      <c r="I250" s="95">
        <f t="shared" si="66"/>
        <v>0</v>
      </c>
      <c r="J250" s="95">
        <f t="shared" si="58"/>
        <v>0</v>
      </c>
      <c r="K250" s="105">
        <f t="shared" si="59"/>
        <v>0</v>
      </c>
      <c r="L250" s="95">
        <f t="shared" si="67"/>
        <v>0</v>
      </c>
      <c r="M250" s="95">
        <f t="shared" si="68"/>
        <v>0</v>
      </c>
      <c r="N250" s="95">
        <f t="shared" si="69"/>
        <v>0</v>
      </c>
      <c r="O250" s="95">
        <f t="shared" si="70"/>
        <v>0</v>
      </c>
      <c r="P250" s="95">
        <f t="shared" si="71"/>
        <v>0</v>
      </c>
      <c r="Q250" s="95">
        <f t="shared" si="72"/>
        <v>0</v>
      </c>
      <c r="R250" s="95">
        <f t="shared" si="60"/>
        <v>0</v>
      </c>
      <c r="S250" s="114">
        <f t="shared" si="73"/>
        <v>0</v>
      </c>
      <c r="T250" s="95">
        <f t="shared" si="74"/>
        <v>0</v>
      </c>
      <c r="U250" s="95"/>
      <c r="V250" s="95">
        <f t="shared" si="75"/>
        <v>0</v>
      </c>
      <c r="W250" s="118">
        <f t="shared" si="76"/>
        <v>0</v>
      </c>
      <c r="X250" s="136"/>
      <c r="Y250" s="136"/>
      <c r="Z250" s="136"/>
      <c r="AA250" s="136"/>
      <c r="AB250" s="136"/>
      <c r="AC250" s="136"/>
    </row>
    <row r="251" spans="1:29">
      <c r="A251" s="185"/>
      <c r="B251" s="180"/>
      <c r="C251" s="188"/>
      <c r="D251" s="92">
        <f t="shared" si="61"/>
        <v>0</v>
      </c>
      <c r="E251" s="95">
        <f t="shared" si="62"/>
        <v>0</v>
      </c>
      <c r="F251" s="95">
        <f t="shared" si="63"/>
        <v>0</v>
      </c>
      <c r="G251" s="95">
        <f t="shared" si="64"/>
        <v>0</v>
      </c>
      <c r="H251" s="95">
        <f t="shared" si="65"/>
        <v>0</v>
      </c>
      <c r="I251" s="95">
        <f t="shared" si="66"/>
        <v>0</v>
      </c>
      <c r="J251" s="95">
        <f t="shared" si="58"/>
        <v>0</v>
      </c>
      <c r="K251" s="105">
        <f t="shared" si="59"/>
        <v>0</v>
      </c>
      <c r="L251" s="95">
        <f t="shared" si="67"/>
        <v>0</v>
      </c>
      <c r="M251" s="95">
        <f t="shared" si="68"/>
        <v>0</v>
      </c>
      <c r="N251" s="95">
        <f t="shared" si="69"/>
        <v>0</v>
      </c>
      <c r="O251" s="95">
        <f t="shared" si="70"/>
        <v>0</v>
      </c>
      <c r="P251" s="95">
        <f t="shared" si="71"/>
        <v>0</v>
      </c>
      <c r="Q251" s="95">
        <f t="shared" si="72"/>
        <v>0</v>
      </c>
      <c r="R251" s="95">
        <f t="shared" si="60"/>
        <v>0</v>
      </c>
      <c r="S251" s="114">
        <f t="shared" si="73"/>
        <v>0</v>
      </c>
      <c r="T251" s="95">
        <f t="shared" si="74"/>
        <v>0</v>
      </c>
      <c r="U251" s="95"/>
      <c r="V251" s="95">
        <f t="shared" si="75"/>
        <v>0</v>
      </c>
      <c r="W251" s="118">
        <f t="shared" si="76"/>
        <v>0</v>
      </c>
      <c r="X251" s="136"/>
      <c r="Y251" s="136"/>
      <c r="Z251" s="136"/>
      <c r="AA251" s="136"/>
      <c r="AB251" s="136"/>
      <c r="AC251" s="136"/>
    </row>
    <row r="252" spans="1:29">
      <c r="A252" s="22"/>
      <c r="B252" s="121"/>
      <c r="C252" s="125"/>
      <c r="D252" s="92">
        <f t="shared" si="61"/>
        <v>0</v>
      </c>
      <c r="E252" s="95">
        <f t="shared" si="62"/>
        <v>0</v>
      </c>
      <c r="F252" s="95">
        <f t="shared" si="63"/>
        <v>0</v>
      </c>
      <c r="G252" s="95">
        <f t="shared" si="64"/>
        <v>0</v>
      </c>
      <c r="H252" s="95">
        <f t="shared" si="65"/>
        <v>0</v>
      </c>
      <c r="I252" s="95">
        <f t="shared" si="66"/>
        <v>0</v>
      </c>
      <c r="J252" s="95">
        <f t="shared" si="58"/>
        <v>0</v>
      </c>
      <c r="K252" s="105">
        <f t="shared" si="59"/>
        <v>0</v>
      </c>
      <c r="L252" s="95">
        <f t="shared" si="67"/>
        <v>0</v>
      </c>
      <c r="M252" s="95">
        <f t="shared" si="68"/>
        <v>0</v>
      </c>
      <c r="N252" s="95">
        <f t="shared" si="69"/>
        <v>0</v>
      </c>
      <c r="O252" s="95">
        <f t="shared" si="70"/>
        <v>0</v>
      </c>
      <c r="P252" s="95">
        <f t="shared" si="71"/>
        <v>0</v>
      </c>
      <c r="Q252" s="95">
        <f t="shared" si="72"/>
        <v>0</v>
      </c>
      <c r="R252" s="95">
        <f t="shared" si="60"/>
        <v>0</v>
      </c>
      <c r="S252" s="114">
        <f t="shared" si="73"/>
        <v>0</v>
      </c>
      <c r="T252" s="95">
        <f t="shared" si="74"/>
        <v>0</v>
      </c>
      <c r="U252" s="95"/>
      <c r="V252" s="95">
        <f t="shared" si="75"/>
        <v>0</v>
      </c>
      <c r="W252" s="118">
        <f t="shared" si="76"/>
        <v>0</v>
      </c>
      <c r="X252" s="136"/>
      <c r="Y252" s="136"/>
      <c r="Z252" s="136"/>
      <c r="AA252" s="136"/>
      <c r="AB252" s="136"/>
      <c r="AC252" s="136"/>
    </row>
    <row r="253" spans="1:29">
      <c r="A253" s="22"/>
      <c r="B253" s="121"/>
      <c r="C253" s="125"/>
      <c r="D253" s="92">
        <f t="shared" si="61"/>
        <v>0</v>
      </c>
      <c r="E253" s="95">
        <f t="shared" si="62"/>
        <v>0</v>
      </c>
      <c r="F253" s="95">
        <f t="shared" si="63"/>
        <v>0</v>
      </c>
      <c r="G253" s="95">
        <f t="shared" si="64"/>
        <v>0</v>
      </c>
      <c r="H253" s="95">
        <f t="shared" si="65"/>
        <v>0</v>
      </c>
      <c r="I253" s="95">
        <f t="shared" si="66"/>
        <v>0</v>
      </c>
      <c r="J253" s="95">
        <f t="shared" si="58"/>
        <v>0</v>
      </c>
      <c r="K253" s="105">
        <f t="shared" si="59"/>
        <v>0</v>
      </c>
      <c r="L253" s="95">
        <f t="shared" si="67"/>
        <v>0</v>
      </c>
      <c r="M253" s="95">
        <f t="shared" si="68"/>
        <v>0</v>
      </c>
      <c r="N253" s="95">
        <f t="shared" si="69"/>
        <v>0</v>
      </c>
      <c r="O253" s="95">
        <f t="shared" si="70"/>
        <v>0</v>
      </c>
      <c r="P253" s="95">
        <f t="shared" si="71"/>
        <v>0</v>
      </c>
      <c r="Q253" s="95">
        <f t="shared" si="72"/>
        <v>0</v>
      </c>
      <c r="R253" s="95">
        <f t="shared" si="60"/>
        <v>0</v>
      </c>
      <c r="S253" s="114">
        <f t="shared" si="73"/>
        <v>0</v>
      </c>
      <c r="T253" s="95">
        <f t="shared" si="74"/>
        <v>0</v>
      </c>
      <c r="U253" s="95"/>
      <c r="V253" s="95">
        <f t="shared" si="75"/>
        <v>0</v>
      </c>
      <c r="W253" s="118">
        <f t="shared" si="76"/>
        <v>0</v>
      </c>
      <c r="X253" s="136"/>
      <c r="Y253" s="136"/>
      <c r="Z253" s="136"/>
      <c r="AA253" s="136"/>
      <c r="AB253" s="136"/>
      <c r="AC253" s="136"/>
    </row>
    <row r="254" spans="1:29">
      <c r="A254" s="22"/>
      <c r="B254" s="121"/>
      <c r="C254" s="125"/>
      <c r="D254" s="92">
        <f t="shared" si="61"/>
        <v>0</v>
      </c>
      <c r="E254" s="95">
        <f t="shared" si="62"/>
        <v>0</v>
      </c>
      <c r="F254" s="95">
        <f t="shared" si="63"/>
        <v>0</v>
      </c>
      <c r="G254" s="95">
        <f t="shared" si="64"/>
        <v>0</v>
      </c>
      <c r="H254" s="95">
        <f t="shared" si="65"/>
        <v>0</v>
      </c>
      <c r="I254" s="95">
        <f t="shared" si="66"/>
        <v>0</v>
      </c>
      <c r="J254" s="95">
        <f t="shared" si="58"/>
        <v>0</v>
      </c>
      <c r="K254" s="105">
        <f t="shared" si="59"/>
        <v>0</v>
      </c>
      <c r="L254" s="95">
        <f t="shared" si="67"/>
        <v>0</v>
      </c>
      <c r="M254" s="95">
        <f t="shared" si="68"/>
        <v>0</v>
      </c>
      <c r="N254" s="95">
        <f t="shared" si="69"/>
        <v>0</v>
      </c>
      <c r="O254" s="95">
        <f t="shared" si="70"/>
        <v>0</v>
      </c>
      <c r="P254" s="95">
        <f t="shared" si="71"/>
        <v>0</v>
      </c>
      <c r="Q254" s="95">
        <f t="shared" si="72"/>
        <v>0</v>
      </c>
      <c r="R254" s="95">
        <f t="shared" si="60"/>
        <v>0</v>
      </c>
      <c r="S254" s="114">
        <f t="shared" si="73"/>
        <v>0</v>
      </c>
      <c r="T254" s="95">
        <f t="shared" si="74"/>
        <v>0</v>
      </c>
      <c r="U254" s="95"/>
      <c r="V254" s="95">
        <f t="shared" si="75"/>
        <v>0</v>
      </c>
      <c r="W254" s="118">
        <f t="shared" si="76"/>
        <v>0</v>
      </c>
      <c r="X254" s="136"/>
      <c r="Y254" s="136"/>
      <c r="Z254" s="136"/>
      <c r="AA254" s="136"/>
      <c r="AB254" s="136"/>
      <c r="AC254" s="136"/>
    </row>
    <row r="255" spans="1:29">
      <c r="A255" s="185"/>
      <c r="B255" s="180"/>
      <c r="C255" s="188"/>
      <c r="D255" s="92">
        <f t="shared" si="61"/>
        <v>0</v>
      </c>
      <c r="E255" s="95">
        <f t="shared" si="62"/>
        <v>0</v>
      </c>
      <c r="F255" s="95">
        <f t="shared" si="63"/>
        <v>0</v>
      </c>
      <c r="G255" s="95">
        <f t="shared" si="64"/>
        <v>0</v>
      </c>
      <c r="H255" s="95">
        <f t="shared" si="65"/>
        <v>0</v>
      </c>
      <c r="I255" s="95">
        <f t="shared" si="66"/>
        <v>0</v>
      </c>
      <c r="J255" s="95">
        <f t="shared" si="58"/>
        <v>0</v>
      </c>
      <c r="K255" s="105">
        <f t="shared" si="59"/>
        <v>0</v>
      </c>
      <c r="L255" s="95">
        <f t="shared" si="67"/>
        <v>0</v>
      </c>
      <c r="M255" s="95">
        <f t="shared" si="68"/>
        <v>0</v>
      </c>
      <c r="N255" s="95">
        <f t="shared" si="69"/>
        <v>0</v>
      </c>
      <c r="O255" s="95">
        <f t="shared" si="70"/>
        <v>0</v>
      </c>
      <c r="P255" s="95">
        <f t="shared" si="71"/>
        <v>0</v>
      </c>
      <c r="Q255" s="95">
        <f t="shared" si="72"/>
        <v>0</v>
      </c>
      <c r="R255" s="95">
        <f t="shared" si="60"/>
        <v>0</v>
      </c>
      <c r="S255" s="114">
        <f t="shared" si="73"/>
        <v>0</v>
      </c>
      <c r="T255" s="95">
        <f t="shared" si="74"/>
        <v>0</v>
      </c>
      <c r="U255" s="95"/>
      <c r="V255" s="95">
        <f t="shared" si="75"/>
        <v>0</v>
      </c>
      <c r="W255" s="118">
        <f t="shared" si="76"/>
        <v>0</v>
      </c>
      <c r="X255" s="136"/>
      <c r="Y255" s="136"/>
      <c r="Z255" s="136"/>
      <c r="AA255" s="136"/>
      <c r="AB255" s="136"/>
      <c r="AC255" s="136"/>
    </row>
    <row r="256" spans="1:29">
      <c r="A256" s="22"/>
      <c r="B256" s="121"/>
      <c r="C256" s="24"/>
      <c r="D256" s="92">
        <f t="shared" si="61"/>
        <v>0</v>
      </c>
      <c r="E256" s="95">
        <f t="shared" si="62"/>
        <v>0</v>
      </c>
      <c r="F256" s="95">
        <f t="shared" si="63"/>
        <v>0</v>
      </c>
      <c r="G256" s="95">
        <f t="shared" si="64"/>
        <v>0</v>
      </c>
      <c r="H256" s="95">
        <f t="shared" si="65"/>
        <v>0</v>
      </c>
      <c r="I256" s="95">
        <f t="shared" si="66"/>
        <v>0</v>
      </c>
      <c r="J256" s="95">
        <f t="shared" si="58"/>
        <v>0</v>
      </c>
      <c r="K256" s="105">
        <f t="shared" si="59"/>
        <v>0</v>
      </c>
      <c r="L256" s="95">
        <f t="shared" si="67"/>
        <v>0</v>
      </c>
      <c r="M256" s="95">
        <f t="shared" si="68"/>
        <v>0</v>
      </c>
      <c r="N256" s="95">
        <f t="shared" si="69"/>
        <v>0</v>
      </c>
      <c r="O256" s="95">
        <f t="shared" si="70"/>
        <v>0</v>
      </c>
      <c r="P256" s="95">
        <f t="shared" si="71"/>
        <v>0</v>
      </c>
      <c r="Q256" s="95">
        <f t="shared" si="72"/>
        <v>0</v>
      </c>
      <c r="R256" s="95">
        <f t="shared" si="60"/>
        <v>0</v>
      </c>
      <c r="S256" s="114">
        <f t="shared" si="73"/>
        <v>0</v>
      </c>
      <c r="T256" s="95">
        <f t="shared" si="74"/>
        <v>0</v>
      </c>
      <c r="U256" s="95"/>
      <c r="V256" s="95">
        <f t="shared" si="75"/>
        <v>0</v>
      </c>
      <c r="W256" s="118">
        <f t="shared" si="76"/>
        <v>0</v>
      </c>
      <c r="X256" s="136"/>
      <c r="Y256" s="136"/>
      <c r="Z256" s="136"/>
      <c r="AA256" s="136"/>
      <c r="AB256" s="136"/>
      <c r="AC256" s="136"/>
    </row>
    <row r="257" spans="1:29">
      <c r="A257" s="22"/>
      <c r="B257" s="121"/>
      <c r="C257" s="24"/>
      <c r="D257" s="92">
        <f t="shared" si="61"/>
        <v>0</v>
      </c>
      <c r="E257" s="95">
        <f t="shared" si="62"/>
        <v>0</v>
      </c>
      <c r="F257" s="95">
        <f t="shared" si="63"/>
        <v>0</v>
      </c>
      <c r="G257" s="95">
        <f t="shared" si="64"/>
        <v>0</v>
      </c>
      <c r="H257" s="95">
        <f t="shared" si="65"/>
        <v>0</v>
      </c>
      <c r="I257" s="95">
        <f t="shared" si="66"/>
        <v>0</v>
      </c>
      <c r="J257" s="95">
        <f t="shared" si="58"/>
        <v>0</v>
      </c>
      <c r="K257" s="105">
        <f t="shared" si="59"/>
        <v>0</v>
      </c>
      <c r="L257" s="95">
        <f t="shared" si="67"/>
        <v>0</v>
      </c>
      <c r="M257" s="95">
        <f t="shared" si="68"/>
        <v>0</v>
      </c>
      <c r="N257" s="95">
        <f t="shared" si="69"/>
        <v>0</v>
      </c>
      <c r="O257" s="95">
        <f t="shared" si="70"/>
        <v>0</v>
      </c>
      <c r="P257" s="95">
        <f t="shared" si="71"/>
        <v>0</v>
      </c>
      <c r="Q257" s="95">
        <f t="shared" si="72"/>
        <v>0</v>
      </c>
      <c r="R257" s="95">
        <f t="shared" si="60"/>
        <v>0</v>
      </c>
      <c r="S257" s="114">
        <f t="shared" si="73"/>
        <v>0</v>
      </c>
      <c r="T257" s="95">
        <f t="shared" si="74"/>
        <v>0</v>
      </c>
      <c r="U257" s="95"/>
      <c r="V257" s="95">
        <f t="shared" si="75"/>
        <v>0</v>
      </c>
      <c r="W257" s="118">
        <f t="shared" si="76"/>
        <v>0</v>
      </c>
      <c r="X257" s="136"/>
      <c r="Y257" s="136"/>
      <c r="Z257" s="136"/>
      <c r="AA257" s="136"/>
      <c r="AB257" s="136"/>
      <c r="AC257" s="136"/>
    </row>
    <row r="258" spans="1:29">
      <c r="A258" s="22"/>
      <c r="B258" s="121"/>
      <c r="C258" s="24"/>
      <c r="D258" s="92">
        <f t="shared" si="61"/>
        <v>0</v>
      </c>
      <c r="E258" s="95">
        <f t="shared" si="62"/>
        <v>0</v>
      </c>
      <c r="F258" s="95">
        <f t="shared" si="63"/>
        <v>0</v>
      </c>
      <c r="G258" s="95">
        <f t="shared" si="64"/>
        <v>0</v>
      </c>
      <c r="H258" s="95">
        <f t="shared" si="65"/>
        <v>0</v>
      </c>
      <c r="I258" s="95">
        <f t="shared" si="66"/>
        <v>0</v>
      </c>
      <c r="J258" s="95">
        <f t="shared" si="58"/>
        <v>0</v>
      </c>
      <c r="K258" s="105">
        <f t="shared" si="59"/>
        <v>0</v>
      </c>
      <c r="L258" s="95">
        <f t="shared" si="67"/>
        <v>0</v>
      </c>
      <c r="M258" s="95">
        <f t="shared" si="68"/>
        <v>0</v>
      </c>
      <c r="N258" s="95">
        <f t="shared" si="69"/>
        <v>0</v>
      </c>
      <c r="O258" s="95">
        <f t="shared" si="70"/>
        <v>0</v>
      </c>
      <c r="P258" s="95">
        <f t="shared" si="71"/>
        <v>0</v>
      </c>
      <c r="Q258" s="95">
        <f t="shared" si="72"/>
        <v>0</v>
      </c>
      <c r="R258" s="95">
        <f t="shared" si="60"/>
        <v>0</v>
      </c>
      <c r="S258" s="114">
        <f t="shared" si="73"/>
        <v>0</v>
      </c>
      <c r="T258" s="95">
        <f t="shared" si="74"/>
        <v>0</v>
      </c>
      <c r="U258" s="95"/>
      <c r="V258" s="95">
        <f t="shared" si="75"/>
        <v>0</v>
      </c>
      <c r="W258" s="118">
        <f t="shared" si="76"/>
        <v>0</v>
      </c>
      <c r="X258" s="136"/>
      <c r="Y258" s="136"/>
      <c r="Z258" s="136"/>
      <c r="AA258" s="136"/>
      <c r="AB258" s="136"/>
      <c r="AC258" s="136"/>
    </row>
    <row r="259" spans="1:29">
      <c r="A259" s="185"/>
      <c r="B259" s="180"/>
      <c r="C259" s="186"/>
      <c r="D259" s="92">
        <f t="shared" si="61"/>
        <v>0</v>
      </c>
      <c r="E259" s="95">
        <f t="shared" si="62"/>
        <v>0</v>
      </c>
      <c r="F259" s="95">
        <f t="shared" si="63"/>
        <v>0</v>
      </c>
      <c r="G259" s="95">
        <f t="shared" si="64"/>
        <v>0</v>
      </c>
      <c r="H259" s="95">
        <f t="shared" si="65"/>
        <v>0</v>
      </c>
      <c r="I259" s="95">
        <f t="shared" si="66"/>
        <v>0</v>
      </c>
      <c r="J259" s="95">
        <f t="shared" si="58"/>
        <v>0</v>
      </c>
      <c r="K259" s="105">
        <f t="shared" si="59"/>
        <v>0</v>
      </c>
      <c r="L259" s="95">
        <f t="shared" si="67"/>
        <v>0</v>
      </c>
      <c r="M259" s="95">
        <f t="shared" si="68"/>
        <v>0</v>
      </c>
      <c r="N259" s="95">
        <f t="shared" si="69"/>
        <v>0</v>
      </c>
      <c r="O259" s="95">
        <f t="shared" si="70"/>
        <v>0</v>
      </c>
      <c r="P259" s="95">
        <f t="shared" si="71"/>
        <v>0</v>
      </c>
      <c r="Q259" s="95">
        <f t="shared" si="72"/>
        <v>0</v>
      </c>
      <c r="R259" s="95">
        <f t="shared" si="60"/>
        <v>0</v>
      </c>
      <c r="S259" s="114">
        <f t="shared" si="73"/>
        <v>0</v>
      </c>
      <c r="T259" s="95">
        <f t="shared" si="74"/>
        <v>0</v>
      </c>
      <c r="U259" s="95"/>
      <c r="V259" s="95">
        <f t="shared" si="75"/>
        <v>0</v>
      </c>
      <c r="W259" s="118">
        <f t="shared" si="76"/>
        <v>0</v>
      </c>
      <c r="X259" s="136"/>
      <c r="Y259" s="136"/>
      <c r="Z259" s="136"/>
      <c r="AA259" s="136"/>
      <c r="AB259" s="136"/>
      <c r="AC259" s="136"/>
    </row>
    <row r="260" spans="1:29">
      <c r="A260" s="126"/>
      <c r="B260" s="127"/>
      <c r="C260" s="187"/>
      <c r="D260" s="92">
        <f t="shared" si="61"/>
        <v>0</v>
      </c>
      <c r="E260" s="95">
        <f t="shared" si="62"/>
        <v>0</v>
      </c>
      <c r="F260" s="95">
        <f t="shared" si="63"/>
        <v>0</v>
      </c>
      <c r="G260" s="95">
        <f t="shared" si="64"/>
        <v>0</v>
      </c>
      <c r="H260" s="95">
        <f t="shared" si="65"/>
        <v>0</v>
      </c>
      <c r="I260" s="95">
        <f t="shared" si="66"/>
        <v>0</v>
      </c>
      <c r="J260" s="95">
        <f t="shared" si="58"/>
        <v>0</v>
      </c>
      <c r="K260" s="105">
        <f t="shared" si="59"/>
        <v>0</v>
      </c>
      <c r="L260" s="95">
        <f t="shared" si="67"/>
        <v>0</v>
      </c>
      <c r="M260" s="95">
        <f t="shared" si="68"/>
        <v>0</v>
      </c>
      <c r="N260" s="95">
        <f t="shared" si="69"/>
        <v>0</v>
      </c>
      <c r="O260" s="95">
        <f t="shared" si="70"/>
        <v>0</v>
      </c>
      <c r="P260" s="95">
        <f t="shared" si="71"/>
        <v>0</v>
      </c>
      <c r="Q260" s="95">
        <f t="shared" si="72"/>
        <v>0</v>
      </c>
      <c r="R260" s="95">
        <f t="shared" si="60"/>
        <v>0</v>
      </c>
      <c r="S260" s="114">
        <f t="shared" si="73"/>
        <v>0</v>
      </c>
      <c r="T260" s="95">
        <f t="shared" si="74"/>
        <v>0</v>
      </c>
      <c r="U260" s="95"/>
      <c r="V260" s="95">
        <f t="shared" si="75"/>
        <v>0</v>
      </c>
      <c r="W260" s="118">
        <f t="shared" si="76"/>
        <v>0</v>
      </c>
      <c r="X260" s="136"/>
      <c r="Y260" s="136"/>
      <c r="Z260" s="136"/>
      <c r="AA260" s="136"/>
      <c r="AB260" s="136"/>
      <c r="AC260" s="136"/>
    </row>
    <row r="261" spans="1:29">
      <c r="A261" s="126"/>
      <c r="B261" s="127"/>
      <c r="C261" s="128"/>
      <c r="D261" s="92">
        <f t="shared" si="61"/>
        <v>0</v>
      </c>
      <c r="E261" s="95">
        <f t="shared" si="62"/>
        <v>0</v>
      </c>
      <c r="F261" s="95">
        <f t="shared" si="63"/>
        <v>0</v>
      </c>
      <c r="G261" s="95">
        <f t="shared" si="64"/>
        <v>0</v>
      </c>
      <c r="H261" s="95">
        <f t="shared" si="65"/>
        <v>0</v>
      </c>
      <c r="I261" s="95">
        <f t="shared" si="66"/>
        <v>0</v>
      </c>
      <c r="J261" s="95">
        <f t="shared" si="58"/>
        <v>0</v>
      </c>
      <c r="K261" s="105">
        <f t="shared" si="59"/>
        <v>0</v>
      </c>
      <c r="L261" s="95">
        <f t="shared" si="67"/>
        <v>0</v>
      </c>
      <c r="M261" s="95">
        <f t="shared" si="68"/>
        <v>0</v>
      </c>
      <c r="N261" s="95">
        <f t="shared" si="69"/>
        <v>0</v>
      </c>
      <c r="O261" s="95">
        <f t="shared" si="70"/>
        <v>0</v>
      </c>
      <c r="P261" s="95">
        <f t="shared" si="71"/>
        <v>0</v>
      </c>
      <c r="Q261" s="95">
        <f t="shared" si="72"/>
        <v>0</v>
      </c>
      <c r="R261" s="95">
        <f t="shared" si="60"/>
        <v>0</v>
      </c>
      <c r="S261" s="114">
        <f t="shared" si="73"/>
        <v>0</v>
      </c>
      <c r="T261" s="95">
        <f t="shared" si="74"/>
        <v>0</v>
      </c>
      <c r="U261" s="95"/>
      <c r="V261" s="95">
        <f t="shared" si="75"/>
        <v>0</v>
      </c>
      <c r="W261" s="118">
        <f t="shared" si="76"/>
        <v>0</v>
      </c>
      <c r="X261" s="136"/>
      <c r="Y261" s="136"/>
      <c r="Z261" s="136"/>
      <c r="AA261" s="136"/>
      <c r="AB261" s="136"/>
      <c r="AC261" s="136"/>
    </row>
    <row r="262" spans="1:29">
      <c r="A262" s="129"/>
      <c r="B262" s="130"/>
      <c r="C262" s="131"/>
      <c r="D262" s="92">
        <f t="shared" si="61"/>
        <v>0</v>
      </c>
      <c r="E262" s="95">
        <f t="shared" si="62"/>
        <v>0</v>
      </c>
      <c r="F262" s="95">
        <f t="shared" si="63"/>
        <v>0</v>
      </c>
      <c r="G262" s="95">
        <f t="shared" si="64"/>
        <v>0</v>
      </c>
      <c r="H262" s="95">
        <f t="shared" si="65"/>
        <v>0</v>
      </c>
      <c r="I262" s="95">
        <f t="shared" si="66"/>
        <v>0</v>
      </c>
      <c r="J262" s="95">
        <f t="shared" ref="J262:J325" si="77">D262*$J$1</f>
        <v>0</v>
      </c>
      <c r="K262" s="105">
        <f t="shared" ref="K262:K325" si="78">D262*$K$1</f>
        <v>0</v>
      </c>
      <c r="L262" s="95">
        <f t="shared" si="67"/>
        <v>0</v>
      </c>
      <c r="M262" s="95">
        <f t="shared" si="68"/>
        <v>0</v>
      </c>
      <c r="N262" s="95">
        <f t="shared" si="69"/>
        <v>0</v>
      </c>
      <c r="O262" s="95">
        <f t="shared" si="70"/>
        <v>0</v>
      </c>
      <c r="P262" s="95">
        <f t="shared" si="71"/>
        <v>0</v>
      </c>
      <c r="Q262" s="95">
        <f t="shared" si="72"/>
        <v>0</v>
      </c>
      <c r="R262" s="95">
        <f t="shared" ref="R262:R325" si="79">D262*$R$1</f>
        <v>0</v>
      </c>
      <c r="S262" s="114">
        <f t="shared" si="73"/>
        <v>0</v>
      </c>
      <c r="T262" s="95">
        <f t="shared" si="74"/>
        <v>0</v>
      </c>
      <c r="U262" s="95"/>
      <c r="V262" s="95">
        <f t="shared" si="75"/>
        <v>0</v>
      </c>
      <c r="W262" s="118">
        <f t="shared" si="76"/>
        <v>0</v>
      </c>
      <c r="X262" s="136"/>
      <c r="Y262" s="136"/>
      <c r="Z262" s="136"/>
      <c r="AA262" s="136"/>
      <c r="AB262" s="136"/>
      <c r="AC262" s="136"/>
    </row>
    <row r="263" spans="1:29">
      <c r="A263" s="126"/>
      <c r="B263" s="127"/>
      <c r="C263" s="128"/>
      <c r="D263" s="92">
        <f t="shared" ref="D263:D326" si="80">C263/(($C$1-$D$2)/100-(0.08))</f>
        <v>0</v>
      </c>
      <c r="E263" s="95">
        <f t="shared" ref="E263:E326" si="81">J263*$E$3</f>
        <v>0</v>
      </c>
      <c r="F263" s="95">
        <f t="shared" ref="F263:F326" si="82">J263*$F$2</f>
        <v>0</v>
      </c>
      <c r="G263" s="95">
        <f t="shared" ref="G263:G326" si="83">J263*$G$2</f>
        <v>0</v>
      </c>
      <c r="H263" s="95">
        <f t="shared" ref="H263:H326" si="84">J263*$H$2</f>
        <v>0</v>
      </c>
      <c r="I263" s="95">
        <f t="shared" ref="I263:I326" si="85">J263*$I$2</f>
        <v>0</v>
      </c>
      <c r="J263" s="95">
        <f t="shared" si="77"/>
        <v>0</v>
      </c>
      <c r="K263" s="105">
        <f t="shared" si="78"/>
        <v>0</v>
      </c>
      <c r="L263" s="95">
        <f t="shared" ref="L263:L326" si="86">R263*$L$3</f>
        <v>0</v>
      </c>
      <c r="M263" s="95">
        <f t="shared" ref="M263:M326" si="87">R263*$M$2</f>
        <v>0</v>
      </c>
      <c r="N263" s="95">
        <f t="shared" ref="N263:N326" si="88">R263*$N$2</f>
        <v>0</v>
      </c>
      <c r="O263" s="95">
        <f t="shared" ref="O263:O326" si="89">R263*$O$2</f>
        <v>0</v>
      </c>
      <c r="P263" s="95">
        <f t="shared" ref="P263:P326" si="90">R263*$P$2</f>
        <v>0</v>
      </c>
      <c r="Q263" s="95">
        <f t="shared" ref="Q263:Q326" si="91">R263*$Q$3</f>
        <v>0</v>
      </c>
      <c r="R263" s="95">
        <f t="shared" si="79"/>
        <v>0</v>
      </c>
      <c r="S263" s="114">
        <f t="shared" ref="S263:S326" si="92">Q263+P263+O263+N263+M263+L263+D263</f>
        <v>0</v>
      </c>
      <c r="T263" s="95">
        <f t="shared" ref="T263:T326" si="93">D263*$T$1</f>
        <v>0</v>
      </c>
      <c r="U263" s="95"/>
      <c r="V263" s="95">
        <f t="shared" ref="V263:V326" si="94">D263*$V$1</f>
        <v>0</v>
      </c>
      <c r="W263" s="118">
        <f t="shared" ref="W263:W326" si="95">K263/1.21</f>
        <v>0</v>
      </c>
      <c r="X263" s="136"/>
      <c r="Y263" s="136"/>
      <c r="Z263" s="136"/>
      <c r="AA263" s="136"/>
      <c r="AB263" s="136"/>
      <c r="AC263" s="136"/>
    </row>
    <row r="264" spans="1:29">
      <c r="A264" s="126"/>
      <c r="B264" s="127"/>
      <c r="C264" s="128"/>
      <c r="D264" s="92">
        <f t="shared" si="80"/>
        <v>0</v>
      </c>
      <c r="E264" s="95">
        <f t="shared" si="81"/>
        <v>0</v>
      </c>
      <c r="F264" s="95">
        <f t="shared" si="82"/>
        <v>0</v>
      </c>
      <c r="G264" s="95">
        <f t="shared" si="83"/>
        <v>0</v>
      </c>
      <c r="H264" s="95">
        <f t="shared" si="84"/>
        <v>0</v>
      </c>
      <c r="I264" s="95">
        <f t="shared" si="85"/>
        <v>0</v>
      </c>
      <c r="J264" s="95">
        <f t="shared" si="77"/>
        <v>0</v>
      </c>
      <c r="K264" s="105">
        <f t="shared" si="78"/>
        <v>0</v>
      </c>
      <c r="L264" s="95">
        <f t="shared" si="86"/>
        <v>0</v>
      </c>
      <c r="M264" s="95">
        <f t="shared" si="87"/>
        <v>0</v>
      </c>
      <c r="N264" s="95">
        <f t="shared" si="88"/>
        <v>0</v>
      </c>
      <c r="O264" s="95">
        <f t="shared" si="89"/>
        <v>0</v>
      </c>
      <c r="P264" s="95">
        <f t="shared" si="90"/>
        <v>0</v>
      </c>
      <c r="Q264" s="95">
        <f t="shared" si="91"/>
        <v>0</v>
      </c>
      <c r="R264" s="95">
        <f t="shared" si="79"/>
        <v>0</v>
      </c>
      <c r="S264" s="114">
        <f t="shared" si="92"/>
        <v>0</v>
      </c>
      <c r="T264" s="95">
        <f t="shared" si="93"/>
        <v>0</v>
      </c>
      <c r="U264" s="95"/>
      <c r="V264" s="95">
        <f t="shared" si="94"/>
        <v>0</v>
      </c>
      <c r="W264" s="118">
        <f t="shared" si="95"/>
        <v>0</v>
      </c>
      <c r="X264" s="136"/>
      <c r="Y264" s="136"/>
      <c r="Z264" s="136"/>
      <c r="AA264" s="136"/>
      <c r="AB264" s="136"/>
      <c r="AC264" s="136"/>
    </row>
    <row r="265" spans="1:29">
      <c r="A265" s="129"/>
      <c r="B265" s="130"/>
      <c r="C265" s="131"/>
      <c r="D265" s="92">
        <f t="shared" si="80"/>
        <v>0</v>
      </c>
      <c r="E265" s="95">
        <f t="shared" si="81"/>
        <v>0</v>
      </c>
      <c r="F265" s="95">
        <f t="shared" si="82"/>
        <v>0</v>
      </c>
      <c r="G265" s="95">
        <f t="shared" si="83"/>
        <v>0</v>
      </c>
      <c r="H265" s="95">
        <f t="shared" si="84"/>
        <v>0</v>
      </c>
      <c r="I265" s="95">
        <f t="shared" si="85"/>
        <v>0</v>
      </c>
      <c r="J265" s="95">
        <f t="shared" si="77"/>
        <v>0</v>
      </c>
      <c r="K265" s="105">
        <f t="shared" si="78"/>
        <v>0</v>
      </c>
      <c r="L265" s="95">
        <f t="shared" si="86"/>
        <v>0</v>
      </c>
      <c r="M265" s="95">
        <f t="shared" si="87"/>
        <v>0</v>
      </c>
      <c r="N265" s="95">
        <f t="shared" si="88"/>
        <v>0</v>
      </c>
      <c r="O265" s="95">
        <f t="shared" si="89"/>
        <v>0</v>
      </c>
      <c r="P265" s="95">
        <f t="shared" si="90"/>
        <v>0</v>
      </c>
      <c r="Q265" s="95">
        <f t="shared" si="91"/>
        <v>0</v>
      </c>
      <c r="R265" s="95">
        <f t="shared" si="79"/>
        <v>0</v>
      </c>
      <c r="S265" s="114">
        <f t="shared" si="92"/>
        <v>0</v>
      </c>
      <c r="T265" s="95">
        <f t="shared" si="93"/>
        <v>0</v>
      </c>
      <c r="U265" s="95"/>
      <c r="V265" s="95">
        <f t="shared" si="94"/>
        <v>0</v>
      </c>
      <c r="W265" s="118">
        <f t="shared" si="95"/>
        <v>0</v>
      </c>
      <c r="X265" s="136"/>
      <c r="Y265" s="136"/>
      <c r="Z265" s="136"/>
      <c r="AA265" s="136"/>
      <c r="AB265" s="136"/>
      <c r="AC265" s="136"/>
    </row>
    <row r="266" spans="1:29">
      <c r="A266" s="22"/>
      <c r="B266" s="121"/>
      <c r="C266" s="24"/>
      <c r="D266" s="92">
        <f t="shared" si="80"/>
        <v>0</v>
      </c>
      <c r="E266" s="95">
        <f t="shared" si="81"/>
        <v>0</v>
      </c>
      <c r="F266" s="95">
        <f t="shared" si="82"/>
        <v>0</v>
      </c>
      <c r="G266" s="95">
        <f t="shared" si="83"/>
        <v>0</v>
      </c>
      <c r="H266" s="95">
        <f t="shared" si="84"/>
        <v>0</v>
      </c>
      <c r="I266" s="95">
        <f t="shared" si="85"/>
        <v>0</v>
      </c>
      <c r="J266" s="95">
        <f t="shared" si="77"/>
        <v>0</v>
      </c>
      <c r="K266" s="105">
        <f t="shared" si="78"/>
        <v>0</v>
      </c>
      <c r="L266" s="95">
        <f t="shared" si="86"/>
        <v>0</v>
      </c>
      <c r="M266" s="95">
        <f t="shared" si="87"/>
        <v>0</v>
      </c>
      <c r="N266" s="95">
        <f t="shared" si="88"/>
        <v>0</v>
      </c>
      <c r="O266" s="95">
        <f t="shared" si="89"/>
        <v>0</v>
      </c>
      <c r="P266" s="95">
        <f t="shared" si="90"/>
        <v>0</v>
      </c>
      <c r="Q266" s="95">
        <f t="shared" si="91"/>
        <v>0</v>
      </c>
      <c r="R266" s="95">
        <f t="shared" si="79"/>
        <v>0</v>
      </c>
      <c r="S266" s="114">
        <f t="shared" si="92"/>
        <v>0</v>
      </c>
      <c r="T266" s="95">
        <f t="shared" si="93"/>
        <v>0</v>
      </c>
      <c r="U266" s="95"/>
      <c r="V266" s="95">
        <f t="shared" si="94"/>
        <v>0</v>
      </c>
      <c r="W266" s="118">
        <f t="shared" si="95"/>
        <v>0</v>
      </c>
      <c r="X266" s="136"/>
      <c r="Y266" s="136"/>
      <c r="Z266" s="136"/>
      <c r="AA266" s="136"/>
      <c r="AB266" s="136"/>
      <c r="AC266" s="136"/>
    </row>
    <row r="267" spans="1:29">
      <c r="A267" s="22"/>
      <c r="B267" s="121"/>
      <c r="C267" s="24"/>
      <c r="D267" s="92">
        <f t="shared" si="80"/>
        <v>0</v>
      </c>
      <c r="E267" s="95">
        <f t="shared" si="81"/>
        <v>0</v>
      </c>
      <c r="F267" s="95">
        <f t="shared" si="82"/>
        <v>0</v>
      </c>
      <c r="G267" s="95">
        <f t="shared" si="83"/>
        <v>0</v>
      </c>
      <c r="H267" s="95">
        <f t="shared" si="84"/>
        <v>0</v>
      </c>
      <c r="I267" s="95">
        <f t="shared" si="85"/>
        <v>0</v>
      </c>
      <c r="J267" s="95">
        <f t="shared" si="77"/>
        <v>0</v>
      </c>
      <c r="K267" s="105">
        <f t="shared" si="78"/>
        <v>0</v>
      </c>
      <c r="L267" s="95">
        <f t="shared" si="86"/>
        <v>0</v>
      </c>
      <c r="M267" s="95">
        <f t="shared" si="87"/>
        <v>0</v>
      </c>
      <c r="N267" s="95">
        <f t="shared" si="88"/>
        <v>0</v>
      </c>
      <c r="O267" s="95">
        <f t="shared" si="89"/>
        <v>0</v>
      </c>
      <c r="P267" s="95">
        <f t="shared" si="90"/>
        <v>0</v>
      </c>
      <c r="Q267" s="95">
        <f t="shared" si="91"/>
        <v>0</v>
      </c>
      <c r="R267" s="95">
        <f t="shared" si="79"/>
        <v>0</v>
      </c>
      <c r="S267" s="114">
        <f t="shared" si="92"/>
        <v>0</v>
      </c>
      <c r="T267" s="95">
        <f t="shared" si="93"/>
        <v>0</v>
      </c>
      <c r="U267" s="95"/>
      <c r="V267" s="95">
        <f t="shared" si="94"/>
        <v>0</v>
      </c>
      <c r="W267" s="118">
        <f t="shared" si="95"/>
        <v>0</v>
      </c>
      <c r="X267" s="136"/>
      <c r="Y267" s="136"/>
      <c r="Z267" s="136"/>
      <c r="AA267" s="136"/>
      <c r="AB267" s="136"/>
      <c r="AC267" s="136"/>
    </row>
    <row r="268" spans="1:29">
      <c r="A268" s="22"/>
      <c r="B268" s="121"/>
      <c r="C268" s="24"/>
      <c r="D268" s="92">
        <f t="shared" si="80"/>
        <v>0</v>
      </c>
      <c r="E268" s="95">
        <f t="shared" si="81"/>
        <v>0</v>
      </c>
      <c r="F268" s="95">
        <f t="shared" si="82"/>
        <v>0</v>
      </c>
      <c r="G268" s="95">
        <f t="shared" si="83"/>
        <v>0</v>
      </c>
      <c r="H268" s="95">
        <f t="shared" si="84"/>
        <v>0</v>
      </c>
      <c r="I268" s="95">
        <f t="shared" si="85"/>
        <v>0</v>
      </c>
      <c r="J268" s="95">
        <f t="shared" si="77"/>
        <v>0</v>
      </c>
      <c r="K268" s="105">
        <f t="shared" si="78"/>
        <v>0</v>
      </c>
      <c r="L268" s="95">
        <f t="shared" si="86"/>
        <v>0</v>
      </c>
      <c r="M268" s="95">
        <f t="shared" si="87"/>
        <v>0</v>
      </c>
      <c r="N268" s="95">
        <f t="shared" si="88"/>
        <v>0</v>
      </c>
      <c r="O268" s="95">
        <f t="shared" si="89"/>
        <v>0</v>
      </c>
      <c r="P268" s="95">
        <f t="shared" si="90"/>
        <v>0</v>
      </c>
      <c r="Q268" s="95">
        <f t="shared" si="91"/>
        <v>0</v>
      </c>
      <c r="R268" s="95">
        <f t="shared" si="79"/>
        <v>0</v>
      </c>
      <c r="S268" s="114">
        <f t="shared" si="92"/>
        <v>0</v>
      </c>
      <c r="T268" s="95">
        <f t="shared" si="93"/>
        <v>0</v>
      </c>
      <c r="U268" s="95"/>
      <c r="V268" s="95">
        <f t="shared" si="94"/>
        <v>0</v>
      </c>
      <c r="W268" s="118">
        <f t="shared" si="95"/>
        <v>0</v>
      </c>
      <c r="X268" s="136"/>
      <c r="Y268" s="136"/>
      <c r="Z268" s="136"/>
      <c r="AA268" s="136"/>
      <c r="AB268" s="136"/>
      <c r="AC268" s="136"/>
    </row>
    <row r="269" spans="1:29">
      <c r="A269" s="22"/>
      <c r="B269" s="121"/>
      <c r="C269" s="24"/>
      <c r="D269" s="92">
        <f t="shared" si="80"/>
        <v>0</v>
      </c>
      <c r="E269" s="95">
        <f t="shared" si="81"/>
        <v>0</v>
      </c>
      <c r="F269" s="95">
        <f t="shared" si="82"/>
        <v>0</v>
      </c>
      <c r="G269" s="95">
        <f t="shared" si="83"/>
        <v>0</v>
      </c>
      <c r="H269" s="95">
        <f t="shared" si="84"/>
        <v>0</v>
      </c>
      <c r="I269" s="95">
        <f t="shared" si="85"/>
        <v>0</v>
      </c>
      <c r="J269" s="95">
        <f t="shared" si="77"/>
        <v>0</v>
      </c>
      <c r="K269" s="105">
        <f t="shared" si="78"/>
        <v>0</v>
      </c>
      <c r="L269" s="95">
        <f t="shared" si="86"/>
        <v>0</v>
      </c>
      <c r="M269" s="95">
        <f t="shared" si="87"/>
        <v>0</v>
      </c>
      <c r="N269" s="95">
        <f t="shared" si="88"/>
        <v>0</v>
      </c>
      <c r="O269" s="95">
        <f t="shared" si="89"/>
        <v>0</v>
      </c>
      <c r="P269" s="95">
        <f t="shared" si="90"/>
        <v>0</v>
      </c>
      <c r="Q269" s="95">
        <f t="shared" si="91"/>
        <v>0</v>
      </c>
      <c r="R269" s="95">
        <f t="shared" si="79"/>
        <v>0</v>
      </c>
      <c r="S269" s="114">
        <f t="shared" si="92"/>
        <v>0</v>
      </c>
      <c r="T269" s="95">
        <f t="shared" si="93"/>
        <v>0</v>
      </c>
      <c r="U269" s="95"/>
      <c r="V269" s="95">
        <f t="shared" si="94"/>
        <v>0</v>
      </c>
      <c r="W269" s="118">
        <f t="shared" si="95"/>
        <v>0</v>
      </c>
      <c r="X269" s="136"/>
      <c r="Y269" s="136"/>
      <c r="Z269" s="136"/>
      <c r="AA269" s="136"/>
      <c r="AB269" s="136"/>
      <c r="AC269" s="136"/>
    </row>
    <row r="270" spans="1:29">
      <c r="A270" s="22"/>
      <c r="B270" s="121"/>
      <c r="C270" s="24"/>
      <c r="D270" s="92">
        <f t="shared" si="80"/>
        <v>0</v>
      </c>
      <c r="E270" s="95">
        <f t="shared" si="81"/>
        <v>0</v>
      </c>
      <c r="F270" s="95">
        <f t="shared" si="82"/>
        <v>0</v>
      </c>
      <c r="G270" s="95">
        <f t="shared" si="83"/>
        <v>0</v>
      </c>
      <c r="H270" s="95">
        <f t="shared" si="84"/>
        <v>0</v>
      </c>
      <c r="I270" s="95">
        <f t="shared" si="85"/>
        <v>0</v>
      </c>
      <c r="J270" s="95">
        <f t="shared" si="77"/>
        <v>0</v>
      </c>
      <c r="K270" s="105">
        <f t="shared" si="78"/>
        <v>0</v>
      </c>
      <c r="L270" s="95">
        <f t="shared" si="86"/>
        <v>0</v>
      </c>
      <c r="M270" s="95">
        <f t="shared" si="87"/>
        <v>0</v>
      </c>
      <c r="N270" s="95">
        <f t="shared" si="88"/>
        <v>0</v>
      </c>
      <c r="O270" s="95">
        <f t="shared" si="89"/>
        <v>0</v>
      </c>
      <c r="P270" s="95">
        <f t="shared" si="90"/>
        <v>0</v>
      </c>
      <c r="Q270" s="95">
        <f t="shared" si="91"/>
        <v>0</v>
      </c>
      <c r="R270" s="95">
        <f t="shared" si="79"/>
        <v>0</v>
      </c>
      <c r="S270" s="114">
        <f t="shared" si="92"/>
        <v>0</v>
      </c>
      <c r="T270" s="95">
        <f t="shared" si="93"/>
        <v>0</v>
      </c>
      <c r="U270" s="95"/>
      <c r="V270" s="95">
        <f t="shared" si="94"/>
        <v>0</v>
      </c>
      <c r="W270" s="118">
        <f t="shared" si="95"/>
        <v>0</v>
      </c>
      <c r="X270" s="136"/>
      <c r="Y270" s="136"/>
      <c r="Z270" s="136"/>
      <c r="AA270" s="136"/>
      <c r="AB270" s="136"/>
      <c r="AC270" s="136"/>
    </row>
    <row r="271" spans="1:29">
      <c r="A271" s="22"/>
      <c r="B271" s="121"/>
      <c r="C271" s="24"/>
      <c r="D271" s="92">
        <f t="shared" si="80"/>
        <v>0</v>
      </c>
      <c r="E271" s="95">
        <f t="shared" si="81"/>
        <v>0</v>
      </c>
      <c r="F271" s="95">
        <f t="shared" si="82"/>
        <v>0</v>
      </c>
      <c r="G271" s="95">
        <f t="shared" si="83"/>
        <v>0</v>
      </c>
      <c r="H271" s="95">
        <f t="shared" si="84"/>
        <v>0</v>
      </c>
      <c r="I271" s="95">
        <f t="shared" si="85"/>
        <v>0</v>
      </c>
      <c r="J271" s="95">
        <f t="shared" si="77"/>
        <v>0</v>
      </c>
      <c r="K271" s="105">
        <f t="shared" si="78"/>
        <v>0</v>
      </c>
      <c r="L271" s="95">
        <f t="shared" si="86"/>
        <v>0</v>
      </c>
      <c r="M271" s="95">
        <f t="shared" si="87"/>
        <v>0</v>
      </c>
      <c r="N271" s="95">
        <f t="shared" si="88"/>
        <v>0</v>
      </c>
      <c r="O271" s="95">
        <f t="shared" si="89"/>
        <v>0</v>
      </c>
      <c r="P271" s="95">
        <f t="shared" si="90"/>
        <v>0</v>
      </c>
      <c r="Q271" s="95">
        <f t="shared" si="91"/>
        <v>0</v>
      </c>
      <c r="R271" s="95">
        <f t="shared" si="79"/>
        <v>0</v>
      </c>
      <c r="S271" s="114">
        <f t="shared" si="92"/>
        <v>0</v>
      </c>
      <c r="T271" s="95">
        <f t="shared" si="93"/>
        <v>0</v>
      </c>
      <c r="U271" s="95"/>
      <c r="V271" s="95">
        <f t="shared" si="94"/>
        <v>0</v>
      </c>
      <c r="W271" s="118">
        <f t="shared" si="95"/>
        <v>0</v>
      </c>
      <c r="X271" s="136"/>
      <c r="Y271" s="136"/>
      <c r="Z271" s="136"/>
      <c r="AA271" s="136"/>
      <c r="AB271" s="136"/>
      <c r="AC271" s="136"/>
    </row>
    <row r="272" spans="1:29">
      <c r="A272" s="22"/>
      <c r="B272" s="121"/>
      <c r="C272" s="24"/>
      <c r="D272" s="92">
        <f t="shared" si="80"/>
        <v>0</v>
      </c>
      <c r="E272" s="95">
        <f t="shared" si="81"/>
        <v>0</v>
      </c>
      <c r="F272" s="95">
        <f t="shared" si="82"/>
        <v>0</v>
      </c>
      <c r="G272" s="95">
        <f t="shared" si="83"/>
        <v>0</v>
      </c>
      <c r="H272" s="95">
        <f t="shared" si="84"/>
        <v>0</v>
      </c>
      <c r="I272" s="95">
        <f t="shared" si="85"/>
        <v>0</v>
      </c>
      <c r="J272" s="95">
        <f t="shared" si="77"/>
        <v>0</v>
      </c>
      <c r="K272" s="105">
        <f t="shared" si="78"/>
        <v>0</v>
      </c>
      <c r="L272" s="95">
        <f t="shared" si="86"/>
        <v>0</v>
      </c>
      <c r="M272" s="95">
        <f t="shared" si="87"/>
        <v>0</v>
      </c>
      <c r="N272" s="95">
        <f t="shared" si="88"/>
        <v>0</v>
      </c>
      <c r="O272" s="95">
        <f t="shared" si="89"/>
        <v>0</v>
      </c>
      <c r="P272" s="95">
        <f t="shared" si="90"/>
        <v>0</v>
      </c>
      <c r="Q272" s="95">
        <f t="shared" si="91"/>
        <v>0</v>
      </c>
      <c r="R272" s="95">
        <f t="shared" si="79"/>
        <v>0</v>
      </c>
      <c r="S272" s="114">
        <f t="shared" si="92"/>
        <v>0</v>
      </c>
      <c r="T272" s="95">
        <f t="shared" si="93"/>
        <v>0</v>
      </c>
      <c r="U272" s="95"/>
      <c r="V272" s="95">
        <f t="shared" si="94"/>
        <v>0</v>
      </c>
      <c r="W272" s="118">
        <f t="shared" si="95"/>
        <v>0</v>
      </c>
      <c r="X272" s="136"/>
      <c r="Y272" s="136"/>
      <c r="Z272" s="136"/>
      <c r="AA272" s="136"/>
      <c r="AB272" s="136"/>
      <c r="AC272" s="136"/>
    </row>
    <row r="273" spans="1:29">
      <c r="A273" s="22"/>
      <c r="B273" s="121"/>
      <c r="C273" s="24"/>
      <c r="D273" s="92">
        <f t="shared" si="80"/>
        <v>0</v>
      </c>
      <c r="E273" s="95">
        <f t="shared" si="81"/>
        <v>0</v>
      </c>
      <c r="F273" s="95">
        <f t="shared" si="82"/>
        <v>0</v>
      </c>
      <c r="G273" s="95">
        <f t="shared" si="83"/>
        <v>0</v>
      </c>
      <c r="H273" s="95">
        <f t="shared" si="84"/>
        <v>0</v>
      </c>
      <c r="I273" s="95">
        <f t="shared" si="85"/>
        <v>0</v>
      </c>
      <c r="J273" s="95">
        <f t="shared" si="77"/>
        <v>0</v>
      </c>
      <c r="K273" s="105">
        <f t="shared" si="78"/>
        <v>0</v>
      </c>
      <c r="L273" s="95">
        <f t="shared" si="86"/>
        <v>0</v>
      </c>
      <c r="M273" s="95">
        <f t="shared" si="87"/>
        <v>0</v>
      </c>
      <c r="N273" s="95">
        <f t="shared" si="88"/>
        <v>0</v>
      </c>
      <c r="O273" s="95">
        <f t="shared" si="89"/>
        <v>0</v>
      </c>
      <c r="P273" s="95">
        <f t="shared" si="90"/>
        <v>0</v>
      </c>
      <c r="Q273" s="95">
        <f t="shared" si="91"/>
        <v>0</v>
      </c>
      <c r="R273" s="95">
        <f t="shared" si="79"/>
        <v>0</v>
      </c>
      <c r="S273" s="114">
        <f t="shared" si="92"/>
        <v>0</v>
      </c>
      <c r="T273" s="95">
        <f t="shared" si="93"/>
        <v>0</v>
      </c>
      <c r="U273" s="95"/>
      <c r="V273" s="95">
        <f t="shared" si="94"/>
        <v>0</v>
      </c>
      <c r="W273" s="118">
        <f t="shared" si="95"/>
        <v>0</v>
      </c>
      <c r="X273" s="136"/>
      <c r="Y273" s="136"/>
      <c r="Z273" s="136"/>
      <c r="AA273" s="136"/>
      <c r="AB273" s="136"/>
      <c r="AC273" s="136"/>
    </row>
    <row r="274" spans="1:29">
      <c r="A274" s="22"/>
      <c r="B274" s="121"/>
      <c r="C274" s="24"/>
      <c r="D274" s="92">
        <f t="shared" si="80"/>
        <v>0</v>
      </c>
      <c r="E274" s="95">
        <f t="shared" si="81"/>
        <v>0</v>
      </c>
      <c r="F274" s="95">
        <f t="shared" si="82"/>
        <v>0</v>
      </c>
      <c r="G274" s="95">
        <f t="shared" si="83"/>
        <v>0</v>
      </c>
      <c r="H274" s="95">
        <f t="shared" si="84"/>
        <v>0</v>
      </c>
      <c r="I274" s="95">
        <f t="shared" si="85"/>
        <v>0</v>
      </c>
      <c r="J274" s="95">
        <f t="shared" si="77"/>
        <v>0</v>
      </c>
      <c r="K274" s="105">
        <f t="shared" si="78"/>
        <v>0</v>
      </c>
      <c r="L274" s="95">
        <f t="shared" si="86"/>
        <v>0</v>
      </c>
      <c r="M274" s="95">
        <f t="shared" si="87"/>
        <v>0</v>
      </c>
      <c r="N274" s="95">
        <f t="shared" si="88"/>
        <v>0</v>
      </c>
      <c r="O274" s="95">
        <f t="shared" si="89"/>
        <v>0</v>
      </c>
      <c r="P274" s="95">
        <f t="shared" si="90"/>
        <v>0</v>
      </c>
      <c r="Q274" s="95">
        <f t="shared" si="91"/>
        <v>0</v>
      </c>
      <c r="R274" s="95">
        <f t="shared" si="79"/>
        <v>0</v>
      </c>
      <c r="S274" s="114">
        <f t="shared" si="92"/>
        <v>0</v>
      </c>
      <c r="T274" s="95">
        <f t="shared" si="93"/>
        <v>0</v>
      </c>
      <c r="U274" s="95"/>
      <c r="V274" s="95">
        <f t="shared" si="94"/>
        <v>0</v>
      </c>
      <c r="W274" s="118">
        <f t="shared" si="95"/>
        <v>0</v>
      </c>
      <c r="X274" s="136"/>
      <c r="Y274" s="136"/>
      <c r="Z274" s="136"/>
      <c r="AA274" s="136"/>
      <c r="AB274" s="136"/>
      <c r="AC274" s="136"/>
    </row>
    <row r="275" spans="1:29">
      <c r="A275" s="22"/>
      <c r="B275" s="121"/>
      <c r="C275" s="24"/>
      <c r="D275" s="92">
        <f t="shared" si="80"/>
        <v>0</v>
      </c>
      <c r="E275" s="95">
        <f t="shared" si="81"/>
        <v>0</v>
      </c>
      <c r="F275" s="95">
        <f t="shared" si="82"/>
        <v>0</v>
      </c>
      <c r="G275" s="95">
        <f t="shared" si="83"/>
        <v>0</v>
      </c>
      <c r="H275" s="95">
        <f t="shared" si="84"/>
        <v>0</v>
      </c>
      <c r="I275" s="95">
        <f t="shared" si="85"/>
        <v>0</v>
      </c>
      <c r="J275" s="95">
        <f t="shared" si="77"/>
        <v>0</v>
      </c>
      <c r="K275" s="105">
        <f t="shared" si="78"/>
        <v>0</v>
      </c>
      <c r="L275" s="95">
        <f t="shared" si="86"/>
        <v>0</v>
      </c>
      <c r="M275" s="95">
        <f t="shared" si="87"/>
        <v>0</v>
      </c>
      <c r="N275" s="95">
        <f t="shared" si="88"/>
        <v>0</v>
      </c>
      <c r="O275" s="95">
        <f t="shared" si="89"/>
        <v>0</v>
      </c>
      <c r="P275" s="95">
        <f t="shared" si="90"/>
        <v>0</v>
      </c>
      <c r="Q275" s="95">
        <f t="shared" si="91"/>
        <v>0</v>
      </c>
      <c r="R275" s="95">
        <f t="shared" si="79"/>
        <v>0</v>
      </c>
      <c r="S275" s="114">
        <f t="shared" si="92"/>
        <v>0</v>
      </c>
      <c r="T275" s="95">
        <f t="shared" si="93"/>
        <v>0</v>
      </c>
      <c r="U275" s="95"/>
      <c r="V275" s="95">
        <f t="shared" si="94"/>
        <v>0</v>
      </c>
      <c r="W275" s="118">
        <f t="shared" si="95"/>
        <v>0</v>
      </c>
      <c r="X275" s="136"/>
      <c r="Y275" s="136"/>
      <c r="Z275" s="136"/>
      <c r="AA275" s="136"/>
      <c r="AB275" s="136"/>
      <c r="AC275" s="136"/>
    </row>
    <row r="276" spans="1:29">
      <c r="A276" s="22"/>
      <c r="B276" s="121"/>
      <c r="C276" s="24"/>
      <c r="D276" s="92">
        <f t="shared" si="80"/>
        <v>0</v>
      </c>
      <c r="E276" s="95">
        <f t="shared" si="81"/>
        <v>0</v>
      </c>
      <c r="F276" s="95">
        <f t="shared" si="82"/>
        <v>0</v>
      </c>
      <c r="G276" s="95">
        <f t="shared" si="83"/>
        <v>0</v>
      </c>
      <c r="H276" s="95">
        <f t="shared" si="84"/>
        <v>0</v>
      </c>
      <c r="I276" s="95">
        <f t="shared" si="85"/>
        <v>0</v>
      </c>
      <c r="J276" s="95">
        <f t="shared" si="77"/>
        <v>0</v>
      </c>
      <c r="K276" s="105">
        <f t="shared" si="78"/>
        <v>0</v>
      </c>
      <c r="L276" s="95">
        <f t="shared" si="86"/>
        <v>0</v>
      </c>
      <c r="M276" s="95">
        <f t="shared" si="87"/>
        <v>0</v>
      </c>
      <c r="N276" s="95">
        <f t="shared" si="88"/>
        <v>0</v>
      </c>
      <c r="O276" s="95">
        <f t="shared" si="89"/>
        <v>0</v>
      </c>
      <c r="P276" s="95">
        <f t="shared" si="90"/>
        <v>0</v>
      </c>
      <c r="Q276" s="95">
        <f t="shared" si="91"/>
        <v>0</v>
      </c>
      <c r="R276" s="95">
        <f t="shared" si="79"/>
        <v>0</v>
      </c>
      <c r="S276" s="114">
        <f t="shared" si="92"/>
        <v>0</v>
      </c>
      <c r="T276" s="95">
        <f t="shared" si="93"/>
        <v>0</v>
      </c>
      <c r="U276" s="95"/>
      <c r="V276" s="95">
        <f t="shared" si="94"/>
        <v>0</v>
      </c>
      <c r="W276" s="118">
        <f t="shared" si="95"/>
        <v>0</v>
      </c>
      <c r="X276" s="136"/>
      <c r="Y276" s="136"/>
      <c r="Z276" s="136"/>
      <c r="AA276" s="136"/>
      <c r="AB276" s="136"/>
      <c r="AC276" s="136"/>
    </row>
    <row r="277" spans="1:29">
      <c r="A277" s="22"/>
      <c r="B277" s="121"/>
      <c r="C277" s="24"/>
      <c r="D277" s="92">
        <f t="shared" si="80"/>
        <v>0</v>
      </c>
      <c r="E277" s="95">
        <f t="shared" si="81"/>
        <v>0</v>
      </c>
      <c r="F277" s="95">
        <f t="shared" si="82"/>
        <v>0</v>
      </c>
      <c r="G277" s="95">
        <f t="shared" si="83"/>
        <v>0</v>
      </c>
      <c r="H277" s="95">
        <f t="shared" si="84"/>
        <v>0</v>
      </c>
      <c r="I277" s="95">
        <f t="shared" si="85"/>
        <v>0</v>
      </c>
      <c r="J277" s="95">
        <f t="shared" si="77"/>
        <v>0</v>
      </c>
      <c r="K277" s="105">
        <f t="shared" si="78"/>
        <v>0</v>
      </c>
      <c r="L277" s="95">
        <f t="shared" si="86"/>
        <v>0</v>
      </c>
      <c r="M277" s="95">
        <f t="shared" si="87"/>
        <v>0</v>
      </c>
      <c r="N277" s="95">
        <f t="shared" si="88"/>
        <v>0</v>
      </c>
      <c r="O277" s="95">
        <f t="shared" si="89"/>
        <v>0</v>
      </c>
      <c r="P277" s="95">
        <f t="shared" si="90"/>
        <v>0</v>
      </c>
      <c r="Q277" s="95">
        <f t="shared" si="91"/>
        <v>0</v>
      </c>
      <c r="R277" s="95">
        <f t="shared" si="79"/>
        <v>0</v>
      </c>
      <c r="S277" s="114">
        <f t="shared" si="92"/>
        <v>0</v>
      </c>
      <c r="T277" s="95">
        <f t="shared" si="93"/>
        <v>0</v>
      </c>
      <c r="U277" s="95"/>
      <c r="V277" s="95">
        <f t="shared" si="94"/>
        <v>0</v>
      </c>
      <c r="W277" s="118">
        <f t="shared" si="95"/>
        <v>0</v>
      </c>
      <c r="X277" s="136"/>
      <c r="Y277" s="136"/>
      <c r="Z277" s="136"/>
      <c r="AA277" s="136"/>
      <c r="AB277" s="136"/>
      <c r="AC277" s="136"/>
    </row>
    <row r="278" spans="1:29">
      <c r="A278" s="22"/>
      <c r="B278" s="121"/>
      <c r="C278" s="24"/>
      <c r="D278" s="92">
        <f t="shared" si="80"/>
        <v>0</v>
      </c>
      <c r="E278" s="95">
        <f t="shared" si="81"/>
        <v>0</v>
      </c>
      <c r="F278" s="95">
        <f t="shared" si="82"/>
        <v>0</v>
      </c>
      <c r="G278" s="95">
        <f t="shared" si="83"/>
        <v>0</v>
      </c>
      <c r="H278" s="95">
        <f t="shared" si="84"/>
        <v>0</v>
      </c>
      <c r="I278" s="95">
        <f t="shared" si="85"/>
        <v>0</v>
      </c>
      <c r="J278" s="95">
        <f t="shared" si="77"/>
        <v>0</v>
      </c>
      <c r="K278" s="105">
        <f t="shared" si="78"/>
        <v>0</v>
      </c>
      <c r="L278" s="95">
        <f t="shared" si="86"/>
        <v>0</v>
      </c>
      <c r="M278" s="95">
        <f t="shared" si="87"/>
        <v>0</v>
      </c>
      <c r="N278" s="95">
        <f t="shared" si="88"/>
        <v>0</v>
      </c>
      <c r="O278" s="95">
        <f t="shared" si="89"/>
        <v>0</v>
      </c>
      <c r="P278" s="95">
        <f t="shared" si="90"/>
        <v>0</v>
      </c>
      <c r="Q278" s="95">
        <f t="shared" si="91"/>
        <v>0</v>
      </c>
      <c r="R278" s="95">
        <f t="shared" si="79"/>
        <v>0</v>
      </c>
      <c r="S278" s="114">
        <f t="shared" si="92"/>
        <v>0</v>
      </c>
      <c r="T278" s="95">
        <f t="shared" si="93"/>
        <v>0</v>
      </c>
      <c r="U278" s="95"/>
      <c r="V278" s="95">
        <f t="shared" si="94"/>
        <v>0</v>
      </c>
      <c r="W278" s="118">
        <f t="shared" si="95"/>
        <v>0</v>
      </c>
      <c r="X278" s="136"/>
      <c r="Y278" s="136"/>
      <c r="Z278" s="136"/>
      <c r="AA278" s="136"/>
      <c r="AB278" s="136"/>
      <c r="AC278" s="136"/>
    </row>
    <row r="279" spans="1:29">
      <c r="A279" s="22"/>
      <c r="B279" s="121"/>
      <c r="C279" s="24"/>
      <c r="D279" s="92">
        <f t="shared" si="80"/>
        <v>0</v>
      </c>
      <c r="E279" s="95">
        <f t="shared" si="81"/>
        <v>0</v>
      </c>
      <c r="F279" s="95">
        <f t="shared" si="82"/>
        <v>0</v>
      </c>
      <c r="G279" s="95">
        <f t="shared" si="83"/>
        <v>0</v>
      </c>
      <c r="H279" s="95">
        <f t="shared" si="84"/>
        <v>0</v>
      </c>
      <c r="I279" s="95">
        <f t="shared" si="85"/>
        <v>0</v>
      </c>
      <c r="J279" s="95">
        <f t="shared" si="77"/>
        <v>0</v>
      </c>
      <c r="K279" s="105">
        <f t="shared" si="78"/>
        <v>0</v>
      </c>
      <c r="L279" s="95">
        <f t="shared" si="86"/>
        <v>0</v>
      </c>
      <c r="M279" s="95">
        <f t="shared" si="87"/>
        <v>0</v>
      </c>
      <c r="N279" s="95">
        <f t="shared" si="88"/>
        <v>0</v>
      </c>
      <c r="O279" s="95">
        <f t="shared" si="89"/>
        <v>0</v>
      </c>
      <c r="P279" s="95">
        <f t="shared" si="90"/>
        <v>0</v>
      </c>
      <c r="Q279" s="95">
        <f t="shared" si="91"/>
        <v>0</v>
      </c>
      <c r="R279" s="95">
        <f t="shared" si="79"/>
        <v>0</v>
      </c>
      <c r="S279" s="114">
        <f t="shared" si="92"/>
        <v>0</v>
      </c>
      <c r="T279" s="95">
        <f t="shared" si="93"/>
        <v>0</v>
      </c>
      <c r="U279" s="95"/>
      <c r="V279" s="95">
        <f t="shared" si="94"/>
        <v>0</v>
      </c>
      <c r="W279" s="118">
        <f t="shared" si="95"/>
        <v>0</v>
      </c>
      <c r="X279" s="136"/>
      <c r="Y279" s="136"/>
      <c r="Z279" s="136"/>
      <c r="AA279" s="136"/>
      <c r="AB279" s="136"/>
      <c r="AC279" s="136"/>
    </row>
    <row r="280" spans="1:29">
      <c r="A280" s="22"/>
      <c r="B280" s="121"/>
      <c r="C280" s="24"/>
      <c r="D280" s="92">
        <f t="shared" si="80"/>
        <v>0</v>
      </c>
      <c r="E280" s="95">
        <f t="shared" si="81"/>
        <v>0</v>
      </c>
      <c r="F280" s="95">
        <f t="shared" si="82"/>
        <v>0</v>
      </c>
      <c r="G280" s="95">
        <f t="shared" si="83"/>
        <v>0</v>
      </c>
      <c r="H280" s="95">
        <f t="shared" si="84"/>
        <v>0</v>
      </c>
      <c r="I280" s="95">
        <f t="shared" si="85"/>
        <v>0</v>
      </c>
      <c r="J280" s="95">
        <f t="shared" si="77"/>
        <v>0</v>
      </c>
      <c r="K280" s="105">
        <f t="shared" si="78"/>
        <v>0</v>
      </c>
      <c r="L280" s="95">
        <f t="shared" si="86"/>
        <v>0</v>
      </c>
      <c r="M280" s="95">
        <f t="shared" si="87"/>
        <v>0</v>
      </c>
      <c r="N280" s="95">
        <f t="shared" si="88"/>
        <v>0</v>
      </c>
      <c r="O280" s="95">
        <f t="shared" si="89"/>
        <v>0</v>
      </c>
      <c r="P280" s="95">
        <f t="shared" si="90"/>
        <v>0</v>
      </c>
      <c r="Q280" s="95">
        <f t="shared" si="91"/>
        <v>0</v>
      </c>
      <c r="R280" s="95">
        <f t="shared" si="79"/>
        <v>0</v>
      </c>
      <c r="S280" s="114">
        <f t="shared" si="92"/>
        <v>0</v>
      </c>
      <c r="T280" s="95">
        <f t="shared" si="93"/>
        <v>0</v>
      </c>
      <c r="U280" s="95"/>
      <c r="V280" s="95">
        <f t="shared" si="94"/>
        <v>0</v>
      </c>
      <c r="W280" s="118">
        <f t="shared" si="95"/>
        <v>0</v>
      </c>
      <c r="X280" s="136"/>
      <c r="Y280" s="136"/>
      <c r="Z280" s="136"/>
      <c r="AA280" s="136"/>
      <c r="AB280" s="136"/>
      <c r="AC280" s="136"/>
    </row>
    <row r="281" spans="1:29">
      <c r="A281" s="22"/>
      <c r="B281" s="121"/>
      <c r="C281" s="24"/>
      <c r="D281" s="92">
        <f t="shared" si="80"/>
        <v>0</v>
      </c>
      <c r="E281" s="95">
        <f t="shared" si="81"/>
        <v>0</v>
      </c>
      <c r="F281" s="95">
        <f t="shared" si="82"/>
        <v>0</v>
      </c>
      <c r="G281" s="95">
        <f t="shared" si="83"/>
        <v>0</v>
      </c>
      <c r="H281" s="95">
        <f t="shared" si="84"/>
        <v>0</v>
      </c>
      <c r="I281" s="95">
        <f t="shared" si="85"/>
        <v>0</v>
      </c>
      <c r="J281" s="95">
        <f t="shared" si="77"/>
        <v>0</v>
      </c>
      <c r="K281" s="105">
        <f t="shared" si="78"/>
        <v>0</v>
      </c>
      <c r="L281" s="95">
        <f t="shared" si="86"/>
        <v>0</v>
      </c>
      <c r="M281" s="95">
        <f t="shared" si="87"/>
        <v>0</v>
      </c>
      <c r="N281" s="95">
        <f t="shared" si="88"/>
        <v>0</v>
      </c>
      <c r="O281" s="95">
        <f t="shared" si="89"/>
        <v>0</v>
      </c>
      <c r="P281" s="95">
        <f t="shared" si="90"/>
        <v>0</v>
      </c>
      <c r="Q281" s="95">
        <f t="shared" si="91"/>
        <v>0</v>
      </c>
      <c r="R281" s="95">
        <f t="shared" si="79"/>
        <v>0</v>
      </c>
      <c r="S281" s="114">
        <f t="shared" si="92"/>
        <v>0</v>
      </c>
      <c r="T281" s="95">
        <f t="shared" si="93"/>
        <v>0</v>
      </c>
      <c r="U281" s="95"/>
      <c r="V281" s="95">
        <f t="shared" si="94"/>
        <v>0</v>
      </c>
      <c r="W281" s="118">
        <f t="shared" si="95"/>
        <v>0</v>
      </c>
      <c r="X281" s="136"/>
      <c r="Y281" s="136"/>
      <c r="Z281" s="136"/>
      <c r="AA281" s="136"/>
      <c r="AB281" s="136"/>
      <c r="AC281" s="136"/>
    </row>
    <row r="282" spans="1:29">
      <c r="A282" s="22"/>
      <c r="B282" s="121"/>
      <c r="C282" s="24"/>
      <c r="D282" s="92">
        <f t="shared" si="80"/>
        <v>0</v>
      </c>
      <c r="E282" s="95">
        <f t="shared" si="81"/>
        <v>0</v>
      </c>
      <c r="F282" s="95">
        <f t="shared" si="82"/>
        <v>0</v>
      </c>
      <c r="G282" s="95">
        <f t="shared" si="83"/>
        <v>0</v>
      </c>
      <c r="H282" s="95">
        <f t="shared" si="84"/>
        <v>0</v>
      </c>
      <c r="I282" s="95">
        <f t="shared" si="85"/>
        <v>0</v>
      </c>
      <c r="J282" s="95">
        <f t="shared" si="77"/>
        <v>0</v>
      </c>
      <c r="K282" s="105">
        <f t="shared" si="78"/>
        <v>0</v>
      </c>
      <c r="L282" s="95">
        <f t="shared" si="86"/>
        <v>0</v>
      </c>
      <c r="M282" s="95">
        <f t="shared" si="87"/>
        <v>0</v>
      </c>
      <c r="N282" s="95">
        <f t="shared" si="88"/>
        <v>0</v>
      </c>
      <c r="O282" s="95">
        <f t="shared" si="89"/>
        <v>0</v>
      </c>
      <c r="P282" s="95">
        <f t="shared" si="90"/>
        <v>0</v>
      </c>
      <c r="Q282" s="95">
        <f t="shared" si="91"/>
        <v>0</v>
      </c>
      <c r="R282" s="95">
        <f t="shared" si="79"/>
        <v>0</v>
      </c>
      <c r="S282" s="114">
        <f t="shared" si="92"/>
        <v>0</v>
      </c>
      <c r="T282" s="95">
        <f t="shared" si="93"/>
        <v>0</v>
      </c>
      <c r="U282" s="95"/>
      <c r="V282" s="95">
        <f t="shared" si="94"/>
        <v>0</v>
      </c>
      <c r="W282" s="118">
        <f t="shared" si="95"/>
        <v>0</v>
      </c>
      <c r="X282" s="136"/>
      <c r="Y282" s="136"/>
      <c r="Z282" s="136"/>
      <c r="AA282" s="136"/>
      <c r="AB282" s="136"/>
      <c r="AC282" s="136"/>
    </row>
    <row r="283" spans="1:29">
      <c r="A283" s="22"/>
      <c r="B283" s="121"/>
      <c r="C283" s="24"/>
      <c r="D283" s="92">
        <f t="shared" si="80"/>
        <v>0</v>
      </c>
      <c r="E283" s="95">
        <f t="shared" si="81"/>
        <v>0</v>
      </c>
      <c r="F283" s="95">
        <f t="shared" si="82"/>
        <v>0</v>
      </c>
      <c r="G283" s="95">
        <f t="shared" si="83"/>
        <v>0</v>
      </c>
      <c r="H283" s="95">
        <f t="shared" si="84"/>
        <v>0</v>
      </c>
      <c r="I283" s="95">
        <f t="shared" si="85"/>
        <v>0</v>
      </c>
      <c r="J283" s="95">
        <f t="shared" si="77"/>
        <v>0</v>
      </c>
      <c r="K283" s="105">
        <f t="shared" si="78"/>
        <v>0</v>
      </c>
      <c r="L283" s="95">
        <f t="shared" si="86"/>
        <v>0</v>
      </c>
      <c r="M283" s="95">
        <f t="shared" si="87"/>
        <v>0</v>
      </c>
      <c r="N283" s="95">
        <f t="shared" si="88"/>
        <v>0</v>
      </c>
      <c r="O283" s="95">
        <f t="shared" si="89"/>
        <v>0</v>
      </c>
      <c r="P283" s="95">
        <f t="shared" si="90"/>
        <v>0</v>
      </c>
      <c r="Q283" s="95">
        <f t="shared" si="91"/>
        <v>0</v>
      </c>
      <c r="R283" s="95">
        <f t="shared" si="79"/>
        <v>0</v>
      </c>
      <c r="S283" s="114">
        <f t="shared" si="92"/>
        <v>0</v>
      </c>
      <c r="T283" s="95">
        <f t="shared" si="93"/>
        <v>0</v>
      </c>
      <c r="U283" s="95"/>
      <c r="V283" s="95">
        <f t="shared" si="94"/>
        <v>0</v>
      </c>
      <c r="W283" s="118">
        <f t="shared" si="95"/>
        <v>0</v>
      </c>
      <c r="X283" s="136"/>
      <c r="Y283" s="136"/>
      <c r="Z283" s="136"/>
      <c r="AA283" s="136"/>
      <c r="AB283" s="136"/>
      <c r="AC283" s="136"/>
    </row>
    <row r="284" spans="1:29">
      <c r="A284" s="22"/>
      <c r="B284" s="121"/>
      <c r="C284" s="24"/>
      <c r="D284" s="92">
        <f t="shared" si="80"/>
        <v>0</v>
      </c>
      <c r="E284" s="95">
        <f t="shared" si="81"/>
        <v>0</v>
      </c>
      <c r="F284" s="95">
        <f t="shared" si="82"/>
        <v>0</v>
      </c>
      <c r="G284" s="95">
        <f t="shared" si="83"/>
        <v>0</v>
      </c>
      <c r="H284" s="95">
        <f t="shared" si="84"/>
        <v>0</v>
      </c>
      <c r="I284" s="95">
        <f t="shared" si="85"/>
        <v>0</v>
      </c>
      <c r="J284" s="95">
        <f t="shared" si="77"/>
        <v>0</v>
      </c>
      <c r="K284" s="105">
        <f t="shared" si="78"/>
        <v>0</v>
      </c>
      <c r="L284" s="95">
        <f t="shared" si="86"/>
        <v>0</v>
      </c>
      <c r="M284" s="95">
        <f t="shared" si="87"/>
        <v>0</v>
      </c>
      <c r="N284" s="95">
        <f t="shared" si="88"/>
        <v>0</v>
      </c>
      <c r="O284" s="95">
        <f t="shared" si="89"/>
        <v>0</v>
      </c>
      <c r="P284" s="95">
        <f t="shared" si="90"/>
        <v>0</v>
      </c>
      <c r="Q284" s="95">
        <f t="shared" si="91"/>
        <v>0</v>
      </c>
      <c r="R284" s="95">
        <f t="shared" si="79"/>
        <v>0</v>
      </c>
      <c r="S284" s="114">
        <f t="shared" si="92"/>
        <v>0</v>
      </c>
      <c r="T284" s="95">
        <f t="shared" si="93"/>
        <v>0</v>
      </c>
      <c r="U284" s="95"/>
      <c r="V284" s="95">
        <f t="shared" si="94"/>
        <v>0</v>
      </c>
      <c r="W284" s="118">
        <f t="shared" si="95"/>
        <v>0</v>
      </c>
      <c r="X284" s="136"/>
      <c r="Y284" s="136"/>
      <c r="Z284" s="136"/>
      <c r="AA284" s="136"/>
      <c r="AB284" s="136"/>
      <c r="AC284" s="136"/>
    </row>
    <row r="285" spans="1:29">
      <c r="A285" s="22"/>
      <c r="B285" s="121"/>
      <c r="C285" s="24"/>
      <c r="D285" s="92">
        <f t="shared" si="80"/>
        <v>0</v>
      </c>
      <c r="E285" s="95">
        <f t="shared" si="81"/>
        <v>0</v>
      </c>
      <c r="F285" s="95">
        <f t="shared" si="82"/>
        <v>0</v>
      </c>
      <c r="G285" s="95">
        <f t="shared" si="83"/>
        <v>0</v>
      </c>
      <c r="H285" s="95">
        <f t="shared" si="84"/>
        <v>0</v>
      </c>
      <c r="I285" s="95">
        <f t="shared" si="85"/>
        <v>0</v>
      </c>
      <c r="J285" s="95">
        <f t="shared" si="77"/>
        <v>0</v>
      </c>
      <c r="K285" s="105">
        <f t="shared" si="78"/>
        <v>0</v>
      </c>
      <c r="L285" s="95">
        <f t="shared" si="86"/>
        <v>0</v>
      </c>
      <c r="M285" s="95">
        <f t="shared" si="87"/>
        <v>0</v>
      </c>
      <c r="N285" s="95">
        <f t="shared" si="88"/>
        <v>0</v>
      </c>
      <c r="O285" s="95">
        <f t="shared" si="89"/>
        <v>0</v>
      </c>
      <c r="P285" s="95">
        <f t="shared" si="90"/>
        <v>0</v>
      </c>
      <c r="Q285" s="95">
        <f t="shared" si="91"/>
        <v>0</v>
      </c>
      <c r="R285" s="95">
        <f t="shared" si="79"/>
        <v>0</v>
      </c>
      <c r="S285" s="114">
        <f t="shared" si="92"/>
        <v>0</v>
      </c>
      <c r="T285" s="95">
        <f t="shared" si="93"/>
        <v>0</v>
      </c>
      <c r="U285" s="95"/>
      <c r="V285" s="95">
        <f t="shared" si="94"/>
        <v>0</v>
      </c>
      <c r="W285" s="118">
        <f t="shared" si="95"/>
        <v>0</v>
      </c>
      <c r="X285" s="136"/>
      <c r="Y285" s="136"/>
      <c r="Z285" s="136"/>
      <c r="AA285" s="136"/>
      <c r="AB285" s="136"/>
      <c r="AC285" s="136"/>
    </row>
    <row r="286" spans="1:29">
      <c r="A286" s="22"/>
      <c r="B286" s="121"/>
      <c r="C286" s="24"/>
      <c r="D286" s="92">
        <f t="shared" si="80"/>
        <v>0</v>
      </c>
      <c r="E286" s="95">
        <f t="shared" si="81"/>
        <v>0</v>
      </c>
      <c r="F286" s="95">
        <f t="shared" si="82"/>
        <v>0</v>
      </c>
      <c r="G286" s="95">
        <f t="shared" si="83"/>
        <v>0</v>
      </c>
      <c r="H286" s="95">
        <f t="shared" si="84"/>
        <v>0</v>
      </c>
      <c r="I286" s="95">
        <f t="shared" si="85"/>
        <v>0</v>
      </c>
      <c r="J286" s="95">
        <f t="shared" si="77"/>
        <v>0</v>
      </c>
      <c r="K286" s="105">
        <f t="shared" si="78"/>
        <v>0</v>
      </c>
      <c r="L286" s="95">
        <f t="shared" si="86"/>
        <v>0</v>
      </c>
      <c r="M286" s="95">
        <f t="shared" si="87"/>
        <v>0</v>
      </c>
      <c r="N286" s="95">
        <f t="shared" si="88"/>
        <v>0</v>
      </c>
      <c r="O286" s="95">
        <f t="shared" si="89"/>
        <v>0</v>
      </c>
      <c r="P286" s="95">
        <f t="shared" si="90"/>
        <v>0</v>
      </c>
      <c r="Q286" s="95">
        <f t="shared" si="91"/>
        <v>0</v>
      </c>
      <c r="R286" s="95">
        <f t="shared" si="79"/>
        <v>0</v>
      </c>
      <c r="S286" s="114">
        <f t="shared" si="92"/>
        <v>0</v>
      </c>
      <c r="T286" s="95">
        <f t="shared" si="93"/>
        <v>0</v>
      </c>
      <c r="U286" s="95"/>
      <c r="V286" s="95">
        <f t="shared" si="94"/>
        <v>0</v>
      </c>
      <c r="W286" s="118">
        <f t="shared" si="95"/>
        <v>0</v>
      </c>
      <c r="X286" s="136"/>
      <c r="Y286" s="136"/>
      <c r="Z286" s="136"/>
      <c r="AA286" s="136"/>
      <c r="AB286" s="136"/>
      <c r="AC286" s="136"/>
    </row>
    <row r="287" spans="1:29">
      <c r="A287" s="22"/>
      <c r="B287" s="121"/>
      <c r="C287" s="24"/>
      <c r="D287" s="92">
        <f t="shared" si="80"/>
        <v>0</v>
      </c>
      <c r="E287" s="95">
        <f t="shared" si="81"/>
        <v>0</v>
      </c>
      <c r="F287" s="95">
        <f t="shared" si="82"/>
        <v>0</v>
      </c>
      <c r="G287" s="95">
        <f t="shared" si="83"/>
        <v>0</v>
      </c>
      <c r="H287" s="95">
        <f t="shared" si="84"/>
        <v>0</v>
      </c>
      <c r="I287" s="95">
        <f t="shared" si="85"/>
        <v>0</v>
      </c>
      <c r="J287" s="95">
        <f t="shared" si="77"/>
        <v>0</v>
      </c>
      <c r="K287" s="105">
        <f t="shared" si="78"/>
        <v>0</v>
      </c>
      <c r="L287" s="95">
        <f t="shared" si="86"/>
        <v>0</v>
      </c>
      <c r="M287" s="95">
        <f t="shared" si="87"/>
        <v>0</v>
      </c>
      <c r="N287" s="95">
        <f t="shared" si="88"/>
        <v>0</v>
      </c>
      <c r="O287" s="95">
        <f t="shared" si="89"/>
        <v>0</v>
      </c>
      <c r="P287" s="95">
        <f t="shared" si="90"/>
        <v>0</v>
      </c>
      <c r="Q287" s="95">
        <f t="shared" si="91"/>
        <v>0</v>
      </c>
      <c r="R287" s="95">
        <f t="shared" si="79"/>
        <v>0</v>
      </c>
      <c r="S287" s="114">
        <f t="shared" si="92"/>
        <v>0</v>
      </c>
      <c r="T287" s="95">
        <f t="shared" si="93"/>
        <v>0</v>
      </c>
      <c r="U287" s="95"/>
      <c r="V287" s="95">
        <f t="shared" si="94"/>
        <v>0</v>
      </c>
      <c r="W287" s="118">
        <f t="shared" si="95"/>
        <v>0</v>
      </c>
      <c r="X287" s="136"/>
      <c r="Y287" s="136"/>
      <c r="Z287" s="136"/>
      <c r="AA287" s="136"/>
      <c r="AB287" s="136"/>
      <c r="AC287" s="136"/>
    </row>
    <row r="288" spans="1:29">
      <c r="A288" s="22"/>
      <c r="B288" s="121"/>
      <c r="C288" s="24"/>
      <c r="D288" s="92">
        <f t="shared" si="80"/>
        <v>0</v>
      </c>
      <c r="E288" s="95">
        <f t="shared" si="81"/>
        <v>0</v>
      </c>
      <c r="F288" s="95">
        <f t="shared" si="82"/>
        <v>0</v>
      </c>
      <c r="G288" s="95">
        <f t="shared" si="83"/>
        <v>0</v>
      </c>
      <c r="H288" s="95">
        <f t="shared" si="84"/>
        <v>0</v>
      </c>
      <c r="I288" s="95">
        <f t="shared" si="85"/>
        <v>0</v>
      </c>
      <c r="J288" s="95">
        <f t="shared" si="77"/>
        <v>0</v>
      </c>
      <c r="K288" s="105">
        <f t="shared" si="78"/>
        <v>0</v>
      </c>
      <c r="L288" s="95">
        <f t="shared" si="86"/>
        <v>0</v>
      </c>
      <c r="M288" s="95">
        <f t="shared" si="87"/>
        <v>0</v>
      </c>
      <c r="N288" s="95">
        <f t="shared" si="88"/>
        <v>0</v>
      </c>
      <c r="O288" s="95">
        <f t="shared" si="89"/>
        <v>0</v>
      </c>
      <c r="P288" s="95">
        <f t="shared" si="90"/>
        <v>0</v>
      </c>
      <c r="Q288" s="95">
        <f t="shared" si="91"/>
        <v>0</v>
      </c>
      <c r="R288" s="95">
        <f t="shared" si="79"/>
        <v>0</v>
      </c>
      <c r="S288" s="114">
        <f t="shared" si="92"/>
        <v>0</v>
      </c>
      <c r="T288" s="95">
        <f t="shared" si="93"/>
        <v>0</v>
      </c>
      <c r="U288" s="95"/>
      <c r="V288" s="95">
        <f t="shared" si="94"/>
        <v>0</v>
      </c>
      <c r="W288" s="118">
        <f t="shared" si="95"/>
        <v>0</v>
      </c>
      <c r="X288" s="136"/>
      <c r="Y288" s="136"/>
      <c r="Z288" s="136"/>
      <c r="AA288" s="136"/>
      <c r="AB288" s="136"/>
      <c r="AC288" s="136"/>
    </row>
    <row r="289" spans="1:23">
      <c r="A289" s="22"/>
      <c r="B289" s="121"/>
      <c r="C289" s="24"/>
      <c r="D289" s="92">
        <f t="shared" si="80"/>
        <v>0</v>
      </c>
      <c r="E289" s="95">
        <f t="shared" si="81"/>
        <v>0</v>
      </c>
      <c r="F289" s="95">
        <f t="shared" si="82"/>
        <v>0</v>
      </c>
      <c r="G289" s="95">
        <f t="shared" si="83"/>
        <v>0</v>
      </c>
      <c r="H289" s="95">
        <f t="shared" si="84"/>
        <v>0</v>
      </c>
      <c r="I289" s="95">
        <f t="shared" si="85"/>
        <v>0</v>
      </c>
      <c r="J289" s="95">
        <f t="shared" si="77"/>
        <v>0</v>
      </c>
      <c r="K289" s="105">
        <f t="shared" si="78"/>
        <v>0</v>
      </c>
      <c r="L289" s="95">
        <f t="shared" si="86"/>
        <v>0</v>
      </c>
      <c r="M289" s="95">
        <f t="shared" si="87"/>
        <v>0</v>
      </c>
      <c r="N289" s="95">
        <f t="shared" si="88"/>
        <v>0</v>
      </c>
      <c r="O289" s="95">
        <f t="shared" si="89"/>
        <v>0</v>
      </c>
      <c r="P289" s="95">
        <f t="shared" si="90"/>
        <v>0</v>
      </c>
      <c r="Q289" s="95">
        <f t="shared" si="91"/>
        <v>0</v>
      </c>
      <c r="R289" s="95">
        <f t="shared" si="79"/>
        <v>0</v>
      </c>
      <c r="S289" s="114">
        <f t="shared" si="92"/>
        <v>0</v>
      </c>
      <c r="T289" s="95">
        <f t="shared" si="93"/>
        <v>0</v>
      </c>
      <c r="U289" s="95"/>
      <c r="V289" s="95">
        <f t="shared" si="94"/>
        <v>0</v>
      </c>
      <c r="W289" s="118">
        <f t="shared" si="95"/>
        <v>0</v>
      </c>
    </row>
    <row r="290" spans="1:23">
      <c r="A290" s="22"/>
      <c r="B290" s="121"/>
      <c r="C290" s="24"/>
      <c r="D290" s="92">
        <f t="shared" si="80"/>
        <v>0</v>
      </c>
      <c r="E290" s="95">
        <f t="shared" si="81"/>
        <v>0</v>
      </c>
      <c r="F290" s="95">
        <f t="shared" si="82"/>
        <v>0</v>
      </c>
      <c r="G290" s="95">
        <f t="shared" si="83"/>
        <v>0</v>
      </c>
      <c r="H290" s="95">
        <f t="shared" si="84"/>
        <v>0</v>
      </c>
      <c r="I290" s="95">
        <f t="shared" si="85"/>
        <v>0</v>
      </c>
      <c r="J290" s="95">
        <f t="shared" si="77"/>
        <v>0</v>
      </c>
      <c r="K290" s="105">
        <f t="shared" si="78"/>
        <v>0</v>
      </c>
      <c r="L290" s="95">
        <f t="shared" si="86"/>
        <v>0</v>
      </c>
      <c r="M290" s="95">
        <f t="shared" si="87"/>
        <v>0</v>
      </c>
      <c r="N290" s="95">
        <f t="shared" si="88"/>
        <v>0</v>
      </c>
      <c r="O290" s="95">
        <f t="shared" si="89"/>
        <v>0</v>
      </c>
      <c r="P290" s="95">
        <f t="shared" si="90"/>
        <v>0</v>
      </c>
      <c r="Q290" s="95">
        <f t="shared" si="91"/>
        <v>0</v>
      </c>
      <c r="R290" s="95">
        <f t="shared" si="79"/>
        <v>0</v>
      </c>
      <c r="S290" s="114">
        <f t="shared" si="92"/>
        <v>0</v>
      </c>
      <c r="T290" s="95">
        <f t="shared" si="93"/>
        <v>0</v>
      </c>
      <c r="U290" s="95"/>
      <c r="V290" s="95">
        <f t="shared" si="94"/>
        <v>0</v>
      </c>
      <c r="W290" s="118">
        <f t="shared" si="95"/>
        <v>0</v>
      </c>
    </row>
    <row r="291" spans="1:23">
      <c r="A291" s="22"/>
      <c r="B291" s="121"/>
      <c r="C291" s="24"/>
      <c r="D291" s="92">
        <f t="shared" si="80"/>
        <v>0</v>
      </c>
      <c r="E291" s="95">
        <f t="shared" si="81"/>
        <v>0</v>
      </c>
      <c r="F291" s="95">
        <f t="shared" si="82"/>
        <v>0</v>
      </c>
      <c r="G291" s="95">
        <f t="shared" si="83"/>
        <v>0</v>
      </c>
      <c r="H291" s="95">
        <f t="shared" si="84"/>
        <v>0</v>
      </c>
      <c r="I291" s="95">
        <f t="shared" si="85"/>
        <v>0</v>
      </c>
      <c r="J291" s="95">
        <f t="shared" si="77"/>
        <v>0</v>
      </c>
      <c r="K291" s="105">
        <f t="shared" si="78"/>
        <v>0</v>
      </c>
      <c r="L291" s="95">
        <f t="shared" si="86"/>
        <v>0</v>
      </c>
      <c r="M291" s="95">
        <f t="shared" si="87"/>
        <v>0</v>
      </c>
      <c r="N291" s="95">
        <f t="shared" si="88"/>
        <v>0</v>
      </c>
      <c r="O291" s="95">
        <f t="shared" si="89"/>
        <v>0</v>
      </c>
      <c r="P291" s="95">
        <f t="shared" si="90"/>
        <v>0</v>
      </c>
      <c r="Q291" s="95">
        <f t="shared" si="91"/>
        <v>0</v>
      </c>
      <c r="R291" s="95">
        <f t="shared" si="79"/>
        <v>0</v>
      </c>
      <c r="S291" s="114">
        <f t="shared" si="92"/>
        <v>0</v>
      </c>
      <c r="T291" s="95">
        <f t="shared" si="93"/>
        <v>0</v>
      </c>
      <c r="U291" s="95"/>
      <c r="V291" s="95">
        <f t="shared" si="94"/>
        <v>0</v>
      </c>
      <c r="W291" s="118">
        <f t="shared" si="95"/>
        <v>0</v>
      </c>
    </row>
    <row r="292" spans="1:23">
      <c r="A292" s="22"/>
      <c r="B292" s="121"/>
      <c r="C292" s="24"/>
      <c r="D292" s="92">
        <f t="shared" si="80"/>
        <v>0</v>
      </c>
      <c r="E292" s="95">
        <f t="shared" si="81"/>
        <v>0</v>
      </c>
      <c r="F292" s="95">
        <f t="shared" si="82"/>
        <v>0</v>
      </c>
      <c r="G292" s="95">
        <f t="shared" si="83"/>
        <v>0</v>
      </c>
      <c r="H292" s="95">
        <f t="shared" si="84"/>
        <v>0</v>
      </c>
      <c r="I292" s="95">
        <f t="shared" si="85"/>
        <v>0</v>
      </c>
      <c r="J292" s="95">
        <f t="shared" si="77"/>
        <v>0</v>
      </c>
      <c r="K292" s="105">
        <f t="shared" si="78"/>
        <v>0</v>
      </c>
      <c r="L292" s="95">
        <f t="shared" si="86"/>
        <v>0</v>
      </c>
      <c r="M292" s="95">
        <f t="shared" si="87"/>
        <v>0</v>
      </c>
      <c r="N292" s="95">
        <f t="shared" si="88"/>
        <v>0</v>
      </c>
      <c r="O292" s="95">
        <f t="shared" si="89"/>
        <v>0</v>
      </c>
      <c r="P292" s="95">
        <f t="shared" si="90"/>
        <v>0</v>
      </c>
      <c r="Q292" s="95">
        <f t="shared" si="91"/>
        <v>0</v>
      </c>
      <c r="R292" s="95">
        <f t="shared" si="79"/>
        <v>0</v>
      </c>
      <c r="S292" s="114">
        <f t="shared" si="92"/>
        <v>0</v>
      </c>
      <c r="T292" s="95">
        <f t="shared" si="93"/>
        <v>0</v>
      </c>
      <c r="U292" s="95"/>
      <c r="V292" s="95">
        <f t="shared" si="94"/>
        <v>0</v>
      </c>
      <c r="W292" s="118">
        <f t="shared" si="95"/>
        <v>0</v>
      </c>
    </row>
    <row r="293" spans="1:23">
      <c r="A293" s="22"/>
      <c r="B293" s="121"/>
      <c r="C293" s="24"/>
      <c r="D293" s="92">
        <f t="shared" si="80"/>
        <v>0</v>
      </c>
      <c r="E293" s="95">
        <f t="shared" si="81"/>
        <v>0</v>
      </c>
      <c r="F293" s="95">
        <f t="shared" si="82"/>
        <v>0</v>
      </c>
      <c r="G293" s="95">
        <f t="shared" si="83"/>
        <v>0</v>
      </c>
      <c r="H293" s="95">
        <f t="shared" si="84"/>
        <v>0</v>
      </c>
      <c r="I293" s="95">
        <f t="shared" si="85"/>
        <v>0</v>
      </c>
      <c r="J293" s="95">
        <f t="shared" si="77"/>
        <v>0</v>
      </c>
      <c r="K293" s="105">
        <f t="shared" si="78"/>
        <v>0</v>
      </c>
      <c r="L293" s="95">
        <f t="shared" si="86"/>
        <v>0</v>
      </c>
      <c r="M293" s="95">
        <f t="shared" si="87"/>
        <v>0</v>
      </c>
      <c r="N293" s="95">
        <f t="shared" si="88"/>
        <v>0</v>
      </c>
      <c r="O293" s="95">
        <f t="shared" si="89"/>
        <v>0</v>
      </c>
      <c r="P293" s="95">
        <f t="shared" si="90"/>
        <v>0</v>
      </c>
      <c r="Q293" s="95">
        <f t="shared" si="91"/>
        <v>0</v>
      </c>
      <c r="R293" s="95">
        <f t="shared" si="79"/>
        <v>0</v>
      </c>
      <c r="S293" s="114">
        <f t="shared" si="92"/>
        <v>0</v>
      </c>
      <c r="T293" s="95">
        <f t="shared" si="93"/>
        <v>0</v>
      </c>
      <c r="U293" s="95"/>
      <c r="V293" s="95">
        <f t="shared" si="94"/>
        <v>0</v>
      </c>
      <c r="W293" s="118">
        <f t="shared" si="95"/>
        <v>0</v>
      </c>
    </row>
    <row r="294" spans="1:23">
      <c r="A294" s="22"/>
      <c r="B294" s="121"/>
      <c r="C294" s="24"/>
      <c r="D294" s="92">
        <f t="shared" si="80"/>
        <v>0</v>
      </c>
      <c r="E294" s="95">
        <f t="shared" si="81"/>
        <v>0</v>
      </c>
      <c r="F294" s="95">
        <f t="shared" si="82"/>
        <v>0</v>
      </c>
      <c r="G294" s="95">
        <f t="shared" si="83"/>
        <v>0</v>
      </c>
      <c r="H294" s="95">
        <f t="shared" si="84"/>
        <v>0</v>
      </c>
      <c r="I294" s="95">
        <f t="shared" si="85"/>
        <v>0</v>
      </c>
      <c r="J294" s="95">
        <f t="shared" si="77"/>
        <v>0</v>
      </c>
      <c r="K294" s="105">
        <f t="shared" si="78"/>
        <v>0</v>
      </c>
      <c r="L294" s="95">
        <f t="shared" si="86"/>
        <v>0</v>
      </c>
      <c r="M294" s="95">
        <f t="shared" si="87"/>
        <v>0</v>
      </c>
      <c r="N294" s="95">
        <f t="shared" si="88"/>
        <v>0</v>
      </c>
      <c r="O294" s="95">
        <f t="shared" si="89"/>
        <v>0</v>
      </c>
      <c r="P294" s="95">
        <f t="shared" si="90"/>
        <v>0</v>
      </c>
      <c r="Q294" s="95">
        <f t="shared" si="91"/>
        <v>0</v>
      </c>
      <c r="R294" s="95">
        <f t="shared" si="79"/>
        <v>0</v>
      </c>
      <c r="S294" s="114">
        <f t="shared" si="92"/>
        <v>0</v>
      </c>
      <c r="T294" s="95">
        <f t="shared" si="93"/>
        <v>0</v>
      </c>
      <c r="U294" s="95"/>
      <c r="V294" s="95">
        <f t="shared" si="94"/>
        <v>0</v>
      </c>
      <c r="W294" s="118">
        <f t="shared" si="95"/>
        <v>0</v>
      </c>
    </row>
    <row r="295" spans="1:23">
      <c r="A295" s="22"/>
      <c r="B295" s="121"/>
      <c r="C295" s="24"/>
      <c r="D295" s="92">
        <f t="shared" si="80"/>
        <v>0</v>
      </c>
      <c r="E295" s="95">
        <f t="shared" si="81"/>
        <v>0</v>
      </c>
      <c r="F295" s="95">
        <f t="shared" si="82"/>
        <v>0</v>
      </c>
      <c r="G295" s="95">
        <f t="shared" si="83"/>
        <v>0</v>
      </c>
      <c r="H295" s="95">
        <f t="shared" si="84"/>
        <v>0</v>
      </c>
      <c r="I295" s="95">
        <f t="shared" si="85"/>
        <v>0</v>
      </c>
      <c r="J295" s="95">
        <f t="shared" si="77"/>
        <v>0</v>
      </c>
      <c r="K295" s="105">
        <f t="shared" si="78"/>
        <v>0</v>
      </c>
      <c r="L295" s="95">
        <f t="shared" si="86"/>
        <v>0</v>
      </c>
      <c r="M295" s="95">
        <f t="shared" si="87"/>
        <v>0</v>
      </c>
      <c r="N295" s="95">
        <f t="shared" si="88"/>
        <v>0</v>
      </c>
      <c r="O295" s="95">
        <f t="shared" si="89"/>
        <v>0</v>
      </c>
      <c r="P295" s="95">
        <f t="shared" si="90"/>
        <v>0</v>
      </c>
      <c r="Q295" s="95">
        <f t="shared" si="91"/>
        <v>0</v>
      </c>
      <c r="R295" s="95">
        <f t="shared" si="79"/>
        <v>0</v>
      </c>
      <c r="S295" s="114">
        <f t="shared" si="92"/>
        <v>0</v>
      </c>
      <c r="T295" s="95">
        <f t="shared" si="93"/>
        <v>0</v>
      </c>
      <c r="U295" s="95"/>
      <c r="V295" s="95">
        <f t="shared" si="94"/>
        <v>0</v>
      </c>
      <c r="W295" s="118">
        <f t="shared" si="95"/>
        <v>0</v>
      </c>
    </row>
    <row r="296" spans="1:23">
      <c r="A296" s="22"/>
      <c r="B296" s="121"/>
      <c r="C296" s="24"/>
      <c r="D296" s="92">
        <f t="shared" si="80"/>
        <v>0</v>
      </c>
      <c r="E296" s="95">
        <f t="shared" si="81"/>
        <v>0</v>
      </c>
      <c r="F296" s="95">
        <f t="shared" si="82"/>
        <v>0</v>
      </c>
      <c r="G296" s="95">
        <f t="shared" si="83"/>
        <v>0</v>
      </c>
      <c r="H296" s="95">
        <f t="shared" si="84"/>
        <v>0</v>
      </c>
      <c r="I296" s="95">
        <f t="shared" si="85"/>
        <v>0</v>
      </c>
      <c r="J296" s="95">
        <f t="shared" si="77"/>
        <v>0</v>
      </c>
      <c r="K296" s="105">
        <f t="shared" si="78"/>
        <v>0</v>
      </c>
      <c r="L296" s="95">
        <f t="shared" si="86"/>
        <v>0</v>
      </c>
      <c r="M296" s="95">
        <f t="shared" si="87"/>
        <v>0</v>
      </c>
      <c r="N296" s="95">
        <f t="shared" si="88"/>
        <v>0</v>
      </c>
      <c r="O296" s="95">
        <f t="shared" si="89"/>
        <v>0</v>
      </c>
      <c r="P296" s="95">
        <f t="shared" si="90"/>
        <v>0</v>
      </c>
      <c r="Q296" s="95">
        <f t="shared" si="91"/>
        <v>0</v>
      </c>
      <c r="R296" s="95">
        <f t="shared" si="79"/>
        <v>0</v>
      </c>
      <c r="S296" s="114">
        <f t="shared" si="92"/>
        <v>0</v>
      </c>
      <c r="T296" s="95">
        <f t="shared" si="93"/>
        <v>0</v>
      </c>
      <c r="U296" s="95"/>
      <c r="V296" s="95">
        <f t="shared" si="94"/>
        <v>0</v>
      </c>
      <c r="W296" s="118">
        <f t="shared" si="95"/>
        <v>0</v>
      </c>
    </row>
    <row r="297" spans="1:23">
      <c r="A297" s="22"/>
      <c r="B297" s="121"/>
      <c r="C297" s="24"/>
      <c r="D297" s="92">
        <f t="shared" si="80"/>
        <v>0</v>
      </c>
      <c r="E297" s="95">
        <f t="shared" si="81"/>
        <v>0</v>
      </c>
      <c r="F297" s="95">
        <f t="shared" si="82"/>
        <v>0</v>
      </c>
      <c r="G297" s="95">
        <f t="shared" si="83"/>
        <v>0</v>
      </c>
      <c r="H297" s="95">
        <f t="shared" si="84"/>
        <v>0</v>
      </c>
      <c r="I297" s="95">
        <f t="shared" si="85"/>
        <v>0</v>
      </c>
      <c r="J297" s="95">
        <f t="shared" si="77"/>
        <v>0</v>
      </c>
      <c r="K297" s="105">
        <f t="shared" si="78"/>
        <v>0</v>
      </c>
      <c r="L297" s="95">
        <f t="shared" si="86"/>
        <v>0</v>
      </c>
      <c r="M297" s="95">
        <f t="shared" si="87"/>
        <v>0</v>
      </c>
      <c r="N297" s="95">
        <f t="shared" si="88"/>
        <v>0</v>
      </c>
      <c r="O297" s="95">
        <f t="shared" si="89"/>
        <v>0</v>
      </c>
      <c r="P297" s="95">
        <f t="shared" si="90"/>
        <v>0</v>
      </c>
      <c r="Q297" s="95">
        <f t="shared" si="91"/>
        <v>0</v>
      </c>
      <c r="R297" s="95">
        <f t="shared" si="79"/>
        <v>0</v>
      </c>
      <c r="S297" s="114">
        <f t="shared" si="92"/>
        <v>0</v>
      </c>
      <c r="T297" s="95">
        <f t="shared" si="93"/>
        <v>0</v>
      </c>
      <c r="U297" s="95"/>
      <c r="V297" s="95">
        <f t="shared" si="94"/>
        <v>0</v>
      </c>
      <c r="W297" s="118">
        <f t="shared" si="95"/>
        <v>0</v>
      </c>
    </row>
    <row r="298" spans="1:23">
      <c r="A298" s="22"/>
      <c r="B298" s="121"/>
      <c r="C298" s="24"/>
      <c r="D298" s="92">
        <f t="shared" si="80"/>
        <v>0</v>
      </c>
      <c r="E298" s="95">
        <f t="shared" si="81"/>
        <v>0</v>
      </c>
      <c r="F298" s="95">
        <f t="shared" si="82"/>
        <v>0</v>
      </c>
      <c r="G298" s="95">
        <f t="shared" si="83"/>
        <v>0</v>
      </c>
      <c r="H298" s="95">
        <f t="shared" si="84"/>
        <v>0</v>
      </c>
      <c r="I298" s="95">
        <f t="shared" si="85"/>
        <v>0</v>
      </c>
      <c r="J298" s="95">
        <f t="shared" si="77"/>
        <v>0</v>
      </c>
      <c r="K298" s="105">
        <f t="shared" si="78"/>
        <v>0</v>
      </c>
      <c r="L298" s="95">
        <f t="shared" si="86"/>
        <v>0</v>
      </c>
      <c r="M298" s="95">
        <f t="shared" si="87"/>
        <v>0</v>
      </c>
      <c r="N298" s="95">
        <f t="shared" si="88"/>
        <v>0</v>
      </c>
      <c r="O298" s="95">
        <f t="shared" si="89"/>
        <v>0</v>
      </c>
      <c r="P298" s="95">
        <f t="shared" si="90"/>
        <v>0</v>
      </c>
      <c r="Q298" s="95">
        <f t="shared" si="91"/>
        <v>0</v>
      </c>
      <c r="R298" s="95">
        <f t="shared" si="79"/>
        <v>0</v>
      </c>
      <c r="S298" s="114">
        <f t="shared" si="92"/>
        <v>0</v>
      </c>
      <c r="T298" s="95">
        <f t="shared" si="93"/>
        <v>0</v>
      </c>
      <c r="U298" s="95"/>
      <c r="V298" s="95">
        <f t="shared" si="94"/>
        <v>0</v>
      </c>
      <c r="W298" s="118">
        <f t="shared" si="95"/>
        <v>0</v>
      </c>
    </row>
    <row r="299" spans="1:23">
      <c r="A299" s="22"/>
      <c r="B299" s="121"/>
      <c r="C299" s="24"/>
      <c r="D299" s="92">
        <f t="shared" si="80"/>
        <v>0</v>
      </c>
      <c r="E299" s="95">
        <f t="shared" si="81"/>
        <v>0</v>
      </c>
      <c r="F299" s="95">
        <f t="shared" si="82"/>
        <v>0</v>
      </c>
      <c r="G299" s="95">
        <f t="shared" si="83"/>
        <v>0</v>
      </c>
      <c r="H299" s="95">
        <f t="shared" si="84"/>
        <v>0</v>
      </c>
      <c r="I299" s="95">
        <f t="shared" si="85"/>
        <v>0</v>
      </c>
      <c r="J299" s="95">
        <f t="shared" si="77"/>
        <v>0</v>
      </c>
      <c r="K299" s="105">
        <f t="shared" si="78"/>
        <v>0</v>
      </c>
      <c r="L299" s="95">
        <f t="shared" si="86"/>
        <v>0</v>
      </c>
      <c r="M299" s="95">
        <f t="shared" si="87"/>
        <v>0</v>
      </c>
      <c r="N299" s="95">
        <f t="shared" si="88"/>
        <v>0</v>
      </c>
      <c r="O299" s="95">
        <f t="shared" si="89"/>
        <v>0</v>
      </c>
      <c r="P299" s="95">
        <f t="shared" si="90"/>
        <v>0</v>
      </c>
      <c r="Q299" s="95">
        <f t="shared" si="91"/>
        <v>0</v>
      </c>
      <c r="R299" s="95">
        <f t="shared" si="79"/>
        <v>0</v>
      </c>
      <c r="S299" s="114">
        <f t="shared" si="92"/>
        <v>0</v>
      </c>
      <c r="T299" s="95">
        <f t="shared" si="93"/>
        <v>0</v>
      </c>
      <c r="U299" s="95"/>
      <c r="V299" s="95">
        <f t="shared" si="94"/>
        <v>0</v>
      </c>
      <c r="W299" s="118">
        <f t="shared" si="95"/>
        <v>0</v>
      </c>
    </row>
    <row r="300" spans="1:23">
      <c r="A300" s="22"/>
      <c r="B300" s="121"/>
      <c r="C300" s="24"/>
      <c r="D300" s="92">
        <f t="shared" si="80"/>
        <v>0</v>
      </c>
      <c r="E300" s="95">
        <f t="shared" si="81"/>
        <v>0</v>
      </c>
      <c r="F300" s="95">
        <f t="shared" si="82"/>
        <v>0</v>
      </c>
      <c r="G300" s="95">
        <f t="shared" si="83"/>
        <v>0</v>
      </c>
      <c r="H300" s="95">
        <f t="shared" si="84"/>
        <v>0</v>
      </c>
      <c r="I300" s="95">
        <f t="shared" si="85"/>
        <v>0</v>
      </c>
      <c r="J300" s="95">
        <f t="shared" si="77"/>
        <v>0</v>
      </c>
      <c r="K300" s="105">
        <f t="shared" si="78"/>
        <v>0</v>
      </c>
      <c r="L300" s="95">
        <f t="shared" si="86"/>
        <v>0</v>
      </c>
      <c r="M300" s="95">
        <f t="shared" si="87"/>
        <v>0</v>
      </c>
      <c r="N300" s="95">
        <f t="shared" si="88"/>
        <v>0</v>
      </c>
      <c r="O300" s="95">
        <f t="shared" si="89"/>
        <v>0</v>
      </c>
      <c r="P300" s="95">
        <f t="shared" si="90"/>
        <v>0</v>
      </c>
      <c r="Q300" s="95">
        <f t="shared" si="91"/>
        <v>0</v>
      </c>
      <c r="R300" s="95">
        <f t="shared" si="79"/>
        <v>0</v>
      </c>
      <c r="S300" s="114">
        <f t="shared" si="92"/>
        <v>0</v>
      </c>
      <c r="T300" s="95">
        <f t="shared" si="93"/>
        <v>0</v>
      </c>
      <c r="U300" s="95"/>
      <c r="V300" s="95">
        <f t="shared" si="94"/>
        <v>0</v>
      </c>
      <c r="W300" s="118">
        <f t="shared" si="95"/>
        <v>0</v>
      </c>
    </row>
    <row r="301" spans="1:23">
      <c r="A301" s="22"/>
      <c r="B301" s="121"/>
      <c r="C301" s="24"/>
      <c r="D301" s="92">
        <f t="shared" si="80"/>
        <v>0</v>
      </c>
      <c r="E301" s="95">
        <f t="shared" si="81"/>
        <v>0</v>
      </c>
      <c r="F301" s="95">
        <f t="shared" si="82"/>
        <v>0</v>
      </c>
      <c r="G301" s="95">
        <f t="shared" si="83"/>
        <v>0</v>
      </c>
      <c r="H301" s="95">
        <f t="shared" si="84"/>
        <v>0</v>
      </c>
      <c r="I301" s="95">
        <f t="shared" si="85"/>
        <v>0</v>
      </c>
      <c r="J301" s="95">
        <f t="shared" si="77"/>
        <v>0</v>
      </c>
      <c r="K301" s="105">
        <f t="shared" si="78"/>
        <v>0</v>
      </c>
      <c r="L301" s="95">
        <f t="shared" si="86"/>
        <v>0</v>
      </c>
      <c r="M301" s="95">
        <f t="shared" si="87"/>
        <v>0</v>
      </c>
      <c r="N301" s="95">
        <f t="shared" si="88"/>
        <v>0</v>
      </c>
      <c r="O301" s="95">
        <f t="shared" si="89"/>
        <v>0</v>
      </c>
      <c r="P301" s="95">
        <f t="shared" si="90"/>
        <v>0</v>
      </c>
      <c r="Q301" s="95">
        <f t="shared" si="91"/>
        <v>0</v>
      </c>
      <c r="R301" s="95">
        <f t="shared" si="79"/>
        <v>0</v>
      </c>
      <c r="S301" s="114">
        <f t="shared" si="92"/>
        <v>0</v>
      </c>
      <c r="T301" s="95">
        <f t="shared" si="93"/>
        <v>0</v>
      </c>
      <c r="U301" s="95"/>
      <c r="V301" s="95">
        <f t="shared" si="94"/>
        <v>0</v>
      </c>
      <c r="W301" s="118">
        <f t="shared" si="95"/>
        <v>0</v>
      </c>
    </row>
    <row r="302" spans="1:23">
      <c r="A302" s="22"/>
      <c r="B302" s="121"/>
      <c r="C302" s="24"/>
      <c r="D302" s="92">
        <f t="shared" si="80"/>
        <v>0</v>
      </c>
      <c r="E302" s="95">
        <f t="shared" si="81"/>
        <v>0</v>
      </c>
      <c r="F302" s="95">
        <f t="shared" si="82"/>
        <v>0</v>
      </c>
      <c r="G302" s="95">
        <f t="shared" si="83"/>
        <v>0</v>
      </c>
      <c r="H302" s="95">
        <f t="shared" si="84"/>
        <v>0</v>
      </c>
      <c r="I302" s="95">
        <f t="shared" si="85"/>
        <v>0</v>
      </c>
      <c r="J302" s="95">
        <f t="shared" si="77"/>
        <v>0</v>
      </c>
      <c r="K302" s="105">
        <f t="shared" si="78"/>
        <v>0</v>
      </c>
      <c r="L302" s="95">
        <f t="shared" si="86"/>
        <v>0</v>
      </c>
      <c r="M302" s="95">
        <f t="shared" si="87"/>
        <v>0</v>
      </c>
      <c r="N302" s="95">
        <f t="shared" si="88"/>
        <v>0</v>
      </c>
      <c r="O302" s="95">
        <f t="shared" si="89"/>
        <v>0</v>
      </c>
      <c r="P302" s="95">
        <f t="shared" si="90"/>
        <v>0</v>
      </c>
      <c r="Q302" s="95">
        <f t="shared" si="91"/>
        <v>0</v>
      </c>
      <c r="R302" s="95">
        <f t="shared" si="79"/>
        <v>0</v>
      </c>
      <c r="S302" s="114">
        <f t="shared" si="92"/>
        <v>0</v>
      </c>
      <c r="T302" s="95">
        <f t="shared" si="93"/>
        <v>0</v>
      </c>
      <c r="U302" s="95"/>
      <c r="V302" s="95">
        <f t="shared" si="94"/>
        <v>0</v>
      </c>
      <c r="W302" s="118">
        <f t="shared" si="95"/>
        <v>0</v>
      </c>
    </row>
    <row r="303" spans="1:23">
      <c r="A303" s="22"/>
      <c r="B303" s="121"/>
      <c r="C303" s="24"/>
      <c r="D303" s="92">
        <f t="shared" si="80"/>
        <v>0</v>
      </c>
      <c r="E303" s="95">
        <f t="shared" si="81"/>
        <v>0</v>
      </c>
      <c r="F303" s="95">
        <f t="shared" si="82"/>
        <v>0</v>
      </c>
      <c r="G303" s="95">
        <f t="shared" si="83"/>
        <v>0</v>
      </c>
      <c r="H303" s="95">
        <f t="shared" si="84"/>
        <v>0</v>
      </c>
      <c r="I303" s="95">
        <f t="shared" si="85"/>
        <v>0</v>
      </c>
      <c r="J303" s="95">
        <f t="shared" si="77"/>
        <v>0</v>
      </c>
      <c r="K303" s="105">
        <f t="shared" si="78"/>
        <v>0</v>
      </c>
      <c r="L303" s="95">
        <f t="shared" si="86"/>
        <v>0</v>
      </c>
      <c r="M303" s="95">
        <f t="shared" si="87"/>
        <v>0</v>
      </c>
      <c r="N303" s="95">
        <f t="shared" si="88"/>
        <v>0</v>
      </c>
      <c r="O303" s="95">
        <f t="shared" si="89"/>
        <v>0</v>
      </c>
      <c r="P303" s="95">
        <f t="shared" si="90"/>
        <v>0</v>
      </c>
      <c r="Q303" s="95">
        <f t="shared" si="91"/>
        <v>0</v>
      </c>
      <c r="R303" s="95">
        <f t="shared" si="79"/>
        <v>0</v>
      </c>
      <c r="S303" s="114">
        <f t="shared" si="92"/>
        <v>0</v>
      </c>
      <c r="T303" s="95">
        <f t="shared" si="93"/>
        <v>0</v>
      </c>
      <c r="U303" s="95"/>
      <c r="V303" s="95">
        <f t="shared" si="94"/>
        <v>0</v>
      </c>
      <c r="W303" s="118">
        <f t="shared" si="95"/>
        <v>0</v>
      </c>
    </row>
    <row r="304" spans="1:23">
      <c r="A304" s="22"/>
      <c r="B304" s="121"/>
      <c r="C304" s="24"/>
      <c r="D304" s="92">
        <f t="shared" si="80"/>
        <v>0</v>
      </c>
      <c r="E304" s="95">
        <f t="shared" si="81"/>
        <v>0</v>
      </c>
      <c r="F304" s="95">
        <f t="shared" si="82"/>
        <v>0</v>
      </c>
      <c r="G304" s="95">
        <f t="shared" si="83"/>
        <v>0</v>
      </c>
      <c r="H304" s="95">
        <f t="shared" si="84"/>
        <v>0</v>
      </c>
      <c r="I304" s="95">
        <f t="shared" si="85"/>
        <v>0</v>
      </c>
      <c r="J304" s="95">
        <f t="shared" si="77"/>
        <v>0</v>
      </c>
      <c r="K304" s="105">
        <f t="shared" si="78"/>
        <v>0</v>
      </c>
      <c r="L304" s="95">
        <f t="shared" si="86"/>
        <v>0</v>
      </c>
      <c r="M304" s="95">
        <f t="shared" si="87"/>
        <v>0</v>
      </c>
      <c r="N304" s="95">
        <f t="shared" si="88"/>
        <v>0</v>
      </c>
      <c r="O304" s="95">
        <f t="shared" si="89"/>
        <v>0</v>
      </c>
      <c r="P304" s="95">
        <f t="shared" si="90"/>
        <v>0</v>
      </c>
      <c r="Q304" s="95">
        <f t="shared" si="91"/>
        <v>0</v>
      </c>
      <c r="R304" s="95">
        <f t="shared" si="79"/>
        <v>0</v>
      </c>
      <c r="S304" s="114">
        <f t="shared" si="92"/>
        <v>0</v>
      </c>
      <c r="T304" s="95">
        <f t="shared" si="93"/>
        <v>0</v>
      </c>
      <c r="U304" s="95"/>
      <c r="V304" s="95">
        <f t="shared" si="94"/>
        <v>0</v>
      </c>
      <c r="W304" s="118">
        <f t="shared" si="95"/>
        <v>0</v>
      </c>
    </row>
    <row r="305" spans="1:23">
      <c r="A305" s="22"/>
      <c r="B305" s="121"/>
      <c r="C305" s="24"/>
      <c r="D305" s="92">
        <f t="shared" si="80"/>
        <v>0</v>
      </c>
      <c r="E305" s="95">
        <f t="shared" si="81"/>
        <v>0</v>
      </c>
      <c r="F305" s="95">
        <f t="shared" si="82"/>
        <v>0</v>
      </c>
      <c r="G305" s="95">
        <f t="shared" si="83"/>
        <v>0</v>
      </c>
      <c r="H305" s="95">
        <f t="shared" si="84"/>
        <v>0</v>
      </c>
      <c r="I305" s="95">
        <f t="shared" si="85"/>
        <v>0</v>
      </c>
      <c r="J305" s="95">
        <f t="shared" si="77"/>
        <v>0</v>
      </c>
      <c r="K305" s="105">
        <f t="shared" si="78"/>
        <v>0</v>
      </c>
      <c r="L305" s="95">
        <f t="shared" si="86"/>
        <v>0</v>
      </c>
      <c r="M305" s="95">
        <f t="shared" si="87"/>
        <v>0</v>
      </c>
      <c r="N305" s="95">
        <f t="shared" si="88"/>
        <v>0</v>
      </c>
      <c r="O305" s="95">
        <f t="shared" si="89"/>
        <v>0</v>
      </c>
      <c r="P305" s="95">
        <f t="shared" si="90"/>
        <v>0</v>
      </c>
      <c r="Q305" s="95">
        <f t="shared" si="91"/>
        <v>0</v>
      </c>
      <c r="R305" s="95">
        <f t="shared" si="79"/>
        <v>0</v>
      </c>
      <c r="S305" s="114">
        <f t="shared" si="92"/>
        <v>0</v>
      </c>
      <c r="T305" s="95">
        <f t="shared" si="93"/>
        <v>0</v>
      </c>
      <c r="U305" s="95"/>
      <c r="V305" s="95">
        <f t="shared" si="94"/>
        <v>0</v>
      </c>
      <c r="W305" s="118">
        <f t="shared" si="95"/>
        <v>0</v>
      </c>
    </row>
    <row r="306" spans="1:23">
      <c r="A306" s="22"/>
      <c r="B306" s="121"/>
      <c r="C306" s="24"/>
      <c r="D306" s="92">
        <f t="shared" si="80"/>
        <v>0</v>
      </c>
      <c r="E306" s="95">
        <f t="shared" si="81"/>
        <v>0</v>
      </c>
      <c r="F306" s="95">
        <f t="shared" si="82"/>
        <v>0</v>
      </c>
      <c r="G306" s="95">
        <f t="shared" si="83"/>
        <v>0</v>
      </c>
      <c r="H306" s="95">
        <f t="shared" si="84"/>
        <v>0</v>
      </c>
      <c r="I306" s="95">
        <f t="shared" si="85"/>
        <v>0</v>
      </c>
      <c r="J306" s="95">
        <f t="shared" si="77"/>
        <v>0</v>
      </c>
      <c r="K306" s="105">
        <f t="shared" si="78"/>
        <v>0</v>
      </c>
      <c r="L306" s="95">
        <f t="shared" si="86"/>
        <v>0</v>
      </c>
      <c r="M306" s="95">
        <f t="shared" si="87"/>
        <v>0</v>
      </c>
      <c r="N306" s="95">
        <f t="shared" si="88"/>
        <v>0</v>
      </c>
      <c r="O306" s="95">
        <f t="shared" si="89"/>
        <v>0</v>
      </c>
      <c r="P306" s="95">
        <f t="shared" si="90"/>
        <v>0</v>
      </c>
      <c r="Q306" s="95">
        <f t="shared" si="91"/>
        <v>0</v>
      </c>
      <c r="R306" s="95">
        <f t="shared" si="79"/>
        <v>0</v>
      </c>
      <c r="S306" s="114">
        <f t="shared" si="92"/>
        <v>0</v>
      </c>
      <c r="T306" s="95">
        <f t="shared" si="93"/>
        <v>0</v>
      </c>
      <c r="U306" s="95"/>
      <c r="V306" s="95">
        <f t="shared" si="94"/>
        <v>0</v>
      </c>
      <c r="W306" s="118">
        <f t="shared" si="95"/>
        <v>0</v>
      </c>
    </row>
    <row r="307" spans="1:23">
      <c r="A307" s="22"/>
      <c r="B307" s="121"/>
      <c r="C307" s="24"/>
      <c r="D307" s="92">
        <f t="shared" si="80"/>
        <v>0</v>
      </c>
      <c r="E307" s="95">
        <f t="shared" si="81"/>
        <v>0</v>
      </c>
      <c r="F307" s="95">
        <f t="shared" si="82"/>
        <v>0</v>
      </c>
      <c r="G307" s="95">
        <f t="shared" si="83"/>
        <v>0</v>
      </c>
      <c r="H307" s="95">
        <f t="shared" si="84"/>
        <v>0</v>
      </c>
      <c r="I307" s="95">
        <f t="shared" si="85"/>
        <v>0</v>
      </c>
      <c r="J307" s="95">
        <f t="shared" si="77"/>
        <v>0</v>
      </c>
      <c r="K307" s="105">
        <f t="shared" si="78"/>
        <v>0</v>
      </c>
      <c r="L307" s="95">
        <f t="shared" si="86"/>
        <v>0</v>
      </c>
      <c r="M307" s="95">
        <f t="shared" si="87"/>
        <v>0</v>
      </c>
      <c r="N307" s="95">
        <f t="shared" si="88"/>
        <v>0</v>
      </c>
      <c r="O307" s="95">
        <f t="shared" si="89"/>
        <v>0</v>
      </c>
      <c r="P307" s="95">
        <f t="shared" si="90"/>
        <v>0</v>
      </c>
      <c r="Q307" s="95">
        <f t="shared" si="91"/>
        <v>0</v>
      </c>
      <c r="R307" s="95">
        <f t="shared" si="79"/>
        <v>0</v>
      </c>
      <c r="S307" s="114">
        <f t="shared" si="92"/>
        <v>0</v>
      </c>
      <c r="T307" s="95">
        <f t="shared" si="93"/>
        <v>0</v>
      </c>
      <c r="U307" s="95"/>
      <c r="V307" s="95">
        <f t="shared" si="94"/>
        <v>0</v>
      </c>
      <c r="W307" s="118">
        <f t="shared" si="95"/>
        <v>0</v>
      </c>
    </row>
    <row r="308" spans="1:23">
      <c r="A308" s="22"/>
      <c r="B308" s="121"/>
      <c r="C308" s="24"/>
      <c r="D308" s="92">
        <f t="shared" si="80"/>
        <v>0</v>
      </c>
      <c r="E308" s="95">
        <f t="shared" si="81"/>
        <v>0</v>
      </c>
      <c r="F308" s="95">
        <f t="shared" si="82"/>
        <v>0</v>
      </c>
      <c r="G308" s="95">
        <f t="shared" si="83"/>
        <v>0</v>
      </c>
      <c r="H308" s="95">
        <f t="shared" si="84"/>
        <v>0</v>
      </c>
      <c r="I308" s="95">
        <f t="shared" si="85"/>
        <v>0</v>
      </c>
      <c r="J308" s="95">
        <f t="shared" si="77"/>
        <v>0</v>
      </c>
      <c r="K308" s="105">
        <f t="shared" si="78"/>
        <v>0</v>
      </c>
      <c r="L308" s="95">
        <f t="shared" si="86"/>
        <v>0</v>
      </c>
      <c r="M308" s="95">
        <f t="shared" si="87"/>
        <v>0</v>
      </c>
      <c r="N308" s="95">
        <f t="shared" si="88"/>
        <v>0</v>
      </c>
      <c r="O308" s="95">
        <f t="shared" si="89"/>
        <v>0</v>
      </c>
      <c r="P308" s="95">
        <f t="shared" si="90"/>
        <v>0</v>
      </c>
      <c r="Q308" s="95">
        <f t="shared" si="91"/>
        <v>0</v>
      </c>
      <c r="R308" s="95">
        <f t="shared" si="79"/>
        <v>0</v>
      </c>
      <c r="S308" s="114">
        <f t="shared" si="92"/>
        <v>0</v>
      </c>
      <c r="T308" s="95">
        <f t="shared" si="93"/>
        <v>0</v>
      </c>
      <c r="U308" s="95"/>
      <c r="V308" s="95">
        <f t="shared" si="94"/>
        <v>0</v>
      </c>
      <c r="W308" s="118">
        <f t="shared" si="95"/>
        <v>0</v>
      </c>
    </row>
    <row r="309" spans="1:23">
      <c r="A309" s="22"/>
      <c r="B309" s="121"/>
      <c r="C309" s="24"/>
      <c r="D309" s="92">
        <f t="shared" si="80"/>
        <v>0</v>
      </c>
      <c r="E309" s="95">
        <f t="shared" si="81"/>
        <v>0</v>
      </c>
      <c r="F309" s="95">
        <f t="shared" si="82"/>
        <v>0</v>
      </c>
      <c r="G309" s="95">
        <f t="shared" si="83"/>
        <v>0</v>
      </c>
      <c r="H309" s="95">
        <f t="shared" si="84"/>
        <v>0</v>
      </c>
      <c r="I309" s="95">
        <f t="shared" si="85"/>
        <v>0</v>
      </c>
      <c r="J309" s="95">
        <f t="shared" si="77"/>
        <v>0</v>
      </c>
      <c r="K309" s="105">
        <f t="shared" si="78"/>
        <v>0</v>
      </c>
      <c r="L309" s="95">
        <f t="shared" si="86"/>
        <v>0</v>
      </c>
      <c r="M309" s="95">
        <f t="shared" si="87"/>
        <v>0</v>
      </c>
      <c r="N309" s="95">
        <f t="shared" si="88"/>
        <v>0</v>
      </c>
      <c r="O309" s="95">
        <f t="shared" si="89"/>
        <v>0</v>
      </c>
      <c r="P309" s="95">
        <f t="shared" si="90"/>
        <v>0</v>
      </c>
      <c r="Q309" s="95">
        <f t="shared" si="91"/>
        <v>0</v>
      </c>
      <c r="R309" s="95">
        <f t="shared" si="79"/>
        <v>0</v>
      </c>
      <c r="S309" s="114">
        <f t="shared" si="92"/>
        <v>0</v>
      </c>
      <c r="T309" s="95">
        <f t="shared" si="93"/>
        <v>0</v>
      </c>
      <c r="U309" s="95"/>
      <c r="V309" s="95">
        <f t="shared" si="94"/>
        <v>0</v>
      </c>
      <c r="W309" s="118">
        <f t="shared" si="95"/>
        <v>0</v>
      </c>
    </row>
    <row r="310" spans="1:23">
      <c r="A310" s="22"/>
      <c r="B310" s="121"/>
      <c r="C310" s="24"/>
      <c r="D310" s="92">
        <f t="shared" si="80"/>
        <v>0</v>
      </c>
      <c r="E310" s="95">
        <f t="shared" si="81"/>
        <v>0</v>
      </c>
      <c r="F310" s="95">
        <f t="shared" si="82"/>
        <v>0</v>
      </c>
      <c r="G310" s="95">
        <f t="shared" si="83"/>
        <v>0</v>
      </c>
      <c r="H310" s="95">
        <f t="shared" si="84"/>
        <v>0</v>
      </c>
      <c r="I310" s="95">
        <f t="shared" si="85"/>
        <v>0</v>
      </c>
      <c r="J310" s="95">
        <f t="shared" si="77"/>
        <v>0</v>
      </c>
      <c r="K310" s="105">
        <f t="shared" si="78"/>
        <v>0</v>
      </c>
      <c r="L310" s="95">
        <f t="shared" si="86"/>
        <v>0</v>
      </c>
      <c r="M310" s="95">
        <f t="shared" si="87"/>
        <v>0</v>
      </c>
      <c r="N310" s="95">
        <f t="shared" si="88"/>
        <v>0</v>
      </c>
      <c r="O310" s="95">
        <f t="shared" si="89"/>
        <v>0</v>
      </c>
      <c r="P310" s="95">
        <f t="shared" si="90"/>
        <v>0</v>
      </c>
      <c r="Q310" s="95">
        <f t="shared" si="91"/>
        <v>0</v>
      </c>
      <c r="R310" s="95">
        <f t="shared" si="79"/>
        <v>0</v>
      </c>
      <c r="S310" s="114">
        <f t="shared" si="92"/>
        <v>0</v>
      </c>
      <c r="T310" s="95">
        <f t="shared" si="93"/>
        <v>0</v>
      </c>
      <c r="U310" s="95"/>
      <c r="V310" s="95">
        <f t="shared" si="94"/>
        <v>0</v>
      </c>
      <c r="W310" s="118">
        <f t="shared" si="95"/>
        <v>0</v>
      </c>
    </row>
    <row r="311" spans="1:23">
      <c r="A311" s="22"/>
      <c r="B311" s="121"/>
      <c r="C311" s="24"/>
      <c r="D311" s="92">
        <f t="shared" si="80"/>
        <v>0</v>
      </c>
      <c r="E311" s="95">
        <f t="shared" si="81"/>
        <v>0</v>
      </c>
      <c r="F311" s="95">
        <f t="shared" si="82"/>
        <v>0</v>
      </c>
      <c r="G311" s="95">
        <f t="shared" si="83"/>
        <v>0</v>
      </c>
      <c r="H311" s="95">
        <f t="shared" si="84"/>
        <v>0</v>
      </c>
      <c r="I311" s="95">
        <f t="shared" si="85"/>
        <v>0</v>
      </c>
      <c r="J311" s="95">
        <f t="shared" si="77"/>
        <v>0</v>
      </c>
      <c r="K311" s="105">
        <f t="shared" si="78"/>
        <v>0</v>
      </c>
      <c r="L311" s="95">
        <f t="shared" si="86"/>
        <v>0</v>
      </c>
      <c r="M311" s="95">
        <f t="shared" si="87"/>
        <v>0</v>
      </c>
      <c r="N311" s="95">
        <f t="shared" si="88"/>
        <v>0</v>
      </c>
      <c r="O311" s="95">
        <f t="shared" si="89"/>
        <v>0</v>
      </c>
      <c r="P311" s="95">
        <f t="shared" si="90"/>
        <v>0</v>
      </c>
      <c r="Q311" s="95">
        <f t="shared" si="91"/>
        <v>0</v>
      </c>
      <c r="R311" s="95">
        <f t="shared" si="79"/>
        <v>0</v>
      </c>
      <c r="S311" s="114">
        <f t="shared" si="92"/>
        <v>0</v>
      </c>
      <c r="T311" s="95">
        <f t="shared" si="93"/>
        <v>0</v>
      </c>
      <c r="U311" s="95"/>
      <c r="V311" s="95">
        <f t="shared" si="94"/>
        <v>0</v>
      </c>
      <c r="W311" s="118">
        <f t="shared" si="95"/>
        <v>0</v>
      </c>
    </row>
    <row r="312" spans="1:23">
      <c r="A312" s="22"/>
      <c r="B312" s="121"/>
      <c r="C312" s="24"/>
      <c r="D312" s="92">
        <f t="shared" si="80"/>
        <v>0</v>
      </c>
      <c r="E312" s="95">
        <f t="shared" si="81"/>
        <v>0</v>
      </c>
      <c r="F312" s="95">
        <f t="shared" si="82"/>
        <v>0</v>
      </c>
      <c r="G312" s="95">
        <f t="shared" si="83"/>
        <v>0</v>
      </c>
      <c r="H312" s="95">
        <f t="shared" si="84"/>
        <v>0</v>
      </c>
      <c r="I312" s="95">
        <f t="shared" si="85"/>
        <v>0</v>
      </c>
      <c r="J312" s="95">
        <f t="shared" si="77"/>
        <v>0</v>
      </c>
      <c r="K312" s="105">
        <f t="shared" si="78"/>
        <v>0</v>
      </c>
      <c r="L312" s="95">
        <f t="shared" si="86"/>
        <v>0</v>
      </c>
      <c r="M312" s="95">
        <f t="shared" si="87"/>
        <v>0</v>
      </c>
      <c r="N312" s="95">
        <f t="shared" si="88"/>
        <v>0</v>
      </c>
      <c r="O312" s="95">
        <f t="shared" si="89"/>
        <v>0</v>
      </c>
      <c r="P312" s="95">
        <f t="shared" si="90"/>
        <v>0</v>
      </c>
      <c r="Q312" s="95">
        <f t="shared" si="91"/>
        <v>0</v>
      </c>
      <c r="R312" s="95">
        <f t="shared" si="79"/>
        <v>0</v>
      </c>
      <c r="S312" s="114">
        <f t="shared" si="92"/>
        <v>0</v>
      </c>
      <c r="T312" s="95">
        <f t="shared" si="93"/>
        <v>0</v>
      </c>
      <c r="U312" s="95"/>
      <c r="V312" s="95">
        <f t="shared" si="94"/>
        <v>0</v>
      </c>
      <c r="W312" s="118">
        <f t="shared" si="95"/>
        <v>0</v>
      </c>
    </row>
    <row r="313" spans="1:23">
      <c r="A313" s="22"/>
      <c r="B313" s="121"/>
      <c r="C313" s="24"/>
      <c r="D313" s="92">
        <f t="shared" si="80"/>
        <v>0</v>
      </c>
      <c r="E313" s="95">
        <f t="shared" si="81"/>
        <v>0</v>
      </c>
      <c r="F313" s="95">
        <f t="shared" si="82"/>
        <v>0</v>
      </c>
      <c r="G313" s="95">
        <f t="shared" si="83"/>
        <v>0</v>
      </c>
      <c r="H313" s="95">
        <f t="shared" si="84"/>
        <v>0</v>
      </c>
      <c r="I313" s="95">
        <f t="shared" si="85"/>
        <v>0</v>
      </c>
      <c r="J313" s="95">
        <f t="shared" si="77"/>
        <v>0</v>
      </c>
      <c r="K313" s="105">
        <f t="shared" si="78"/>
        <v>0</v>
      </c>
      <c r="L313" s="95">
        <f t="shared" si="86"/>
        <v>0</v>
      </c>
      <c r="M313" s="95">
        <f t="shared" si="87"/>
        <v>0</v>
      </c>
      <c r="N313" s="95">
        <f t="shared" si="88"/>
        <v>0</v>
      </c>
      <c r="O313" s="95">
        <f t="shared" si="89"/>
        <v>0</v>
      </c>
      <c r="P313" s="95">
        <f t="shared" si="90"/>
        <v>0</v>
      </c>
      <c r="Q313" s="95">
        <f t="shared" si="91"/>
        <v>0</v>
      </c>
      <c r="R313" s="95">
        <f t="shared" si="79"/>
        <v>0</v>
      </c>
      <c r="S313" s="114">
        <f t="shared" si="92"/>
        <v>0</v>
      </c>
      <c r="T313" s="95">
        <f t="shared" si="93"/>
        <v>0</v>
      </c>
      <c r="U313" s="95"/>
      <c r="V313" s="95">
        <f t="shared" si="94"/>
        <v>0</v>
      </c>
      <c r="W313" s="118">
        <f t="shared" si="95"/>
        <v>0</v>
      </c>
    </row>
    <row r="314" spans="1:23">
      <c r="A314" s="22"/>
      <c r="B314" s="121"/>
      <c r="C314" s="24"/>
      <c r="D314" s="92">
        <f t="shared" si="80"/>
        <v>0</v>
      </c>
      <c r="E314" s="95">
        <f t="shared" si="81"/>
        <v>0</v>
      </c>
      <c r="F314" s="95">
        <f t="shared" si="82"/>
        <v>0</v>
      </c>
      <c r="G314" s="95">
        <f t="shared" si="83"/>
        <v>0</v>
      </c>
      <c r="H314" s="95">
        <f t="shared" si="84"/>
        <v>0</v>
      </c>
      <c r="I314" s="95">
        <f t="shared" si="85"/>
        <v>0</v>
      </c>
      <c r="J314" s="95">
        <f t="shared" si="77"/>
        <v>0</v>
      </c>
      <c r="K314" s="105">
        <f t="shared" si="78"/>
        <v>0</v>
      </c>
      <c r="L314" s="95">
        <f t="shared" si="86"/>
        <v>0</v>
      </c>
      <c r="M314" s="95">
        <f t="shared" si="87"/>
        <v>0</v>
      </c>
      <c r="N314" s="95">
        <f t="shared" si="88"/>
        <v>0</v>
      </c>
      <c r="O314" s="95">
        <f t="shared" si="89"/>
        <v>0</v>
      </c>
      <c r="P314" s="95">
        <f t="shared" si="90"/>
        <v>0</v>
      </c>
      <c r="Q314" s="95">
        <f t="shared" si="91"/>
        <v>0</v>
      </c>
      <c r="R314" s="95">
        <f t="shared" si="79"/>
        <v>0</v>
      </c>
      <c r="S314" s="114">
        <f t="shared" si="92"/>
        <v>0</v>
      </c>
      <c r="T314" s="95">
        <f t="shared" si="93"/>
        <v>0</v>
      </c>
      <c r="U314" s="95"/>
      <c r="V314" s="95">
        <f t="shared" si="94"/>
        <v>0</v>
      </c>
      <c r="W314" s="118">
        <f t="shared" si="95"/>
        <v>0</v>
      </c>
    </row>
    <row r="315" spans="1:23">
      <c r="A315" s="22"/>
      <c r="B315" s="121"/>
      <c r="C315" s="24"/>
      <c r="D315" s="92">
        <f t="shared" si="80"/>
        <v>0</v>
      </c>
      <c r="E315" s="95">
        <f t="shared" si="81"/>
        <v>0</v>
      </c>
      <c r="F315" s="95">
        <f t="shared" si="82"/>
        <v>0</v>
      </c>
      <c r="G315" s="95">
        <f t="shared" si="83"/>
        <v>0</v>
      </c>
      <c r="H315" s="95">
        <f t="shared" si="84"/>
        <v>0</v>
      </c>
      <c r="I315" s="95">
        <f t="shared" si="85"/>
        <v>0</v>
      </c>
      <c r="J315" s="95">
        <f t="shared" si="77"/>
        <v>0</v>
      </c>
      <c r="K315" s="105">
        <f t="shared" si="78"/>
        <v>0</v>
      </c>
      <c r="L315" s="95">
        <f t="shared" si="86"/>
        <v>0</v>
      </c>
      <c r="M315" s="95">
        <f t="shared" si="87"/>
        <v>0</v>
      </c>
      <c r="N315" s="95">
        <f t="shared" si="88"/>
        <v>0</v>
      </c>
      <c r="O315" s="95">
        <f t="shared" si="89"/>
        <v>0</v>
      </c>
      <c r="P315" s="95">
        <f t="shared" si="90"/>
        <v>0</v>
      </c>
      <c r="Q315" s="95">
        <f t="shared" si="91"/>
        <v>0</v>
      </c>
      <c r="R315" s="95">
        <f t="shared" si="79"/>
        <v>0</v>
      </c>
      <c r="S315" s="114">
        <f t="shared" si="92"/>
        <v>0</v>
      </c>
      <c r="T315" s="95">
        <f t="shared" si="93"/>
        <v>0</v>
      </c>
      <c r="U315" s="95"/>
      <c r="V315" s="95">
        <f t="shared" si="94"/>
        <v>0</v>
      </c>
      <c r="W315" s="118">
        <f t="shared" si="95"/>
        <v>0</v>
      </c>
    </row>
    <row r="316" spans="1:23">
      <c r="A316" s="22"/>
      <c r="B316" s="121"/>
      <c r="C316" s="24"/>
      <c r="D316" s="92">
        <f t="shared" si="80"/>
        <v>0</v>
      </c>
      <c r="E316" s="95">
        <f t="shared" si="81"/>
        <v>0</v>
      </c>
      <c r="F316" s="95">
        <f t="shared" si="82"/>
        <v>0</v>
      </c>
      <c r="G316" s="95">
        <f t="shared" si="83"/>
        <v>0</v>
      </c>
      <c r="H316" s="95">
        <f t="shared" si="84"/>
        <v>0</v>
      </c>
      <c r="I316" s="95">
        <f t="shared" si="85"/>
        <v>0</v>
      </c>
      <c r="J316" s="95">
        <f t="shared" si="77"/>
        <v>0</v>
      </c>
      <c r="K316" s="105">
        <f t="shared" si="78"/>
        <v>0</v>
      </c>
      <c r="L316" s="95">
        <f t="shared" si="86"/>
        <v>0</v>
      </c>
      <c r="M316" s="95">
        <f t="shared" si="87"/>
        <v>0</v>
      </c>
      <c r="N316" s="95">
        <f t="shared" si="88"/>
        <v>0</v>
      </c>
      <c r="O316" s="95">
        <f t="shared" si="89"/>
        <v>0</v>
      </c>
      <c r="P316" s="95">
        <f t="shared" si="90"/>
        <v>0</v>
      </c>
      <c r="Q316" s="95">
        <f t="shared" si="91"/>
        <v>0</v>
      </c>
      <c r="R316" s="95">
        <f t="shared" si="79"/>
        <v>0</v>
      </c>
      <c r="S316" s="114">
        <f t="shared" si="92"/>
        <v>0</v>
      </c>
      <c r="T316" s="95">
        <f t="shared" si="93"/>
        <v>0</v>
      </c>
      <c r="U316" s="95"/>
      <c r="V316" s="95">
        <f t="shared" si="94"/>
        <v>0</v>
      </c>
      <c r="W316" s="118">
        <f t="shared" si="95"/>
        <v>0</v>
      </c>
    </row>
    <row r="317" spans="1:23">
      <c r="A317" s="22"/>
      <c r="B317" s="121"/>
      <c r="C317" s="24"/>
      <c r="D317" s="92">
        <f t="shared" si="80"/>
        <v>0</v>
      </c>
      <c r="E317" s="95">
        <f t="shared" si="81"/>
        <v>0</v>
      </c>
      <c r="F317" s="95">
        <f t="shared" si="82"/>
        <v>0</v>
      </c>
      <c r="G317" s="95">
        <f t="shared" si="83"/>
        <v>0</v>
      </c>
      <c r="H317" s="95">
        <f t="shared" si="84"/>
        <v>0</v>
      </c>
      <c r="I317" s="95">
        <f t="shared" si="85"/>
        <v>0</v>
      </c>
      <c r="J317" s="95">
        <f t="shared" si="77"/>
        <v>0</v>
      </c>
      <c r="K317" s="105">
        <f t="shared" si="78"/>
        <v>0</v>
      </c>
      <c r="L317" s="95">
        <f t="shared" si="86"/>
        <v>0</v>
      </c>
      <c r="M317" s="95">
        <f t="shared" si="87"/>
        <v>0</v>
      </c>
      <c r="N317" s="95">
        <f t="shared" si="88"/>
        <v>0</v>
      </c>
      <c r="O317" s="95">
        <f t="shared" si="89"/>
        <v>0</v>
      </c>
      <c r="P317" s="95">
        <f t="shared" si="90"/>
        <v>0</v>
      </c>
      <c r="Q317" s="95">
        <f t="shared" si="91"/>
        <v>0</v>
      </c>
      <c r="R317" s="95">
        <f t="shared" si="79"/>
        <v>0</v>
      </c>
      <c r="S317" s="114">
        <f t="shared" si="92"/>
        <v>0</v>
      </c>
      <c r="T317" s="95">
        <f t="shared" si="93"/>
        <v>0</v>
      </c>
      <c r="U317" s="95"/>
      <c r="V317" s="95">
        <f t="shared" si="94"/>
        <v>0</v>
      </c>
      <c r="W317" s="118">
        <f t="shared" si="95"/>
        <v>0</v>
      </c>
    </row>
    <row r="318" spans="1:23">
      <c r="A318" s="22"/>
      <c r="B318" s="121"/>
      <c r="C318" s="24"/>
      <c r="D318" s="92">
        <f t="shared" si="80"/>
        <v>0</v>
      </c>
      <c r="E318" s="95">
        <f t="shared" si="81"/>
        <v>0</v>
      </c>
      <c r="F318" s="95">
        <f t="shared" si="82"/>
        <v>0</v>
      </c>
      <c r="G318" s="95">
        <f t="shared" si="83"/>
        <v>0</v>
      </c>
      <c r="H318" s="95">
        <f t="shared" si="84"/>
        <v>0</v>
      </c>
      <c r="I318" s="95">
        <f t="shared" si="85"/>
        <v>0</v>
      </c>
      <c r="J318" s="95">
        <f t="shared" si="77"/>
        <v>0</v>
      </c>
      <c r="K318" s="105">
        <f t="shared" si="78"/>
        <v>0</v>
      </c>
      <c r="L318" s="95">
        <f t="shared" si="86"/>
        <v>0</v>
      </c>
      <c r="M318" s="95">
        <f t="shared" si="87"/>
        <v>0</v>
      </c>
      <c r="N318" s="95">
        <f t="shared" si="88"/>
        <v>0</v>
      </c>
      <c r="O318" s="95">
        <f t="shared" si="89"/>
        <v>0</v>
      </c>
      <c r="P318" s="95">
        <f t="shared" si="90"/>
        <v>0</v>
      </c>
      <c r="Q318" s="95">
        <f t="shared" si="91"/>
        <v>0</v>
      </c>
      <c r="R318" s="95">
        <f t="shared" si="79"/>
        <v>0</v>
      </c>
      <c r="S318" s="114">
        <f t="shared" si="92"/>
        <v>0</v>
      </c>
      <c r="T318" s="95">
        <f t="shared" si="93"/>
        <v>0</v>
      </c>
      <c r="U318" s="95"/>
      <c r="V318" s="95">
        <f t="shared" si="94"/>
        <v>0</v>
      </c>
      <c r="W318" s="118">
        <f t="shared" si="95"/>
        <v>0</v>
      </c>
    </row>
    <row r="319" spans="1:23">
      <c r="A319" s="22"/>
      <c r="B319" s="121"/>
      <c r="C319" s="24"/>
      <c r="D319" s="92">
        <f t="shared" si="80"/>
        <v>0</v>
      </c>
      <c r="E319" s="95">
        <f t="shared" si="81"/>
        <v>0</v>
      </c>
      <c r="F319" s="95">
        <f t="shared" si="82"/>
        <v>0</v>
      </c>
      <c r="G319" s="95">
        <f t="shared" si="83"/>
        <v>0</v>
      </c>
      <c r="H319" s="95">
        <f t="shared" si="84"/>
        <v>0</v>
      </c>
      <c r="I319" s="95">
        <f t="shared" si="85"/>
        <v>0</v>
      </c>
      <c r="J319" s="95">
        <f t="shared" si="77"/>
        <v>0</v>
      </c>
      <c r="K319" s="105">
        <f t="shared" si="78"/>
        <v>0</v>
      </c>
      <c r="L319" s="95">
        <f t="shared" si="86"/>
        <v>0</v>
      </c>
      <c r="M319" s="95">
        <f t="shared" si="87"/>
        <v>0</v>
      </c>
      <c r="N319" s="95">
        <f t="shared" si="88"/>
        <v>0</v>
      </c>
      <c r="O319" s="95">
        <f t="shared" si="89"/>
        <v>0</v>
      </c>
      <c r="P319" s="95">
        <f t="shared" si="90"/>
        <v>0</v>
      </c>
      <c r="Q319" s="95">
        <f t="shared" si="91"/>
        <v>0</v>
      </c>
      <c r="R319" s="95">
        <f t="shared" si="79"/>
        <v>0</v>
      </c>
      <c r="S319" s="114">
        <f t="shared" si="92"/>
        <v>0</v>
      </c>
      <c r="T319" s="95">
        <f t="shared" si="93"/>
        <v>0</v>
      </c>
      <c r="U319" s="95"/>
      <c r="V319" s="95">
        <f t="shared" si="94"/>
        <v>0</v>
      </c>
      <c r="W319" s="118">
        <f t="shared" si="95"/>
        <v>0</v>
      </c>
    </row>
    <row r="320" spans="1:23">
      <c r="A320" s="22"/>
      <c r="B320" s="121"/>
      <c r="C320" s="24"/>
      <c r="D320" s="92">
        <f t="shared" si="80"/>
        <v>0</v>
      </c>
      <c r="E320" s="95">
        <f t="shared" si="81"/>
        <v>0</v>
      </c>
      <c r="F320" s="95">
        <f t="shared" si="82"/>
        <v>0</v>
      </c>
      <c r="G320" s="95">
        <f t="shared" si="83"/>
        <v>0</v>
      </c>
      <c r="H320" s="95">
        <f t="shared" si="84"/>
        <v>0</v>
      </c>
      <c r="I320" s="95">
        <f t="shared" si="85"/>
        <v>0</v>
      </c>
      <c r="J320" s="95">
        <f t="shared" si="77"/>
        <v>0</v>
      </c>
      <c r="K320" s="105">
        <f t="shared" si="78"/>
        <v>0</v>
      </c>
      <c r="L320" s="95">
        <f t="shared" si="86"/>
        <v>0</v>
      </c>
      <c r="M320" s="95">
        <f t="shared" si="87"/>
        <v>0</v>
      </c>
      <c r="N320" s="95">
        <f t="shared" si="88"/>
        <v>0</v>
      </c>
      <c r="O320" s="95">
        <f t="shared" si="89"/>
        <v>0</v>
      </c>
      <c r="P320" s="95">
        <f t="shared" si="90"/>
        <v>0</v>
      </c>
      <c r="Q320" s="95">
        <f t="shared" si="91"/>
        <v>0</v>
      </c>
      <c r="R320" s="95">
        <f t="shared" si="79"/>
        <v>0</v>
      </c>
      <c r="S320" s="114">
        <f t="shared" si="92"/>
        <v>0</v>
      </c>
      <c r="T320" s="95">
        <f t="shared" si="93"/>
        <v>0</v>
      </c>
      <c r="U320" s="95"/>
      <c r="V320" s="95">
        <f t="shared" si="94"/>
        <v>0</v>
      </c>
      <c r="W320" s="118">
        <f t="shared" si="95"/>
        <v>0</v>
      </c>
    </row>
    <row r="321" spans="1:23">
      <c r="A321" s="22"/>
      <c r="B321" s="121"/>
      <c r="C321" s="24"/>
      <c r="D321" s="92">
        <f t="shared" si="80"/>
        <v>0</v>
      </c>
      <c r="E321" s="95">
        <f t="shared" si="81"/>
        <v>0</v>
      </c>
      <c r="F321" s="95">
        <f t="shared" si="82"/>
        <v>0</v>
      </c>
      <c r="G321" s="95">
        <f t="shared" si="83"/>
        <v>0</v>
      </c>
      <c r="H321" s="95">
        <f t="shared" si="84"/>
        <v>0</v>
      </c>
      <c r="I321" s="95">
        <f t="shared" si="85"/>
        <v>0</v>
      </c>
      <c r="J321" s="95">
        <f t="shared" si="77"/>
        <v>0</v>
      </c>
      <c r="K321" s="105">
        <f t="shared" si="78"/>
        <v>0</v>
      </c>
      <c r="L321" s="95">
        <f t="shared" si="86"/>
        <v>0</v>
      </c>
      <c r="M321" s="95">
        <f t="shared" si="87"/>
        <v>0</v>
      </c>
      <c r="N321" s="95">
        <f t="shared" si="88"/>
        <v>0</v>
      </c>
      <c r="O321" s="95">
        <f t="shared" si="89"/>
        <v>0</v>
      </c>
      <c r="P321" s="95">
        <f t="shared" si="90"/>
        <v>0</v>
      </c>
      <c r="Q321" s="95">
        <f t="shared" si="91"/>
        <v>0</v>
      </c>
      <c r="R321" s="95">
        <f t="shared" si="79"/>
        <v>0</v>
      </c>
      <c r="S321" s="114">
        <f t="shared" si="92"/>
        <v>0</v>
      </c>
      <c r="T321" s="95">
        <f t="shared" si="93"/>
        <v>0</v>
      </c>
      <c r="U321" s="95"/>
      <c r="V321" s="95">
        <f t="shared" si="94"/>
        <v>0</v>
      </c>
      <c r="W321" s="118">
        <f t="shared" si="95"/>
        <v>0</v>
      </c>
    </row>
    <row r="322" spans="1:23">
      <c r="A322" s="22"/>
      <c r="B322" s="121"/>
      <c r="C322" s="24"/>
      <c r="D322" s="92">
        <f t="shared" si="80"/>
        <v>0</v>
      </c>
      <c r="E322" s="95">
        <f t="shared" si="81"/>
        <v>0</v>
      </c>
      <c r="F322" s="95">
        <f t="shared" si="82"/>
        <v>0</v>
      </c>
      <c r="G322" s="95">
        <f t="shared" si="83"/>
        <v>0</v>
      </c>
      <c r="H322" s="95">
        <f t="shared" si="84"/>
        <v>0</v>
      </c>
      <c r="I322" s="95">
        <f t="shared" si="85"/>
        <v>0</v>
      </c>
      <c r="J322" s="95">
        <f t="shared" si="77"/>
        <v>0</v>
      </c>
      <c r="K322" s="105">
        <f t="shared" si="78"/>
        <v>0</v>
      </c>
      <c r="L322" s="95">
        <f t="shared" si="86"/>
        <v>0</v>
      </c>
      <c r="M322" s="95">
        <f t="shared" si="87"/>
        <v>0</v>
      </c>
      <c r="N322" s="95">
        <f t="shared" si="88"/>
        <v>0</v>
      </c>
      <c r="O322" s="95">
        <f t="shared" si="89"/>
        <v>0</v>
      </c>
      <c r="P322" s="95">
        <f t="shared" si="90"/>
        <v>0</v>
      </c>
      <c r="Q322" s="95">
        <f t="shared" si="91"/>
        <v>0</v>
      </c>
      <c r="R322" s="95">
        <f t="shared" si="79"/>
        <v>0</v>
      </c>
      <c r="S322" s="114">
        <f t="shared" si="92"/>
        <v>0</v>
      </c>
      <c r="T322" s="95">
        <f t="shared" si="93"/>
        <v>0</v>
      </c>
      <c r="U322" s="95"/>
      <c r="V322" s="95">
        <f t="shared" si="94"/>
        <v>0</v>
      </c>
      <c r="W322" s="118">
        <f t="shared" si="95"/>
        <v>0</v>
      </c>
    </row>
    <row r="323" spans="1:23">
      <c r="A323" s="22"/>
      <c r="B323" s="121"/>
      <c r="C323" s="24"/>
      <c r="D323" s="92">
        <f t="shared" si="80"/>
        <v>0</v>
      </c>
      <c r="E323" s="95">
        <f t="shared" si="81"/>
        <v>0</v>
      </c>
      <c r="F323" s="95">
        <f t="shared" si="82"/>
        <v>0</v>
      </c>
      <c r="G323" s="95">
        <f t="shared" si="83"/>
        <v>0</v>
      </c>
      <c r="H323" s="95">
        <f t="shared" si="84"/>
        <v>0</v>
      </c>
      <c r="I323" s="95">
        <f t="shared" si="85"/>
        <v>0</v>
      </c>
      <c r="J323" s="95">
        <f t="shared" si="77"/>
        <v>0</v>
      </c>
      <c r="K323" s="105">
        <f t="shared" si="78"/>
        <v>0</v>
      </c>
      <c r="L323" s="95">
        <f t="shared" si="86"/>
        <v>0</v>
      </c>
      <c r="M323" s="95">
        <f t="shared" si="87"/>
        <v>0</v>
      </c>
      <c r="N323" s="95">
        <f t="shared" si="88"/>
        <v>0</v>
      </c>
      <c r="O323" s="95">
        <f t="shared" si="89"/>
        <v>0</v>
      </c>
      <c r="P323" s="95">
        <f t="shared" si="90"/>
        <v>0</v>
      </c>
      <c r="Q323" s="95">
        <f t="shared" si="91"/>
        <v>0</v>
      </c>
      <c r="R323" s="95">
        <f t="shared" si="79"/>
        <v>0</v>
      </c>
      <c r="S323" s="114">
        <f t="shared" si="92"/>
        <v>0</v>
      </c>
      <c r="T323" s="95">
        <f t="shared" si="93"/>
        <v>0</v>
      </c>
      <c r="U323" s="95"/>
      <c r="V323" s="95">
        <f t="shared" si="94"/>
        <v>0</v>
      </c>
      <c r="W323" s="118">
        <f t="shared" si="95"/>
        <v>0</v>
      </c>
    </row>
    <row r="324" spans="1:23">
      <c r="A324" s="22"/>
      <c r="B324" s="121"/>
      <c r="C324" s="24"/>
      <c r="D324" s="92">
        <f t="shared" si="80"/>
        <v>0</v>
      </c>
      <c r="E324" s="95">
        <f t="shared" si="81"/>
        <v>0</v>
      </c>
      <c r="F324" s="95">
        <f t="shared" si="82"/>
        <v>0</v>
      </c>
      <c r="G324" s="95">
        <f t="shared" si="83"/>
        <v>0</v>
      </c>
      <c r="H324" s="95">
        <f t="shared" si="84"/>
        <v>0</v>
      </c>
      <c r="I324" s="95">
        <f t="shared" si="85"/>
        <v>0</v>
      </c>
      <c r="J324" s="95">
        <f t="shared" si="77"/>
        <v>0</v>
      </c>
      <c r="K324" s="105">
        <f t="shared" si="78"/>
        <v>0</v>
      </c>
      <c r="L324" s="95">
        <f t="shared" si="86"/>
        <v>0</v>
      </c>
      <c r="M324" s="95">
        <f t="shared" si="87"/>
        <v>0</v>
      </c>
      <c r="N324" s="95">
        <f t="shared" si="88"/>
        <v>0</v>
      </c>
      <c r="O324" s="95">
        <f t="shared" si="89"/>
        <v>0</v>
      </c>
      <c r="P324" s="95">
        <f t="shared" si="90"/>
        <v>0</v>
      </c>
      <c r="Q324" s="95">
        <f t="shared" si="91"/>
        <v>0</v>
      </c>
      <c r="R324" s="95">
        <f t="shared" si="79"/>
        <v>0</v>
      </c>
      <c r="S324" s="114">
        <f t="shared" si="92"/>
        <v>0</v>
      </c>
      <c r="T324" s="95">
        <f t="shared" si="93"/>
        <v>0</v>
      </c>
      <c r="U324" s="95"/>
      <c r="V324" s="95">
        <f t="shared" si="94"/>
        <v>0</v>
      </c>
      <c r="W324" s="118">
        <f t="shared" si="95"/>
        <v>0</v>
      </c>
    </row>
    <row r="325" spans="1:23">
      <c r="A325" s="22"/>
      <c r="B325" s="121"/>
      <c r="C325" s="24"/>
      <c r="D325" s="92">
        <f t="shared" si="80"/>
        <v>0</v>
      </c>
      <c r="E325" s="95">
        <f t="shared" si="81"/>
        <v>0</v>
      </c>
      <c r="F325" s="95">
        <f t="shared" si="82"/>
        <v>0</v>
      </c>
      <c r="G325" s="95">
        <f t="shared" si="83"/>
        <v>0</v>
      </c>
      <c r="H325" s="95">
        <f t="shared" si="84"/>
        <v>0</v>
      </c>
      <c r="I325" s="95">
        <f t="shared" si="85"/>
        <v>0</v>
      </c>
      <c r="J325" s="95">
        <f t="shared" si="77"/>
        <v>0</v>
      </c>
      <c r="K325" s="105">
        <f t="shared" si="78"/>
        <v>0</v>
      </c>
      <c r="L325" s="95">
        <f t="shared" si="86"/>
        <v>0</v>
      </c>
      <c r="M325" s="95">
        <f t="shared" si="87"/>
        <v>0</v>
      </c>
      <c r="N325" s="95">
        <f t="shared" si="88"/>
        <v>0</v>
      </c>
      <c r="O325" s="95">
        <f t="shared" si="89"/>
        <v>0</v>
      </c>
      <c r="P325" s="95">
        <f t="shared" si="90"/>
        <v>0</v>
      </c>
      <c r="Q325" s="95">
        <f t="shared" si="91"/>
        <v>0</v>
      </c>
      <c r="R325" s="95">
        <f t="shared" si="79"/>
        <v>0</v>
      </c>
      <c r="S325" s="114">
        <f t="shared" si="92"/>
        <v>0</v>
      </c>
      <c r="T325" s="95">
        <f t="shared" si="93"/>
        <v>0</v>
      </c>
      <c r="U325" s="95"/>
      <c r="V325" s="95">
        <f t="shared" si="94"/>
        <v>0</v>
      </c>
      <c r="W325" s="118">
        <f t="shared" si="95"/>
        <v>0</v>
      </c>
    </row>
    <row r="326" spans="1:23">
      <c r="A326" s="22"/>
      <c r="B326" s="121"/>
      <c r="C326" s="24"/>
      <c r="D326" s="92">
        <f t="shared" si="80"/>
        <v>0</v>
      </c>
      <c r="E326" s="95">
        <f t="shared" si="81"/>
        <v>0</v>
      </c>
      <c r="F326" s="95">
        <f t="shared" si="82"/>
        <v>0</v>
      </c>
      <c r="G326" s="95">
        <f t="shared" si="83"/>
        <v>0</v>
      </c>
      <c r="H326" s="95">
        <f t="shared" si="84"/>
        <v>0</v>
      </c>
      <c r="I326" s="95">
        <f t="shared" si="85"/>
        <v>0</v>
      </c>
      <c r="J326" s="95">
        <f t="shared" ref="J326:J389" si="96">D326*$J$1</f>
        <v>0</v>
      </c>
      <c r="K326" s="105">
        <f t="shared" ref="K326:K389" si="97">D326*$K$1</f>
        <v>0</v>
      </c>
      <c r="L326" s="95">
        <f t="shared" si="86"/>
        <v>0</v>
      </c>
      <c r="M326" s="95">
        <f t="shared" si="87"/>
        <v>0</v>
      </c>
      <c r="N326" s="95">
        <f t="shared" si="88"/>
        <v>0</v>
      </c>
      <c r="O326" s="95">
        <f t="shared" si="89"/>
        <v>0</v>
      </c>
      <c r="P326" s="95">
        <f t="shared" si="90"/>
        <v>0</v>
      </c>
      <c r="Q326" s="95">
        <f t="shared" si="91"/>
        <v>0</v>
      </c>
      <c r="R326" s="95">
        <f t="shared" ref="R326:R389" si="98">D326*$R$1</f>
        <v>0</v>
      </c>
      <c r="S326" s="114">
        <f t="shared" si="92"/>
        <v>0</v>
      </c>
      <c r="T326" s="95">
        <f t="shared" si="93"/>
        <v>0</v>
      </c>
      <c r="U326" s="95"/>
      <c r="V326" s="95">
        <f t="shared" si="94"/>
        <v>0</v>
      </c>
      <c r="W326" s="118">
        <f t="shared" si="95"/>
        <v>0</v>
      </c>
    </row>
    <row r="327" spans="1:23">
      <c r="A327" s="22"/>
      <c r="B327" s="121"/>
      <c r="C327" s="24"/>
      <c r="D327" s="92">
        <f t="shared" ref="D327:D390" si="99">C327/(($C$1-$D$2)/100-(0.08))</f>
        <v>0</v>
      </c>
      <c r="E327" s="95">
        <f t="shared" ref="E327:E390" si="100">J327*$E$3</f>
        <v>0</v>
      </c>
      <c r="F327" s="95">
        <f t="shared" ref="F327:F390" si="101">J327*$F$2</f>
        <v>0</v>
      </c>
      <c r="G327" s="95">
        <f t="shared" ref="G327:G390" si="102">J327*$G$2</f>
        <v>0</v>
      </c>
      <c r="H327" s="95">
        <f t="shared" ref="H327:H390" si="103">J327*$H$2</f>
        <v>0</v>
      </c>
      <c r="I327" s="95">
        <f t="shared" ref="I327:I390" si="104">J327*$I$2</f>
        <v>0</v>
      </c>
      <c r="J327" s="95">
        <f t="shared" si="96"/>
        <v>0</v>
      </c>
      <c r="K327" s="105">
        <f t="shared" si="97"/>
        <v>0</v>
      </c>
      <c r="L327" s="95">
        <f t="shared" ref="L327:L390" si="105">R327*$L$3</f>
        <v>0</v>
      </c>
      <c r="M327" s="95">
        <f t="shared" ref="M327:M390" si="106">R327*$M$2</f>
        <v>0</v>
      </c>
      <c r="N327" s="95">
        <f t="shared" ref="N327:N390" si="107">R327*$N$2</f>
        <v>0</v>
      </c>
      <c r="O327" s="95">
        <f t="shared" ref="O327:O390" si="108">R327*$O$2</f>
        <v>0</v>
      </c>
      <c r="P327" s="95">
        <f t="shared" ref="P327:P390" si="109">R327*$P$2</f>
        <v>0</v>
      </c>
      <c r="Q327" s="95">
        <f t="shared" ref="Q327:Q390" si="110">R327*$Q$3</f>
        <v>0</v>
      </c>
      <c r="R327" s="95">
        <f t="shared" si="98"/>
        <v>0</v>
      </c>
      <c r="S327" s="114">
        <f t="shared" ref="S327:S390" si="111">Q327+P327+O327+N327+M327+L327+D327</f>
        <v>0</v>
      </c>
      <c r="T327" s="95">
        <f t="shared" ref="T327:T390" si="112">D327*$T$1</f>
        <v>0</v>
      </c>
      <c r="U327" s="95"/>
      <c r="V327" s="95">
        <f t="shared" ref="V327:V390" si="113">D327*$V$1</f>
        <v>0</v>
      </c>
      <c r="W327" s="118">
        <f t="shared" ref="W327:W390" si="114">K327/1.21</f>
        <v>0</v>
      </c>
    </row>
    <row r="328" spans="1:23">
      <c r="A328" s="22"/>
      <c r="B328" s="121"/>
      <c r="C328" s="24"/>
      <c r="D328" s="92">
        <f t="shared" si="99"/>
        <v>0</v>
      </c>
      <c r="E328" s="95">
        <f t="shared" si="100"/>
        <v>0</v>
      </c>
      <c r="F328" s="95">
        <f t="shared" si="101"/>
        <v>0</v>
      </c>
      <c r="G328" s="95">
        <f t="shared" si="102"/>
        <v>0</v>
      </c>
      <c r="H328" s="95">
        <f t="shared" si="103"/>
        <v>0</v>
      </c>
      <c r="I328" s="95">
        <f t="shared" si="104"/>
        <v>0</v>
      </c>
      <c r="J328" s="95">
        <f t="shared" si="96"/>
        <v>0</v>
      </c>
      <c r="K328" s="105">
        <f t="shared" si="97"/>
        <v>0</v>
      </c>
      <c r="L328" s="95">
        <f t="shared" si="105"/>
        <v>0</v>
      </c>
      <c r="M328" s="95">
        <f t="shared" si="106"/>
        <v>0</v>
      </c>
      <c r="N328" s="95">
        <f t="shared" si="107"/>
        <v>0</v>
      </c>
      <c r="O328" s="95">
        <f t="shared" si="108"/>
        <v>0</v>
      </c>
      <c r="P328" s="95">
        <f t="shared" si="109"/>
        <v>0</v>
      </c>
      <c r="Q328" s="95">
        <f t="shared" si="110"/>
        <v>0</v>
      </c>
      <c r="R328" s="95">
        <f t="shared" si="98"/>
        <v>0</v>
      </c>
      <c r="S328" s="114">
        <f t="shared" si="111"/>
        <v>0</v>
      </c>
      <c r="T328" s="95">
        <f t="shared" si="112"/>
        <v>0</v>
      </c>
      <c r="U328" s="95"/>
      <c r="V328" s="95">
        <f t="shared" si="113"/>
        <v>0</v>
      </c>
      <c r="W328" s="118">
        <f t="shared" si="114"/>
        <v>0</v>
      </c>
    </row>
    <row r="329" spans="1:23">
      <c r="A329" s="22"/>
      <c r="B329" s="121"/>
      <c r="C329" s="24"/>
      <c r="D329" s="92">
        <f t="shared" si="99"/>
        <v>0</v>
      </c>
      <c r="E329" s="95">
        <f t="shared" si="100"/>
        <v>0</v>
      </c>
      <c r="F329" s="95">
        <f t="shared" si="101"/>
        <v>0</v>
      </c>
      <c r="G329" s="95">
        <f t="shared" si="102"/>
        <v>0</v>
      </c>
      <c r="H329" s="95">
        <f t="shared" si="103"/>
        <v>0</v>
      </c>
      <c r="I329" s="95">
        <f t="shared" si="104"/>
        <v>0</v>
      </c>
      <c r="J329" s="95">
        <f t="shared" si="96"/>
        <v>0</v>
      </c>
      <c r="K329" s="105">
        <f t="shared" si="97"/>
        <v>0</v>
      </c>
      <c r="L329" s="95">
        <f t="shared" si="105"/>
        <v>0</v>
      </c>
      <c r="M329" s="95">
        <f t="shared" si="106"/>
        <v>0</v>
      </c>
      <c r="N329" s="95">
        <f t="shared" si="107"/>
        <v>0</v>
      </c>
      <c r="O329" s="95">
        <f t="shared" si="108"/>
        <v>0</v>
      </c>
      <c r="P329" s="95">
        <f t="shared" si="109"/>
        <v>0</v>
      </c>
      <c r="Q329" s="95">
        <f t="shared" si="110"/>
        <v>0</v>
      </c>
      <c r="R329" s="95">
        <f t="shared" si="98"/>
        <v>0</v>
      </c>
      <c r="S329" s="114">
        <f t="shared" si="111"/>
        <v>0</v>
      </c>
      <c r="T329" s="95">
        <f t="shared" si="112"/>
        <v>0</v>
      </c>
      <c r="U329" s="95"/>
      <c r="V329" s="95">
        <f t="shared" si="113"/>
        <v>0</v>
      </c>
      <c r="W329" s="118">
        <f t="shared" si="114"/>
        <v>0</v>
      </c>
    </row>
    <row r="330" spans="1:23">
      <c r="A330" s="22"/>
      <c r="B330" s="121"/>
      <c r="C330" s="24"/>
      <c r="D330" s="92">
        <f t="shared" si="99"/>
        <v>0</v>
      </c>
      <c r="E330" s="95">
        <f t="shared" si="100"/>
        <v>0</v>
      </c>
      <c r="F330" s="95">
        <f t="shared" si="101"/>
        <v>0</v>
      </c>
      <c r="G330" s="95">
        <f t="shared" si="102"/>
        <v>0</v>
      </c>
      <c r="H330" s="95">
        <f t="shared" si="103"/>
        <v>0</v>
      </c>
      <c r="I330" s="95">
        <f t="shared" si="104"/>
        <v>0</v>
      </c>
      <c r="J330" s="95">
        <f t="shared" si="96"/>
        <v>0</v>
      </c>
      <c r="K330" s="105">
        <f t="shared" si="97"/>
        <v>0</v>
      </c>
      <c r="L330" s="95">
        <f t="shared" si="105"/>
        <v>0</v>
      </c>
      <c r="M330" s="95">
        <f t="shared" si="106"/>
        <v>0</v>
      </c>
      <c r="N330" s="95">
        <f t="shared" si="107"/>
        <v>0</v>
      </c>
      <c r="O330" s="95">
        <f t="shared" si="108"/>
        <v>0</v>
      </c>
      <c r="P330" s="95">
        <f t="shared" si="109"/>
        <v>0</v>
      </c>
      <c r="Q330" s="95">
        <f t="shared" si="110"/>
        <v>0</v>
      </c>
      <c r="R330" s="95">
        <f t="shared" si="98"/>
        <v>0</v>
      </c>
      <c r="S330" s="114">
        <f t="shared" si="111"/>
        <v>0</v>
      </c>
      <c r="T330" s="95">
        <f t="shared" si="112"/>
        <v>0</v>
      </c>
      <c r="U330" s="95"/>
      <c r="V330" s="95">
        <f t="shared" si="113"/>
        <v>0</v>
      </c>
      <c r="W330" s="118">
        <f t="shared" si="114"/>
        <v>0</v>
      </c>
    </row>
    <row r="331" spans="1:23">
      <c r="A331" s="22"/>
      <c r="B331" s="121"/>
      <c r="C331" s="24"/>
      <c r="D331" s="92">
        <f t="shared" si="99"/>
        <v>0</v>
      </c>
      <c r="E331" s="95">
        <f t="shared" si="100"/>
        <v>0</v>
      </c>
      <c r="F331" s="95">
        <f t="shared" si="101"/>
        <v>0</v>
      </c>
      <c r="G331" s="95">
        <f t="shared" si="102"/>
        <v>0</v>
      </c>
      <c r="H331" s="95">
        <f t="shared" si="103"/>
        <v>0</v>
      </c>
      <c r="I331" s="95">
        <f t="shared" si="104"/>
        <v>0</v>
      </c>
      <c r="J331" s="95">
        <f t="shared" si="96"/>
        <v>0</v>
      </c>
      <c r="K331" s="105">
        <f t="shared" si="97"/>
        <v>0</v>
      </c>
      <c r="L331" s="95">
        <f t="shared" si="105"/>
        <v>0</v>
      </c>
      <c r="M331" s="95">
        <f t="shared" si="106"/>
        <v>0</v>
      </c>
      <c r="N331" s="95">
        <f t="shared" si="107"/>
        <v>0</v>
      </c>
      <c r="O331" s="95">
        <f t="shared" si="108"/>
        <v>0</v>
      </c>
      <c r="P331" s="95">
        <f t="shared" si="109"/>
        <v>0</v>
      </c>
      <c r="Q331" s="95">
        <f t="shared" si="110"/>
        <v>0</v>
      </c>
      <c r="R331" s="95">
        <f t="shared" si="98"/>
        <v>0</v>
      </c>
      <c r="S331" s="114">
        <f t="shared" si="111"/>
        <v>0</v>
      </c>
      <c r="T331" s="95">
        <f t="shared" si="112"/>
        <v>0</v>
      </c>
      <c r="U331" s="95"/>
      <c r="V331" s="95">
        <f t="shared" si="113"/>
        <v>0</v>
      </c>
      <c r="W331" s="118">
        <f t="shared" si="114"/>
        <v>0</v>
      </c>
    </row>
    <row r="332" spans="1:23">
      <c r="A332" s="22"/>
      <c r="B332" s="121"/>
      <c r="C332" s="24"/>
      <c r="D332" s="92">
        <f t="shared" si="99"/>
        <v>0</v>
      </c>
      <c r="E332" s="95">
        <f t="shared" si="100"/>
        <v>0</v>
      </c>
      <c r="F332" s="95">
        <f t="shared" si="101"/>
        <v>0</v>
      </c>
      <c r="G332" s="95">
        <f t="shared" si="102"/>
        <v>0</v>
      </c>
      <c r="H332" s="95">
        <f t="shared" si="103"/>
        <v>0</v>
      </c>
      <c r="I332" s="95">
        <f t="shared" si="104"/>
        <v>0</v>
      </c>
      <c r="J332" s="95">
        <f t="shared" si="96"/>
        <v>0</v>
      </c>
      <c r="K332" s="105">
        <f t="shared" si="97"/>
        <v>0</v>
      </c>
      <c r="L332" s="95">
        <f t="shared" si="105"/>
        <v>0</v>
      </c>
      <c r="M332" s="95">
        <f t="shared" si="106"/>
        <v>0</v>
      </c>
      <c r="N332" s="95">
        <f t="shared" si="107"/>
        <v>0</v>
      </c>
      <c r="O332" s="95">
        <f t="shared" si="108"/>
        <v>0</v>
      </c>
      <c r="P332" s="95">
        <f t="shared" si="109"/>
        <v>0</v>
      </c>
      <c r="Q332" s="95">
        <f t="shared" si="110"/>
        <v>0</v>
      </c>
      <c r="R332" s="95">
        <f t="shared" si="98"/>
        <v>0</v>
      </c>
      <c r="S332" s="114">
        <f t="shared" si="111"/>
        <v>0</v>
      </c>
      <c r="T332" s="95">
        <f t="shared" si="112"/>
        <v>0</v>
      </c>
      <c r="U332" s="95"/>
      <c r="V332" s="95">
        <f t="shared" si="113"/>
        <v>0</v>
      </c>
      <c r="W332" s="118">
        <f t="shared" si="114"/>
        <v>0</v>
      </c>
    </row>
    <row r="333" spans="1:23">
      <c r="A333" s="22"/>
      <c r="B333" s="121"/>
      <c r="C333" s="24"/>
      <c r="D333" s="92">
        <f t="shared" si="99"/>
        <v>0</v>
      </c>
      <c r="E333" s="95">
        <f t="shared" si="100"/>
        <v>0</v>
      </c>
      <c r="F333" s="95">
        <f t="shared" si="101"/>
        <v>0</v>
      </c>
      <c r="G333" s="95">
        <f t="shared" si="102"/>
        <v>0</v>
      </c>
      <c r="H333" s="95">
        <f t="shared" si="103"/>
        <v>0</v>
      </c>
      <c r="I333" s="95">
        <f t="shared" si="104"/>
        <v>0</v>
      </c>
      <c r="J333" s="95">
        <f t="shared" si="96"/>
        <v>0</v>
      </c>
      <c r="K333" s="105">
        <f t="shared" si="97"/>
        <v>0</v>
      </c>
      <c r="L333" s="95">
        <f t="shared" si="105"/>
        <v>0</v>
      </c>
      <c r="M333" s="95">
        <f t="shared" si="106"/>
        <v>0</v>
      </c>
      <c r="N333" s="95">
        <f t="shared" si="107"/>
        <v>0</v>
      </c>
      <c r="O333" s="95">
        <f t="shared" si="108"/>
        <v>0</v>
      </c>
      <c r="P333" s="95">
        <f t="shared" si="109"/>
        <v>0</v>
      </c>
      <c r="Q333" s="95">
        <f t="shared" si="110"/>
        <v>0</v>
      </c>
      <c r="R333" s="95">
        <f t="shared" si="98"/>
        <v>0</v>
      </c>
      <c r="S333" s="114">
        <f t="shared" si="111"/>
        <v>0</v>
      </c>
      <c r="T333" s="95">
        <f t="shared" si="112"/>
        <v>0</v>
      </c>
      <c r="U333" s="95"/>
      <c r="V333" s="95">
        <f t="shared" si="113"/>
        <v>0</v>
      </c>
      <c r="W333" s="118">
        <f t="shared" si="114"/>
        <v>0</v>
      </c>
    </row>
    <row r="334" spans="1:23">
      <c r="A334" s="22"/>
      <c r="B334" s="121"/>
      <c r="C334" s="24"/>
      <c r="D334" s="92">
        <f t="shared" si="99"/>
        <v>0</v>
      </c>
      <c r="E334" s="95">
        <f t="shared" si="100"/>
        <v>0</v>
      </c>
      <c r="F334" s="95">
        <f t="shared" si="101"/>
        <v>0</v>
      </c>
      <c r="G334" s="95">
        <f t="shared" si="102"/>
        <v>0</v>
      </c>
      <c r="H334" s="95">
        <f t="shared" si="103"/>
        <v>0</v>
      </c>
      <c r="I334" s="95">
        <f t="shared" si="104"/>
        <v>0</v>
      </c>
      <c r="J334" s="95">
        <f t="shared" si="96"/>
        <v>0</v>
      </c>
      <c r="K334" s="105">
        <f t="shared" si="97"/>
        <v>0</v>
      </c>
      <c r="L334" s="95">
        <f t="shared" si="105"/>
        <v>0</v>
      </c>
      <c r="M334" s="95">
        <f t="shared" si="106"/>
        <v>0</v>
      </c>
      <c r="N334" s="95">
        <f t="shared" si="107"/>
        <v>0</v>
      </c>
      <c r="O334" s="95">
        <f t="shared" si="108"/>
        <v>0</v>
      </c>
      <c r="P334" s="95">
        <f t="shared" si="109"/>
        <v>0</v>
      </c>
      <c r="Q334" s="95">
        <f t="shared" si="110"/>
        <v>0</v>
      </c>
      <c r="R334" s="95">
        <f t="shared" si="98"/>
        <v>0</v>
      </c>
      <c r="S334" s="114">
        <f t="shared" si="111"/>
        <v>0</v>
      </c>
      <c r="T334" s="95">
        <f t="shared" si="112"/>
        <v>0</v>
      </c>
      <c r="U334" s="95"/>
      <c r="V334" s="95">
        <f t="shared" si="113"/>
        <v>0</v>
      </c>
      <c r="W334" s="118">
        <f t="shared" si="114"/>
        <v>0</v>
      </c>
    </row>
    <row r="335" spans="1:23">
      <c r="A335" s="22"/>
      <c r="B335" s="121"/>
      <c r="C335" s="24"/>
      <c r="D335" s="92">
        <f t="shared" si="99"/>
        <v>0</v>
      </c>
      <c r="E335" s="95">
        <f t="shared" si="100"/>
        <v>0</v>
      </c>
      <c r="F335" s="95">
        <f t="shared" si="101"/>
        <v>0</v>
      </c>
      <c r="G335" s="95">
        <f t="shared" si="102"/>
        <v>0</v>
      </c>
      <c r="H335" s="95">
        <f t="shared" si="103"/>
        <v>0</v>
      </c>
      <c r="I335" s="95">
        <f t="shared" si="104"/>
        <v>0</v>
      </c>
      <c r="J335" s="95">
        <f t="shared" si="96"/>
        <v>0</v>
      </c>
      <c r="K335" s="105">
        <f t="shared" si="97"/>
        <v>0</v>
      </c>
      <c r="L335" s="95">
        <f t="shared" si="105"/>
        <v>0</v>
      </c>
      <c r="M335" s="95">
        <f t="shared" si="106"/>
        <v>0</v>
      </c>
      <c r="N335" s="95">
        <f t="shared" si="107"/>
        <v>0</v>
      </c>
      <c r="O335" s="95">
        <f t="shared" si="108"/>
        <v>0</v>
      </c>
      <c r="P335" s="95">
        <f t="shared" si="109"/>
        <v>0</v>
      </c>
      <c r="Q335" s="95">
        <f t="shared" si="110"/>
        <v>0</v>
      </c>
      <c r="R335" s="95">
        <f t="shared" si="98"/>
        <v>0</v>
      </c>
      <c r="S335" s="114">
        <f t="shared" si="111"/>
        <v>0</v>
      </c>
      <c r="T335" s="95">
        <f t="shared" si="112"/>
        <v>0</v>
      </c>
      <c r="U335" s="95"/>
      <c r="V335" s="95">
        <f t="shared" si="113"/>
        <v>0</v>
      </c>
      <c r="W335" s="118">
        <f t="shared" si="114"/>
        <v>0</v>
      </c>
    </row>
    <row r="336" spans="1:23">
      <c r="A336" s="22"/>
      <c r="B336" s="121"/>
      <c r="C336" s="24"/>
      <c r="D336" s="92">
        <f t="shared" si="99"/>
        <v>0</v>
      </c>
      <c r="E336" s="95">
        <f t="shared" si="100"/>
        <v>0</v>
      </c>
      <c r="F336" s="95">
        <f t="shared" si="101"/>
        <v>0</v>
      </c>
      <c r="G336" s="95">
        <f t="shared" si="102"/>
        <v>0</v>
      </c>
      <c r="H336" s="95">
        <f t="shared" si="103"/>
        <v>0</v>
      </c>
      <c r="I336" s="95">
        <f t="shared" si="104"/>
        <v>0</v>
      </c>
      <c r="J336" s="95">
        <f t="shared" si="96"/>
        <v>0</v>
      </c>
      <c r="K336" s="105">
        <f t="shared" si="97"/>
        <v>0</v>
      </c>
      <c r="L336" s="95">
        <f t="shared" si="105"/>
        <v>0</v>
      </c>
      <c r="M336" s="95">
        <f t="shared" si="106"/>
        <v>0</v>
      </c>
      <c r="N336" s="95">
        <f t="shared" si="107"/>
        <v>0</v>
      </c>
      <c r="O336" s="95">
        <f t="shared" si="108"/>
        <v>0</v>
      </c>
      <c r="P336" s="95">
        <f t="shared" si="109"/>
        <v>0</v>
      </c>
      <c r="Q336" s="95">
        <f t="shared" si="110"/>
        <v>0</v>
      </c>
      <c r="R336" s="95">
        <f t="shared" si="98"/>
        <v>0</v>
      </c>
      <c r="S336" s="114">
        <f t="shared" si="111"/>
        <v>0</v>
      </c>
      <c r="T336" s="95">
        <f t="shared" si="112"/>
        <v>0</v>
      </c>
      <c r="U336" s="95"/>
      <c r="V336" s="95">
        <f t="shared" si="113"/>
        <v>0</v>
      </c>
      <c r="W336" s="118">
        <f t="shared" si="114"/>
        <v>0</v>
      </c>
    </row>
    <row r="337" spans="1:23">
      <c r="A337" s="22"/>
      <c r="B337" s="121"/>
      <c r="C337" s="24"/>
      <c r="D337" s="92">
        <f t="shared" si="99"/>
        <v>0</v>
      </c>
      <c r="E337" s="95">
        <f t="shared" si="100"/>
        <v>0</v>
      </c>
      <c r="F337" s="95">
        <f t="shared" si="101"/>
        <v>0</v>
      </c>
      <c r="G337" s="95">
        <f t="shared" si="102"/>
        <v>0</v>
      </c>
      <c r="H337" s="95">
        <f t="shared" si="103"/>
        <v>0</v>
      </c>
      <c r="I337" s="95">
        <f t="shared" si="104"/>
        <v>0</v>
      </c>
      <c r="J337" s="95">
        <f t="shared" si="96"/>
        <v>0</v>
      </c>
      <c r="K337" s="105">
        <f t="shared" si="97"/>
        <v>0</v>
      </c>
      <c r="L337" s="95">
        <f t="shared" si="105"/>
        <v>0</v>
      </c>
      <c r="M337" s="95">
        <f t="shared" si="106"/>
        <v>0</v>
      </c>
      <c r="N337" s="95">
        <f t="shared" si="107"/>
        <v>0</v>
      </c>
      <c r="O337" s="95">
        <f t="shared" si="108"/>
        <v>0</v>
      </c>
      <c r="P337" s="95">
        <f t="shared" si="109"/>
        <v>0</v>
      </c>
      <c r="Q337" s="95">
        <f t="shared" si="110"/>
        <v>0</v>
      </c>
      <c r="R337" s="95">
        <f t="shared" si="98"/>
        <v>0</v>
      </c>
      <c r="S337" s="114">
        <f t="shared" si="111"/>
        <v>0</v>
      </c>
      <c r="T337" s="95">
        <f t="shared" si="112"/>
        <v>0</v>
      </c>
      <c r="U337" s="95"/>
      <c r="V337" s="95">
        <f t="shared" si="113"/>
        <v>0</v>
      </c>
      <c r="W337" s="118">
        <f t="shared" si="114"/>
        <v>0</v>
      </c>
    </row>
    <row r="338" spans="1:23">
      <c r="A338" s="22"/>
      <c r="B338" s="121"/>
      <c r="C338" s="24"/>
      <c r="D338" s="92">
        <f t="shared" si="99"/>
        <v>0</v>
      </c>
      <c r="E338" s="95">
        <f t="shared" si="100"/>
        <v>0</v>
      </c>
      <c r="F338" s="95">
        <f t="shared" si="101"/>
        <v>0</v>
      </c>
      <c r="G338" s="95">
        <f t="shared" si="102"/>
        <v>0</v>
      </c>
      <c r="H338" s="95">
        <f t="shared" si="103"/>
        <v>0</v>
      </c>
      <c r="I338" s="95">
        <f t="shared" si="104"/>
        <v>0</v>
      </c>
      <c r="J338" s="95">
        <f t="shared" si="96"/>
        <v>0</v>
      </c>
      <c r="K338" s="105">
        <f t="shared" si="97"/>
        <v>0</v>
      </c>
      <c r="L338" s="95">
        <f t="shared" si="105"/>
        <v>0</v>
      </c>
      <c r="M338" s="95">
        <f t="shared" si="106"/>
        <v>0</v>
      </c>
      <c r="N338" s="95">
        <f t="shared" si="107"/>
        <v>0</v>
      </c>
      <c r="O338" s="95">
        <f t="shared" si="108"/>
        <v>0</v>
      </c>
      <c r="P338" s="95">
        <f t="shared" si="109"/>
        <v>0</v>
      </c>
      <c r="Q338" s="95">
        <f t="shared" si="110"/>
        <v>0</v>
      </c>
      <c r="R338" s="95">
        <f t="shared" si="98"/>
        <v>0</v>
      </c>
      <c r="S338" s="114">
        <f t="shared" si="111"/>
        <v>0</v>
      </c>
      <c r="T338" s="95">
        <f t="shared" si="112"/>
        <v>0</v>
      </c>
      <c r="U338" s="95"/>
      <c r="V338" s="95">
        <f t="shared" si="113"/>
        <v>0</v>
      </c>
      <c r="W338" s="118">
        <f t="shared" si="114"/>
        <v>0</v>
      </c>
    </row>
    <row r="339" spans="1:23">
      <c r="A339" s="22"/>
      <c r="B339" s="121"/>
      <c r="C339" s="24"/>
      <c r="D339" s="92">
        <f t="shared" si="99"/>
        <v>0</v>
      </c>
      <c r="E339" s="95">
        <f t="shared" si="100"/>
        <v>0</v>
      </c>
      <c r="F339" s="95">
        <f t="shared" si="101"/>
        <v>0</v>
      </c>
      <c r="G339" s="95">
        <f t="shared" si="102"/>
        <v>0</v>
      </c>
      <c r="H339" s="95">
        <f t="shared" si="103"/>
        <v>0</v>
      </c>
      <c r="I339" s="95">
        <f t="shared" si="104"/>
        <v>0</v>
      </c>
      <c r="J339" s="95">
        <f t="shared" si="96"/>
        <v>0</v>
      </c>
      <c r="K339" s="105">
        <f t="shared" si="97"/>
        <v>0</v>
      </c>
      <c r="L339" s="95">
        <f t="shared" si="105"/>
        <v>0</v>
      </c>
      <c r="M339" s="95">
        <f t="shared" si="106"/>
        <v>0</v>
      </c>
      <c r="N339" s="95">
        <f t="shared" si="107"/>
        <v>0</v>
      </c>
      <c r="O339" s="95">
        <f t="shared" si="108"/>
        <v>0</v>
      </c>
      <c r="P339" s="95">
        <f t="shared" si="109"/>
        <v>0</v>
      </c>
      <c r="Q339" s="95">
        <f t="shared" si="110"/>
        <v>0</v>
      </c>
      <c r="R339" s="95">
        <f t="shared" si="98"/>
        <v>0</v>
      </c>
      <c r="S339" s="114">
        <f t="shared" si="111"/>
        <v>0</v>
      </c>
      <c r="T339" s="95">
        <f t="shared" si="112"/>
        <v>0</v>
      </c>
      <c r="U339" s="95"/>
      <c r="V339" s="95">
        <f t="shared" si="113"/>
        <v>0</v>
      </c>
      <c r="W339" s="118">
        <f t="shared" si="114"/>
        <v>0</v>
      </c>
    </row>
    <row r="340" spans="1:23">
      <c r="A340" s="22"/>
      <c r="B340" s="121"/>
      <c r="C340" s="24"/>
      <c r="D340" s="92">
        <f t="shared" si="99"/>
        <v>0</v>
      </c>
      <c r="E340" s="95">
        <f t="shared" si="100"/>
        <v>0</v>
      </c>
      <c r="F340" s="95">
        <f t="shared" si="101"/>
        <v>0</v>
      </c>
      <c r="G340" s="95">
        <f t="shared" si="102"/>
        <v>0</v>
      </c>
      <c r="H340" s="95">
        <f t="shared" si="103"/>
        <v>0</v>
      </c>
      <c r="I340" s="95">
        <f t="shared" si="104"/>
        <v>0</v>
      </c>
      <c r="J340" s="95">
        <f t="shared" si="96"/>
        <v>0</v>
      </c>
      <c r="K340" s="105">
        <f t="shared" si="97"/>
        <v>0</v>
      </c>
      <c r="L340" s="95">
        <f t="shared" si="105"/>
        <v>0</v>
      </c>
      <c r="M340" s="95">
        <f t="shared" si="106"/>
        <v>0</v>
      </c>
      <c r="N340" s="95">
        <f t="shared" si="107"/>
        <v>0</v>
      </c>
      <c r="O340" s="95">
        <f t="shared" si="108"/>
        <v>0</v>
      </c>
      <c r="P340" s="95">
        <f t="shared" si="109"/>
        <v>0</v>
      </c>
      <c r="Q340" s="95">
        <f t="shared" si="110"/>
        <v>0</v>
      </c>
      <c r="R340" s="95">
        <f t="shared" si="98"/>
        <v>0</v>
      </c>
      <c r="S340" s="114">
        <f t="shared" si="111"/>
        <v>0</v>
      </c>
      <c r="T340" s="95">
        <f t="shared" si="112"/>
        <v>0</v>
      </c>
      <c r="U340" s="95"/>
      <c r="V340" s="95">
        <f t="shared" si="113"/>
        <v>0</v>
      </c>
      <c r="W340" s="118">
        <f t="shared" si="114"/>
        <v>0</v>
      </c>
    </row>
    <row r="341" spans="1:23">
      <c r="A341" s="22"/>
      <c r="B341" s="121"/>
      <c r="C341" s="24"/>
      <c r="D341" s="92">
        <f t="shared" si="99"/>
        <v>0</v>
      </c>
      <c r="E341" s="95">
        <f t="shared" si="100"/>
        <v>0</v>
      </c>
      <c r="F341" s="95">
        <f t="shared" si="101"/>
        <v>0</v>
      </c>
      <c r="G341" s="95">
        <f t="shared" si="102"/>
        <v>0</v>
      </c>
      <c r="H341" s="95">
        <f t="shared" si="103"/>
        <v>0</v>
      </c>
      <c r="I341" s="95">
        <f t="shared" si="104"/>
        <v>0</v>
      </c>
      <c r="J341" s="95">
        <f t="shared" si="96"/>
        <v>0</v>
      </c>
      <c r="K341" s="105">
        <f t="shared" si="97"/>
        <v>0</v>
      </c>
      <c r="L341" s="95">
        <f t="shared" si="105"/>
        <v>0</v>
      </c>
      <c r="M341" s="95">
        <f t="shared" si="106"/>
        <v>0</v>
      </c>
      <c r="N341" s="95">
        <f t="shared" si="107"/>
        <v>0</v>
      </c>
      <c r="O341" s="95">
        <f t="shared" si="108"/>
        <v>0</v>
      </c>
      <c r="P341" s="95">
        <f t="shared" si="109"/>
        <v>0</v>
      </c>
      <c r="Q341" s="95">
        <f t="shared" si="110"/>
        <v>0</v>
      </c>
      <c r="R341" s="95">
        <f t="shared" si="98"/>
        <v>0</v>
      </c>
      <c r="S341" s="114">
        <f t="shared" si="111"/>
        <v>0</v>
      </c>
      <c r="T341" s="95">
        <f t="shared" si="112"/>
        <v>0</v>
      </c>
      <c r="U341" s="95"/>
      <c r="V341" s="95">
        <f t="shared" si="113"/>
        <v>0</v>
      </c>
      <c r="W341" s="118">
        <f t="shared" si="114"/>
        <v>0</v>
      </c>
    </row>
    <row r="342" spans="1:23">
      <c r="A342" s="22"/>
      <c r="B342" s="121"/>
      <c r="C342" s="24"/>
      <c r="D342" s="92">
        <f t="shared" si="99"/>
        <v>0</v>
      </c>
      <c r="E342" s="95">
        <f t="shared" si="100"/>
        <v>0</v>
      </c>
      <c r="F342" s="95">
        <f t="shared" si="101"/>
        <v>0</v>
      </c>
      <c r="G342" s="95">
        <f t="shared" si="102"/>
        <v>0</v>
      </c>
      <c r="H342" s="95">
        <f t="shared" si="103"/>
        <v>0</v>
      </c>
      <c r="I342" s="95">
        <f t="shared" si="104"/>
        <v>0</v>
      </c>
      <c r="J342" s="95">
        <f t="shared" si="96"/>
        <v>0</v>
      </c>
      <c r="K342" s="105">
        <f t="shared" si="97"/>
        <v>0</v>
      </c>
      <c r="L342" s="95">
        <f t="shared" si="105"/>
        <v>0</v>
      </c>
      <c r="M342" s="95">
        <f t="shared" si="106"/>
        <v>0</v>
      </c>
      <c r="N342" s="95">
        <f t="shared" si="107"/>
        <v>0</v>
      </c>
      <c r="O342" s="95">
        <f t="shared" si="108"/>
        <v>0</v>
      </c>
      <c r="P342" s="95">
        <f t="shared" si="109"/>
        <v>0</v>
      </c>
      <c r="Q342" s="95">
        <f t="shared" si="110"/>
        <v>0</v>
      </c>
      <c r="R342" s="95">
        <f t="shared" si="98"/>
        <v>0</v>
      </c>
      <c r="S342" s="114">
        <f t="shared" si="111"/>
        <v>0</v>
      </c>
      <c r="T342" s="95">
        <f t="shared" si="112"/>
        <v>0</v>
      </c>
      <c r="U342" s="95"/>
      <c r="V342" s="95">
        <f t="shared" si="113"/>
        <v>0</v>
      </c>
      <c r="W342" s="118">
        <f t="shared" si="114"/>
        <v>0</v>
      </c>
    </row>
    <row r="343" spans="1:23">
      <c r="A343" s="22"/>
      <c r="B343" s="121"/>
      <c r="C343" s="24"/>
      <c r="D343" s="92">
        <f t="shared" si="99"/>
        <v>0</v>
      </c>
      <c r="E343" s="95">
        <f t="shared" si="100"/>
        <v>0</v>
      </c>
      <c r="F343" s="95">
        <f t="shared" si="101"/>
        <v>0</v>
      </c>
      <c r="G343" s="95">
        <f t="shared" si="102"/>
        <v>0</v>
      </c>
      <c r="H343" s="95">
        <f t="shared" si="103"/>
        <v>0</v>
      </c>
      <c r="I343" s="95">
        <f t="shared" si="104"/>
        <v>0</v>
      </c>
      <c r="J343" s="95">
        <f t="shared" si="96"/>
        <v>0</v>
      </c>
      <c r="K343" s="105">
        <f t="shared" si="97"/>
        <v>0</v>
      </c>
      <c r="L343" s="95">
        <f t="shared" si="105"/>
        <v>0</v>
      </c>
      <c r="M343" s="95">
        <f t="shared" si="106"/>
        <v>0</v>
      </c>
      <c r="N343" s="95">
        <f t="shared" si="107"/>
        <v>0</v>
      </c>
      <c r="O343" s="95">
        <f t="shared" si="108"/>
        <v>0</v>
      </c>
      <c r="P343" s="95">
        <f t="shared" si="109"/>
        <v>0</v>
      </c>
      <c r="Q343" s="95">
        <f t="shared" si="110"/>
        <v>0</v>
      </c>
      <c r="R343" s="95">
        <f t="shared" si="98"/>
        <v>0</v>
      </c>
      <c r="S343" s="114">
        <f t="shared" si="111"/>
        <v>0</v>
      </c>
      <c r="T343" s="95">
        <f t="shared" si="112"/>
        <v>0</v>
      </c>
      <c r="U343" s="95"/>
      <c r="V343" s="95">
        <f t="shared" si="113"/>
        <v>0</v>
      </c>
      <c r="W343" s="118">
        <f t="shared" si="114"/>
        <v>0</v>
      </c>
    </row>
    <row r="344" spans="1:23">
      <c r="A344" s="22"/>
      <c r="B344" s="121"/>
      <c r="C344" s="24"/>
      <c r="D344" s="92">
        <f t="shared" si="99"/>
        <v>0</v>
      </c>
      <c r="E344" s="95">
        <f t="shared" si="100"/>
        <v>0</v>
      </c>
      <c r="F344" s="95">
        <f t="shared" si="101"/>
        <v>0</v>
      </c>
      <c r="G344" s="95">
        <f t="shared" si="102"/>
        <v>0</v>
      </c>
      <c r="H344" s="95">
        <f t="shared" si="103"/>
        <v>0</v>
      </c>
      <c r="I344" s="95">
        <f t="shared" si="104"/>
        <v>0</v>
      </c>
      <c r="J344" s="95">
        <f t="shared" si="96"/>
        <v>0</v>
      </c>
      <c r="K344" s="105">
        <f t="shared" si="97"/>
        <v>0</v>
      </c>
      <c r="L344" s="95">
        <f t="shared" si="105"/>
        <v>0</v>
      </c>
      <c r="M344" s="95">
        <f t="shared" si="106"/>
        <v>0</v>
      </c>
      <c r="N344" s="95">
        <f t="shared" si="107"/>
        <v>0</v>
      </c>
      <c r="O344" s="95">
        <f t="shared" si="108"/>
        <v>0</v>
      </c>
      <c r="P344" s="95">
        <f t="shared" si="109"/>
        <v>0</v>
      </c>
      <c r="Q344" s="95">
        <f t="shared" si="110"/>
        <v>0</v>
      </c>
      <c r="R344" s="95">
        <f t="shared" si="98"/>
        <v>0</v>
      </c>
      <c r="S344" s="114">
        <f t="shared" si="111"/>
        <v>0</v>
      </c>
      <c r="T344" s="95">
        <f t="shared" si="112"/>
        <v>0</v>
      </c>
      <c r="U344" s="95"/>
      <c r="V344" s="95">
        <f t="shared" si="113"/>
        <v>0</v>
      </c>
      <c r="W344" s="118">
        <f t="shared" si="114"/>
        <v>0</v>
      </c>
    </row>
    <row r="345" spans="1:23">
      <c r="A345" s="22"/>
      <c r="B345" s="121"/>
      <c r="C345" s="24"/>
      <c r="D345" s="92">
        <f t="shared" si="99"/>
        <v>0</v>
      </c>
      <c r="E345" s="95">
        <f t="shared" si="100"/>
        <v>0</v>
      </c>
      <c r="F345" s="95">
        <f t="shared" si="101"/>
        <v>0</v>
      </c>
      <c r="G345" s="95">
        <f t="shared" si="102"/>
        <v>0</v>
      </c>
      <c r="H345" s="95">
        <f t="shared" si="103"/>
        <v>0</v>
      </c>
      <c r="I345" s="95">
        <f t="shared" si="104"/>
        <v>0</v>
      </c>
      <c r="J345" s="95">
        <f t="shared" si="96"/>
        <v>0</v>
      </c>
      <c r="K345" s="105">
        <f t="shared" si="97"/>
        <v>0</v>
      </c>
      <c r="L345" s="95">
        <f t="shared" si="105"/>
        <v>0</v>
      </c>
      <c r="M345" s="95">
        <f t="shared" si="106"/>
        <v>0</v>
      </c>
      <c r="N345" s="95">
        <f t="shared" si="107"/>
        <v>0</v>
      </c>
      <c r="O345" s="95">
        <f t="shared" si="108"/>
        <v>0</v>
      </c>
      <c r="P345" s="95">
        <f t="shared" si="109"/>
        <v>0</v>
      </c>
      <c r="Q345" s="95">
        <f t="shared" si="110"/>
        <v>0</v>
      </c>
      <c r="R345" s="95">
        <f t="shared" si="98"/>
        <v>0</v>
      </c>
      <c r="S345" s="114">
        <f t="shared" si="111"/>
        <v>0</v>
      </c>
      <c r="T345" s="95">
        <f t="shared" si="112"/>
        <v>0</v>
      </c>
      <c r="U345" s="95"/>
      <c r="V345" s="95">
        <f t="shared" si="113"/>
        <v>0</v>
      </c>
      <c r="W345" s="118">
        <f t="shared" si="114"/>
        <v>0</v>
      </c>
    </row>
    <row r="346" spans="1:23">
      <c r="A346" s="22"/>
      <c r="B346" s="121"/>
      <c r="C346" s="24"/>
      <c r="D346" s="92">
        <f t="shared" si="99"/>
        <v>0</v>
      </c>
      <c r="E346" s="95">
        <f t="shared" si="100"/>
        <v>0</v>
      </c>
      <c r="F346" s="95">
        <f t="shared" si="101"/>
        <v>0</v>
      </c>
      <c r="G346" s="95">
        <f t="shared" si="102"/>
        <v>0</v>
      </c>
      <c r="H346" s="95">
        <f t="shared" si="103"/>
        <v>0</v>
      </c>
      <c r="I346" s="95">
        <f t="shared" si="104"/>
        <v>0</v>
      </c>
      <c r="J346" s="95">
        <f t="shared" si="96"/>
        <v>0</v>
      </c>
      <c r="K346" s="105">
        <f t="shared" si="97"/>
        <v>0</v>
      </c>
      <c r="L346" s="95">
        <f t="shared" si="105"/>
        <v>0</v>
      </c>
      <c r="M346" s="95">
        <f t="shared" si="106"/>
        <v>0</v>
      </c>
      <c r="N346" s="95">
        <f t="shared" si="107"/>
        <v>0</v>
      </c>
      <c r="O346" s="95">
        <f t="shared" si="108"/>
        <v>0</v>
      </c>
      <c r="P346" s="95">
        <f t="shared" si="109"/>
        <v>0</v>
      </c>
      <c r="Q346" s="95">
        <f t="shared" si="110"/>
        <v>0</v>
      </c>
      <c r="R346" s="95">
        <f t="shared" si="98"/>
        <v>0</v>
      </c>
      <c r="S346" s="114">
        <f t="shared" si="111"/>
        <v>0</v>
      </c>
      <c r="T346" s="95">
        <f t="shared" si="112"/>
        <v>0</v>
      </c>
      <c r="U346" s="95"/>
      <c r="V346" s="95">
        <f t="shared" si="113"/>
        <v>0</v>
      </c>
      <c r="W346" s="118">
        <f t="shared" si="114"/>
        <v>0</v>
      </c>
    </row>
    <row r="347" spans="1:23">
      <c r="A347" s="22"/>
      <c r="B347" s="121"/>
      <c r="C347" s="24"/>
      <c r="D347" s="92">
        <f t="shared" si="99"/>
        <v>0</v>
      </c>
      <c r="E347" s="95">
        <f t="shared" si="100"/>
        <v>0</v>
      </c>
      <c r="F347" s="95">
        <f t="shared" si="101"/>
        <v>0</v>
      </c>
      <c r="G347" s="95">
        <f t="shared" si="102"/>
        <v>0</v>
      </c>
      <c r="H347" s="95">
        <f t="shared" si="103"/>
        <v>0</v>
      </c>
      <c r="I347" s="95">
        <f t="shared" si="104"/>
        <v>0</v>
      </c>
      <c r="J347" s="95">
        <f t="shared" si="96"/>
        <v>0</v>
      </c>
      <c r="K347" s="105">
        <f t="shared" si="97"/>
        <v>0</v>
      </c>
      <c r="L347" s="95">
        <f t="shared" si="105"/>
        <v>0</v>
      </c>
      <c r="M347" s="95">
        <f t="shared" si="106"/>
        <v>0</v>
      </c>
      <c r="N347" s="95">
        <f t="shared" si="107"/>
        <v>0</v>
      </c>
      <c r="O347" s="95">
        <f t="shared" si="108"/>
        <v>0</v>
      </c>
      <c r="P347" s="95">
        <f t="shared" si="109"/>
        <v>0</v>
      </c>
      <c r="Q347" s="95">
        <f t="shared" si="110"/>
        <v>0</v>
      </c>
      <c r="R347" s="95">
        <f t="shared" si="98"/>
        <v>0</v>
      </c>
      <c r="S347" s="114">
        <f t="shared" si="111"/>
        <v>0</v>
      </c>
      <c r="T347" s="95">
        <f t="shared" si="112"/>
        <v>0</v>
      </c>
      <c r="U347" s="95"/>
      <c r="V347" s="95">
        <f t="shared" si="113"/>
        <v>0</v>
      </c>
      <c r="W347" s="118">
        <f t="shared" si="114"/>
        <v>0</v>
      </c>
    </row>
    <row r="348" spans="1:23">
      <c r="A348" s="22"/>
      <c r="B348" s="121"/>
      <c r="C348" s="24"/>
      <c r="D348" s="92">
        <f t="shared" si="99"/>
        <v>0</v>
      </c>
      <c r="E348" s="95">
        <f t="shared" si="100"/>
        <v>0</v>
      </c>
      <c r="F348" s="95">
        <f t="shared" si="101"/>
        <v>0</v>
      </c>
      <c r="G348" s="95">
        <f t="shared" si="102"/>
        <v>0</v>
      </c>
      <c r="H348" s="95">
        <f t="shared" si="103"/>
        <v>0</v>
      </c>
      <c r="I348" s="95">
        <f t="shared" si="104"/>
        <v>0</v>
      </c>
      <c r="J348" s="95">
        <f t="shared" si="96"/>
        <v>0</v>
      </c>
      <c r="K348" s="105">
        <f t="shared" si="97"/>
        <v>0</v>
      </c>
      <c r="L348" s="95">
        <f t="shared" si="105"/>
        <v>0</v>
      </c>
      <c r="M348" s="95">
        <f t="shared" si="106"/>
        <v>0</v>
      </c>
      <c r="N348" s="95">
        <f t="shared" si="107"/>
        <v>0</v>
      </c>
      <c r="O348" s="95">
        <f t="shared" si="108"/>
        <v>0</v>
      </c>
      <c r="P348" s="95">
        <f t="shared" si="109"/>
        <v>0</v>
      </c>
      <c r="Q348" s="95">
        <f t="shared" si="110"/>
        <v>0</v>
      </c>
      <c r="R348" s="95">
        <f t="shared" si="98"/>
        <v>0</v>
      </c>
      <c r="S348" s="114">
        <f t="shared" si="111"/>
        <v>0</v>
      </c>
      <c r="T348" s="95">
        <f t="shared" si="112"/>
        <v>0</v>
      </c>
      <c r="U348" s="95"/>
      <c r="V348" s="95">
        <f t="shared" si="113"/>
        <v>0</v>
      </c>
      <c r="W348" s="118">
        <f t="shared" si="114"/>
        <v>0</v>
      </c>
    </row>
    <row r="349" spans="1:23">
      <c r="A349" s="22"/>
      <c r="B349" s="121"/>
      <c r="C349" s="24"/>
      <c r="D349" s="92">
        <f t="shared" si="99"/>
        <v>0</v>
      </c>
      <c r="E349" s="95">
        <f t="shared" si="100"/>
        <v>0</v>
      </c>
      <c r="F349" s="95">
        <f t="shared" si="101"/>
        <v>0</v>
      </c>
      <c r="G349" s="95">
        <f t="shared" si="102"/>
        <v>0</v>
      </c>
      <c r="H349" s="95">
        <f t="shared" si="103"/>
        <v>0</v>
      </c>
      <c r="I349" s="95">
        <f t="shared" si="104"/>
        <v>0</v>
      </c>
      <c r="J349" s="95">
        <f t="shared" si="96"/>
        <v>0</v>
      </c>
      <c r="K349" s="105">
        <f t="shared" si="97"/>
        <v>0</v>
      </c>
      <c r="L349" s="95">
        <f t="shared" si="105"/>
        <v>0</v>
      </c>
      <c r="M349" s="95">
        <f t="shared" si="106"/>
        <v>0</v>
      </c>
      <c r="N349" s="95">
        <f t="shared" si="107"/>
        <v>0</v>
      </c>
      <c r="O349" s="95">
        <f t="shared" si="108"/>
        <v>0</v>
      </c>
      <c r="P349" s="95">
        <f t="shared" si="109"/>
        <v>0</v>
      </c>
      <c r="Q349" s="95">
        <f t="shared" si="110"/>
        <v>0</v>
      </c>
      <c r="R349" s="95">
        <f t="shared" si="98"/>
        <v>0</v>
      </c>
      <c r="S349" s="114">
        <f t="shared" si="111"/>
        <v>0</v>
      </c>
      <c r="T349" s="95">
        <f t="shared" si="112"/>
        <v>0</v>
      </c>
      <c r="U349" s="95"/>
      <c r="V349" s="95">
        <f t="shared" si="113"/>
        <v>0</v>
      </c>
      <c r="W349" s="118">
        <f t="shared" si="114"/>
        <v>0</v>
      </c>
    </row>
    <row r="350" spans="1:23">
      <c r="A350" s="22"/>
      <c r="B350" s="121"/>
      <c r="C350" s="24"/>
      <c r="D350" s="92">
        <f t="shared" si="99"/>
        <v>0</v>
      </c>
      <c r="E350" s="95">
        <f t="shared" si="100"/>
        <v>0</v>
      </c>
      <c r="F350" s="95">
        <f t="shared" si="101"/>
        <v>0</v>
      </c>
      <c r="G350" s="95">
        <f t="shared" si="102"/>
        <v>0</v>
      </c>
      <c r="H350" s="95">
        <f t="shared" si="103"/>
        <v>0</v>
      </c>
      <c r="I350" s="95">
        <f t="shared" si="104"/>
        <v>0</v>
      </c>
      <c r="J350" s="95">
        <f t="shared" si="96"/>
        <v>0</v>
      </c>
      <c r="K350" s="105">
        <f t="shared" si="97"/>
        <v>0</v>
      </c>
      <c r="L350" s="95">
        <f t="shared" si="105"/>
        <v>0</v>
      </c>
      <c r="M350" s="95">
        <f t="shared" si="106"/>
        <v>0</v>
      </c>
      <c r="N350" s="95">
        <f t="shared" si="107"/>
        <v>0</v>
      </c>
      <c r="O350" s="95">
        <f t="shared" si="108"/>
        <v>0</v>
      </c>
      <c r="P350" s="95">
        <f t="shared" si="109"/>
        <v>0</v>
      </c>
      <c r="Q350" s="95">
        <f t="shared" si="110"/>
        <v>0</v>
      </c>
      <c r="R350" s="95">
        <f t="shared" si="98"/>
        <v>0</v>
      </c>
      <c r="S350" s="114">
        <f t="shared" si="111"/>
        <v>0</v>
      </c>
      <c r="T350" s="95">
        <f t="shared" si="112"/>
        <v>0</v>
      </c>
      <c r="U350" s="95"/>
      <c r="V350" s="95">
        <f t="shared" si="113"/>
        <v>0</v>
      </c>
      <c r="W350" s="118">
        <f t="shared" si="114"/>
        <v>0</v>
      </c>
    </row>
    <row r="351" spans="1:23">
      <c r="A351" s="22"/>
      <c r="B351" s="121"/>
      <c r="C351" s="24"/>
      <c r="D351" s="92">
        <f t="shared" si="99"/>
        <v>0</v>
      </c>
      <c r="E351" s="95">
        <f t="shared" si="100"/>
        <v>0</v>
      </c>
      <c r="F351" s="95">
        <f t="shared" si="101"/>
        <v>0</v>
      </c>
      <c r="G351" s="95">
        <f t="shared" si="102"/>
        <v>0</v>
      </c>
      <c r="H351" s="95">
        <f t="shared" si="103"/>
        <v>0</v>
      </c>
      <c r="I351" s="95">
        <f t="shared" si="104"/>
        <v>0</v>
      </c>
      <c r="J351" s="95">
        <f t="shared" si="96"/>
        <v>0</v>
      </c>
      <c r="K351" s="105">
        <f t="shared" si="97"/>
        <v>0</v>
      </c>
      <c r="L351" s="95">
        <f t="shared" si="105"/>
        <v>0</v>
      </c>
      <c r="M351" s="95">
        <f t="shared" si="106"/>
        <v>0</v>
      </c>
      <c r="N351" s="95">
        <f t="shared" si="107"/>
        <v>0</v>
      </c>
      <c r="O351" s="95">
        <f t="shared" si="108"/>
        <v>0</v>
      </c>
      <c r="P351" s="95">
        <f t="shared" si="109"/>
        <v>0</v>
      </c>
      <c r="Q351" s="95">
        <f t="shared" si="110"/>
        <v>0</v>
      </c>
      <c r="R351" s="95">
        <f t="shared" si="98"/>
        <v>0</v>
      </c>
      <c r="S351" s="114">
        <f t="shared" si="111"/>
        <v>0</v>
      </c>
      <c r="T351" s="95">
        <f t="shared" si="112"/>
        <v>0</v>
      </c>
      <c r="U351" s="95"/>
      <c r="V351" s="95">
        <f t="shared" si="113"/>
        <v>0</v>
      </c>
      <c r="W351" s="118">
        <f t="shared" si="114"/>
        <v>0</v>
      </c>
    </row>
    <row r="352" spans="1:23">
      <c r="A352" s="22"/>
      <c r="B352" s="121"/>
      <c r="C352" s="24"/>
      <c r="D352" s="92">
        <f t="shared" si="99"/>
        <v>0</v>
      </c>
      <c r="E352" s="95">
        <f t="shared" si="100"/>
        <v>0</v>
      </c>
      <c r="F352" s="95">
        <f t="shared" si="101"/>
        <v>0</v>
      </c>
      <c r="G352" s="95">
        <f t="shared" si="102"/>
        <v>0</v>
      </c>
      <c r="H352" s="95">
        <f t="shared" si="103"/>
        <v>0</v>
      </c>
      <c r="I352" s="95">
        <f t="shared" si="104"/>
        <v>0</v>
      </c>
      <c r="J352" s="95">
        <f t="shared" si="96"/>
        <v>0</v>
      </c>
      <c r="K352" s="105">
        <f t="shared" si="97"/>
        <v>0</v>
      </c>
      <c r="L352" s="95">
        <f t="shared" si="105"/>
        <v>0</v>
      </c>
      <c r="M352" s="95">
        <f t="shared" si="106"/>
        <v>0</v>
      </c>
      <c r="N352" s="95">
        <f t="shared" si="107"/>
        <v>0</v>
      </c>
      <c r="O352" s="95">
        <f t="shared" si="108"/>
        <v>0</v>
      </c>
      <c r="P352" s="95">
        <f t="shared" si="109"/>
        <v>0</v>
      </c>
      <c r="Q352" s="95">
        <f t="shared" si="110"/>
        <v>0</v>
      </c>
      <c r="R352" s="95">
        <f t="shared" si="98"/>
        <v>0</v>
      </c>
      <c r="S352" s="114">
        <f t="shared" si="111"/>
        <v>0</v>
      </c>
      <c r="T352" s="95">
        <f t="shared" si="112"/>
        <v>0</v>
      </c>
      <c r="U352" s="95"/>
      <c r="V352" s="95">
        <f t="shared" si="113"/>
        <v>0</v>
      </c>
      <c r="W352" s="118">
        <f t="shared" si="114"/>
        <v>0</v>
      </c>
    </row>
    <row r="353" spans="1:23">
      <c r="A353" s="22"/>
      <c r="B353" s="121"/>
      <c r="C353" s="24"/>
      <c r="D353" s="92">
        <f t="shared" si="99"/>
        <v>0</v>
      </c>
      <c r="E353" s="95">
        <f t="shared" si="100"/>
        <v>0</v>
      </c>
      <c r="F353" s="95">
        <f t="shared" si="101"/>
        <v>0</v>
      </c>
      <c r="G353" s="95">
        <f t="shared" si="102"/>
        <v>0</v>
      </c>
      <c r="H353" s="95">
        <f t="shared" si="103"/>
        <v>0</v>
      </c>
      <c r="I353" s="95">
        <f t="shared" si="104"/>
        <v>0</v>
      </c>
      <c r="J353" s="95">
        <f t="shared" si="96"/>
        <v>0</v>
      </c>
      <c r="K353" s="105">
        <f t="shared" si="97"/>
        <v>0</v>
      </c>
      <c r="L353" s="95">
        <f t="shared" si="105"/>
        <v>0</v>
      </c>
      <c r="M353" s="95">
        <f t="shared" si="106"/>
        <v>0</v>
      </c>
      <c r="N353" s="95">
        <f t="shared" si="107"/>
        <v>0</v>
      </c>
      <c r="O353" s="95">
        <f t="shared" si="108"/>
        <v>0</v>
      </c>
      <c r="P353" s="95">
        <f t="shared" si="109"/>
        <v>0</v>
      </c>
      <c r="Q353" s="95">
        <f t="shared" si="110"/>
        <v>0</v>
      </c>
      <c r="R353" s="95">
        <f t="shared" si="98"/>
        <v>0</v>
      </c>
      <c r="S353" s="114">
        <f t="shared" si="111"/>
        <v>0</v>
      </c>
      <c r="T353" s="95">
        <f t="shared" si="112"/>
        <v>0</v>
      </c>
      <c r="U353" s="95"/>
      <c r="V353" s="95">
        <f t="shared" si="113"/>
        <v>0</v>
      </c>
      <c r="W353" s="118">
        <f t="shared" si="114"/>
        <v>0</v>
      </c>
    </row>
    <row r="354" spans="1:23">
      <c r="A354" s="22"/>
      <c r="B354" s="121"/>
      <c r="C354" s="24"/>
      <c r="D354" s="92">
        <f t="shared" si="99"/>
        <v>0</v>
      </c>
      <c r="E354" s="95">
        <f t="shared" si="100"/>
        <v>0</v>
      </c>
      <c r="F354" s="95">
        <f t="shared" si="101"/>
        <v>0</v>
      </c>
      <c r="G354" s="95">
        <f t="shared" si="102"/>
        <v>0</v>
      </c>
      <c r="H354" s="95">
        <f t="shared" si="103"/>
        <v>0</v>
      </c>
      <c r="I354" s="95">
        <f t="shared" si="104"/>
        <v>0</v>
      </c>
      <c r="J354" s="95">
        <f t="shared" si="96"/>
        <v>0</v>
      </c>
      <c r="K354" s="105">
        <f t="shared" si="97"/>
        <v>0</v>
      </c>
      <c r="L354" s="95">
        <f t="shared" si="105"/>
        <v>0</v>
      </c>
      <c r="M354" s="95">
        <f t="shared" si="106"/>
        <v>0</v>
      </c>
      <c r="N354" s="95">
        <f t="shared" si="107"/>
        <v>0</v>
      </c>
      <c r="O354" s="95">
        <f t="shared" si="108"/>
        <v>0</v>
      </c>
      <c r="P354" s="95">
        <f t="shared" si="109"/>
        <v>0</v>
      </c>
      <c r="Q354" s="95">
        <f t="shared" si="110"/>
        <v>0</v>
      </c>
      <c r="R354" s="95">
        <f t="shared" si="98"/>
        <v>0</v>
      </c>
      <c r="S354" s="114">
        <f t="shared" si="111"/>
        <v>0</v>
      </c>
      <c r="T354" s="95">
        <f t="shared" si="112"/>
        <v>0</v>
      </c>
      <c r="U354" s="95"/>
      <c r="V354" s="95">
        <f t="shared" si="113"/>
        <v>0</v>
      </c>
      <c r="W354" s="118">
        <f t="shared" si="114"/>
        <v>0</v>
      </c>
    </row>
    <row r="355" spans="1:23">
      <c r="A355" s="22"/>
      <c r="B355" s="121"/>
      <c r="C355" s="24"/>
      <c r="D355" s="92">
        <f t="shared" si="99"/>
        <v>0</v>
      </c>
      <c r="E355" s="95">
        <f t="shared" si="100"/>
        <v>0</v>
      </c>
      <c r="F355" s="95">
        <f t="shared" si="101"/>
        <v>0</v>
      </c>
      <c r="G355" s="95">
        <f t="shared" si="102"/>
        <v>0</v>
      </c>
      <c r="H355" s="95">
        <f t="shared" si="103"/>
        <v>0</v>
      </c>
      <c r="I355" s="95">
        <f t="shared" si="104"/>
        <v>0</v>
      </c>
      <c r="J355" s="95">
        <f t="shared" si="96"/>
        <v>0</v>
      </c>
      <c r="K355" s="105">
        <f t="shared" si="97"/>
        <v>0</v>
      </c>
      <c r="L355" s="95">
        <f t="shared" si="105"/>
        <v>0</v>
      </c>
      <c r="M355" s="95">
        <f t="shared" si="106"/>
        <v>0</v>
      </c>
      <c r="N355" s="95">
        <f t="shared" si="107"/>
        <v>0</v>
      </c>
      <c r="O355" s="95">
        <f t="shared" si="108"/>
        <v>0</v>
      </c>
      <c r="P355" s="95">
        <f t="shared" si="109"/>
        <v>0</v>
      </c>
      <c r="Q355" s="95">
        <f t="shared" si="110"/>
        <v>0</v>
      </c>
      <c r="R355" s="95">
        <f t="shared" si="98"/>
        <v>0</v>
      </c>
      <c r="S355" s="114">
        <f t="shared" si="111"/>
        <v>0</v>
      </c>
      <c r="T355" s="95">
        <f t="shared" si="112"/>
        <v>0</v>
      </c>
      <c r="U355" s="95"/>
      <c r="V355" s="95">
        <f t="shared" si="113"/>
        <v>0</v>
      </c>
      <c r="W355" s="118">
        <f t="shared" si="114"/>
        <v>0</v>
      </c>
    </row>
    <row r="356" spans="1:23">
      <c r="A356" s="22"/>
      <c r="B356" s="121"/>
      <c r="C356" s="24"/>
      <c r="D356" s="92">
        <f t="shared" si="99"/>
        <v>0</v>
      </c>
      <c r="E356" s="95">
        <f t="shared" si="100"/>
        <v>0</v>
      </c>
      <c r="F356" s="95">
        <f t="shared" si="101"/>
        <v>0</v>
      </c>
      <c r="G356" s="95">
        <f t="shared" si="102"/>
        <v>0</v>
      </c>
      <c r="H356" s="95">
        <f t="shared" si="103"/>
        <v>0</v>
      </c>
      <c r="I356" s="95">
        <f t="shared" si="104"/>
        <v>0</v>
      </c>
      <c r="J356" s="95">
        <f t="shared" si="96"/>
        <v>0</v>
      </c>
      <c r="K356" s="105">
        <f t="shared" si="97"/>
        <v>0</v>
      </c>
      <c r="L356" s="95">
        <f t="shared" si="105"/>
        <v>0</v>
      </c>
      <c r="M356" s="95">
        <f t="shared" si="106"/>
        <v>0</v>
      </c>
      <c r="N356" s="95">
        <f t="shared" si="107"/>
        <v>0</v>
      </c>
      <c r="O356" s="95">
        <f t="shared" si="108"/>
        <v>0</v>
      </c>
      <c r="P356" s="95">
        <f t="shared" si="109"/>
        <v>0</v>
      </c>
      <c r="Q356" s="95">
        <f t="shared" si="110"/>
        <v>0</v>
      </c>
      <c r="R356" s="95">
        <f t="shared" si="98"/>
        <v>0</v>
      </c>
      <c r="S356" s="114">
        <f t="shared" si="111"/>
        <v>0</v>
      </c>
      <c r="T356" s="95">
        <f t="shared" si="112"/>
        <v>0</v>
      </c>
      <c r="U356" s="95"/>
      <c r="V356" s="95">
        <f t="shared" si="113"/>
        <v>0</v>
      </c>
      <c r="W356" s="118">
        <f t="shared" si="114"/>
        <v>0</v>
      </c>
    </row>
    <row r="357" spans="1:23">
      <c r="A357" s="22"/>
      <c r="B357" s="121"/>
      <c r="C357" s="24"/>
      <c r="D357" s="92">
        <f t="shared" si="99"/>
        <v>0</v>
      </c>
      <c r="E357" s="95">
        <f t="shared" si="100"/>
        <v>0</v>
      </c>
      <c r="F357" s="95">
        <f t="shared" si="101"/>
        <v>0</v>
      </c>
      <c r="G357" s="95">
        <f t="shared" si="102"/>
        <v>0</v>
      </c>
      <c r="H357" s="95">
        <f t="shared" si="103"/>
        <v>0</v>
      </c>
      <c r="I357" s="95">
        <f t="shared" si="104"/>
        <v>0</v>
      </c>
      <c r="J357" s="95">
        <f t="shared" si="96"/>
        <v>0</v>
      </c>
      <c r="K357" s="105">
        <f t="shared" si="97"/>
        <v>0</v>
      </c>
      <c r="L357" s="95">
        <f t="shared" si="105"/>
        <v>0</v>
      </c>
      <c r="M357" s="95">
        <f t="shared" si="106"/>
        <v>0</v>
      </c>
      <c r="N357" s="95">
        <f t="shared" si="107"/>
        <v>0</v>
      </c>
      <c r="O357" s="95">
        <f t="shared" si="108"/>
        <v>0</v>
      </c>
      <c r="P357" s="95">
        <f t="shared" si="109"/>
        <v>0</v>
      </c>
      <c r="Q357" s="95">
        <f t="shared" si="110"/>
        <v>0</v>
      </c>
      <c r="R357" s="95">
        <f t="shared" si="98"/>
        <v>0</v>
      </c>
      <c r="S357" s="114">
        <f t="shared" si="111"/>
        <v>0</v>
      </c>
      <c r="T357" s="95">
        <f t="shared" si="112"/>
        <v>0</v>
      </c>
      <c r="U357" s="95"/>
      <c r="V357" s="95">
        <f t="shared" si="113"/>
        <v>0</v>
      </c>
      <c r="W357" s="118">
        <f t="shared" si="114"/>
        <v>0</v>
      </c>
    </row>
    <row r="358" spans="1:23">
      <c r="A358" s="22"/>
      <c r="B358" s="121"/>
      <c r="C358" s="24"/>
      <c r="D358" s="92">
        <f t="shared" si="99"/>
        <v>0</v>
      </c>
      <c r="E358" s="95">
        <f t="shared" si="100"/>
        <v>0</v>
      </c>
      <c r="F358" s="95">
        <f t="shared" si="101"/>
        <v>0</v>
      </c>
      <c r="G358" s="95">
        <f t="shared" si="102"/>
        <v>0</v>
      </c>
      <c r="H358" s="95">
        <f t="shared" si="103"/>
        <v>0</v>
      </c>
      <c r="I358" s="95">
        <f t="shared" si="104"/>
        <v>0</v>
      </c>
      <c r="J358" s="95">
        <f t="shared" si="96"/>
        <v>0</v>
      </c>
      <c r="K358" s="105">
        <f t="shared" si="97"/>
        <v>0</v>
      </c>
      <c r="L358" s="95">
        <f t="shared" si="105"/>
        <v>0</v>
      </c>
      <c r="M358" s="95">
        <f t="shared" si="106"/>
        <v>0</v>
      </c>
      <c r="N358" s="95">
        <f t="shared" si="107"/>
        <v>0</v>
      </c>
      <c r="O358" s="95">
        <f t="shared" si="108"/>
        <v>0</v>
      </c>
      <c r="P358" s="95">
        <f t="shared" si="109"/>
        <v>0</v>
      </c>
      <c r="Q358" s="95">
        <f t="shared" si="110"/>
        <v>0</v>
      </c>
      <c r="R358" s="95">
        <f t="shared" si="98"/>
        <v>0</v>
      </c>
      <c r="S358" s="114">
        <f t="shared" si="111"/>
        <v>0</v>
      </c>
      <c r="T358" s="95">
        <f t="shared" si="112"/>
        <v>0</v>
      </c>
      <c r="U358" s="95"/>
      <c r="V358" s="95">
        <f t="shared" si="113"/>
        <v>0</v>
      </c>
      <c r="W358" s="118">
        <f t="shared" si="114"/>
        <v>0</v>
      </c>
    </row>
    <row r="359" spans="1:23">
      <c r="A359" s="22"/>
      <c r="B359" s="121"/>
      <c r="C359" s="24"/>
      <c r="D359" s="92">
        <f t="shared" si="99"/>
        <v>0</v>
      </c>
      <c r="E359" s="95">
        <f t="shared" si="100"/>
        <v>0</v>
      </c>
      <c r="F359" s="95">
        <f t="shared" si="101"/>
        <v>0</v>
      </c>
      <c r="G359" s="95">
        <f t="shared" si="102"/>
        <v>0</v>
      </c>
      <c r="H359" s="95">
        <f t="shared" si="103"/>
        <v>0</v>
      </c>
      <c r="I359" s="95">
        <f t="shared" si="104"/>
        <v>0</v>
      </c>
      <c r="J359" s="95">
        <f t="shared" si="96"/>
        <v>0</v>
      </c>
      <c r="K359" s="105">
        <f t="shared" si="97"/>
        <v>0</v>
      </c>
      <c r="L359" s="95">
        <f t="shared" si="105"/>
        <v>0</v>
      </c>
      <c r="M359" s="95">
        <f t="shared" si="106"/>
        <v>0</v>
      </c>
      <c r="N359" s="95">
        <f t="shared" si="107"/>
        <v>0</v>
      </c>
      <c r="O359" s="95">
        <f t="shared" si="108"/>
        <v>0</v>
      </c>
      <c r="P359" s="95">
        <f t="shared" si="109"/>
        <v>0</v>
      </c>
      <c r="Q359" s="95">
        <f t="shared" si="110"/>
        <v>0</v>
      </c>
      <c r="R359" s="95">
        <f t="shared" si="98"/>
        <v>0</v>
      </c>
      <c r="S359" s="114">
        <f t="shared" si="111"/>
        <v>0</v>
      </c>
      <c r="T359" s="95">
        <f t="shared" si="112"/>
        <v>0</v>
      </c>
      <c r="U359" s="95"/>
      <c r="V359" s="95">
        <f t="shared" si="113"/>
        <v>0</v>
      </c>
      <c r="W359" s="118">
        <f t="shared" si="114"/>
        <v>0</v>
      </c>
    </row>
    <row r="360" spans="1:23">
      <c r="A360" s="22"/>
      <c r="B360" s="121"/>
      <c r="C360" s="24"/>
      <c r="D360" s="92">
        <f t="shared" si="99"/>
        <v>0</v>
      </c>
      <c r="E360" s="95">
        <f t="shared" si="100"/>
        <v>0</v>
      </c>
      <c r="F360" s="95">
        <f t="shared" si="101"/>
        <v>0</v>
      </c>
      <c r="G360" s="95">
        <f t="shared" si="102"/>
        <v>0</v>
      </c>
      <c r="H360" s="95">
        <f t="shared" si="103"/>
        <v>0</v>
      </c>
      <c r="I360" s="95">
        <f t="shared" si="104"/>
        <v>0</v>
      </c>
      <c r="J360" s="95">
        <f t="shared" si="96"/>
        <v>0</v>
      </c>
      <c r="K360" s="105">
        <f t="shared" si="97"/>
        <v>0</v>
      </c>
      <c r="L360" s="95">
        <f t="shared" si="105"/>
        <v>0</v>
      </c>
      <c r="M360" s="95">
        <f t="shared" si="106"/>
        <v>0</v>
      </c>
      <c r="N360" s="95">
        <f t="shared" si="107"/>
        <v>0</v>
      </c>
      <c r="O360" s="95">
        <f t="shared" si="108"/>
        <v>0</v>
      </c>
      <c r="P360" s="95">
        <f t="shared" si="109"/>
        <v>0</v>
      </c>
      <c r="Q360" s="95">
        <f t="shared" si="110"/>
        <v>0</v>
      </c>
      <c r="R360" s="95">
        <f t="shared" si="98"/>
        <v>0</v>
      </c>
      <c r="S360" s="114">
        <f t="shared" si="111"/>
        <v>0</v>
      </c>
      <c r="T360" s="95">
        <f t="shared" si="112"/>
        <v>0</v>
      </c>
      <c r="U360" s="95"/>
      <c r="V360" s="95">
        <f t="shared" si="113"/>
        <v>0</v>
      </c>
      <c r="W360" s="118">
        <f t="shared" si="114"/>
        <v>0</v>
      </c>
    </row>
    <row r="361" spans="1:23">
      <c r="A361" s="22"/>
      <c r="B361" s="121"/>
      <c r="C361" s="24"/>
      <c r="D361" s="92">
        <f t="shared" si="99"/>
        <v>0</v>
      </c>
      <c r="E361" s="95">
        <f t="shared" si="100"/>
        <v>0</v>
      </c>
      <c r="F361" s="95">
        <f t="shared" si="101"/>
        <v>0</v>
      </c>
      <c r="G361" s="95">
        <f t="shared" si="102"/>
        <v>0</v>
      </c>
      <c r="H361" s="95">
        <f t="shared" si="103"/>
        <v>0</v>
      </c>
      <c r="I361" s="95">
        <f t="shared" si="104"/>
        <v>0</v>
      </c>
      <c r="J361" s="95">
        <f t="shared" si="96"/>
        <v>0</v>
      </c>
      <c r="K361" s="105">
        <f t="shared" si="97"/>
        <v>0</v>
      </c>
      <c r="L361" s="95">
        <f t="shared" si="105"/>
        <v>0</v>
      </c>
      <c r="M361" s="95">
        <f t="shared" si="106"/>
        <v>0</v>
      </c>
      <c r="N361" s="95">
        <f t="shared" si="107"/>
        <v>0</v>
      </c>
      <c r="O361" s="95">
        <f t="shared" si="108"/>
        <v>0</v>
      </c>
      <c r="P361" s="95">
        <f t="shared" si="109"/>
        <v>0</v>
      </c>
      <c r="Q361" s="95">
        <f t="shared" si="110"/>
        <v>0</v>
      </c>
      <c r="R361" s="95">
        <f t="shared" si="98"/>
        <v>0</v>
      </c>
      <c r="S361" s="114">
        <f t="shared" si="111"/>
        <v>0</v>
      </c>
      <c r="T361" s="95">
        <f t="shared" si="112"/>
        <v>0</v>
      </c>
      <c r="U361" s="95"/>
      <c r="V361" s="95">
        <f t="shared" si="113"/>
        <v>0</v>
      </c>
      <c r="W361" s="118">
        <f t="shared" si="114"/>
        <v>0</v>
      </c>
    </row>
    <row r="362" spans="1:23">
      <c r="A362" s="22"/>
      <c r="B362" s="121"/>
      <c r="C362" s="24"/>
      <c r="D362" s="92">
        <f t="shared" si="99"/>
        <v>0</v>
      </c>
      <c r="E362" s="95">
        <f t="shared" si="100"/>
        <v>0</v>
      </c>
      <c r="F362" s="95">
        <f t="shared" si="101"/>
        <v>0</v>
      </c>
      <c r="G362" s="95">
        <f t="shared" si="102"/>
        <v>0</v>
      </c>
      <c r="H362" s="95">
        <f t="shared" si="103"/>
        <v>0</v>
      </c>
      <c r="I362" s="95">
        <f t="shared" si="104"/>
        <v>0</v>
      </c>
      <c r="J362" s="95">
        <f t="shared" si="96"/>
        <v>0</v>
      </c>
      <c r="K362" s="105">
        <f t="shared" si="97"/>
        <v>0</v>
      </c>
      <c r="L362" s="95">
        <f t="shared" si="105"/>
        <v>0</v>
      </c>
      <c r="M362" s="95">
        <f t="shared" si="106"/>
        <v>0</v>
      </c>
      <c r="N362" s="95">
        <f t="shared" si="107"/>
        <v>0</v>
      </c>
      <c r="O362" s="95">
        <f t="shared" si="108"/>
        <v>0</v>
      </c>
      <c r="P362" s="95">
        <f t="shared" si="109"/>
        <v>0</v>
      </c>
      <c r="Q362" s="95">
        <f t="shared" si="110"/>
        <v>0</v>
      </c>
      <c r="R362" s="95">
        <f t="shared" si="98"/>
        <v>0</v>
      </c>
      <c r="S362" s="114">
        <f t="shared" si="111"/>
        <v>0</v>
      </c>
      <c r="T362" s="95">
        <f t="shared" si="112"/>
        <v>0</v>
      </c>
      <c r="U362" s="95"/>
      <c r="V362" s="95">
        <f t="shared" si="113"/>
        <v>0</v>
      </c>
      <c r="W362" s="118">
        <f t="shared" si="114"/>
        <v>0</v>
      </c>
    </row>
    <row r="363" spans="1:23">
      <c r="A363" s="22"/>
      <c r="B363" s="121"/>
      <c r="C363" s="24"/>
      <c r="D363" s="92">
        <f t="shared" si="99"/>
        <v>0</v>
      </c>
      <c r="E363" s="95">
        <f t="shared" si="100"/>
        <v>0</v>
      </c>
      <c r="F363" s="95">
        <f t="shared" si="101"/>
        <v>0</v>
      </c>
      <c r="G363" s="95">
        <f t="shared" si="102"/>
        <v>0</v>
      </c>
      <c r="H363" s="95">
        <f t="shared" si="103"/>
        <v>0</v>
      </c>
      <c r="I363" s="95">
        <f t="shared" si="104"/>
        <v>0</v>
      </c>
      <c r="J363" s="95">
        <f t="shared" si="96"/>
        <v>0</v>
      </c>
      <c r="K363" s="105">
        <f t="shared" si="97"/>
        <v>0</v>
      </c>
      <c r="L363" s="95">
        <f t="shared" si="105"/>
        <v>0</v>
      </c>
      <c r="M363" s="95">
        <f t="shared" si="106"/>
        <v>0</v>
      </c>
      <c r="N363" s="95">
        <f t="shared" si="107"/>
        <v>0</v>
      </c>
      <c r="O363" s="95">
        <f t="shared" si="108"/>
        <v>0</v>
      </c>
      <c r="P363" s="95">
        <f t="shared" si="109"/>
        <v>0</v>
      </c>
      <c r="Q363" s="95">
        <f t="shared" si="110"/>
        <v>0</v>
      </c>
      <c r="R363" s="95">
        <f t="shared" si="98"/>
        <v>0</v>
      </c>
      <c r="S363" s="114">
        <f t="shared" si="111"/>
        <v>0</v>
      </c>
      <c r="T363" s="95">
        <f t="shared" si="112"/>
        <v>0</v>
      </c>
      <c r="U363" s="95"/>
      <c r="V363" s="95">
        <f t="shared" si="113"/>
        <v>0</v>
      </c>
      <c r="W363" s="118">
        <f t="shared" si="114"/>
        <v>0</v>
      </c>
    </row>
    <row r="364" spans="1:23">
      <c r="A364" s="22"/>
      <c r="B364" s="121"/>
      <c r="C364" s="24"/>
      <c r="D364" s="92">
        <f t="shared" si="99"/>
        <v>0</v>
      </c>
      <c r="E364" s="95">
        <f t="shared" si="100"/>
        <v>0</v>
      </c>
      <c r="F364" s="95">
        <f t="shared" si="101"/>
        <v>0</v>
      </c>
      <c r="G364" s="95">
        <f t="shared" si="102"/>
        <v>0</v>
      </c>
      <c r="H364" s="95">
        <f t="shared" si="103"/>
        <v>0</v>
      </c>
      <c r="I364" s="95">
        <f t="shared" si="104"/>
        <v>0</v>
      </c>
      <c r="J364" s="95">
        <f t="shared" si="96"/>
        <v>0</v>
      </c>
      <c r="K364" s="105">
        <f t="shared" si="97"/>
        <v>0</v>
      </c>
      <c r="L364" s="95">
        <f t="shared" si="105"/>
        <v>0</v>
      </c>
      <c r="M364" s="95">
        <f t="shared" si="106"/>
        <v>0</v>
      </c>
      <c r="N364" s="95">
        <f t="shared" si="107"/>
        <v>0</v>
      </c>
      <c r="O364" s="95">
        <f t="shared" si="108"/>
        <v>0</v>
      </c>
      <c r="P364" s="95">
        <f t="shared" si="109"/>
        <v>0</v>
      </c>
      <c r="Q364" s="95">
        <f t="shared" si="110"/>
        <v>0</v>
      </c>
      <c r="R364" s="95">
        <f t="shared" si="98"/>
        <v>0</v>
      </c>
      <c r="S364" s="114">
        <f t="shared" si="111"/>
        <v>0</v>
      </c>
      <c r="T364" s="95">
        <f t="shared" si="112"/>
        <v>0</v>
      </c>
      <c r="U364" s="95"/>
      <c r="V364" s="95">
        <f t="shared" si="113"/>
        <v>0</v>
      </c>
      <c r="W364" s="118">
        <f t="shared" si="114"/>
        <v>0</v>
      </c>
    </row>
    <row r="365" spans="1:23">
      <c r="A365" s="22"/>
      <c r="B365" s="121"/>
      <c r="C365" s="24"/>
      <c r="D365" s="92">
        <f t="shared" si="99"/>
        <v>0</v>
      </c>
      <c r="E365" s="95">
        <f t="shared" si="100"/>
        <v>0</v>
      </c>
      <c r="F365" s="95">
        <f t="shared" si="101"/>
        <v>0</v>
      </c>
      <c r="G365" s="95">
        <f t="shared" si="102"/>
        <v>0</v>
      </c>
      <c r="H365" s="95">
        <f t="shared" si="103"/>
        <v>0</v>
      </c>
      <c r="I365" s="95">
        <f t="shared" si="104"/>
        <v>0</v>
      </c>
      <c r="J365" s="95">
        <f t="shared" si="96"/>
        <v>0</v>
      </c>
      <c r="K365" s="105">
        <f t="shared" si="97"/>
        <v>0</v>
      </c>
      <c r="L365" s="95">
        <f t="shared" si="105"/>
        <v>0</v>
      </c>
      <c r="M365" s="95">
        <f t="shared" si="106"/>
        <v>0</v>
      </c>
      <c r="N365" s="95">
        <f t="shared" si="107"/>
        <v>0</v>
      </c>
      <c r="O365" s="95">
        <f t="shared" si="108"/>
        <v>0</v>
      </c>
      <c r="P365" s="95">
        <f t="shared" si="109"/>
        <v>0</v>
      </c>
      <c r="Q365" s="95">
        <f t="shared" si="110"/>
        <v>0</v>
      </c>
      <c r="R365" s="95">
        <f t="shared" si="98"/>
        <v>0</v>
      </c>
      <c r="S365" s="114">
        <f t="shared" si="111"/>
        <v>0</v>
      </c>
      <c r="T365" s="95">
        <f t="shared" si="112"/>
        <v>0</v>
      </c>
      <c r="U365" s="95"/>
      <c r="V365" s="95">
        <f t="shared" si="113"/>
        <v>0</v>
      </c>
      <c r="W365" s="118">
        <f t="shared" si="114"/>
        <v>0</v>
      </c>
    </row>
    <row r="366" spans="1:23">
      <c r="A366" s="22"/>
      <c r="B366" s="121"/>
      <c r="C366" s="24"/>
      <c r="D366" s="92">
        <f t="shared" si="99"/>
        <v>0</v>
      </c>
      <c r="E366" s="95">
        <f t="shared" si="100"/>
        <v>0</v>
      </c>
      <c r="F366" s="95">
        <f t="shared" si="101"/>
        <v>0</v>
      </c>
      <c r="G366" s="95">
        <f t="shared" si="102"/>
        <v>0</v>
      </c>
      <c r="H366" s="95">
        <f t="shared" si="103"/>
        <v>0</v>
      </c>
      <c r="I366" s="95">
        <f t="shared" si="104"/>
        <v>0</v>
      </c>
      <c r="J366" s="95">
        <f t="shared" si="96"/>
        <v>0</v>
      </c>
      <c r="K366" s="105">
        <f t="shared" si="97"/>
        <v>0</v>
      </c>
      <c r="L366" s="95">
        <f t="shared" si="105"/>
        <v>0</v>
      </c>
      <c r="M366" s="95">
        <f t="shared" si="106"/>
        <v>0</v>
      </c>
      <c r="N366" s="95">
        <f t="shared" si="107"/>
        <v>0</v>
      </c>
      <c r="O366" s="95">
        <f t="shared" si="108"/>
        <v>0</v>
      </c>
      <c r="P366" s="95">
        <f t="shared" si="109"/>
        <v>0</v>
      </c>
      <c r="Q366" s="95">
        <f t="shared" si="110"/>
        <v>0</v>
      </c>
      <c r="R366" s="95">
        <f t="shared" si="98"/>
        <v>0</v>
      </c>
      <c r="S366" s="114">
        <f t="shared" si="111"/>
        <v>0</v>
      </c>
      <c r="T366" s="95">
        <f t="shared" si="112"/>
        <v>0</v>
      </c>
      <c r="U366" s="95"/>
      <c r="V366" s="95">
        <f t="shared" si="113"/>
        <v>0</v>
      </c>
      <c r="W366" s="118">
        <f t="shared" si="114"/>
        <v>0</v>
      </c>
    </row>
    <row r="367" spans="1:23">
      <c r="A367" s="22"/>
      <c r="B367" s="121"/>
      <c r="C367" s="24"/>
      <c r="D367" s="92">
        <f t="shared" si="99"/>
        <v>0</v>
      </c>
      <c r="E367" s="95">
        <f t="shared" si="100"/>
        <v>0</v>
      </c>
      <c r="F367" s="95">
        <f t="shared" si="101"/>
        <v>0</v>
      </c>
      <c r="G367" s="95">
        <f t="shared" si="102"/>
        <v>0</v>
      </c>
      <c r="H367" s="95">
        <f t="shared" si="103"/>
        <v>0</v>
      </c>
      <c r="I367" s="95">
        <f t="shared" si="104"/>
        <v>0</v>
      </c>
      <c r="J367" s="95">
        <f t="shared" si="96"/>
        <v>0</v>
      </c>
      <c r="K367" s="105">
        <f t="shared" si="97"/>
        <v>0</v>
      </c>
      <c r="L367" s="95">
        <f t="shared" si="105"/>
        <v>0</v>
      </c>
      <c r="M367" s="95">
        <f t="shared" si="106"/>
        <v>0</v>
      </c>
      <c r="N367" s="95">
        <f t="shared" si="107"/>
        <v>0</v>
      </c>
      <c r="O367" s="95">
        <f t="shared" si="108"/>
        <v>0</v>
      </c>
      <c r="P367" s="95">
        <f t="shared" si="109"/>
        <v>0</v>
      </c>
      <c r="Q367" s="95">
        <f t="shared" si="110"/>
        <v>0</v>
      </c>
      <c r="R367" s="95">
        <f t="shared" si="98"/>
        <v>0</v>
      </c>
      <c r="S367" s="114">
        <f t="shared" si="111"/>
        <v>0</v>
      </c>
      <c r="T367" s="95">
        <f t="shared" si="112"/>
        <v>0</v>
      </c>
      <c r="U367" s="95"/>
      <c r="V367" s="95">
        <f t="shared" si="113"/>
        <v>0</v>
      </c>
      <c r="W367" s="118">
        <f t="shared" si="114"/>
        <v>0</v>
      </c>
    </row>
    <row r="368" spans="1:23">
      <c r="A368" s="22"/>
      <c r="B368" s="121"/>
      <c r="C368" s="24"/>
      <c r="D368" s="92">
        <f t="shared" si="99"/>
        <v>0</v>
      </c>
      <c r="E368" s="95">
        <f t="shared" si="100"/>
        <v>0</v>
      </c>
      <c r="F368" s="95">
        <f t="shared" si="101"/>
        <v>0</v>
      </c>
      <c r="G368" s="95">
        <f t="shared" si="102"/>
        <v>0</v>
      </c>
      <c r="H368" s="95">
        <f t="shared" si="103"/>
        <v>0</v>
      </c>
      <c r="I368" s="95">
        <f t="shared" si="104"/>
        <v>0</v>
      </c>
      <c r="J368" s="95">
        <f t="shared" si="96"/>
        <v>0</v>
      </c>
      <c r="K368" s="105">
        <f t="shared" si="97"/>
        <v>0</v>
      </c>
      <c r="L368" s="95">
        <f t="shared" si="105"/>
        <v>0</v>
      </c>
      <c r="M368" s="95">
        <f t="shared" si="106"/>
        <v>0</v>
      </c>
      <c r="N368" s="95">
        <f t="shared" si="107"/>
        <v>0</v>
      </c>
      <c r="O368" s="95">
        <f t="shared" si="108"/>
        <v>0</v>
      </c>
      <c r="P368" s="95">
        <f t="shared" si="109"/>
        <v>0</v>
      </c>
      <c r="Q368" s="95">
        <f t="shared" si="110"/>
        <v>0</v>
      </c>
      <c r="R368" s="95">
        <f t="shared" si="98"/>
        <v>0</v>
      </c>
      <c r="S368" s="114">
        <f t="shared" si="111"/>
        <v>0</v>
      </c>
      <c r="T368" s="95">
        <f t="shared" si="112"/>
        <v>0</v>
      </c>
      <c r="U368" s="95"/>
      <c r="V368" s="95">
        <f t="shared" si="113"/>
        <v>0</v>
      </c>
      <c r="W368" s="118">
        <f t="shared" si="114"/>
        <v>0</v>
      </c>
    </row>
    <row r="369" spans="1:23">
      <c r="A369" s="22"/>
      <c r="B369" s="121"/>
      <c r="C369" s="24"/>
      <c r="D369" s="92">
        <f t="shared" si="99"/>
        <v>0</v>
      </c>
      <c r="E369" s="95">
        <f t="shared" si="100"/>
        <v>0</v>
      </c>
      <c r="F369" s="95">
        <f t="shared" si="101"/>
        <v>0</v>
      </c>
      <c r="G369" s="95">
        <f t="shared" si="102"/>
        <v>0</v>
      </c>
      <c r="H369" s="95">
        <f t="shared" si="103"/>
        <v>0</v>
      </c>
      <c r="I369" s="95">
        <f t="shared" si="104"/>
        <v>0</v>
      </c>
      <c r="J369" s="95">
        <f t="shared" si="96"/>
        <v>0</v>
      </c>
      <c r="K369" s="105">
        <f t="shared" si="97"/>
        <v>0</v>
      </c>
      <c r="L369" s="95">
        <f t="shared" si="105"/>
        <v>0</v>
      </c>
      <c r="M369" s="95">
        <f t="shared" si="106"/>
        <v>0</v>
      </c>
      <c r="N369" s="95">
        <f t="shared" si="107"/>
        <v>0</v>
      </c>
      <c r="O369" s="95">
        <f t="shared" si="108"/>
        <v>0</v>
      </c>
      <c r="P369" s="95">
        <f t="shared" si="109"/>
        <v>0</v>
      </c>
      <c r="Q369" s="95">
        <f t="shared" si="110"/>
        <v>0</v>
      </c>
      <c r="R369" s="95">
        <f t="shared" si="98"/>
        <v>0</v>
      </c>
      <c r="S369" s="114">
        <f t="shared" si="111"/>
        <v>0</v>
      </c>
      <c r="T369" s="95">
        <f t="shared" si="112"/>
        <v>0</v>
      </c>
      <c r="U369" s="95"/>
      <c r="V369" s="95">
        <f t="shared" si="113"/>
        <v>0</v>
      </c>
      <c r="W369" s="118">
        <f t="shared" si="114"/>
        <v>0</v>
      </c>
    </row>
    <row r="370" spans="1:23">
      <c r="A370" s="22"/>
      <c r="B370" s="121"/>
      <c r="C370" s="24"/>
      <c r="D370" s="92">
        <f t="shared" si="99"/>
        <v>0</v>
      </c>
      <c r="E370" s="95">
        <f t="shared" si="100"/>
        <v>0</v>
      </c>
      <c r="F370" s="95">
        <f t="shared" si="101"/>
        <v>0</v>
      </c>
      <c r="G370" s="95">
        <f t="shared" si="102"/>
        <v>0</v>
      </c>
      <c r="H370" s="95">
        <f t="shared" si="103"/>
        <v>0</v>
      </c>
      <c r="I370" s="95">
        <f t="shared" si="104"/>
        <v>0</v>
      </c>
      <c r="J370" s="95">
        <f t="shared" si="96"/>
        <v>0</v>
      </c>
      <c r="K370" s="105">
        <f t="shared" si="97"/>
        <v>0</v>
      </c>
      <c r="L370" s="95">
        <f t="shared" si="105"/>
        <v>0</v>
      </c>
      <c r="M370" s="95">
        <f t="shared" si="106"/>
        <v>0</v>
      </c>
      <c r="N370" s="95">
        <f t="shared" si="107"/>
        <v>0</v>
      </c>
      <c r="O370" s="95">
        <f t="shared" si="108"/>
        <v>0</v>
      </c>
      <c r="P370" s="95">
        <f t="shared" si="109"/>
        <v>0</v>
      </c>
      <c r="Q370" s="95">
        <f t="shared" si="110"/>
        <v>0</v>
      </c>
      <c r="R370" s="95">
        <f t="shared" si="98"/>
        <v>0</v>
      </c>
      <c r="S370" s="114">
        <f t="shared" si="111"/>
        <v>0</v>
      </c>
      <c r="T370" s="95">
        <f t="shared" si="112"/>
        <v>0</v>
      </c>
      <c r="U370" s="95"/>
      <c r="V370" s="95">
        <f t="shared" si="113"/>
        <v>0</v>
      </c>
      <c r="W370" s="118">
        <f t="shared" si="114"/>
        <v>0</v>
      </c>
    </row>
    <row r="371" spans="1:23">
      <c r="A371" s="22"/>
      <c r="B371" s="121"/>
      <c r="C371" s="24"/>
      <c r="D371" s="92">
        <f t="shared" si="99"/>
        <v>0</v>
      </c>
      <c r="E371" s="95">
        <f t="shared" si="100"/>
        <v>0</v>
      </c>
      <c r="F371" s="95">
        <f t="shared" si="101"/>
        <v>0</v>
      </c>
      <c r="G371" s="95">
        <f t="shared" si="102"/>
        <v>0</v>
      </c>
      <c r="H371" s="95">
        <f t="shared" si="103"/>
        <v>0</v>
      </c>
      <c r="I371" s="95">
        <f t="shared" si="104"/>
        <v>0</v>
      </c>
      <c r="J371" s="95">
        <f t="shared" si="96"/>
        <v>0</v>
      </c>
      <c r="K371" s="105">
        <f t="shared" si="97"/>
        <v>0</v>
      </c>
      <c r="L371" s="95">
        <f t="shared" si="105"/>
        <v>0</v>
      </c>
      <c r="M371" s="95">
        <f t="shared" si="106"/>
        <v>0</v>
      </c>
      <c r="N371" s="95">
        <f t="shared" si="107"/>
        <v>0</v>
      </c>
      <c r="O371" s="95">
        <f t="shared" si="108"/>
        <v>0</v>
      </c>
      <c r="P371" s="95">
        <f t="shared" si="109"/>
        <v>0</v>
      </c>
      <c r="Q371" s="95">
        <f t="shared" si="110"/>
        <v>0</v>
      </c>
      <c r="R371" s="95">
        <f t="shared" si="98"/>
        <v>0</v>
      </c>
      <c r="S371" s="114">
        <f t="shared" si="111"/>
        <v>0</v>
      </c>
      <c r="T371" s="95">
        <f t="shared" si="112"/>
        <v>0</v>
      </c>
      <c r="U371" s="95"/>
      <c r="V371" s="95">
        <f t="shared" si="113"/>
        <v>0</v>
      </c>
      <c r="W371" s="118">
        <f t="shared" si="114"/>
        <v>0</v>
      </c>
    </row>
    <row r="372" spans="1:23">
      <c r="A372" s="22"/>
      <c r="B372" s="121"/>
      <c r="C372" s="24"/>
      <c r="D372" s="92">
        <f t="shared" si="99"/>
        <v>0</v>
      </c>
      <c r="E372" s="95">
        <f t="shared" si="100"/>
        <v>0</v>
      </c>
      <c r="F372" s="95">
        <f t="shared" si="101"/>
        <v>0</v>
      </c>
      <c r="G372" s="95">
        <f t="shared" si="102"/>
        <v>0</v>
      </c>
      <c r="H372" s="95">
        <f t="shared" si="103"/>
        <v>0</v>
      </c>
      <c r="I372" s="95">
        <f t="shared" si="104"/>
        <v>0</v>
      </c>
      <c r="J372" s="95">
        <f t="shared" si="96"/>
        <v>0</v>
      </c>
      <c r="K372" s="105">
        <f t="shared" si="97"/>
        <v>0</v>
      </c>
      <c r="L372" s="95">
        <f t="shared" si="105"/>
        <v>0</v>
      </c>
      <c r="M372" s="95">
        <f t="shared" si="106"/>
        <v>0</v>
      </c>
      <c r="N372" s="95">
        <f t="shared" si="107"/>
        <v>0</v>
      </c>
      <c r="O372" s="95">
        <f t="shared" si="108"/>
        <v>0</v>
      </c>
      <c r="P372" s="95">
        <f t="shared" si="109"/>
        <v>0</v>
      </c>
      <c r="Q372" s="95">
        <f t="shared" si="110"/>
        <v>0</v>
      </c>
      <c r="R372" s="95">
        <f t="shared" si="98"/>
        <v>0</v>
      </c>
      <c r="S372" s="114">
        <f t="shared" si="111"/>
        <v>0</v>
      </c>
      <c r="T372" s="95">
        <f t="shared" si="112"/>
        <v>0</v>
      </c>
      <c r="U372" s="95"/>
      <c r="V372" s="95">
        <f t="shared" si="113"/>
        <v>0</v>
      </c>
      <c r="W372" s="118">
        <f t="shared" si="114"/>
        <v>0</v>
      </c>
    </row>
    <row r="373" spans="1:23">
      <c r="A373" s="22"/>
      <c r="B373" s="121"/>
      <c r="C373" s="24"/>
      <c r="D373" s="92">
        <f t="shared" si="99"/>
        <v>0</v>
      </c>
      <c r="E373" s="95">
        <f t="shared" si="100"/>
        <v>0</v>
      </c>
      <c r="F373" s="95">
        <f t="shared" si="101"/>
        <v>0</v>
      </c>
      <c r="G373" s="95">
        <f t="shared" si="102"/>
        <v>0</v>
      </c>
      <c r="H373" s="95">
        <f t="shared" si="103"/>
        <v>0</v>
      </c>
      <c r="I373" s="95">
        <f t="shared" si="104"/>
        <v>0</v>
      </c>
      <c r="J373" s="95">
        <f t="shared" si="96"/>
        <v>0</v>
      </c>
      <c r="K373" s="105">
        <f t="shared" si="97"/>
        <v>0</v>
      </c>
      <c r="L373" s="95">
        <f t="shared" si="105"/>
        <v>0</v>
      </c>
      <c r="M373" s="95">
        <f t="shared" si="106"/>
        <v>0</v>
      </c>
      <c r="N373" s="95">
        <f t="shared" si="107"/>
        <v>0</v>
      </c>
      <c r="O373" s="95">
        <f t="shared" si="108"/>
        <v>0</v>
      </c>
      <c r="P373" s="95">
        <f t="shared" si="109"/>
        <v>0</v>
      </c>
      <c r="Q373" s="95">
        <f t="shared" si="110"/>
        <v>0</v>
      </c>
      <c r="R373" s="95">
        <f t="shared" si="98"/>
        <v>0</v>
      </c>
      <c r="S373" s="114">
        <f t="shared" si="111"/>
        <v>0</v>
      </c>
      <c r="T373" s="95">
        <f t="shared" si="112"/>
        <v>0</v>
      </c>
      <c r="U373" s="95"/>
      <c r="V373" s="95">
        <f t="shared" si="113"/>
        <v>0</v>
      </c>
      <c r="W373" s="118">
        <f t="shared" si="114"/>
        <v>0</v>
      </c>
    </row>
    <row r="374" spans="1:23">
      <c r="A374" s="22"/>
      <c r="B374" s="121"/>
      <c r="C374" s="24"/>
      <c r="D374" s="92">
        <f t="shared" si="99"/>
        <v>0</v>
      </c>
      <c r="E374" s="95">
        <f t="shared" si="100"/>
        <v>0</v>
      </c>
      <c r="F374" s="95">
        <f t="shared" si="101"/>
        <v>0</v>
      </c>
      <c r="G374" s="95">
        <f t="shared" si="102"/>
        <v>0</v>
      </c>
      <c r="H374" s="95">
        <f t="shared" si="103"/>
        <v>0</v>
      </c>
      <c r="I374" s="95">
        <f t="shared" si="104"/>
        <v>0</v>
      </c>
      <c r="J374" s="95">
        <f t="shared" si="96"/>
        <v>0</v>
      </c>
      <c r="K374" s="105">
        <f t="shared" si="97"/>
        <v>0</v>
      </c>
      <c r="L374" s="95">
        <f t="shared" si="105"/>
        <v>0</v>
      </c>
      <c r="M374" s="95">
        <f t="shared" si="106"/>
        <v>0</v>
      </c>
      <c r="N374" s="95">
        <f t="shared" si="107"/>
        <v>0</v>
      </c>
      <c r="O374" s="95">
        <f t="shared" si="108"/>
        <v>0</v>
      </c>
      <c r="P374" s="95">
        <f t="shared" si="109"/>
        <v>0</v>
      </c>
      <c r="Q374" s="95">
        <f t="shared" si="110"/>
        <v>0</v>
      </c>
      <c r="R374" s="95">
        <f t="shared" si="98"/>
        <v>0</v>
      </c>
      <c r="S374" s="114">
        <f t="shared" si="111"/>
        <v>0</v>
      </c>
      <c r="T374" s="95">
        <f t="shared" si="112"/>
        <v>0</v>
      </c>
      <c r="U374" s="95"/>
      <c r="V374" s="95">
        <f t="shared" si="113"/>
        <v>0</v>
      </c>
      <c r="W374" s="118">
        <f t="shared" si="114"/>
        <v>0</v>
      </c>
    </row>
    <row r="375" spans="1:23">
      <c r="A375" s="22"/>
      <c r="B375" s="121"/>
      <c r="C375" s="24"/>
      <c r="D375" s="92">
        <f t="shared" si="99"/>
        <v>0</v>
      </c>
      <c r="E375" s="95">
        <f t="shared" si="100"/>
        <v>0</v>
      </c>
      <c r="F375" s="95">
        <f t="shared" si="101"/>
        <v>0</v>
      </c>
      <c r="G375" s="95">
        <f t="shared" si="102"/>
        <v>0</v>
      </c>
      <c r="H375" s="95">
        <f t="shared" si="103"/>
        <v>0</v>
      </c>
      <c r="I375" s="95">
        <f t="shared" si="104"/>
        <v>0</v>
      </c>
      <c r="J375" s="95">
        <f t="shared" si="96"/>
        <v>0</v>
      </c>
      <c r="K375" s="105">
        <f t="shared" si="97"/>
        <v>0</v>
      </c>
      <c r="L375" s="95">
        <f t="shared" si="105"/>
        <v>0</v>
      </c>
      <c r="M375" s="95">
        <f t="shared" si="106"/>
        <v>0</v>
      </c>
      <c r="N375" s="95">
        <f t="shared" si="107"/>
        <v>0</v>
      </c>
      <c r="O375" s="95">
        <f t="shared" si="108"/>
        <v>0</v>
      </c>
      <c r="P375" s="95">
        <f t="shared" si="109"/>
        <v>0</v>
      </c>
      <c r="Q375" s="95">
        <f t="shared" si="110"/>
        <v>0</v>
      </c>
      <c r="R375" s="95">
        <f t="shared" si="98"/>
        <v>0</v>
      </c>
      <c r="S375" s="114">
        <f t="shared" si="111"/>
        <v>0</v>
      </c>
      <c r="T375" s="95">
        <f t="shared" si="112"/>
        <v>0</v>
      </c>
      <c r="U375" s="95"/>
      <c r="V375" s="95">
        <f t="shared" si="113"/>
        <v>0</v>
      </c>
      <c r="W375" s="118">
        <f t="shared" si="114"/>
        <v>0</v>
      </c>
    </row>
    <row r="376" spans="1:23">
      <c r="A376" s="22"/>
      <c r="B376" s="121"/>
      <c r="C376" s="24"/>
      <c r="D376" s="92">
        <f t="shared" si="99"/>
        <v>0</v>
      </c>
      <c r="E376" s="95">
        <f t="shared" si="100"/>
        <v>0</v>
      </c>
      <c r="F376" s="95">
        <f t="shared" si="101"/>
        <v>0</v>
      </c>
      <c r="G376" s="95">
        <f t="shared" si="102"/>
        <v>0</v>
      </c>
      <c r="H376" s="95">
        <f t="shared" si="103"/>
        <v>0</v>
      </c>
      <c r="I376" s="95">
        <f t="shared" si="104"/>
        <v>0</v>
      </c>
      <c r="J376" s="95">
        <f t="shared" si="96"/>
        <v>0</v>
      </c>
      <c r="K376" s="105">
        <f t="shared" si="97"/>
        <v>0</v>
      </c>
      <c r="L376" s="95">
        <f t="shared" si="105"/>
        <v>0</v>
      </c>
      <c r="M376" s="95">
        <f t="shared" si="106"/>
        <v>0</v>
      </c>
      <c r="N376" s="95">
        <f t="shared" si="107"/>
        <v>0</v>
      </c>
      <c r="O376" s="95">
        <f t="shared" si="108"/>
        <v>0</v>
      </c>
      <c r="P376" s="95">
        <f t="shared" si="109"/>
        <v>0</v>
      </c>
      <c r="Q376" s="95">
        <f t="shared" si="110"/>
        <v>0</v>
      </c>
      <c r="R376" s="95">
        <f t="shared" si="98"/>
        <v>0</v>
      </c>
      <c r="S376" s="114">
        <f t="shared" si="111"/>
        <v>0</v>
      </c>
      <c r="T376" s="95">
        <f t="shared" si="112"/>
        <v>0</v>
      </c>
      <c r="U376" s="95"/>
      <c r="V376" s="95">
        <f t="shared" si="113"/>
        <v>0</v>
      </c>
      <c r="W376" s="118">
        <f t="shared" si="114"/>
        <v>0</v>
      </c>
    </row>
    <row r="377" spans="1:23">
      <c r="A377" s="22"/>
      <c r="B377" s="121"/>
      <c r="C377" s="24"/>
      <c r="D377" s="92">
        <f t="shared" si="99"/>
        <v>0</v>
      </c>
      <c r="E377" s="95">
        <f t="shared" si="100"/>
        <v>0</v>
      </c>
      <c r="F377" s="95">
        <f t="shared" si="101"/>
        <v>0</v>
      </c>
      <c r="G377" s="95">
        <f t="shared" si="102"/>
        <v>0</v>
      </c>
      <c r="H377" s="95">
        <f t="shared" si="103"/>
        <v>0</v>
      </c>
      <c r="I377" s="95">
        <f t="shared" si="104"/>
        <v>0</v>
      </c>
      <c r="J377" s="95">
        <f t="shared" si="96"/>
        <v>0</v>
      </c>
      <c r="K377" s="105">
        <f t="shared" si="97"/>
        <v>0</v>
      </c>
      <c r="L377" s="95">
        <f t="shared" si="105"/>
        <v>0</v>
      </c>
      <c r="M377" s="95">
        <f t="shared" si="106"/>
        <v>0</v>
      </c>
      <c r="N377" s="95">
        <f t="shared" si="107"/>
        <v>0</v>
      </c>
      <c r="O377" s="95">
        <f t="shared" si="108"/>
        <v>0</v>
      </c>
      <c r="P377" s="95">
        <f t="shared" si="109"/>
        <v>0</v>
      </c>
      <c r="Q377" s="95">
        <f t="shared" si="110"/>
        <v>0</v>
      </c>
      <c r="R377" s="95">
        <f t="shared" si="98"/>
        <v>0</v>
      </c>
      <c r="S377" s="114">
        <f t="shared" si="111"/>
        <v>0</v>
      </c>
      <c r="T377" s="95">
        <f t="shared" si="112"/>
        <v>0</v>
      </c>
      <c r="U377" s="95"/>
      <c r="V377" s="95">
        <f t="shared" si="113"/>
        <v>0</v>
      </c>
      <c r="W377" s="118">
        <f t="shared" si="114"/>
        <v>0</v>
      </c>
    </row>
    <row r="378" spans="1:23">
      <c r="A378" s="22"/>
      <c r="B378" s="121"/>
      <c r="C378" s="24"/>
      <c r="D378" s="92">
        <f t="shared" si="99"/>
        <v>0</v>
      </c>
      <c r="E378" s="95">
        <f t="shared" si="100"/>
        <v>0</v>
      </c>
      <c r="F378" s="95">
        <f t="shared" si="101"/>
        <v>0</v>
      </c>
      <c r="G378" s="95">
        <f t="shared" si="102"/>
        <v>0</v>
      </c>
      <c r="H378" s="95">
        <f t="shared" si="103"/>
        <v>0</v>
      </c>
      <c r="I378" s="95">
        <f t="shared" si="104"/>
        <v>0</v>
      </c>
      <c r="J378" s="95">
        <f t="shared" si="96"/>
        <v>0</v>
      </c>
      <c r="K378" s="105">
        <f t="shared" si="97"/>
        <v>0</v>
      </c>
      <c r="L378" s="95">
        <f t="shared" si="105"/>
        <v>0</v>
      </c>
      <c r="M378" s="95">
        <f t="shared" si="106"/>
        <v>0</v>
      </c>
      <c r="N378" s="95">
        <f t="shared" si="107"/>
        <v>0</v>
      </c>
      <c r="O378" s="95">
        <f t="shared" si="108"/>
        <v>0</v>
      </c>
      <c r="P378" s="95">
        <f t="shared" si="109"/>
        <v>0</v>
      </c>
      <c r="Q378" s="95">
        <f t="shared" si="110"/>
        <v>0</v>
      </c>
      <c r="R378" s="95">
        <f t="shared" si="98"/>
        <v>0</v>
      </c>
      <c r="S378" s="114">
        <f t="shared" si="111"/>
        <v>0</v>
      </c>
      <c r="T378" s="95">
        <f t="shared" si="112"/>
        <v>0</v>
      </c>
      <c r="U378" s="95"/>
      <c r="V378" s="95">
        <f t="shared" si="113"/>
        <v>0</v>
      </c>
      <c r="W378" s="118">
        <f t="shared" si="114"/>
        <v>0</v>
      </c>
    </row>
    <row r="379" spans="1:23">
      <c r="A379" s="22"/>
      <c r="B379" s="121"/>
      <c r="C379" s="24"/>
      <c r="D379" s="92">
        <f t="shared" si="99"/>
        <v>0</v>
      </c>
      <c r="E379" s="95">
        <f t="shared" si="100"/>
        <v>0</v>
      </c>
      <c r="F379" s="95">
        <f t="shared" si="101"/>
        <v>0</v>
      </c>
      <c r="G379" s="95">
        <f t="shared" si="102"/>
        <v>0</v>
      </c>
      <c r="H379" s="95">
        <f t="shared" si="103"/>
        <v>0</v>
      </c>
      <c r="I379" s="95">
        <f t="shared" si="104"/>
        <v>0</v>
      </c>
      <c r="J379" s="95">
        <f t="shared" si="96"/>
        <v>0</v>
      </c>
      <c r="K379" s="105">
        <f t="shared" si="97"/>
        <v>0</v>
      </c>
      <c r="L379" s="95">
        <f t="shared" si="105"/>
        <v>0</v>
      </c>
      <c r="M379" s="95">
        <f t="shared" si="106"/>
        <v>0</v>
      </c>
      <c r="N379" s="95">
        <f t="shared" si="107"/>
        <v>0</v>
      </c>
      <c r="O379" s="95">
        <f t="shared" si="108"/>
        <v>0</v>
      </c>
      <c r="P379" s="95">
        <f t="shared" si="109"/>
        <v>0</v>
      </c>
      <c r="Q379" s="95">
        <f t="shared" si="110"/>
        <v>0</v>
      </c>
      <c r="R379" s="95">
        <f t="shared" si="98"/>
        <v>0</v>
      </c>
      <c r="S379" s="114">
        <f t="shared" si="111"/>
        <v>0</v>
      </c>
      <c r="T379" s="95">
        <f t="shared" si="112"/>
        <v>0</v>
      </c>
      <c r="U379" s="95"/>
      <c r="V379" s="95">
        <f t="shared" si="113"/>
        <v>0</v>
      </c>
      <c r="W379" s="118">
        <f t="shared" si="114"/>
        <v>0</v>
      </c>
    </row>
    <row r="380" spans="1:23">
      <c r="A380" s="22"/>
      <c r="B380" s="121"/>
      <c r="C380" s="24"/>
      <c r="D380" s="92">
        <f t="shared" si="99"/>
        <v>0</v>
      </c>
      <c r="E380" s="95">
        <f t="shared" si="100"/>
        <v>0</v>
      </c>
      <c r="F380" s="95">
        <f t="shared" si="101"/>
        <v>0</v>
      </c>
      <c r="G380" s="95">
        <f t="shared" si="102"/>
        <v>0</v>
      </c>
      <c r="H380" s="95">
        <f t="shared" si="103"/>
        <v>0</v>
      </c>
      <c r="I380" s="95">
        <f t="shared" si="104"/>
        <v>0</v>
      </c>
      <c r="J380" s="95">
        <f t="shared" si="96"/>
        <v>0</v>
      </c>
      <c r="K380" s="105">
        <f t="shared" si="97"/>
        <v>0</v>
      </c>
      <c r="L380" s="95">
        <f t="shared" si="105"/>
        <v>0</v>
      </c>
      <c r="M380" s="95">
        <f t="shared" si="106"/>
        <v>0</v>
      </c>
      <c r="N380" s="95">
        <f t="shared" si="107"/>
        <v>0</v>
      </c>
      <c r="O380" s="95">
        <f t="shared" si="108"/>
        <v>0</v>
      </c>
      <c r="P380" s="95">
        <f t="shared" si="109"/>
        <v>0</v>
      </c>
      <c r="Q380" s="95">
        <f t="shared" si="110"/>
        <v>0</v>
      </c>
      <c r="R380" s="95">
        <f t="shared" si="98"/>
        <v>0</v>
      </c>
      <c r="S380" s="114">
        <f t="shared" si="111"/>
        <v>0</v>
      </c>
      <c r="T380" s="95">
        <f t="shared" si="112"/>
        <v>0</v>
      </c>
      <c r="U380" s="95"/>
      <c r="V380" s="95">
        <f t="shared" si="113"/>
        <v>0</v>
      </c>
      <c r="W380" s="118">
        <f t="shared" si="114"/>
        <v>0</v>
      </c>
    </row>
    <row r="381" spans="1:23">
      <c r="A381" s="22"/>
      <c r="B381" s="121"/>
      <c r="C381" s="24"/>
      <c r="D381" s="92">
        <f t="shared" si="99"/>
        <v>0</v>
      </c>
      <c r="E381" s="95">
        <f t="shared" si="100"/>
        <v>0</v>
      </c>
      <c r="F381" s="95">
        <f t="shared" si="101"/>
        <v>0</v>
      </c>
      <c r="G381" s="95">
        <f t="shared" si="102"/>
        <v>0</v>
      </c>
      <c r="H381" s="95">
        <f t="shared" si="103"/>
        <v>0</v>
      </c>
      <c r="I381" s="95">
        <f t="shared" si="104"/>
        <v>0</v>
      </c>
      <c r="J381" s="95">
        <f t="shared" si="96"/>
        <v>0</v>
      </c>
      <c r="K381" s="105">
        <f t="shared" si="97"/>
        <v>0</v>
      </c>
      <c r="L381" s="95">
        <f t="shared" si="105"/>
        <v>0</v>
      </c>
      <c r="M381" s="95">
        <f t="shared" si="106"/>
        <v>0</v>
      </c>
      <c r="N381" s="95">
        <f t="shared" si="107"/>
        <v>0</v>
      </c>
      <c r="O381" s="95">
        <f t="shared" si="108"/>
        <v>0</v>
      </c>
      <c r="P381" s="95">
        <f t="shared" si="109"/>
        <v>0</v>
      </c>
      <c r="Q381" s="95">
        <f t="shared" si="110"/>
        <v>0</v>
      </c>
      <c r="R381" s="95">
        <f t="shared" si="98"/>
        <v>0</v>
      </c>
      <c r="S381" s="114">
        <f t="shared" si="111"/>
        <v>0</v>
      </c>
      <c r="T381" s="95">
        <f t="shared" si="112"/>
        <v>0</v>
      </c>
      <c r="U381" s="95"/>
      <c r="V381" s="95">
        <f t="shared" si="113"/>
        <v>0</v>
      </c>
      <c r="W381" s="118">
        <f t="shared" si="114"/>
        <v>0</v>
      </c>
    </row>
    <row r="382" spans="1:23">
      <c r="A382" s="22"/>
      <c r="B382" s="121"/>
      <c r="C382" s="24"/>
      <c r="D382" s="92">
        <f t="shared" si="99"/>
        <v>0</v>
      </c>
      <c r="E382" s="95">
        <f t="shared" si="100"/>
        <v>0</v>
      </c>
      <c r="F382" s="95">
        <f t="shared" si="101"/>
        <v>0</v>
      </c>
      <c r="G382" s="95">
        <f t="shared" si="102"/>
        <v>0</v>
      </c>
      <c r="H382" s="95">
        <f t="shared" si="103"/>
        <v>0</v>
      </c>
      <c r="I382" s="95">
        <f t="shared" si="104"/>
        <v>0</v>
      </c>
      <c r="J382" s="95">
        <f t="shared" si="96"/>
        <v>0</v>
      </c>
      <c r="K382" s="105">
        <f t="shared" si="97"/>
        <v>0</v>
      </c>
      <c r="L382" s="95">
        <f t="shared" si="105"/>
        <v>0</v>
      </c>
      <c r="M382" s="95">
        <f t="shared" si="106"/>
        <v>0</v>
      </c>
      <c r="N382" s="95">
        <f t="shared" si="107"/>
        <v>0</v>
      </c>
      <c r="O382" s="95">
        <f t="shared" si="108"/>
        <v>0</v>
      </c>
      <c r="P382" s="95">
        <f t="shared" si="109"/>
        <v>0</v>
      </c>
      <c r="Q382" s="95">
        <f t="shared" si="110"/>
        <v>0</v>
      </c>
      <c r="R382" s="95">
        <f t="shared" si="98"/>
        <v>0</v>
      </c>
      <c r="S382" s="114">
        <f t="shared" si="111"/>
        <v>0</v>
      </c>
      <c r="T382" s="95">
        <f t="shared" si="112"/>
        <v>0</v>
      </c>
      <c r="U382" s="95"/>
      <c r="V382" s="95">
        <f t="shared" si="113"/>
        <v>0</v>
      </c>
      <c r="W382" s="118">
        <f t="shared" si="114"/>
        <v>0</v>
      </c>
    </row>
    <row r="383" spans="1:23">
      <c r="A383" s="22"/>
      <c r="B383" s="121"/>
      <c r="C383" s="24"/>
      <c r="D383" s="92">
        <f t="shared" si="99"/>
        <v>0</v>
      </c>
      <c r="E383" s="95">
        <f t="shared" si="100"/>
        <v>0</v>
      </c>
      <c r="F383" s="95">
        <f t="shared" si="101"/>
        <v>0</v>
      </c>
      <c r="G383" s="95">
        <f t="shared" si="102"/>
        <v>0</v>
      </c>
      <c r="H383" s="95">
        <f t="shared" si="103"/>
        <v>0</v>
      </c>
      <c r="I383" s="95">
        <f t="shared" si="104"/>
        <v>0</v>
      </c>
      <c r="J383" s="95">
        <f t="shared" si="96"/>
        <v>0</v>
      </c>
      <c r="K383" s="105">
        <f t="shared" si="97"/>
        <v>0</v>
      </c>
      <c r="L383" s="95">
        <f t="shared" si="105"/>
        <v>0</v>
      </c>
      <c r="M383" s="95">
        <f t="shared" si="106"/>
        <v>0</v>
      </c>
      <c r="N383" s="95">
        <f t="shared" si="107"/>
        <v>0</v>
      </c>
      <c r="O383" s="95">
        <f t="shared" si="108"/>
        <v>0</v>
      </c>
      <c r="P383" s="95">
        <f t="shared" si="109"/>
        <v>0</v>
      </c>
      <c r="Q383" s="95">
        <f t="shared" si="110"/>
        <v>0</v>
      </c>
      <c r="R383" s="95">
        <f t="shared" si="98"/>
        <v>0</v>
      </c>
      <c r="S383" s="114">
        <f t="shared" si="111"/>
        <v>0</v>
      </c>
      <c r="T383" s="95">
        <f t="shared" si="112"/>
        <v>0</v>
      </c>
      <c r="U383" s="95"/>
      <c r="V383" s="95">
        <f t="shared" si="113"/>
        <v>0</v>
      </c>
      <c r="W383" s="118">
        <f t="shared" si="114"/>
        <v>0</v>
      </c>
    </row>
    <row r="384" spans="1:23">
      <c r="A384" s="22"/>
      <c r="B384" s="121"/>
      <c r="C384" s="24"/>
      <c r="D384" s="92">
        <f t="shared" si="99"/>
        <v>0</v>
      </c>
      <c r="E384" s="95">
        <f t="shared" si="100"/>
        <v>0</v>
      </c>
      <c r="F384" s="95">
        <f t="shared" si="101"/>
        <v>0</v>
      </c>
      <c r="G384" s="95">
        <f t="shared" si="102"/>
        <v>0</v>
      </c>
      <c r="H384" s="95">
        <f t="shared" si="103"/>
        <v>0</v>
      </c>
      <c r="I384" s="95">
        <f t="shared" si="104"/>
        <v>0</v>
      </c>
      <c r="J384" s="95">
        <f t="shared" si="96"/>
        <v>0</v>
      </c>
      <c r="K384" s="105">
        <f t="shared" si="97"/>
        <v>0</v>
      </c>
      <c r="L384" s="95">
        <f t="shared" si="105"/>
        <v>0</v>
      </c>
      <c r="M384" s="95">
        <f t="shared" si="106"/>
        <v>0</v>
      </c>
      <c r="N384" s="95">
        <f t="shared" si="107"/>
        <v>0</v>
      </c>
      <c r="O384" s="95">
        <f t="shared" si="108"/>
        <v>0</v>
      </c>
      <c r="P384" s="95">
        <f t="shared" si="109"/>
        <v>0</v>
      </c>
      <c r="Q384" s="95">
        <f t="shared" si="110"/>
        <v>0</v>
      </c>
      <c r="R384" s="95">
        <f t="shared" si="98"/>
        <v>0</v>
      </c>
      <c r="S384" s="114">
        <f t="shared" si="111"/>
        <v>0</v>
      </c>
      <c r="T384" s="95">
        <f t="shared" si="112"/>
        <v>0</v>
      </c>
      <c r="U384" s="95"/>
      <c r="V384" s="95">
        <f t="shared" si="113"/>
        <v>0</v>
      </c>
      <c r="W384" s="118">
        <f t="shared" si="114"/>
        <v>0</v>
      </c>
    </row>
    <row r="385" spans="1:23">
      <c r="A385" s="22"/>
      <c r="B385" s="121"/>
      <c r="C385" s="24"/>
      <c r="D385" s="92">
        <f t="shared" si="99"/>
        <v>0</v>
      </c>
      <c r="E385" s="95">
        <f t="shared" si="100"/>
        <v>0</v>
      </c>
      <c r="F385" s="95">
        <f t="shared" si="101"/>
        <v>0</v>
      </c>
      <c r="G385" s="95">
        <f t="shared" si="102"/>
        <v>0</v>
      </c>
      <c r="H385" s="95">
        <f t="shared" si="103"/>
        <v>0</v>
      </c>
      <c r="I385" s="95">
        <f t="shared" si="104"/>
        <v>0</v>
      </c>
      <c r="J385" s="95">
        <f t="shared" si="96"/>
        <v>0</v>
      </c>
      <c r="K385" s="105">
        <f t="shared" si="97"/>
        <v>0</v>
      </c>
      <c r="L385" s="95">
        <f t="shared" si="105"/>
        <v>0</v>
      </c>
      <c r="M385" s="95">
        <f t="shared" si="106"/>
        <v>0</v>
      </c>
      <c r="N385" s="95">
        <f t="shared" si="107"/>
        <v>0</v>
      </c>
      <c r="O385" s="95">
        <f t="shared" si="108"/>
        <v>0</v>
      </c>
      <c r="P385" s="95">
        <f t="shared" si="109"/>
        <v>0</v>
      </c>
      <c r="Q385" s="95">
        <f t="shared" si="110"/>
        <v>0</v>
      </c>
      <c r="R385" s="95">
        <f t="shared" si="98"/>
        <v>0</v>
      </c>
      <c r="S385" s="114">
        <f t="shared" si="111"/>
        <v>0</v>
      </c>
      <c r="T385" s="95">
        <f t="shared" si="112"/>
        <v>0</v>
      </c>
      <c r="U385" s="95"/>
      <c r="V385" s="95">
        <f t="shared" si="113"/>
        <v>0</v>
      </c>
      <c r="W385" s="118">
        <f t="shared" si="114"/>
        <v>0</v>
      </c>
    </row>
    <row r="386" spans="1:23">
      <c r="A386" s="22"/>
      <c r="B386" s="121"/>
      <c r="C386" s="24"/>
      <c r="D386" s="92">
        <f t="shared" si="99"/>
        <v>0</v>
      </c>
      <c r="E386" s="95">
        <f t="shared" si="100"/>
        <v>0</v>
      </c>
      <c r="F386" s="95">
        <f t="shared" si="101"/>
        <v>0</v>
      </c>
      <c r="G386" s="95">
        <f t="shared" si="102"/>
        <v>0</v>
      </c>
      <c r="H386" s="95">
        <f t="shared" si="103"/>
        <v>0</v>
      </c>
      <c r="I386" s="95">
        <f t="shared" si="104"/>
        <v>0</v>
      </c>
      <c r="J386" s="95">
        <f t="shared" si="96"/>
        <v>0</v>
      </c>
      <c r="K386" s="105">
        <f t="shared" si="97"/>
        <v>0</v>
      </c>
      <c r="L386" s="95">
        <f t="shared" si="105"/>
        <v>0</v>
      </c>
      <c r="M386" s="95">
        <f t="shared" si="106"/>
        <v>0</v>
      </c>
      <c r="N386" s="95">
        <f t="shared" si="107"/>
        <v>0</v>
      </c>
      <c r="O386" s="95">
        <f t="shared" si="108"/>
        <v>0</v>
      </c>
      <c r="P386" s="95">
        <f t="shared" si="109"/>
        <v>0</v>
      </c>
      <c r="Q386" s="95">
        <f t="shared" si="110"/>
        <v>0</v>
      </c>
      <c r="R386" s="95">
        <f t="shared" si="98"/>
        <v>0</v>
      </c>
      <c r="S386" s="114">
        <f t="shared" si="111"/>
        <v>0</v>
      </c>
      <c r="T386" s="95">
        <f t="shared" si="112"/>
        <v>0</v>
      </c>
      <c r="U386" s="95"/>
      <c r="V386" s="95">
        <f t="shared" si="113"/>
        <v>0</v>
      </c>
      <c r="W386" s="118">
        <f t="shared" si="114"/>
        <v>0</v>
      </c>
    </row>
    <row r="387" spans="1:23">
      <c r="A387" s="22"/>
      <c r="B387" s="121"/>
      <c r="C387" s="24"/>
      <c r="D387" s="92">
        <f t="shared" si="99"/>
        <v>0</v>
      </c>
      <c r="E387" s="95">
        <f t="shared" si="100"/>
        <v>0</v>
      </c>
      <c r="F387" s="95">
        <f t="shared" si="101"/>
        <v>0</v>
      </c>
      <c r="G387" s="95">
        <f t="shared" si="102"/>
        <v>0</v>
      </c>
      <c r="H387" s="95">
        <f t="shared" si="103"/>
        <v>0</v>
      </c>
      <c r="I387" s="95">
        <f t="shared" si="104"/>
        <v>0</v>
      </c>
      <c r="J387" s="95">
        <f t="shared" si="96"/>
        <v>0</v>
      </c>
      <c r="K387" s="105">
        <f t="shared" si="97"/>
        <v>0</v>
      </c>
      <c r="L387" s="95">
        <f t="shared" si="105"/>
        <v>0</v>
      </c>
      <c r="M387" s="95">
        <f t="shared" si="106"/>
        <v>0</v>
      </c>
      <c r="N387" s="95">
        <f t="shared" si="107"/>
        <v>0</v>
      </c>
      <c r="O387" s="95">
        <f t="shared" si="108"/>
        <v>0</v>
      </c>
      <c r="P387" s="95">
        <f t="shared" si="109"/>
        <v>0</v>
      </c>
      <c r="Q387" s="95">
        <f t="shared" si="110"/>
        <v>0</v>
      </c>
      <c r="R387" s="95">
        <f t="shared" si="98"/>
        <v>0</v>
      </c>
      <c r="S387" s="114">
        <f t="shared" si="111"/>
        <v>0</v>
      </c>
      <c r="T387" s="95">
        <f t="shared" si="112"/>
        <v>0</v>
      </c>
      <c r="U387" s="95"/>
      <c r="V387" s="95">
        <f t="shared" si="113"/>
        <v>0</v>
      </c>
      <c r="W387" s="118">
        <f t="shared" si="114"/>
        <v>0</v>
      </c>
    </row>
    <row r="388" spans="1:23">
      <c r="A388" s="22"/>
      <c r="B388" s="121"/>
      <c r="C388" s="24"/>
      <c r="D388" s="92">
        <f t="shared" si="99"/>
        <v>0</v>
      </c>
      <c r="E388" s="95">
        <f t="shared" si="100"/>
        <v>0</v>
      </c>
      <c r="F388" s="95">
        <f t="shared" si="101"/>
        <v>0</v>
      </c>
      <c r="G388" s="95">
        <f t="shared" si="102"/>
        <v>0</v>
      </c>
      <c r="H388" s="95">
        <f t="shared" si="103"/>
        <v>0</v>
      </c>
      <c r="I388" s="95">
        <f t="shared" si="104"/>
        <v>0</v>
      </c>
      <c r="J388" s="95">
        <f t="shared" si="96"/>
        <v>0</v>
      </c>
      <c r="K388" s="105">
        <f t="shared" si="97"/>
        <v>0</v>
      </c>
      <c r="L388" s="95">
        <f t="shared" si="105"/>
        <v>0</v>
      </c>
      <c r="M388" s="95">
        <f t="shared" si="106"/>
        <v>0</v>
      </c>
      <c r="N388" s="95">
        <f t="shared" si="107"/>
        <v>0</v>
      </c>
      <c r="O388" s="95">
        <f t="shared" si="108"/>
        <v>0</v>
      </c>
      <c r="P388" s="95">
        <f t="shared" si="109"/>
        <v>0</v>
      </c>
      <c r="Q388" s="95">
        <f t="shared" si="110"/>
        <v>0</v>
      </c>
      <c r="R388" s="95">
        <f t="shared" si="98"/>
        <v>0</v>
      </c>
      <c r="S388" s="114">
        <f t="shared" si="111"/>
        <v>0</v>
      </c>
      <c r="T388" s="95">
        <f t="shared" si="112"/>
        <v>0</v>
      </c>
      <c r="U388" s="95"/>
      <c r="V388" s="95">
        <f t="shared" si="113"/>
        <v>0</v>
      </c>
      <c r="W388" s="118">
        <f t="shared" si="114"/>
        <v>0</v>
      </c>
    </row>
    <row r="389" spans="1:23">
      <c r="A389" s="22"/>
      <c r="B389" s="121"/>
      <c r="C389" s="24"/>
      <c r="D389" s="92">
        <f t="shared" si="99"/>
        <v>0</v>
      </c>
      <c r="E389" s="95">
        <f t="shared" si="100"/>
        <v>0</v>
      </c>
      <c r="F389" s="95">
        <f t="shared" si="101"/>
        <v>0</v>
      </c>
      <c r="G389" s="95">
        <f t="shared" si="102"/>
        <v>0</v>
      </c>
      <c r="H389" s="95">
        <f t="shared" si="103"/>
        <v>0</v>
      </c>
      <c r="I389" s="95">
        <f t="shared" si="104"/>
        <v>0</v>
      </c>
      <c r="J389" s="95">
        <f t="shared" si="96"/>
        <v>0</v>
      </c>
      <c r="K389" s="105">
        <f t="shared" si="97"/>
        <v>0</v>
      </c>
      <c r="L389" s="95">
        <f t="shared" si="105"/>
        <v>0</v>
      </c>
      <c r="M389" s="95">
        <f t="shared" si="106"/>
        <v>0</v>
      </c>
      <c r="N389" s="95">
        <f t="shared" si="107"/>
        <v>0</v>
      </c>
      <c r="O389" s="95">
        <f t="shared" si="108"/>
        <v>0</v>
      </c>
      <c r="P389" s="95">
        <f t="shared" si="109"/>
        <v>0</v>
      </c>
      <c r="Q389" s="95">
        <f t="shared" si="110"/>
        <v>0</v>
      </c>
      <c r="R389" s="95">
        <f t="shared" si="98"/>
        <v>0</v>
      </c>
      <c r="S389" s="114">
        <f t="shared" si="111"/>
        <v>0</v>
      </c>
      <c r="T389" s="95">
        <f t="shared" si="112"/>
        <v>0</v>
      </c>
      <c r="U389" s="95"/>
      <c r="V389" s="95">
        <f t="shared" si="113"/>
        <v>0</v>
      </c>
      <c r="W389" s="118">
        <f t="shared" si="114"/>
        <v>0</v>
      </c>
    </row>
    <row r="390" spans="1:23">
      <c r="A390" s="22"/>
      <c r="B390" s="121"/>
      <c r="C390" s="24"/>
      <c r="D390" s="92">
        <f t="shared" si="99"/>
        <v>0</v>
      </c>
      <c r="E390" s="95">
        <f t="shared" si="100"/>
        <v>0</v>
      </c>
      <c r="F390" s="95">
        <f t="shared" si="101"/>
        <v>0</v>
      </c>
      <c r="G390" s="95">
        <f t="shared" si="102"/>
        <v>0</v>
      </c>
      <c r="H390" s="95">
        <f t="shared" si="103"/>
        <v>0</v>
      </c>
      <c r="I390" s="95">
        <f t="shared" si="104"/>
        <v>0</v>
      </c>
      <c r="J390" s="95">
        <f t="shared" ref="J390:J429" si="115">D390*$J$1</f>
        <v>0</v>
      </c>
      <c r="K390" s="105">
        <f t="shared" ref="K390:K429" si="116">D390*$K$1</f>
        <v>0</v>
      </c>
      <c r="L390" s="95">
        <f t="shared" si="105"/>
        <v>0</v>
      </c>
      <c r="M390" s="95">
        <f t="shared" si="106"/>
        <v>0</v>
      </c>
      <c r="N390" s="95">
        <f t="shared" si="107"/>
        <v>0</v>
      </c>
      <c r="O390" s="95">
        <f t="shared" si="108"/>
        <v>0</v>
      </c>
      <c r="P390" s="95">
        <f t="shared" si="109"/>
        <v>0</v>
      </c>
      <c r="Q390" s="95">
        <f t="shared" si="110"/>
        <v>0</v>
      </c>
      <c r="R390" s="95">
        <f t="shared" ref="R390:R439" si="117">D390*$R$1</f>
        <v>0</v>
      </c>
      <c r="S390" s="114">
        <f t="shared" si="111"/>
        <v>0</v>
      </c>
      <c r="T390" s="95">
        <f t="shared" si="112"/>
        <v>0</v>
      </c>
      <c r="U390" s="95"/>
      <c r="V390" s="95">
        <f t="shared" si="113"/>
        <v>0</v>
      </c>
      <c r="W390" s="118">
        <f t="shared" si="114"/>
        <v>0</v>
      </c>
    </row>
    <row r="391" spans="1:23">
      <c r="A391" s="22"/>
      <c r="B391" s="121"/>
      <c r="C391" s="24"/>
      <c r="D391" s="92">
        <f t="shared" ref="D391:D451" si="118">C391/(($C$1-$D$2)/100-(0.08))</f>
        <v>0</v>
      </c>
      <c r="E391" s="95">
        <f t="shared" ref="E391:E429" si="119">J391*$E$3</f>
        <v>0</v>
      </c>
      <c r="F391" s="95">
        <f t="shared" ref="F391:F429" si="120">J391*$F$2</f>
        <v>0</v>
      </c>
      <c r="G391" s="95">
        <f t="shared" ref="G391:G429" si="121">J391*$G$2</f>
        <v>0</v>
      </c>
      <c r="H391" s="95">
        <f t="shared" ref="H391:H429" si="122">J391*$H$2</f>
        <v>0</v>
      </c>
      <c r="I391" s="95">
        <f t="shared" ref="I391:I429" si="123">J391*$I$2</f>
        <v>0</v>
      </c>
      <c r="J391" s="95">
        <f t="shared" si="115"/>
        <v>0</v>
      </c>
      <c r="K391" s="105">
        <f t="shared" si="116"/>
        <v>0</v>
      </c>
      <c r="L391" s="95">
        <f t="shared" ref="L391:L439" si="124">R391*$L$3</f>
        <v>0</v>
      </c>
      <c r="M391" s="95">
        <f t="shared" ref="M391:M439" si="125">R391*$M$2</f>
        <v>0</v>
      </c>
      <c r="N391" s="95">
        <f t="shared" ref="N391:N439" si="126">R391*$N$2</f>
        <v>0</v>
      </c>
      <c r="O391" s="95">
        <f t="shared" ref="O391:O439" si="127">R391*$O$2</f>
        <v>0</v>
      </c>
      <c r="P391" s="95">
        <f t="shared" ref="P391:P439" si="128">R391*$P$2</f>
        <v>0</v>
      </c>
      <c r="Q391" s="95">
        <f t="shared" ref="Q391:Q439" si="129">R391*$Q$3</f>
        <v>0</v>
      </c>
      <c r="R391" s="95">
        <f t="shared" si="117"/>
        <v>0</v>
      </c>
      <c r="S391" s="114">
        <f t="shared" ref="S391:S439" si="130">Q391+P391+O391+N391+M391+L391+D391</f>
        <v>0</v>
      </c>
      <c r="T391" s="95">
        <f t="shared" ref="T391:T439" si="131">D391*$T$1</f>
        <v>0</v>
      </c>
      <c r="U391" s="95"/>
      <c r="V391" s="95">
        <f t="shared" ref="V391:V439" si="132">D391*$V$1</f>
        <v>0</v>
      </c>
      <c r="W391" s="118">
        <f t="shared" ref="W391:W439" si="133">K391/1.21</f>
        <v>0</v>
      </c>
    </row>
    <row r="392" spans="1:23">
      <c r="A392" s="22"/>
      <c r="B392" s="121"/>
      <c r="C392" s="24"/>
      <c r="D392" s="92">
        <f t="shared" si="118"/>
        <v>0</v>
      </c>
      <c r="E392" s="95">
        <f t="shared" si="119"/>
        <v>0</v>
      </c>
      <c r="F392" s="95">
        <f t="shared" si="120"/>
        <v>0</v>
      </c>
      <c r="G392" s="95">
        <f t="shared" si="121"/>
        <v>0</v>
      </c>
      <c r="H392" s="95">
        <f t="shared" si="122"/>
        <v>0</v>
      </c>
      <c r="I392" s="95">
        <f t="shared" si="123"/>
        <v>0</v>
      </c>
      <c r="J392" s="95">
        <f t="shared" si="115"/>
        <v>0</v>
      </c>
      <c r="K392" s="105">
        <f t="shared" si="116"/>
        <v>0</v>
      </c>
      <c r="L392" s="95">
        <f t="shared" si="124"/>
        <v>0</v>
      </c>
      <c r="M392" s="95">
        <f t="shared" si="125"/>
        <v>0</v>
      </c>
      <c r="N392" s="95">
        <f t="shared" si="126"/>
        <v>0</v>
      </c>
      <c r="O392" s="95">
        <f t="shared" si="127"/>
        <v>0</v>
      </c>
      <c r="P392" s="95">
        <f t="shared" si="128"/>
        <v>0</v>
      </c>
      <c r="Q392" s="95">
        <f t="shared" si="129"/>
        <v>0</v>
      </c>
      <c r="R392" s="95">
        <f t="shared" si="117"/>
        <v>0</v>
      </c>
      <c r="S392" s="114">
        <f t="shared" si="130"/>
        <v>0</v>
      </c>
      <c r="T392" s="95">
        <f t="shared" si="131"/>
        <v>0</v>
      </c>
      <c r="U392" s="95"/>
      <c r="V392" s="95">
        <f t="shared" si="132"/>
        <v>0</v>
      </c>
      <c r="W392" s="118">
        <f t="shared" si="133"/>
        <v>0</v>
      </c>
    </row>
    <row r="393" spans="1:23">
      <c r="A393" s="22"/>
      <c r="B393" s="121"/>
      <c r="C393" s="24"/>
      <c r="D393" s="92">
        <f t="shared" si="118"/>
        <v>0</v>
      </c>
      <c r="E393" s="95">
        <f t="shared" si="119"/>
        <v>0</v>
      </c>
      <c r="F393" s="95">
        <f t="shared" si="120"/>
        <v>0</v>
      </c>
      <c r="G393" s="95">
        <f t="shared" si="121"/>
        <v>0</v>
      </c>
      <c r="H393" s="95">
        <f t="shared" si="122"/>
        <v>0</v>
      </c>
      <c r="I393" s="95">
        <f t="shared" si="123"/>
        <v>0</v>
      </c>
      <c r="J393" s="95">
        <f t="shared" si="115"/>
        <v>0</v>
      </c>
      <c r="K393" s="105">
        <f t="shared" si="116"/>
        <v>0</v>
      </c>
      <c r="L393" s="95">
        <f t="shared" si="124"/>
        <v>0</v>
      </c>
      <c r="M393" s="95">
        <f t="shared" si="125"/>
        <v>0</v>
      </c>
      <c r="N393" s="95">
        <f t="shared" si="126"/>
        <v>0</v>
      </c>
      <c r="O393" s="95">
        <f t="shared" si="127"/>
        <v>0</v>
      </c>
      <c r="P393" s="95">
        <f t="shared" si="128"/>
        <v>0</v>
      </c>
      <c r="Q393" s="95">
        <f t="shared" si="129"/>
        <v>0</v>
      </c>
      <c r="R393" s="95">
        <f t="shared" si="117"/>
        <v>0</v>
      </c>
      <c r="S393" s="114">
        <f t="shared" si="130"/>
        <v>0</v>
      </c>
      <c r="T393" s="95">
        <f t="shared" si="131"/>
        <v>0</v>
      </c>
      <c r="U393" s="95"/>
      <c r="V393" s="95">
        <f t="shared" si="132"/>
        <v>0</v>
      </c>
      <c r="W393" s="118">
        <f t="shared" si="133"/>
        <v>0</v>
      </c>
    </row>
    <row r="394" spans="1:23">
      <c r="A394" s="22"/>
      <c r="B394" s="121"/>
      <c r="C394" s="24"/>
      <c r="D394" s="92">
        <f t="shared" si="118"/>
        <v>0</v>
      </c>
      <c r="E394" s="95">
        <f t="shared" si="119"/>
        <v>0</v>
      </c>
      <c r="F394" s="95">
        <f t="shared" si="120"/>
        <v>0</v>
      </c>
      <c r="G394" s="95">
        <f t="shared" si="121"/>
        <v>0</v>
      </c>
      <c r="H394" s="95">
        <f t="shared" si="122"/>
        <v>0</v>
      </c>
      <c r="I394" s="95">
        <f t="shared" si="123"/>
        <v>0</v>
      </c>
      <c r="J394" s="95">
        <f t="shared" si="115"/>
        <v>0</v>
      </c>
      <c r="K394" s="105">
        <f t="shared" si="116"/>
        <v>0</v>
      </c>
      <c r="L394" s="95">
        <f t="shared" si="124"/>
        <v>0</v>
      </c>
      <c r="M394" s="95">
        <f t="shared" si="125"/>
        <v>0</v>
      </c>
      <c r="N394" s="95">
        <f t="shared" si="126"/>
        <v>0</v>
      </c>
      <c r="O394" s="95">
        <f t="shared" si="127"/>
        <v>0</v>
      </c>
      <c r="P394" s="95">
        <f t="shared" si="128"/>
        <v>0</v>
      </c>
      <c r="Q394" s="95">
        <f t="shared" si="129"/>
        <v>0</v>
      </c>
      <c r="R394" s="95">
        <f t="shared" si="117"/>
        <v>0</v>
      </c>
      <c r="S394" s="114">
        <f t="shared" si="130"/>
        <v>0</v>
      </c>
      <c r="T394" s="95">
        <f t="shared" si="131"/>
        <v>0</v>
      </c>
      <c r="U394" s="95"/>
      <c r="V394" s="95">
        <f t="shared" si="132"/>
        <v>0</v>
      </c>
      <c r="W394" s="118">
        <f t="shared" si="133"/>
        <v>0</v>
      </c>
    </row>
    <row r="395" spans="1:23">
      <c r="A395" s="22"/>
      <c r="B395" s="121"/>
      <c r="C395" s="24"/>
      <c r="D395" s="92">
        <f t="shared" si="118"/>
        <v>0</v>
      </c>
      <c r="E395" s="95">
        <f t="shared" si="119"/>
        <v>0</v>
      </c>
      <c r="F395" s="95">
        <f t="shared" si="120"/>
        <v>0</v>
      </c>
      <c r="G395" s="95">
        <f t="shared" si="121"/>
        <v>0</v>
      </c>
      <c r="H395" s="95">
        <f t="shared" si="122"/>
        <v>0</v>
      </c>
      <c r="I395" s="95">
        <f t="shared" si="123"/>
        <v>0</v>
      </c>
      <c r="J395" s="95">
        <f t="shared" si="115"/>
        <v>0</v>
      </c>
      <c r="K395" s="105">
        <f t="shared" si="116"/>
        <v>0</v>
      </c>
      <c r="L395" s="95">
        <f t="shared" si="124"/>
        <v>0</v>
      </c>
      <c r="M395" s="95">
        <f t="shared" si="125"/>
        <v>0</v>
      </c>
      <c r="N395" s="95">
        <f t="shared" si="126"/>
        <v>0</v>
      </c>
      <c r="O395" s="95">
        <f t="shared" si="127"/>
        <v>0</v>
      </c>
      <c r="P395" s="95">
        <f t="shared" si="128"/>
        <v>0</v>
      </c>
      <c r="Q395" s="95">
        <f t="shared" si="129"/>
        <v>0</v>
      </c>
      <c r="R395" s="95">
        <f t="shared" si="117"/>
        <v>0</v>
      </c>
      <c r="S395" s="114">
        <f t="shared" si="130"/>
        <v>0</v>
      </c>
      <c r="T395" s="95">
        <f t="shared" si="131"/>
        <v>0</v>
      </c>
      <c r="U395" s="95"/>
      <c r="V395" s="95">
        <f t="shared" si="132"/>
        <v>0</v>
      </c>
      <c r="W395" s="118">
        <f t="shared" si="133"/>
        <v>0</v>
      </c>
    </row>
    <row r="396" spans="1:23">
      <c r="A396" s="22"/>
      <c r="B396" s="121"/>
      <c r="C396" s="24"/>
      <c r="D396" s="92">
        <f t="shared" si="118"/>
        <v>0</v>
      </c>
      <c r="E396" s="95">
        <f t="shared" si="119"/>
        <v>0</v>
      </c>
      <c r="F396" s="95">
        <f t="shared" si="120"/>
        <v>0</v>
      </c>
      <c r="G396" s="95">
        <f t="shared" si="121"/>
        <v>0</v>
      </c>
      <c r="H396" s="95">
        <f t="shared" si="122"/>
        <v>0</v>
      </c>
      <c r="I396" s="95">
        <f t="shared" si="123"/>
        <v>0</v>
      </c>
      <c r="J396" s="95">
        <f t="shared" si="115"/>
        <v>0</v>
      </c>
      <c r="K396" s="105">
        <f t="shared" si="116"/>
        <v>0</v>
      </c>
      <c r="L396" s="95">
        <f t="shared" si="124"/>
        <v>0</v>
      </c>
      <c r="M396" s="95">
        <f t="shared" si="125"/>
        <v>0</v>
      </c>
      <c r="N396" s="95">
        <f t="shared" si="126"/>
        <v>0</v>
      </c>
      <c r="O396" s="95">
        <f t="shared" si="127"/>
        <v>0</v>
      </c>
      <c r="P396" s="95">
        <f t="shared" si="128"/>
        <v>0</v>
      </c>
      <c r="Q396" s="95">
        <f t="shared" si="129"/>
        <v>0</v>
      </c>
      <c r="R396" s="95">
        <f t="shared" si="117"/>
        <v>0</v>
      </c>
      <c r="S396" s="114">
        <f t="shared" si="130"/>
        <v>0</v>
      </c>
      <c r="T396" s="95">
        <f t="shared" si="131"/>
        <v>0</v>
      </c>
      <c r="U396" s="95"/>
      <c r="V396" s="95">
        <f t="shared" si="132"/>
        <v>0</v>
      </c>
      <c r="W396" s="118">
        <f t="shared" si="133"/>
        <v>0</v>
      </c>
    </row>
    <row r="397" spans="1:23">
      <c r="A397" s="22"/>
      <c r="B397" s="121"/>
      <c r="C397" s="24"/>
      <c r="D397" s="92">
        <f t="shared" si="118"/>
        <v>0</v>
      </c>
      <c r="E397" s="95">
        <f t="shared" si="119"/>
        <v>0</v>
      </c>
      <c r="F397" s="95">
        <f t="shared" si="120"/>
        <v>0</v>
      </c>
      <c r="G397" s="95">
        <f t="shared" si="121"/>
        <v>0</v>
      </c>
      <c r="H397" s="95">
        <f t="shared" si="122"/>
        <v>0</v>
      </c>
      <c r="I397" s="95">
        <f t="shared" si="123"/>
        <v>0</v>
      </c>
      <c r="J397" s="95">
        <f t="shared" si="115"/>
        <v>0</v>
      </c>
      <c r="K397" s="105">
        <f t="shared" si="116"/>
        <v>0</v>
      </c>
      <c r="L397" s="95">
        <f t="shared" si="124"/>
        <v>0</v>
      </c>
      <c r="M397" s="95">
        <f t="shared" si="125"/>
        <v>0</v>
      </c>
      <c r="N397" s="95">
        <f t="shared" si="126"/>
        <v>0</v>
      </c>
      <c r="O397" s="95">
        <f t="shared" si="127"/>
        <v>0</v>
      </c>
      <c r="P397" s="95">
        <f t="shared" si="128"/>
        <v>0</v>
      </c>
      <c r="Q397" s="95">
        <f t="shared" si="129"/>
        <v>0</v>
      </c>
      <c r="R397" s="95">
        <f t="shared" si="117"/>
        <v>0</v>
      </c>
      <c r="S397" s="114">
        <f t="shared" si="130"/>
        <v>0</v>
      </c>
      <c r="T397" s="95">
        <f t="shared" si="131"/>
        <v>0</v>
      </c>
      <c r="U397" s="95"/>
      <c r="V397" s="95">
        <f t="shared" si="132"/>
        <v>0</v>
      </c>
      <c r="W397" s="118">
        <f t="shared" si="133"/>
        <v>0</v>
      </c>
    </row>
    <row r="398" spans="1:23">
      <c r="A398" s="22"/>
      <c r="B398" s="121"/>
      <c r="C398" s="24"/>
      <c r="D398" s="92">
        <f t="shared" si="118"/>
        <v>0</v>
      </c>
      <c r="E398" s="95">
        <f t="shared" si="119"/>
        <v>0</v>
      </c>
      <c r="F398" s="95">
        <f t="shared" si="120"/>
        <v>0</v>
      </c>
      <c r="G398" s="95">
        <f t="shared" si="121"/>
        <v>0</v>
      </c>
      <c r="H398" s="95">
        <f t="shared" si="122"/>
        <v>0</v>
      </c>
      <c r="I398" s="95">
        <f t="shared" si="123"/>
        <v>0</v>
      </c>
      <c r="J398" s="95">
        <f t="shared" si="115"/>
        <v>0</v>
      </c>
      <c r="K398" s="105">
        <f t="shared" si="116"/>
        <v>0</v>
      </c>
      <c r="L398" s="95">
        <f t="shared" si="124"/>
        <v>0</v>
      </c>
      <c r="M398" s="95">
        <f t="shared" si="125"/>
        <v>0</v>
      </c>
      <c r="N398" s="95">
        <f t="shared" si="126"/>
        <v>0</v>
      </c>
      <c r="O398" s="95">
        <f t="shared" si="127"/>
        <v>0</v>
      </c>
      <c r="P398" s="95">
        <f t="shared" si="128"/>
        <v>0</v>
      </c>
      <c r="Q398" s="95">
        <f t="shared" si="129"/>
        <v>0</v>
      </c>
      <c r="R398" s="95">
        <f t="shared" si="117"/>
        <v>0</v>
      </c>
      <c r="S398" s="114">
        <f t="shared" si="130"/>
        <v>0</v>
      </c>
      <c r="T398" s="95">
        <f t="shared" si="131"/>
        <v>0</v>
      </c>
      <c r="U398" s="95"/>
      <c r="V398" s="95">
        <f t="shared" si="132"/>
        <v>0</v>
      </c>
      <c r="W398" s="118">
        <f t="shared" si="133"/>
        <v>0</v>
      </c>
    </row>
    <row r="399" spans="1:23">
      <c r="A399" s="22"/>
      <c r="B399" s="121"/>
      <c r="C399" s="24"/>
      <c r="D399" s="92">
        <f t="shared" si="118"/>
        <v>0</v>
      </c>
      <c r="E399" s="95">
        <f t="shared" si="119"/>
        <v>0</v>
      </c>
      <c r="F399" s="95">
        <f t="shared" si="120"/>
        <v>0</v>
      </c>
      <c r="G399" s="95">
        <f t="shared" si="121"/>
        <v>0</v>
      </c>
      <c r="H399" s="95">
        <f t="shared" si="122"/>
        <v>0</v>
      </c>
      <c r="I399" s="95">
        <f t="shared" si="123"/>
        <v>0</v>
      </c>
      <c r="J399" s="95">
        <f t="shared" si="115"/>
        <v>0</v>
      </c>
      <c r="K399" s="105">
        <f t="shared" si="116"/>
        <v>0</v>
      </c>
      <c r="L399" s="95">
        <f t="shared" si="124"/>
        <v>0</v>
      </c>
      <c r="M399" s="95">
        <f t="shared" si="125"/>
        <v>0</v>
      </c>
      <c r="N399" s="95">
        <f t="shared" si="126"/>
        <v>0</v>
      </c>
      <c r="O399" s="95">
        <f t="shared" si="127"/>
        <v>0</v>
      </c>
      <c r="P399" s="95">
        <f t="shared" si="128"/>
        <v>0</v>
      </c>
      <c r="Q399" s="95">
        <f t="shared" si="129"/>
        <v>0</v>
      </c>
      <c r="R399" s="95">
        <f t="shared" si="117"/>
        <v>0</v>
      </c>
      <c r="S399" s="114">
        <f t="shared" si="130"/>
        <v>0</v>
      </c>
      <c r="T399" s="95">
        <f t="shared" si="131"/>
        <v>0</v>
      </c>
      <c r="U399" s="95"/>
      <c r="V399" s="95">
        <f t="shared" si="132"/>
        <v>0</v>
      </c>
      <c r="W399" s="118">
        <f t="shared" si="133"/>
        <v>0</v>
      </c>
    </row>
    <row r="400" spans="1:23">
      <c r="A400" s="22"/>
      <c r="B400" s="121"/>
      <c r="C400" s="24"/>
      <c r="D400" s="92">
        <f t="shared" si="118"/>
        <v>0</v>
      </c>
      <c r="E400" s="95">
        <f t="shared" si="119"/>
        <v>0</v>
      </c>
      <c r="F400" s="95">
        <f t="shared" si="120"/>
        <v>0</v>
      </c>
      <c r="G400" s="95">
        <f t="shared" si="121"/>
        <v>0</v>
      </c>
      <c r="H400" s="95">
        <f t="shared" si="122"/>
        <v>0</v>
      </c>
      <c r="I400" s="95">
        <f t="shared" si="123"/>
        <v>0</v>
      </c>
      <c r="J400" s="95">
        <f t="shared" si="115"/>
        <v>0</v>
      </c>
      <c r="K400" s="105">
        <f t="shared" si="116"/>
        <v>0</v>
      </c>
      <c r="L400" s="95">
        <f t="shared" si="124"/>
        <v>0</v>
      </c>
      <c r="M400" s="95">
        <f t="shared" si="125"/>
        <v>0</v>
      </c>
      <c r="N400" s="95">
        <f t="shared" si="126"/>
        <v>0</v>
      </c>
      <c r="O400" s="95">
        <f t="shared" si="127"/>
        <v>0</v>
      </c>
      <c r="P400" s="95">
        <f t="shared" si="128"/>
        <v>0</v>
      </c>
      <c r="Q400" s="95">
        <f t="shared" si="129"/>
        <v>0</v>
      </c>
      <c r="R400" s="95">
        <f t="shared" si="117"/>
        <v>0</v>
      </c>
      <c r="S400" s="114">
        <f t="shared" si="130"/>
        <v>0</v>
      </c>
      <c r="T400" s="95">
        <f t="shared" si="131"/>
        <v>0</v>
      </c>
      <c r="U400" s="95"/>
      <c r="V400" s="95">
        <f t="shared" si="132"/>
        <v>0</v>
      </c>
      <c r="W400" s="118">
        <f t="shared" si="133"/>
        <v>0</v>
      </c>
    </row>
    <row r="401" spans="1:23">
      <c r="A401" s="22"/>
      <c r="B401" s="121"/>
      <c r="C401" s="24"/>
      <c r="D401" s="92">
        <f t="shared" si="118"/>
        <v>0</v>
      </c>
      <c r="E401" s="95">
        <f t="shared" si="119"/>
        <v>0</v>
      </c>
      <c r="F401" s="95">
        <f t="shared" si="120"/>
        <v>0</v>
      </c>
      <c r="G401" s="95">
        <f t="shared" si="121"/>
        <v>0</v>
      </c>
      <c r="H401" s="95">
        <f t="shared" si="122"/>
        <v>0</v>
      </c>
      <c r="I401" s="95">
        <f t="shared" si="123"/>
        <v>0</v>
      </c>
      <c r="J401" s="95">
        <f t="shared" si="115"/>
        <v>0</v>
      </c>
      <c r="K401" s="105">
        <f t="shared" si="116"/>
        <v>0</v>
      </c>
      <c r="L401" s="95">
        <f t="shared" si="124"/>
        <v>0</v>
      </c>
      <c r="M401" s="95">
        <f t="shared" si="125"/>
        <v>0</v>
      </c>
      <c r="N401" s="95">
        <f t="shared" si="126"/>
        <v>0</v>
      </c>
      <c r="O401" s="95">
        <f t="shared" si="127"/>
        <v>0</v>
      </c>
      <c r="P401" s="95">
        <f t="shared" si="128"/>
        <v>0</v>
      </c>
      <c r="Q401" s="95">
        <f t="shared" si="129"/>
        <v>0</v>
      </c>
      <c r="R401" s="95">
        <f t="shared" si="117"/>
        <v>0</v>
      </c>
      <c r="S401" s="114">
        <f t="shared" si="130"/>
        <v>0</v>
      </c>
      <c r="T401" s="95">
        <f t="shared" si="131"/>
        <v>0</v>
      </c>
      <c r="U401" s="95"/>
      <c r="V401" s="95">
        <f t="shared" si="132"/>
        <v>0</v>
      </c>
      <c r="W401" s="118">
        <f t="shared" si="133"/>
        <v>0</v>
      </c>
    </row>
    <row r="402" spans="1:23">
      <c r="A402" s="22"/>
      <c r="B402" s="121"/>
      <c r="C402" s="24"/>
      <c r="D402" s="92">
        <f t="shared" si="118"/>
        <v>0</v>
      </c>
      <c r="E402" s="95">
        <f t="shared" si="119"/>
        <v>0</v>
      </c>
      <c r="F402" s="95">
        <f t="shared" si="120"/>
        <v>0</v>
      </c>
      <c r="G402" s="95">
        <f t="shared" si="121"/>
        <v>0</v>
      </c>
      <c r="H402" s="95">
        <f t="shared" si="122"/>
        <v>0</v>
      </c>
      <c r="I402" s="95">
        <f t="shared" si="123"/>
        <v>0</v>
      </c>
      <c r="J402" s="95">
        <f t="shared" si="115"/>
        <v>0</v>
      </c>
      <c r="K402" s="105">
        <f t="shared" si="116"/>
        <v>0</v>
      </c>
      <c r="L402" s="95">
        <f t="shared" si="124"/>
        <v>0</v>
      </c>
      <c r="M402" s="95">
        <f t="shared" si="125"/>
        <v>0</v>
      </c>
      <c r="N402" s="95">
        <f t="shared" si="126"/>
        <v>0</v>
      </c>
      <c r="O402" s="95">
        <f t="shared" si="127"/>
        <v>0</v>
      </c>
      <c r="P402" s="95">
        <f t="shared" si="128"/>
        <v>0</v>
      </c>
      <c r="Q402" s="95">
        <f t="shared" si="129"/>
        <v>0</v>
      </c>
      <c r="R402" s="95">
        <f t="shared" si="117"/>
        <v>0</v>
      </c>
      <c r="S402" s="114">
        <f t="shared" si="130"/>
        <v>0</v>
      </c>
      <c r="T402" s="95">
        <f t="shared" si="131"/>
        <v>0</v>
      </c>
      <c r="U402" s="95"/>
      <c r="V402" s="95">
        <f t="shared" si="132"/>
        <v>0</v>
      </c>
      <c r="W402" s="118">
        <f t="shared" si="133"/>
        <v>0</v>
      </c>
    </row>
    <row r="403" spans="1:23">
      <c r="A403" s="22"/>
      <c r="B403" s="121"/>
      <c r="C403" s="24"/>
      <c r="D403" s="92">
        <f t="shared" si="118"/>
        <v>0</v>
      </c>
      <c r="E403" s="95">
        <f t="shared" si="119"/>
        <v>0</v>
      </c>
      <c r="F403" s="95">
        <f t="shared" si="120"/>
        <v>0</v>
      </c>
      <c r="G403" s="95">
        <f t="shared" si="121"/>
        <v>0</v>
      </c>
      <c r="H403" s="95">
        <f t="shared" si="122"/>
        <v>0</v>
      </c>
      <c r="I403" s="95">
        <f t="shared" si="123"/>
        <v>0</v>
      </c>
      <c r="J403" s="95">
        <f t="shared" si="115"/>
        <v>0</v>
      </c>
      <c r="K403" s="105">
        <f t="shared" si="116"/>
        <v>0</v>
      </c>
      <c r="L403" s="95">
        <f t="shared" si="124"/>
        <v>0</v>
      </c>
      <c r="M403" s="95">
        <f t="shared" si="125"/>
        <v>0</v>
      </c>
      <c r="N403" s="95">
        <f t="shared" si="126"/>
        <v>0</v>
      </c>
      <c r="O403" s="95">
        <f t="shared" si="127"/>
        <v>0</v>
      </c>
      <c r="P403" s="95">
        <f t="shared" si="128"/>
        <v>0</v>
      </c>
      <c r="Q403" s="95">
        <f t="shared" si="129"/>
        <v>0</v>
      </c>
      <c r="R403" s="95">
        <f t="shared" si="117"/>
        <v>0</v>
      </c>
      <c r="S403" s="114">
        <f t="shared" si="130"/>
        <v>0</v>
      </c>
      <c r="T403" s="95">
        <f t="shared" si="131"/>
        <v>0</v>
      </c>
      <c r="U403" s="95"/>
      <c r="V403" s="95">
        <f t="shared" si="132"/>
        <v>0</v>
      </c>
      <c r="W403" s="118">
        <f t="shared" si="133"/>
        <v>0</v>
      </c>
    </row>
    <row r="404" spans="1:23">
      <c r="A404" s="121"/>
      <c r="B404" s="121"/>
      <c r="C404" s="24"/>
      <c r="D404" s="92">
        <f t="shared" si="118"/>
        <v>0</v>
      </c>
      <c r="E404" s="95">
        <f t="shared" si="119"/>
        <v>0</v>
      </c>
      <c r="F404" s="95">
        <f t="shared" si="120"/>
        <v>0</v>
      </c>
      <c r="G404" s="95">
        <f t="shared" si="121"/>
        <v>0</v>
      </c>
      <c r="H404" s="95">
        <f t="shared" si="122"/>
        <v>0</v>
      </c>
      <c r="I404" s="95">
        <f t="shared" si="123"/>
        <v>0</v>
      </c>
      <c r="J404" s="95">
        <f t="shared" si="115"/>
        <v>0</v>
      </c>
      <c r="K404" s="105">
        <f t="shared" si="116"/>
        <v>0</v>
      </c>
      <c r="L404" s="95">
        <f t="shared" si="124"/>
        <v>0</v>
      </c>
      <c r="M404" s="95">
        <f t="shared" si="125"/>
        <v>0</v>
      </c>
      <c r="N404" s="95">
        <f t="shared" si="126"/>
        <v>0</v>
      </c>
      <c r="O404" s="95">
        <f t="shared" si="127"/>
        <v>0</v>
      </c>
      <c r="P404" s="95">
        <f t="shared" si="128"/>
        <v>0</v>
      </c>
      <c r="Q404" s="95">
        <f t="shared" si="129"/>
        <v>0</v>
      </c>
      <c r="R404" s="95">
        <f t="shared" si="117"/>
        <v>0</v>
      </c>
      <c r="S404" s="114">
        <f t="shared" si="130"/>
        <v>0</v>
      </c>
      <c r="T404" s="95">
        <f t="shared" si="131"/>
        <v>0</v>
      </c>
      <c r="U404" s="95"/>
      <c r="V404" s="95">
        <f t="shared" si="132"/>
        <v>0</v>
      </c>
      <c r="W404" s="118">
        <f t="shared" si="133"/>
        <v>0</v>
      </c>
    </row>
    <row r="405" spans="1:23">
      <c r="A405" s="121"/>
      <c r="B405" s="27"/>
      <c r="C405" s="125"/>
      <c r="D405" s="92">
        <f t="shared" si="118"/>
        <v>0</v>
      </c>
      <c r="E405" s="95">
        <f t="shared" si="119"/>
        <v>0</v>
      </c>
      <c r="F405" s="95">
        <f t="shared" si="120"/>
        <v>0</v>
      </c>
      <c r="G405" s="95">
        <f t="shared" si="121"/>
        <v>0</v>
      </c>
      <c r="H405" s="95">
        <f t="shared" si="122"/>
        <v>0</v>
      </c>
      <c r="I405" s="95">
        <f t="shared" si="123"/>
        <v>0</v>
      </c>
      <c r="J405" s="95">
        <f t="shared" si="115"/>
        <v>0</v>
      </c>
      <c r="K405" s="105">
        <f t="shared" si="116"/>
        <v>0</v>
      </c>
      <c r="L405" s="95">
        <f t="shared" si="124"/>
        <v>0</v>
      </c>
      <c r="M405" s="95">
        <f t="shared" si="125"/>
        <v>0</v>
      </c>
      <c r="N405" s="95">
        <f t="shared" si="126"/>
        <v>0</v>
      </c>
      <c r="O405" s="95">
        <f t="shared" si="127"/>
        <v>0</v>
      </c>
      <c r="P405" s="95">
        <f t="shared" si="128"/>
        <v>0</v>
      </c>
      <c r="Q405" s="95">
        <f t="shared" si="129"/>
        <v>0</v>
      </c>
      <c r="R405" s="95">
        <f t="shared" si="117"/>
        <v>0</v>
      </c>
      <c r="S405" s="114">
        <f t="shared" si="130"/>
        <v>0</v>
      </c>
      <c r="T405" s="95">
        <f t="shared" si="131"/>
        <v>0</v>
      </c>
      <c r="U405" s="95"/>
      <c r="V405" s="95">
        <f t="shared" si="132"/>
        <v>0</v>
      </c>
      <c r="W405" s="118">
        <f t="shared" si="133"/>
        <v>0</v>
      </c>
    </row>
    <row r="406" spans="1:23">
      <c r="A406" s="121"/>
      <c r="B406" s="121"/>
      <c r="C406" s="143"/>
      <c r="D406" s="92">
        <f t="shared" si="118"/>
        <v>0</v>
      </c>
      <c r="E406" s="95">
        <f t="shared" si="119"/>
        <v>0</v>
      </c>
      <c r="F406" s="95">
        <f t="shared" si="120"/>
        <v>0</v>
      </c>
      <c r="G406" s="95">
        <f t="shared" si="121"/>
        <v>0</v>
      </c>
      <c r="H406" s="95">
        <f t="shared" si="122"/>
        <v>0</v>
      </c>
      <c r="I406" s="95">
        <f t="shared" si="123"/>
        <v>0</v>
      </c>
      <c r="J406" s="95">
        <f t="shared" si="115"/>
        <v>0</v>
      </c>
      <c r="K406" s="105">
        <f t="shared" si="116"/>
        <v>0</v>
      </c>
      <c r="L406" s="95">
        <f t="shared" si="124"/>
        <v>0</v>
      </c>
      <c r="M406" s="95">
        <f t="shared" si="125"/>
        <v>0</v>
      </c>
      <c r="N406" s="95">
        <f t="shared" si="126"/>
        <v>0</v>
      </c>
      <c r="O406" s="95">
        <f t="shared" si="127"/>
        <v>0</v>
      </c>
      <c r="P406" s="95">
        <f t="shared" si="128"/>
        <v>0</v>
      </c>
      <c r="Q406" s="95">
        <f t="shared" si="129"/>
        <v>0</v>
      </c>
      <c r="R406" s="95">
        <f t="shared" si="117"/>
        <v>0</v>
      </c>
      <c r="S406" s="114">
        <f t="shared" si="130"/>
        <v>0</v>
      </c>
      <c r="T406" s="95">
        <f t="shared" si="131"/>
        <v>0</v>
      </c>
      <c r="U406" s="95"/>
      <c r="V406" s="95">
        <f t="shared" si="132"/>
        <v>0</v>
      </c>
      <c r="W406" s="118">
        <f t="shared" si="133"/>
        <v>0</v>
      </c>
    </row>
    <row r="407" spans="1:23">
      <c r="A407" s="121"/>
      <c r="B407" s="27"/>
      <c r="C407" s="125"/>
      <c r="D407" s="92">
        <f t="shared" si="118"/>
        <v>0</v>
      </c>
      <c r="E407" s="95">
        <f t="shared" si="119"/>
        <v>0</v>
      </c>
      <c r="F407" s="95">
        <f t="shared" si="120"/>
        <v>0</v>
      </c>
      <c r="G407" s="95">
        <f t="shared" si="121"/>
        <v>0</v>
      </c>
      <c r="H407" s="95">
        <f t="shared" si="122"/>
        <v>0</v>
      </c>
      <c r="I407" s="95">
        <f t="shared" si="123"/>
        <v>0</v>
      </c>
      <c r="J407" s="95">
        <f t="shared" si="115"/>
        <v>0</v>
      </c>
      <c r="K407" s="105">
        <f t="shared" si="116"/>
        <v>0</v>
      </c>
      <c r="L407" s="95">
        <f t="shared" si="124"/>
        <v>0</v>
      </c>
      <c r="M407" s="95">
        <f t="shared" si="125"/>
        <v>0</v>
      </c>
      <c r="N407" s="95">
        <f t="shared" si="126"/>
        <v>0</v>
      </c>
      <c r="O407" s="95">
        <f t="shared" si="127"/>
        <v>0</v>
      </c>
      <c r="P407" s="95">
        <f t="shared" si="128"/>
        <v>0</v>
      </c>
      <c r="Q407" s="95">
        <f t="shared" si="129"/>
        <v>0</v>
      </c>
      <c r="R407" s="95">
        <f t="shared" si="117"/>
        <v>0</v>
      </c>
      <c r="S407" s="114">
        <f t="shared" si="130"/>
        <v>0</v>
      </c>
      <c r="T407" s="95">
        <f t="shared" si="131"/>
        <v>0</v>
      </c>
      <c r="U407" s="95"/>
      <c r="V407" s="95">
        <f t="shared" si="132"/>
        <v>0</v>
      </c>
      <c r="W407" s="118">
        <f t="shared" si="133"/>
        <v>0</v>
      </c>
    </row>
    <row r="408" spans="1:23">
      <c r="A408" s="27"/>
      <c r="B408" s="27"/>
      <c r="C408" s="125"/>
      <c r="D408" s="92">
        <f t="shared" si="118"/>
        <v>0</v>
      </c>
      <c r="E408" s="95">
        <f t="shared" si="119"/>
        <v>0</v>
      </c>
      <c r="F408" s="95">
        <f t="shared" si="120"/>
        <v>0</v>
      </c>
      <c r="G408" s="95">
        <f t="shared" si="121"/>
        <v>0</v>
      </c>
      <c r="H408" s="95">
        <f t="shared" si="122"/>
        <v>0</v>
      </c>
      <c r="I408" s="95">
        <f t="shared" si="123"/>
        <v>0</v>
      </c>
      <c r="J408" s="95">
        <f t="shared" si="115"/>
        <v>0</v>
      </c>
      <c r="K408" s="105">
        <f t="shared" si="116"/>
        <v>0</v>
      </c>
      <c r="L408" s="95">
        <f t="shared" si="124"/>
        <v>0</v>
      </c>
      <c r="M408" s="95">
        <f t="shared" si="125"/>
        <v>0</v>
      </c>
      <c r="N408" s="95">
        <f t="shared" si="126"/>
        <v>0</v>
      </c>
      <c r="O408" s="95">
        <f t="shared" si="127"/>
        <v>0</v>
      </c>
      <c r="P408" s="95">
        <f t="shared" si="128"/>
        <v>0</v>
      </c>
      <c r="Q408" s="95">
        <f t="shared" si="129"/>
        <v>0</v>
      </c>
      <c r="R408" s="95">
        <f t="shared" si="117"/>
        <v>0</v>
      </c>
      <c r="S408" s="114">
        <f t="shared" si="130"/>
        <v>0</v>
      </c>
      <c r="T408" s="95">
        <f t="shared" si="131"/>
        <v>0</v>
      </c>
      <c r="U408" s="95"/>
      <c r="V408" s="95">
        <f t="shared" si="132"/>
        <v>0</v>
      </c>
      <c r="W408" s="118">
        <f t="shared" si="133"/>
        <v>0</v>
      </c>
    </row>
    <row r="409" spans="1:23">
      <c r="A409" s="27"/>
      <c r="B409" s="27"/>
      <c r="C409" s="125"/>
      <c r="D409" s="92">
        <f t="shared" si="118"/>
        <v>0</v>
      </c>
      <c r="E409" s="95">
        <f t="shared" si="119"/>
        <v>0</v>
      </c>
      <c r="F409" s="95">
        <f t="shared" si="120"/>
        <v>0</v>
      </c>
      <c r="G409" s="95">
        <f t="shared" si="121"/>
        <v>0</v>
      </c>
      <c r="H409" s="95">
        <f t="shared" si="122"/>
        <v>0</v>
      </c>
      <c r="I409" s="95">
        <f t="shared" si="123"/>
        <v>0</v>
      </c>
      <c r="J409" s="95">
        <f t="shared" si="115"/>
        <v>0</v>
      </c>
      <c r="K409" s="105">
        <f t="shared" si="116"/>
        <v>0</v>
      </c>
      <c r="L409" s="95">
        <f t="shared" si="124"/>
        <v>0</v>
      </c>
      <c r="M409" s="95">
        <f t="shared" si="125"/>
        <v>0</v>
      </c>
      <c r="N409" s="95">
        <f t="shared" si="126"/>
        <v>0</v>
      </c>
      <c r="O409" s="95">
        <f t="shared" si="127"/>
        <v>0</v>
      </c>
      <c r="P409" s="95">
        <f t="shared" si="128"/>
        <v>0</v>
      </c>
      <c r="Q409" s="95">
        <f t="shared" si="129"/>
        <v>0</v>
      </c>
      <c r="R409" s="95">
        <f t="shared" si="117"/>
        <v>0</v>
      </c>
      <c r="S409" s="114">
        <f t="shared" si="130"/>
        <v>0</v>
      </c>
      <c r="T409" s="95">
        <f t="shared" si="131"/>
        <v>0</v>
      </c>
      <c r="U409" s="95"/>
      <c r="V409" s="95">
        <f t="shared" si="132"/>
        <v>0</v>
      </c>
      <c r="W409" s="118">
        <f t="shared" si="133"/>
        <v>0</v>
      </c>
    </row>
    <row r="410" spans="1:23">
      <c r="A410" s="121"/>
      <c r="B410" s="144"/>
      <c r="C410" s="125"/>
      <c r="D410" s="92">
        <f t="shared" si="118"/>
        <v>0</v>
      </c>
      <c r="E410" s="95">
        <f t="shared" si="119"/>
        <v>0</v>
      </c>
      <c r="F410" s="95">
        <f t="shared" si="120"/>
        <v>0</v>
      </c>
      <c r="G410" s="95">
        <f t="shared" si="121"/>
        <v>0</v>
      </c>
      <c r="H410" s="95">
        <f t="shared" si="122"/>
        <v>0</v>
      </c>
      <c r="I410" s="95">
        <f t="shared" si="123"/>
        <v>0</v>
      </c>
      <c r="J410" s="95">
        <f t="shared" si="115"/>
        <v>0</v>
      </c>
      <c r="K410" s="105">
        <f t="shared" si="116"/>
        <v>0</v>
      </c>
      <c r="L410" s="95">
        <f t="shared" si="124"/>
        <v>0</v>
      </c>
      <c r="M410" s="95">
        <f t="shared" si="125"/>
        <v>0</v>
      </c>
      <c r="N410" s="95">
        <f t="shared" si="126"/>
        <v>0</v>
      </c>
      <c r="O410" s="95">
        <f t="shared" si="127"/>
        <v>0</v>
      </c>
      <c r="P410" s="95">
        <f t="shared" si="128"/>
        <v>0</v>
      </c>
      <c r="Q410" s="95">
        <f t="shared" si="129"/>
        <v>0</v>
      </c>
      <c r="R410" s="95">
        <f t="shared" si="117"/>
        <v>0</v>
      </c>
      <c r="S410" s="114">
        <f t="shared" si="130"/>
        <v>0</v>
      </c>
      <c r="T410" s="95">
        <f t="shared" si="131"/>
        <v>0</v>
      </c>
      <c r="U410" s="95"/>
      <c r="V410" s="95">
        <f t="shared" si="132"/>
        <v>0</v>
      </c>
      <c r="W410" s="118">
        <f t="shared" si="133"/>
        <v>0</v>
      </c>
    </row>
    <row r="411" spans="1:23">
      <c r="A411" s="121"/>
      <c r="B411" s="144"/>
      <c r="C411" s="125"/>
      <c r="D411" s="92">
        <f t="shared" si="118"/>
        <v>0</v>
      </c>
      <c r="E411" s="95">
        <f t="shared" si="119"/>
        <v>0</v>
      </c>
      <c r="F411" s="95">
        <f t="shared" si="120"/>
        <v>0</v>
      </c>
      <c r="G411" s="95">
        <f t="shared" si="121"/>
        <v>0</v>
      </c>
      <c r="H411" s="95">
        <f t="shared" si="122"/>
        <v>0</v>
      </c>
      <c r="I411" s="95">
        <f t="shared" si="123"/>
        <v>0</v>
      </c>
      <c r="J411" s="95">
        <f t="shared" si="115"/>
        <v>0</v>
      </c>
      <c r="K411" s="105">
        <f t="shared" si="116"/>
        <v>0</v>
      </c>
      <c r="L411" s="95">
        <f t="shared" si="124"/>
        <v>0</v>
      </c>
      <c r="M411" s="95">
        <f t="shared" si="125"/>
        <v>0</v>
      </c>
      <c r="N411" s="95">
        <f t="shared" si="126"/>
        <v>0</v>
      </c>
      <c r="O411" s="95">
        <f t="shared" si="127"/>
        <v>0</v>
      </c>
      <c r="P411" s="95">
        <f t="shared" si="128"/>
        <v>0</v>
      </c>
      <c r="Q411" s="95">
        <f t="shared" si="129"/>
        <v>0</v>
      </c>
      <c r="R411" s="95">
        <f t="shared" si="117"/>
        <v>0</v>
      </c>
      <c r="S411" s="114">
        <f t="shared" si="130"/>
        <v>0</v>
      </c>
      <c r="T411" s="95">
        <f t="shared" si="131"/>
        <v>0</v>
      </c>
      <c r="U411" s="95"/>
      <c r="V411" s="95">
        <f t="shared" si="132"/>
        <v>0</v>
      </c>
      <c r="W411" s="118">
        <f t="shared" si="133"/>
        <v>0</v>
      </c>
    </row>
    <row r="412" spans="1:23">
      <c r="A412" s="157"/>
      <c r="B412" s="147"/>
      <c r="C412" s="148"/>
      <c r="D412" s="92">
        <f t="shared" si="118"/>
        <v>0</v>
      </c>
      <c r="E412" s="95">
        <f t="shared" si="119"/>
        <v>0</v>
      </c>
      <c r="F412" s="95">
        <f t="shared" si="120"/>
        <v>0</v>
      </c>
      <c r="G412" s="95">
        <f t="shared" si="121"/>
        <v>0</v>
      </c>
      <c r="H412" s="95">
        <f t="shared" si="122"/>
        <v>0</v>
      </c>
      <c r="I412" s="95">
        <f t="shared" si="123"/>
        <v>0</v>
      </c>
      <c r="J412" s="95">
        <f t="shared" si="115"/>
        <v>0</v>
      </c>
      <c r="K412" s="105">
        <f t="shared" si="116"/>
        <v>0</v>
      </c>
      <c r="L412" s="95">
        <f t="shared" si="124"/>
        <v>0</v>
      </c>
      <c r="M412" s="95">
        <f t="shared" si="125"/>
        <v>0</v>
      </c>
      <c r="N412" s="95">
        <f t="shared" si="126"/>
        <v>0</v>
      </c>
      <c r="O412" s="95">
        <f t="shared" si="127"/>
        <v>0</v>
      </c>
      <c r="P412" s="95">
        <f t="shared" si="128"/>
        <v>0</v>
      </c>
      <c r="Q412" s="95">
        <f t="shared" si="129"/>
        <v>0</v>
      </c>
      <c r="R412" s="95">
        <f t="shared" si="117"/>
        <v>0</v>
      </c>
      <c r="S412" s="114">
        <f t="shared" si="130"/>
        <v>0</v>
      </c>
      <c r="T412" s="95">
        <f t="shared" si="131"/>
        <v>0</v>
      </c>
      <c r="U412" s="95"/>
      <c r="V412" s="95">
        <f t="shared" si="132"/>
        <v>0</v>
      </c>
      <c r="W412" s="118">
        <f t="shared" si="133"/>
        <v>0</v>
      </c>
    </row>
    <row r="413" spans="1:23">
      <c r="A413" s="121"/>
      <c r="B413" s="144"/>
      <c r="C413" s="125"/>
      <c r="D413" s="92">
        <f t="shared" si="118"/>
        <v>0</v>
      </c>
      <c r="E413" s="95">
        <f t="shared" si="119"/>
        <v>0</v>
      </c>
      <c r="F413" s="95">
        <f t="shared" si="120"/>
        <v>0</v>
      </c>
      <c r="G413" s="95">
        <f t="shared" si="121"/>
        <v>0</v>
      </c>
      <c r="H413" s="95">
        <f t="shared" si="122"/>
        <v>0</v>
      </c>
      <c r="I413" s="95">
        <f t="shared" si="123"/>
        <v>0</v>
      </c>
      <c r="J413" s="95">
        <f t="shared" si="115"/>
        <v>0</v>
      </c>
      <c r="K413" s="105">
        <f t="shared" si="116"/>
        <v>0</v>
      </c>
      <c r="L413" s="95">
        <f t="shared" si="124"/>
        <v>0</v>
      </c>
      <c r="M413" s="95">
        <f t="shared" si="125"/>
        <v>0</v>
      </c>
      <c r="N413" s="95">
        <f t="shared" si="126"/>
        <v>0</v>
      </c>
      <c r="O413" s="95">
        <f t="shared" si="127"/>
        <v>0</v>
      </c>
      <c r="P413" s="95">
        <f t="shared" si="128"/>
        <v>0</v>
      </c>
      <c r="Q413" s="95">
        <f t="shared" si="129"/>
        <v>0</v>
      </c>
      <c r="R413" s="95">
        <f t="shared" si="117"/>
        <v>0</v>
      </c>
      <c r="S413" s="114">
        <f t="shared" si="130"/>
        <v>0</v>
      </c>
      <c r="T413" s="95">
        <f t="shared" si="131"/>
        <v>0</v>
      </c>
      <c r="U413" s="95"/>
      <c r="V413" s="95">
        <f t="shared" si="132"/>
        <v>0</v>
      </c>
      <c r="W413" s="118">
        <f t="shared" si="133"/>
        <v>0</v>
      </c>
    </row>
    <row r="414" spans="1:23">
      <c r="A414" s="167"/>
      <c r="B414" s="167"/>
      <c r="C414" s="159"/>
      <c r="D414" s="92">
        <f t="shared" si="118"/>
        <v>0</v>
      </c>
      <c r="E414" s="95">
        <f t="shared" si="119"/>
        <v>0</v>
      </c>
      <c r="F414" s="95">
        <f t="shared" si="120"/>
        <v>0</v>
      </c>
      <c r="G414" s="95">
        <f t="shared" si="121"/>
        <v>0</v>
      </c>
      <c r="H414" s="95">
        <f t="shared" si="122"/>
        <v>0</v>
      </c>
      <c r="I414" s="95">
        <f t="shared" si="123"/>
        <v>0</v>
      </c>
      <c r="J414" s="95">
        <f t="shared" si="115"/>
        <v>0</v>
      </c>
      <c r="K414" s="105">
        <f t="shared" si="116"/>
        <v>0</v>
      </c>
      <c r="L414" s="95">
        <f t="shared" si="124"/>
        <v>0</v>
      </c>
      <c r="M414" s="95">
        <f t="shared" si="125"/>
        <v>0</v>
      </c>
      <c r="N414" s="95">
        <f t="shared" si="126"/>
        <v>0</v>
      </c>
      <c r="O414" s="95">
        <f t="shared" si="127"/>
        <v>0</v>
      </c>
      <c r="P414" s="95">
        <f t="shared" si="128"/>
        <v>0</v>
      </c>
      <c r="Q414" s="95">
        <f t="shared" si="129"/>
        <v>0</v>
      </c>
      <c r="R414" s="95">
        <f t="shared" si="117"/>
        <v>0</v>
      </c>
      <c r="S414" s="114">
        <f t="shared" si="130"/>
        <v>0</v>
      </c>
      <c r="T414" s="95">
        <f t="shared" si="131"/>
        <v>0</v>
      </c>
      <c r="U414" s="95"/>
      <c r="V414" s="95">
        <f t="shared" si="132"/>
        <v>0</v>
      </c>
      <c r="W414" s="118">
        <f t="shared" si="133"/>
        <v>0</v>
      </c>
    </row>
    <row r="415" spans="1:23">
      <c r="A415" s="167"/>
      <c r="B415" s="167"/>
      <c r="C415" s="159"/>
      <c r="D415" s="92">
        <f t="shared" si="118"/>
        <v>0</v>
      </c>
      <c r="E415" s="95">
        <f t="shared" si="119"/>
        <v>0</v>
      </c>
      <c r="F415" s="95">
        <f t="shared" si="120"/>
        <v>0</v>
      </c>
      <c r="G415" s="95">
        <f t="shared" si="121"/>
        <v>0</v>
      </c>
      <c r="H415" s="95">
        <f t="shared" si="122"/>
        <v>0</v>
      </c>
      <c r="I415" s="95">
        <f t="shared" si="123"/>
        <v>0</v>
      </c>
      <c r="J415" s="95">
        <f t="shared" si="115"/>
        <v>0</v>
      </c>
      <c r="K415" s="105">
        <f t="shared" si="116"/>
        <v>0</v>
      </c>
      <c r="L415" s="95">
        <f t="shared" si="124"/>
        <v>0</v>
      </c>
      <c r="M415" s="95">
        <f t="shared" si="125"/>
        <v>0</v>
      </c>
      <c r="N415" s="95">
        <f t="shared" si="126"/>
        <v>0</v>
      </c>
      <c r="O415" s="95">
        <f t="shared" si="127"/>
        <v>0</v>
      </c>
      <c r="P415" s="95">
        <f t="shared" si="128"/>
        <v>0</v>
      </c>
      <c r="Q415" s="95">
        <f t="shared" si="129"/>
        <v>0</v>
      </c>
      <c r="R415" s="95">
        <f t="shared" si="117"/>
        <v>0</v>
      </c>
      <c r="S415" s="114">
        <f t="shared" si="130"/>
        <v>0</v>
      </c>
      <c r="T415" s="95">
        <f t="shared" si="131"/>
        <v>0</v>
      </c>
      <c r="U415" s="95"/>
      <c r="V415" s="95">
        <f t="shared" si="132"/>
        <v>0</v>
      </c>
      <c r="W415" s="118">
        <f t="shared" si="133"/>
        <v>0</v>
      </c>
    </row>
    <row r="416" spans="1:23">
      <c r="A416" s="144"/>
      <c r="B416" s="144"/>
      <c r="C416" s="125"/>
      <c r="D416" s="92">
        <f t="shared" si="118"/>
        <v>0</v>
      </c>
      <c r="E416" s="95">
        <f t="shared" si="119"/>
        <v>0</v>
      </c>
      <c r="F416" s="95">
        <f t="shared" si="120"/>
        <v>0</v>
      </c>
      <c r="G416" s="95">
        <f t="shared" si="121"/>
        <v>0</v>
      </c>
      <c r="H416" s="95">
        <f t="shared" si="122"/>
        <v>0</v>
      </c>
      <c r="I416" s="95">
        <f t="shared" si="123"/>
        <v>0</v>
      </c>
      <c r="J416" s="95">
        <f t="shared" si="115"/>
        <v>0</v>
      </c>
      <c r="K416" s="105">
        <f t="shared" si="116"/>
        <v>0</v>
      </c>
      <c r="L416" s="95">
        <f t="shared" si="124"/>
        <v>0</v>
      </c>
      <c r="M416" s="95">
        <f t="shared" si="125"/>
        <v>0</v>
      </c>
      <c r="N416" s="95">
        <f t="shared" si="126"/>
        <v>0</v>
      </c>
      <c r="O416" s="95">
        <f t="shared" si="127"/>
        <v>0</v>
      </c>
      <c r="P416" s="95">
        <f t="shared" si="128"/>
        <v>0</v>
      </c>
      <c r="Q416" s="95">
        <f t="shared" si="129"/>
        <v>0</v>
      </c>
      <c r="R416" s="95">
        <f t="shared" si="117"/>
        <v>0</v>
      </c>
      <c r="S416" s="114">
        <f t="shared" si="130"/>
        <v>0</v>
      </c>
      <c r="T416" s="95">
        <f t="shared" si="131"/>
        <v>0</v>
      </c>
      <c r="U416" s="95"/>
      <c r="V416" s="95">
        <f t="shared" si="132"/>
        <v>0</v>
      </c>
      <c r="W416" s="118">
        <f t="shared" si="133"/>
        <v>0</v>
      </c>
    </row>
    <row r="417" spans="1:23">
      <c r="A417" s="144"/>
      <c r="B417" s="144"/>
      <c r="C417" s="125"/>
      <c r="D417" s="92">
        <f t="shared" si="118"/>
        <v>0</v>
      </c>
      <c r="E417" s="95">
        <f t="shared" si="119"/>
        <v>0</v>
      </c>
      <c r="F417" s="95">
        <f t="shared" si="120"/>
        <v>0</v>
      </c>
      <c r="G417" s="95">
        <f t="shared" si="121"/>
        <v>0</v>
      </c>
      <c r="H417" s="95">
        <f t="shared" si="122"/>
        <v>0</v>
      </c>
      <c r="I417" s="95">
        <f t="shared" si="123"/>
        <v>0</v>
      </c>
      <c r="J417" s="95">
        <f t="shared" si="115"/>
        <v>0</v>
      </c>
      <c r="K417" s="105">
        <f t="shared" si="116"/>
        <v>0</v>
      </c>
      <c r="L417" s="95">
        <f t="shared" si="124"/>
        <v>0</v>
      </c>
      <c r="M417" s="95">
        <f t="shared" si="125"/>
        <v>0</v>
      </c>
      <c r="N417" s="95">
        <f t="shared" si="126"/>
        <v>0</v>
      </c>
      <c r="O417" s="95">
        <f t="shared" si="127"/>
        <v>0</v>
      </c>
      <c r="P417" s="95">
        <f t="shared" si="128"/>
        <v>0</v>
      </c>
      <c r="Q417" s="95">
        <f t="shared" si="129"/>
        <v>0</v>
      </c>
      <c r="R417" s="95">
        <f t="shared" si="117"/>
        <v>0</v>
      </c>
      <c r="S417" s="114">
        <f t="shared" si="130"/>
        <v>0</v>
      </c>
      <c r="T417" s="95">
        <f t="shared" si="131"/>
        <v>0</v>
      </c>
      <c r="U417" s="95"/>
      <c r="V417" s="95">
        <f t="shared" si="132"/>
        <v>0</v>
      </c>
      <c r="W417" s="118">
        <f t="shared" si="133"/>
        <v>0</v>
      </c>
    </row>
    <row r="418" spans="1:23">
      <c r="A418" s="144"/>
      <c r="B418" s="144"/>
      <c r="C418" s="125"/>
      <c r="D418" s="92">
        <f t="shared" si="118"/>
        <v>0</v>
      </c>
      <c r="E418" s="95">
        <f t="shared" si="119"/>
        <v>0</v>
      </c>
      <c r="F418" s="95">
        <f t="shared" si="120"/>
        <v>0</v>
      </c>
      <c r="G418" s="95">
        <f t="shared" si="121"/>
        <v>0</v>
      </c>
      <c r="H418" s="95">
        <f t="shared" si="122"/>
        <v>0</v>
      </c>
      <c r="I418" s="95">
        <f t="shared" si="123"/>
        <v>0</v>
      </c>
      <c r="J418" s="95">
        <f t="shared" si="115"/>
        <v>0</v>
      </c>
      <c r="K418" s="105">
        <f t="shared" si="116"/>
        <v>0</v>
      </c>
      <c r="L418" s="95">
        <f t="shared" si="124"/>
        <v>0</v>
      </c>
      <c r="M418" s="95">
        <f t="shared" si="125"/>
        <v>0</v>
      </c>
      <c r="N418" s="95">
        <f t="shared" si="126"/>
        <v>0</v>
      </c>
      <c r="O418" s="95">
        <f t="shared" si="127"/>
        <v>0</v>
      </c>
      <c r="P418" s="95">
        <f t="shared" si="128"/>
        <v>0</v>
      </c>
      <c r="Q418" s="95">
        <f t="shared" si="129"/>
        <v>0</v>
      </c>
      <c r="R418" s="95">
        <f t="shared" si="117"/>
        <v>0</v>
      </c>
      <c r="S418" s="114">
        <f t="shared" si="130"/>
        <v>0</v>
      </c>
      <c r="T418" s="95">
        <f t="shared" si="131"/>
        <v>0</v>
      </c>
      <c r="U418" s="95"/>
      <c r="V418" s="95">
        <f t="shared" si="132"/>
        <v>0</v>
      </c>
      <c r="W418" s="118">
        <f t="shared" si="133"/>
        <v>0</v>
      </c>
    </row>
    <row r="419" spans="1:23">
      <c r="A419" s="144"/>
      <c r="B419" s="144"/>
      <c r="C419" s="125"/>
      <c r="D419" s="92">
        <f t="shared" si="118"/>
        <v>0</v>
      </c>
      <c r="E419" s="95">
        <f t="shared" si="119"/>
        <v>0</v>
      </c>
      <c r="F419" s="95">
        <f t="shared" si="120"/>
        <v>0</v>
      </c>
      <c r="G419" s="95">
        <f t="shared" si="121"/>
        <v>0</v>
      </c>
      <c r="H419" s="95">
        <f t="shared" si="122"/>
        <v>0</v>
      </c>
      <c r="I419" s="95">
        <f t="shared" si="123"/>
        <v>0</v>
      </c>
      <c r="J419" s="95">
        <f t="shared" si="115"/>
        <v>0</v>
      </c>
      <c r="K419" s="105">
        <f t="shared" si="116"/>
        <v>0</v>
      </c>
      <c r="L419" s="95">
        <f t="shared" si="124"/>
        <v>0</v>
      </c>
      <c r="M419" s="95">
        <f t="shared" si="125"/>
        <v>0</v>
      </c>
      <c r="N419" s="95">
        <f t="shared" si="126"/>
        <v>0</v>
      </c>
      <c r="O419" s="95">
        <f t="shared" si="127"/>
        <v>0</v>
      </c>
      <c r="P419" s="95">
        <f t="shared" si="128"/>
        <v>0</v>
      </c>
      <c r="Q419" s="95">
        <f t="shared" si="129"/>
        <v>0</v>
      </c>
      <c r="R419" s="95">
        <f t="shared" si="117"/>
        <v>0</v>
      </c>
      <c r="S419" s="114">
        <f t="shared" si="130"/>
        <v>0</v>
      </c>
      <c r="T419" s="95">
        <f t="shared" si="131"/>
        <v>0</v>
      </c>
      <c r="U419" s="95"/>
      <c r="V419" s="95">
        <f t="shared" si="132"/>
        <v>0</v>
      </c>
      <c r="W419" s="118">
        <f t="shared" si="133"/>
        <v>0</v>
      </c>
    </row>
    <row r="420" spans="1:23">
      <c r="A420" s="167"/>
      <c r="B420" s="167"/>
      <c r="C420" s="177"/>
      <c r="D420" s="92">
        <f t="shared" si="118"/>
        <v>0</v>
      </c>
      <c r="E420" s="95">
        <f t="shared" si="119"/>
        <v>0</v>
      </c>
      <c r="F420" s="95">
        <f t="shared" si="120"/>
        <v>0</v>
      </c>
      <c r="G420" s="95">
        <f t="shared" si="121"/>
        <v>0</v>
      </c>
      <c r="H420" s="95">
        <f t="shared" si="122"/>
        <v>0</v>
      </c>
      <c r="I420" s="95">
        <f t="shared" si="123"/>
        <v>0</v>
      </c>
      <c r="J420" s="95">
        <f t="shared" si="115"/>
        <v>0</v>
      </c>
      <c r="K420" s="105">
        <f t="shared" si="116"/>
        <v>0</v>
      </c>
      <c r="L420" s="95">
        <f t="shared" si="124"/>
        <v>0</v>
      </c>
      <c r="M420" s="95">
        <f t="shared" si="125"/>
        <v>0</v>
      </c>
      <c r="N420" s="95">
        <f t="shared" si="126"/>
        <v>0</v>
      </c>
      <c r="O420" s="95">
        <f t="shared" si="127"/>
        <v>0</v>
      </c>
      <c r="P420" s="95">
        <f t="shared" si="128"/>
        <v>0</v>
      </c>
      <c r="Q420" s="95">
        <f t="shared" si="129"/>
        <v>0</v>
      </c>
      <c r="R420" s="95">
        <f t="shared" si="117"/>
        <v>0</v>
      </c>
      <c r="S420" s="114">
        <f t="shared" si="130"/>
        <v>0</v>
      </c>
      <c r="T420" s="95">
        <f t="shared" si="131"/>
        <v>0</v>
      </c>
      <c r="U420" s="95"/>
      <c r="V420" s="95">
        <f t="shared" si="132"/>
        <v>0</v>
      </c>
      <c r="W420" s="118">
        <f t="shared" si="133"/>
        <v>0</v>
      </c>
    </row>
    <row r="421" spans="1:23">
      <c r="A421" s="144"/>
      <c r="B421" s="144"/>
      <c r="C421" s="125"/>
      <c r="D421" s="92">
        <f t="shared" si="118"/>
        <v>0</v>
      </c>
      <c r="E421" s="95">
        <f t="shared" si="119"/>
        <v>0</v>
      </c>
      <c r="F421" s="95">
        <f t="shared" si="120"/>
        <v>0</v>
      </c>
      <c r="G421" s="95">
        <f t="shared" si="121"/>
        <v>0</v>
      </c>
      <c r="H421" s="95">
        <f t="shared" si="122"/>
        <v>0</v>
      </c>
      <c r="I421" s="95">
        <f t="shared" si="123"/>
        <v>0</v>
      </c>
      <c r="J421" s="95">
        <f t="shared" si="115"/>
        <v>0</v>
      </c>
      <c r="K421" s="105">
        <f t="shared" si="116"/>
        <v>0</v>
      </c>
      <c r="L421" s="95">
        <f t="shared" si="124"/>
        <v>0</v>
      </c>
      <c r="M421" s="95">
        <f t="shared" si="125"/>
        <v>0</v>
      </c>
      <c r="N421" s="95">
        <f t="shared" si="126"/>
        <v>0</v>
      </c>
      <c r="O421" s="95">
        <f t="shared" si="127"/>
        <v>0</v>
      </c>
      <c r="P421" s="95">
        <f t="shared" si="128"/>
        <v>0</v>
      </c>
      <c r="Q421" s="95">
        <f t="shared" si="129"/>
        <v>0</v>
      </c>
      <c r="R421" s="95">
        <f t="shared" si="117"/>
        <v>0</v>
      </c>
      <c r="S421" s="114">
        <f t="shared" si="130"/>
        <v>0</v>
      </c>
      <c r="T421" s="95">
        <f t="shared" si="131"/>
        <v>0</v>
      </c>
      <c r="U421" s="95"/>
      <c r="V421" s="95">
        <f t="shared" si="132"/>
        <v>0</v>
      </c>
      <c r="W421" s="118">
        <f t="shared" si="133"/>
        <v>0</v>
      </c>
    </row>
    <row r="422" spans="1:23">
      <c r="A422" s="144"/>
      <c r="B422" s="144"/>
      <c r="C422" s="125"/>
      <c r="D422" s="92">
        <f t="shared" si="118"/>
        <v>0</v>
      </c>
      <c r="E422" s="95">
        <f t="shared" si="119"/>
        <v>0</v>
      </c>
      <c r="F422" s="95">
        <f t="shared" si="120"/>
        <v>0</v>
      </c>
      <c r="G422" s="95">
        <f t="shared" si="121"/>
        <v>0</v>
      </c>
      <c r="H422" s="95">
        <f t="shared" si="122"/>
        <v>0</v>
      </c>
      <c r="I422" s="95">
        <f t="shared" si="123"/>
        <v>0</v>
      </c>
      <c r="J422" s="95">
        <f t="shared" si="115"/>
        <v>0</v>
      </c>
      <c r="K422" s="105">
        <f t="shared" si="116"/>
        <v>0</v>
      </c>
      <c r="L422" s="95">
        <f t="shared" si="124"/>
        <v>0</v>
      </c>
      <c r="M422" s="95">
        <f t="shared" si="125"/>
        <v>0</v>
      </c>
      <c r="N422" s="95">
        <f t="shared" si="126"/>
        <v>0</v>
      </c>
      <c r="O422" s="95">
        <f t="shared" si="127"/>
        <v>0</v>
      </c>
      <c r="P422" s="95">
        <f t="shared" si="128"/>
        <v>0</v>
      </c>
      <c r="Q422" s="95">
        <f t="shared" si="129"/>
        <v>0</v>
      </c>
      <c r="R422" s="95">
        <f t="shared" si="117"/>
        <v>0</v>
      </c>
      <c r="S422" s="114">
        <f t="shared" si="130"/>
        <v>0</v>
      </c>
      <c r="T422" s="95">
        <f t="shared" si="131"/>
        <v>0</v>
      </c>
      <c r="U422" s="95"/>
      <c r="V422" s="95">
        <f t="shared" si="132"/>
        <v>0</v>
      </c>
      <c r="W422" s="118">
        <f t="shared" si="133"/>
        <v>0</v>
      </c>
    </row>
    <row r="423" spans="1:23">
      <c r="A423" s="167"/>
      <c r="B423" s="167"/>
      <c r="C423" s="159"/>
      <c r="D423" s="92">
        <f t="shared" si="118"/>
        <v>0</v>
      </c>
      <c r="E423" s="95">
        <f t="shared" si="119"/>
        <v>0</v>
      </c>
      <c r="F423" s="95">
        <f t="shared" si="120"/>
        <v>0</v>
      </c>
      <c r="G423" s="95">
        <f t="shared" si="121"/>
        <v>0</v>
      </c>
      <c r="H423" s="95">
        <f t="shared" si="122"/>
        <v>0</v>
      </c>
      <c r="I423" s="95">
        <f t="shared" si="123"/>
        <v>0</v>
      </c>
      <c r="J423" s="95">
        <f t="shared" si="115"/>
        <v>0</v>
      </c>
      <c r="K423" s="105">
        <f t="shared" si="116"/>
        <v>0</v>
      </c>
      <c r="L423" s="95">
        <f t="shared" si="124"/>
        <v>0</v>
      </c>
      <c r="M423" s="95">
        <f t="shared" si="125"/>
        <v>0</v>
      </c>
      <c r="N423" s="95">
        <f t="shared" si="126"/>
        <v>0</v>
      </c>
      <c r="O423" s="95">
        <f t="shared" si="127"/>
        <v>0</v>
      </c>
      <c r="P423" s="95">
        <f t="shared" si="128"/>
        <v>0</v>
      </c>
      <c r="Q423" s="95">
        <f t="shared" si="129"/>
        <v>0</v>
      </c>
      <c r="R423" s="95">
        <f t="shared" si="117"/>
        <v>0</v>
      </c>
      <c r="S423" s="114">
        <f t="shared" si="130"/>
        <v>0</v>
      </c>
      <c r="T423" s="95">
        <f t="shared" si="131"/>
        <v>0</v>
      </c>
      <c r="U423" s="95"/>
      <c r="V423" s="95">
        <f t="shared" si="132"/>
        <v>0</v>
      </c>
      <c r="W423" s="118">
        <f t="shared" si="133"/>
        <v>0</v>
      </c>
    </row>
    <row r="424" spans="1:23">
      <c r="A424" s="147"/>
      <c r="B424" s="147"/>
      <c r="C424" s="148"/>
      <c r="D424" s="92">
        <f t="shared" si="118"/>
        <v>0</v>
      </c>
      <c r="E424" s="95">
        <f t="shared" si="119"/>
        <v>0</v>
      </c>
      <c r="F424" s="95">
        <f t="shared" si="120"/>
        <v>0</v>
      </c>
      <c r="G424" s="95">
        <f t="shared" si="121"/>
        <v>0</v>
      </c>
      <c r="H424" s="95">
        <f t="shared" si="122"/>
        <v>0</v>
      </c>
      <c r="I424" s="95">
        <f t="shared" si="123"/>
        <v>0</v>
      </c>
      <c r="J424" s="95">
        <f t="shared" si="115"/>
        <v>0</v>
      </c>
      <c r="K424" s="105">
        <f t="shared" si="116"/>
        <v>0</v>
      </c>
      <c r="L424" s="95">
        <f t="shared" si="124"/>
        <v>0</v>
      </c>
      <c r="M424" s="95">
        <f t="shared" si="125"/>
        <v>0</v>
      </c>
      <c r="N424" s="95">
        <f t="shared" si="126"/>
        <v>0</v>
      </c>
      <c r="O424" s="95">
        <f t="shared" si="127"/>
        <v>0</v>
      </c>
      <c r="P424" s="95">
        <f t="shared" si="128"/>
        <v>0</v>
      </c>
      <c r="Q424" s="95">
        <f t="shared" si="129"/>
        <v>0</v>
      </c>
      <c r="R424" s="95">
        <f t="shared" si="117"/>
        <v>0</v>
      </c>
      <c r="S424" s="114">
        <f t="shared" si="130"/>
        <v>0</v>
      </c>
      <c r="T424" s="95">
        <f t="shared" si="131"/>
        <v>0</v>
      </c>
      <c r="U424" s="95"/>
      <c r="V424" s="95">
        <f t="shared" si="132"/>
        <v>0</v>
      </c>
      <c r="W424" s="118">
        <f t="shared" si="133"/>
        <v>0</v>
      </c>
    </row>
    <row r="425" spans="1:23">
      <c r="A425" s="158"/>
      <c r="B425" s="158"/>
      <c r="C425" s="159"/>
      <c r="D425" s="92">
        <f t="shared" si="118"/>
        <v>0</v>
      </c>
      <c r="E425" s="95">
        <f t="shared" si="119"/>
        <v>0</v>
      </c>
      <c r="F425" s="95">
        <f t="shared" si="120"/>
        <v>0</v>
      </c>
      <c r="G425" s="95">
        <f t="shared" si="121"/>
        <v>0</v>
      </c>
      <c r="H425" s="95">
        <f t="shared" si="122"/>
        <v>0</v>
      </c>
      <c r="I425" s="95">
        <f t="shared" si="123"/>
        <v>0</v>
      </c>
      <c r="J425" s="95">
        <f t="shared" si="115"/>
        <v>0</v>
      </c>
      <c r="K425" s="105">
        <f t="shared" si="116"/>
        <v>0</v>
      </c>
      <c r="L425" s="95">
        <f t="shared" si="124"/>
        <v>0</v>
      </c>
      <c r="M425" s="95">
        <f t="shared" si="125"/>
        <v>0</v>
      </c>
      <c r="N425" s="95">
        <f t="shared" si="126"/>
        <v>0</v>
      </c>
      <c r="O425" s="95">
        <f t="shared" si="127"/>
        <v>0</v>
      </c>
      <c r="P425" s="95">
        <f t="shared" si="128"/>
        <v>0</v>
      </c>
      <c r="Q425" s="95">
        <f t="shared" si="129"/>
        <v>0</v>
      </c>
      <c r="R425" s="95">
        <f t="shared" si="117"/>
        <v>0</v>
      </c>
      <c r="S425" s="114">
        <f t="shared" si="130"/>
        <v>0</v>
      </c>
      <c r="T425" s="95">
        <f t="shared" si="131"/>
        <v>0</v>
      </c>
      <c r="U425" s="95"/>
      <c r="V425" s="95">
        <f t="shared" si="132"/>
        <v>0</v>
      </c>
      <c r="W425" s="118">
        <f t="shared" si="133"/>
        <v>0</v>
      </c>
    </row>
    <row r="426" spans="1:23">
      <c r="A426" s="147"/>
      <c r="B426" s="147"/>
      <c r="C426" s="148"/>
      <c r="D426" s="92">
        <f t="shared" si="118"/>
        <v>0</v>
      </c>
      <c r="E426" s="95">
        <f t="shared" si="119"/>
        <v>0</v>
      </c>
      <c r="F426" s="95">
        <f t="shared" si="120"/>
        <v>0</v>
      </c>
      <c r="G426" s="95">
        <f t="shared" si="121"/>
        <v>0</v>
      </c>
      <c r="H426" s="95">
        <f t="shared" si="122"/>
        <v>0</v>
      </c>
      <c r="I426" s="95">
        <f t="shared" si="123"/>
        <v>0</v>
      </c>
      <c r="J426" s="95">
        <f t="shared" si="115"/>
        <v>0</v>
      </c>
      <c r="K426" s="105">
        <f t="shared" si="116"/>
        <v>0</v>
      </c>
      <c r="L426" s="95">
        <f t="shared" si="124"/>
        <v>0</v>
      </c>
      <c r="M426" s="95">
        <f t="shared" si="125"/>
        <v>0</v>
      </c>
      <c r="N426" s="95">
        <f t="shared" si="126"/>
        <v>0</v>
      </c>
      <c r="O426" s="95">
        <f t="shared" si="127"/>
        <v>0</v>
      </c>
      <c r="P426" s="95">
        <f t="shared" si="128"/>
        <v>0</v>
      </c>
      <c r="Q426" s="95">
        <f t="shared" si="129"/>
        <v>0</v>
      </c>
      <c r="R426" s="95">
        <f t="shared" si="117"/>
        <v>0</v>
      </c>
      <c r="S426" s="114">
        <f t="shared" si="130"/>
        <v>0</v>
      </c>
      <c r="T426" s="95">
        <f t="shared" si="131"/>
        <v>0</v>
      </c>
      <c r="U426" s="95"/>
      <c r="V426" s="95">
        <f t="shared" si="132"/>
        <v>0</v>
      </c>
      <c r="W426" s="118">
        <f t="shared" si="133"/>
        <v>0</v>
      </c>
    </row>
    <row r="427" spans="1:23">
      <c r="A427" s="144"/>
      <c r="B427" s="144"/>
      <c r="C427" s="125"/>
      <c r="D427" s="92">
        <f t="shared" si="118"/>
        <v>0</v>
      </c>
      <c r="E427" s="95">
        <f t="shared" si="119"/>
        <v>0</v>
      </c>
      <c r="F427" s="95">
        <f t="shared" si="120"/>
        <v>0</v>
      </c>
      <c r="G427" s="95">
        <f t="shared" si="121"/>
        <v>0</v>
      </c>
      <c r="H427" s="95">
        <f t="shared" si="122"/>
        <v>0</v>
      </c>
      <c r="I427" s="95">
        <f t="shared" si="123"/>
        <v>0</v>
      </c>
      <c r="J427" s="95">
        <f t="shared" si="115"/>
        <v>0</v>
      </c>
      <c r="K427" s="105">
        <f t="shared" si="116"/>
        <v>0</v>
      </c>
      <c r="L427" s="95">
        <f t="shared" si="124"/>
        <v>0</v>
      </c>
      <c r="M427" s="95">
        <f t="shared" si="125"/>
        <v>0</v>
      </c>
      <c r="N427" s="95">
        <f t="shared" si="126"/>
        <v>0</v>
      </c>
      <c r="O427" s="95">
        <f t="shared" si="127"/>
        <v>0</v>
      </c>
      <c r="P427" s="95">
        <f t="shared" si="128"/>
        <v>0</v>
      </c>
      <c r="Q427" s="95">
        <f t="shared" si="129"/>
        <v>0</v>
      </c>
      <c r="R427" s="95">
        <f t="shared" si="117"/>
        <v>0</v>
      </c>
      <c r="S427" s="114">
        <f t="shared" si="130"/>
        <v>0</v>
      </c>
      <c r="T427" s="95">
        <f t="shared" si="131"/>
        <v>0</v>
      </c>
      <c r="U427" s="95"/>
      <c r="V427" s="95">
        <f t="shared" si="132"/>
        <v>0</v>
      </c>
      <c r="W427" s="118">
        <f t="shared" si="133"/>
        <v>0</v>
      </c>
    </row>
    <row r="428" spans="1:23">
      <c r="A428" s="144"/>
      <c r="B428" s="144"/>
      <c r="C428" s="125"/>
      <c r="D428" s="92">
        <f t="shared" si="118"/>
        <v>0</v>
      </c>
      <c r="E428" s="95">
        <f t="shared" si="119"/>
        <v>0</v>
      </c>
      <c r="F428" s="95">
        <f t="shared" si="120"/>
        <v>0</v>
      </c>
      <c r="G428" s="95">
        <f t="shared" si="121"/>
        <v>0</v>
      </c>
      <c r="H428" s="95">
        <f t="shared" si="122"/>
        <v>0</v>
      </c>
      <c r="I428" s="95">
        <f t="shared" si="123"/>
        <v>0</v>
      </c>
      <c r="J428" s="95">
        <f t="shared" si="115"/>
        <v>0</v>
      </c>
      <c r="K428" s="105">
        <f t="shared" si="116"/>
        <v>0</v>
      </c>
      <c r="L428" s="95">
        <f t="shared" si="124"/>
        <v>0</v>
      </c>
      <c r="M428" s="95">
        <f t="shared" si="125"/>
        <v>0</v>
      </c>
      <c r="N428" s="95">
        <f t="shared" si="126"/>
        <v>0</v>
      </c>
      <c r="O428" s="95">
        <f t="shared" si="127"/>
        <v>0</v>
      </c>
      <c r="P428" s="95">
        <f t="shared" si="128"/>
        <v>0</v>
      </c>
      <c r="Q428" s="95">
        <f t="shared" si="129"/>
        <v>0</v>
      </c>
      <c r="R428" s="95">
        <f t="shared" si="117"/>
        <v>0</v>
      </c>
      <c r="S428" s="114">
        <f t="shared" si="130"/>
        <v>0</v>
      </c>
      <c r="T428" s="95">
        <f t="shared" si="131"/>
        <v>0</v>
      </c>
      <c r="U428" s="95"/>
      <c r="V428" s="95">
        <f t="shared" si="132"/>
        <v>0</v>
      </c>
      <c r="W428" s="118">
        <f t="shared" si="133"/>
        <v>0</v>
      </c>
    </row>
    <row r="429" spans="1:23">
      <c r="A429" s="138"/>
      <c r="B429" s="138"/>
      <c r="C429" s="125"/>
      <c r="D429" s="92">
        <f t="shared" si="118"/>
        <v>0</v>
      </c>
      <c r="E429" s="95">
        <f t="shared" si="119"/>
        <v>0</v>
      </c>
      <c r="F429" s="95">
        <f t="shared" si="120"/>
        <v>0</v>
      </c>
      <c r="G429" s="95">
        <f t="shared" si="121"/>
        <v>0</v>
      </c>
      <c r="H429" s="95">
        <f t="shared" si="122"/>
        <v>0</v>
      </c>
      <c r="I429" s="95">
        <f t="shared" si="123"/>
        <v>0</v>
      </c>
      <c r="J429" s="95">
        <f t="shared" si="115"/>
        <v>0</v>
      </c>
      <c r="K429" s="105">
        <f t="shared" si="116"/>
        <v>0</v>
      </c>
      <c r="L429" s="95">
        <f t="shared" si="124"/>
        <v>0</v>
      </c>
      <c r="M429" s="95">
        <f t="shared" si="125"/>
        <v>0</v>
      </c>
      <c r="N429" s="95">
        <f t="shared" si="126"/>
        <v>0</v>
      </c>
      <c r="O429" s="95">
        <f t="shared" si="127"/>
        <v>0</v>
      </c>
      <c r="P429" s="95">
        <f t="shared" si="128"/>
        <v>0</v>
      </c>
      <c r="Q429" s="95">
        <f t="shared" si="129"/>
        <v>0</v>
      </c>
      <c r="R429" s="95">
        <f t="shared" si="117"/>
        <v>0</v>
      </c>
      <c r="S429" s="114">
        <f t="shared" si="130"/>
        <v>0</v>
      </c>
      <c r="T429" s="95">
        <f t="shared" si="131"/>
        <v>0</v>
      </c>
      <c r="U429" s="95"/>
      <c r="V429" s="95">
        <f t="shared" si="132"/>
        <v>0</v>
      </c>
      <c r="W429" s="118">
        <f t="shared" si="133"/>
        <v>0</v>
      </c>
    </row>
    <row r="430" spans="1:23">
      <c r="A430" s="138"/>
      <c r="B430" s="138"/>
      <c r="C430" s="125"/>
      <c r="D430" s="92">
        <f t="shared" si="118"/>
        <v>0</v>
      </c>
      <c r="E430" s="95">
        <f t="shared" ref="E430:E440" si="134">J430*$E$3</f>
        <v>0</v>
      </c>
      <c r="F430" s="95">
        <f t="shared" ref="F430:F440" si="135">J430*$F$2</f>
        <v>0</v>
      </c>
      <c r="G430" s="95">
        <f t="shared" ref="G430:G440" si="136">J430*$G$2</f>
        <v>0</v>
      </c>
      <c r="H430" s="95">
        <f t="shared" ref="H430:H440" si="137">J430*$H$2</f>
        <v>0</v>
      </c>
      <c r="I430" s="95">
        <f t="shared" ref="I430:I440" si="138">J430*$I$2</f>
        <v>0</v>
      </c>
      <c r="J430" s="95">
        <f t="shared" ref="J430:J440" si="139">D430*$J$1</f>
        <v>0</v>
      </c>
      <c r="K430" s="105">
        <f t="shared" ref="K430:K439" si="140">D430*$K$1</f>
        <v>0</v>
      </c>
      <c r="L430" s="95">
        <f t="shared" si="124"/>
        <v>0</v>
      </c>
      <c r="M430" s="95">
        <f t="shared" si="125"/>
        <v>0</v>
      </c>
      <c r="N430" s="95">
        <f t="shared" si="126"/>
        <v>0</v>
      </c>
      <c r="O430" s="95">
        <f t="shared" si="127"/>
        <v>0</v>
      </c>
      <c r="P430" s="95">
        <f t="shared" si="128"/>
        <v>0</v>
      </c>
      <c r="Q430" s="95">
        <f t="shared" si="129"/>
        <v>0</v>
      </c>
      <c r="R430" s="95">
        <f t="shared" si="117"/>
        <v>0</v>
      </c>
      <c r="S430" s="114">
        <f t="shared" si="130"/>
        <v>0</v>
      </c>
      <c r="T430" s="95">
        <f t="shared" si="131"/>
        <v>0</v>
      </c>
      <c r="U430" s="95"/>
      <c r="V430" s="95">
        <f t="shared" si="132"/>
        <v>0</v>
      </c>
      <c r="W430" s="118">
        <f t="shared" si="133"/>
        <v>0</v>
      </c>
    </row>
    <row r="431" spans="1:23">
      <c r="A431" s="144"/>
      <c r="B431" s="144"/>
      <c r="C431" s="125"/>
      <c r="D431" s="92">
        <f t="shared" si="118"/>
        <v>0</v>
      </c>
      <c r="E431" s="95">
        <f t="shared" si="134"/>
        <v>0</v>
      </c>
      <c r="F431" s="95">
        <f t="shared" si="135"/>
        <v>0</v>
      </c>
      <c r="G431" s="95">
        <f t="shared" si="136"/>
        <v>0</v>
      </c>
      <c r="H431" s="95">
        <f t="shared" si="137"/>
        <v>0</v>
      </c>
      <c r="I431" s="95">
        <f t="shared" si="138"/>
        <v>0</v>
      </c>
      <c r="J431" s="95">
        <f t="shared" si="139"/>
        <v>0</v>
      </c>
      <c r="K431" s="105">
        <f t="shared" si="140"/>
        <v>0</v>
      </c>
      <c r="L431" s="95">
        <f t="shared" si="124"/>
        <v>0</v>
      </c>
      <c r="M431" s="95">
        <f t="shared" si="125"/>
        <v>0</v>
      </c>
      <c r="N431" s="95">
        <f t="shared" si="126"/>
        <v>0</v>
      </c>
      <c r="O431" s="95">
        <f t="shared" si="127"/>
        <v>0</v>
      </c>
      <c r="P431" s="95">
        <f t="shared" si="128"/>
        <v>0</v>
      </c>
      <c r="Q431" s="95">
        <f t="shared" si="129"/>
        <v>0</v>
      </c>
      <c r="R431" s="95">
        <f t="shared" si="117"/>
        <v>0</v>
      </c>
      <c r="S431" s="114">
        <f t="shared" si="130"/>
        <v>0</v>
      </c>
      <c r="T431" s="95">
        <f t="shared" si="131"/>
        <v>0</v>
      </c>
      <c r="U431" s="95"/>
      <c r="V431" s="95">
        <f t="shared" si="132"/>
        <v>0</v>
      </c>
      <c r="W431" s="118">
        <f t="shared" si="133"/>
        <v>0</v>
      </c>
    </row>
    <row r="432" spans="1:23">
      <c r="A432" s="138"/>
      <c r="B432" s="144"/>
      <c r="C432" s="125"/>
      <c r="D432" s="92">
        <f t="shared" si="118"/>
        <v>0</v>
      </c>
      <c r="E432" s="95">
        <f t="shared" si="134"/>
        <v>0</v>
      </c>
      <c r="F432" s="95">
        <f t="shared" si="135"/>
        <v>0</v>
      </c>
      <c r="G432" s="95">
        <f t="shared" si="136"/>
        <v>0</v>
      </c>
      <c r="H432" s="95">
        <f t="shared" si="137"/>
        <v>0</v>
      </c>
      <c r="I432" s="95">
        <f t="shared" si="138"/>
        <v>0</v>
      </c>
      <c r="J432" s="95">
        <f t="shared" si="139"/>
        <v>0</v>
      </c>
      <c r="K432" s="105">
        <f t="shared" si="140"/>
        <v>0</v>
      </c>
      <c r="L432" s="95">
        <f t="shared" si="124"/>
        <v>0</v>
      </c>
      <c r="M432" s="95">
        <f t="shared" si="125"/>
        <v>0</v>
      </c>
      <c r="N432" s="95">
        <f t="shared" si="126"/>
        <v>0</v>
      </c>
      <c r="O432" s="95">
        <f t="shared" si="127"/>
        <v>0</v>
      </c>
      <c r="P432" s="95">
        <f t="shared" si="128"/>
        <v>0</v>
      </c>
      <c r="Q432" s="95">
        <f t="shared" si="129"/>
        <v>0</v>
      </c>
      <c r="R432" s="95">
        <f t="shared" si="117"/>
        <v>0</v>
      </c>
      <c r="S432" s="114">
        <f t="shared" si="130"/>
        <v>0</v>
      </c>
      <c r="T432" s="95">
        <f t="shared" si="131"/>
        <v>0</v>
      </c>
      <c r="U432" s="95"/>
      <c r="V432" s="95">
        <f t="shared" si="132"/>
        <v>0</v>
      </c>
      <c r="W432" s="118">
        <f t="shared" si="133"/>
        <v>0</v>
      </c>
    </row>
    <row r="433" spans="1:23">
      <c r="A433" s="144"/>
      <c r="B433" s="144"/>
      <c r="C433" s="125"/>
      <c r="D433" s="92">
        <f t="shared" si="118"/>
        <v>0</v>
      </c>
      <c r="E433" s="95">
        <f t="shared" si="134"/>
        <v>0</v>
      </c>
      <c r="F433" s="95">
        <f t="shared" si="135"/>
        <v>0</v>
      </c>
      <c r="G433" s="95">
        <f t="shared" si="136"/>
        <v>0</v>
      </c>
      <c r="H433" s="95">
        <f t="shared" si="137"/>
        <v>0</v>
      </c>
      <c r="I433" s="95">
        <f t="shared" si="138"/>
        <v>0</v>
      </c>
      <c r="J433" s="95">
        <f t="shared" si="139"/>
        <v>0</v>
      </c>
      <c r="K433" s="105">
        <f t="shared" si="140"/>
        <v>0</v>
      </c>
      <c r="L433" s="95">
        <f t="shared" si="124"/>
        <v>0</v>
      </c>
      <c r="M433" s="95">
        <f t="shared" si="125"/>
        <v>0</v>
      </c>
      <c r="N433" s="95">
        <f t="shared" si="126"/>
        <v>0</v>
      </c>
      <c r="O433" s="95">
        <f t="shared" si="127"/>
        <v>0</v>
      </c>
      <c r="P433" s="95">
        <f t="shared" si="128"/>
        <v>0</v>
      </c>
      <c r="Q433" s="95">
        <f t="shared" si="129"/>
        <v>0</v>
      </c>
      <c r="R433" s="95">
        <f t="shared" si="117"/>
        <v>0</v>
      </c>
      <c r="S433" s="114">
        <f t="shared" si="130"/>
        <v>0</v>
      </c>
      <c r="T433" s="95">
        <f t="shared" si="131"/>
        <v>0</v>
      </c>
      <c r="U433" s="95"/>
      <c r="V433" s="95">
        <f t="shared" si="132"/>
        <v>0</v>
      </c>
      <c r="W433" s="118">
        <f t="shared" si="133"/>
        <v>0</v>
      </c>
    </row>
    <row r="434" spans="1:23">
      <c r="A434" s="144"/>
      <c r="B434" s="144"/>
      <c r="C434" s="125"/>
      <c r="D434" s="92">
        <f t="shared" si="118"/>
        <v>0</v>
      </c>
      <c r="E434" s="95">
        <f t="shared" si="134"/>
        <v>0</v>
      </c>
      <c r="F434" s="95">
        <f t="shared" si="135"/>
        <v>0</v>
      </c>
      <c r="G434" s="95">
        <f t="shared" si="136"/>
        <v>0</v>
      </c>
      <c r="H434" s="95">
        <f t="shared" si="137"/>
        <v>0</v>
      </c>
      <c r="I434" s="95">
        <f t="shared" si="138"/>
        <v>0</v>
      </c>
      <c r="J434" s="95">
        <f t="shared" si="139"/>
        <v>0</v>
      </c>
      <c r="K434" s="105">
        <f t="shared" si="140"/>
        <v>0</v>
      </c>
      <c r="L434" s="95">
        <f t="shared" si="124"/>
        <v>0</v>
      </c>
      <c r="M434" s="95">
        <f t="shared" si="125"/>
        <v>0</v>
      </c>
      <c r="N434" s="95">
        <f t="shared" si="126"/>
        <v>0</v>
      </c>
      <c r="O434" s="95">
        <f t="shared" si="127"/>
        <v>0</v>
      </c>
      <c r="P434" s="95">
        <f t="shared" si="128"/>
        <v>0</v>
      </c>
      <c r="Q434" s="95">
        <f t="shared" si="129"/>
        <v>0</v>
      </c>
      <c r="R434" s="95">
        <f t="shared" si="117"/>
        <v>0</v>
      </c>
      <c r="S434" s="114">
        <f t="shared" si="130"/>
        <v>0</v>
      </c>
      <c r="T434" s="95">
        <f t="shared" si="131"/>
        <v>0</v>
      </c>
      <c r="U434" s="95"/>
      <c r="V434" s="95">
        <f t="shared" si="132"/>
        <v>0</v>
      </c>
      <c r="W434" s="118">
        <f t="shared" si="133"/>
        <v>0</v>
      </c>
    </row>
    <row r="435" spans="1:23">
      <c r="A435" s="144"/>
      <c r="B435" s="144"/>
      <c r="C435" s="125"/>
      <c r="D435" s="92">
        <f t="shared" si="118"/>
        <v>0</v>
      </c>
      <c r="E435" s="95">
        <f t="shared" si="134"/>
        <v>0</v>
      </c>
      <c r="F435" s="95">
        <f t="shared" si="135"/>
        <v>0</v>
      </c>
      <c r="G435" s="95">
        <f t="shared" si="136"/>
        <v>0</v>
      </c>
      <c r="H435" s="95">
        <f t="shared" si="137"/>
        <v>0</v>
      </c>
      <c r="I435" s="95">
        <f t="shared" si="138"/>
        <v>0</v>
      </c>
      <c r="J435" s="95">
        <f t="shared" si="139"/>
        <v>0</v>
      </c>
      <c r="K435" s="105">
        <f t="shared" si="140"/>
        <v>0</v>
      </c>
      <c r="L435" s="95">
        <f t="shared" si="124"/>
        <v>0</v>
      </c>
      <c r="M435" s="95">
        <f t="shared" si="125"/>
        <v>0</v>
      </c>
      <c r="N435" s="95">
        <f t="shared" si="126"/>
        <v>0</v>
      </c>
      <c r="O435" s="95">
        <f t="shared" si="127"/>
        <v>0</v>
      </c>
      <c r="P435" s="95">
        <f t="shared" si="128"/>
        <v>0</v>
      </c>
      <c r="Q435" s="95">
        <f t="shared" si="129"/>
        <v>0</v>
      </c>
      <c r="R435" s="95">
        <f t="shared" si="117"/>
        <v>0</v>
      </c>
      <c r="S435" s="114">
        <f t="shared" si="130"/>
        <v>0</v>
      </c>
      <c r="T435" s="95">
        <f t="shared" si="131"/>
        <v>0</v>
      </c>
      <c r="U435" s="95"/>
      <c r="V435" s="95">
        <f t="shared" si="132"/>
        <v>0</v>
      </c>
      <c r="W435" s="118">
        <f t="shared" si="133"/>
        <v>0</v>
      </c>
    </row>
    <row r="436" spans="1:23">
      <c r="A436" s="146"/>
      <c r="B436" s="146"/>
      <c r="C436" s="125"/>
      <c r="D436" s="92">
        <f t="shared" si="118"/>
        <v>0</v>
      </c>
      <c r="E436" s="95">
        <f t="shared" si="134"/>
        <v>0</v>
      </c>
      <c r="F436" s="95">
        <f t="shared" si="135"/>
        <v>0</v>
      </c>
      <c r="G436" s="95">
        <f t="shared" si="136"/>
        <v>0</v>
      </c>
      <c r="H436" s="95">
        <f t="shared" si="137"/>
        <v>0</v>
      </c>
      <c r="I436" s="95">
        <f t="shared" si="138"/>
        <v>0</v>
      </c>
      <c r="J436" s="95">
        <f t="shared" si="139"/>
        <v>0</v>
      </c>
      <c r="K436" s="105">
        <f t="shared" si="140"/>
        <v>0</v>
      </c>
      <c r="L436" s="95">
        <f t="shared" si="124"/>
        <v>0</v>
      </c>
      <c r="M436" s="95">
        <f t="shared" si="125"/>
        <v>0</v>
      </c>
      <c r="N436" s="95">
        <f t="shared" si="126"/>
        <v>0</v>
      </c>
      <c r="O436" s="95">
        <f t="shared" si="127"/>
        <v>0</v>
      </c>
      <c r="P436" s="95">
        <f t="shared" si="128"/>
        <v>0</v>
      </c>
      <c r="Q436" s="95">
        <f t="shared" si="129"/>
        <v>0</v>
      </c>
      <c r="R436" s="95">
        <f t="shared" si="117"/>
        <v>0</v>
      </c>
      <c r="S436" s="114">
        <f t="shared" si="130"/>
        <v>0</v>
      </c>
      <c r="T436" s="95">
        <f t="shared" si="131"/>
        <v>0</v>
      </c>
      <c r="U436" s="95"/>
      <c r="V436" s="95">
        <f t="shared" si="132"/>
        <v>0</v>
      </c>
      <c r="W436" s="118">
        <f t="shared" si="133"/>
        <v>0</v>
      </c>
    </row>
    <row r="437" spans="1:23">
      <c r="A437" s="147"/>
      <c r="B437" s="147"/>
      <c r="C437" s="148"/>
      <c r="D437" s="92">
        <f t="shared" si="118"/>
        <v>0</v>
      </c>
      <c r="E437" s="95">
        <f t="shared" si="134"/>
        <v>0</v>
      </c>
      <c r="F437" s="95">
        <f t="shared" si="135"/>
        <v>0</v>
      </c>
      <c r="G437" s="95">
        <f t="shared" si="136"/>
        <v>0</v>
      </c>
      <c r="H437" s="95">
        <f t="shared" si="137"/>
        <v>0</v>
      </c>
      <c r="I437" s="95">
        <f t="shared" si="138"/>
        <v>0</v>
      </c>
      <c r="J437" s="95">
        <f t="shared" si="139"/>
        <v>0</v>
      </c>
      <c r="K437" s="105">
        <f t="shared" si="140"/>
        <v>0</v>
      </c>
      <c r="L437" s="95">
        <f t="shared" si="124"/>
        <v>0</v>
      </c>
      <c r="M437" s="95">
        <f t="shared" si="125"/>
        <v>0</v>
      </c>
      <c r="N437" s="95">
        <f t="shared" si="126"/>
        <v>0</v>
      </c>
      <c r="O437" s="95">
        <f t="shared" si="127"/>
        <v>0</v>
      </c>
      <c r="P437" s="95">
        <f t="shared" si="128"/>
        <v>0</v>
      </c>
      <c r="Q437" s="95">
        <f t="shared" si="129"/>
        <v>0</v>
      </c>
      <c r="R437" s="95">
        <f t="shared" si="117"/>
        <v>0</v>
      </c>
      <c r="S437" s="114">
        <f t="shared" si="130"/>
        <v>0</v>
      </c>
      <c r="T437" s="95">
        <f t="shared" si="131"/>
        <v>0</v>
      </c>
      <c r="U437" s="95"/>
      <c r="V437" s="95">
        <f t="shared" si="132"/>
        <v>0</v>
      </c>
      <c r="W437" s="118">
        <f t="shared" si="133"/>
        <v>0</v>
      </c>
    </row>
    <row r="438" spans="1:23">
      <c r="A438" s="144"/>
      <c r="B438" s="144"/>
      <c r="C438" s="125"/>
      <c r="D438" s="92">
        <f t="shared" si="118"/>
        <v>0</v>
      </c>
      <c r="E438" s="95">
        <f t="shared" si="134"/>
        <v>0</v>
      </c>
      <c r="F438" s="95">
        <f t="shared" si="135"/>
        <v>0</v>
      </c>
      <c r="G438" s="95">
        <f t="shared" si="136"/>
        <v>0</v>
      </c>
      <c r="H438" s="95">
        <f t="shared" si="137"/>
        <v>0</v>
      </c>
      <c r="I438" s="95">
        <f t="shared" si="138"/>
        <v>0</v>
      </c>
      <c r="J438" s="95">
        <f t="shared" si="139"/>
        <v>0</v>
      </c>
      <c r="K438" s="105">
        <f t="shared" si="140"/>
        <v>0</v>
      </c>
      <c r="L438" s="95">
        <f t="shared" si="124"/>
        <v>0</v>
      </c>
      <c r="M438" s="95">
        <f t="shared" si="125"/>
        <v>0</v>
      </c>
      <c r="N438" s="95">
        <f t="shared" si="126"/>
        <v>0</v>
      </c>
      <c r="O438" s="95">
        <f t="shared" si="127"/>
        <v>0</v>
      </c>
      <c r="P438" s="95">
        <f t="shared" si="128"/>
        <v>0</v>
      </c>
      <c r="Q438" s="95">
        <f t="shared" si="129"/>
        <v>0</v>
      </c>
      <c r="R438" s="95">
        <f t="shared" si="117"/>
        <v>0</v>
      </c>
      <c r="S438" s="114">
        <f t="shared" si="130"/>
        <v>0</v>
      </c>
      <c r="T438" s="95">
        <f t="shared" si="131"/>
        <v>0</v>
      </c>
      <c r="U438" s="95"/>
      <c r="V438" s="95">
        <f t="shared" si="132"/>
        <v>0</v>
      </c>
      <c r="W438" s="118">
        <f t="shared" si="133"/>
        <v>0</v>
      </c>
    </row>
    <row r="439" spans="1:23">
      <c r="A439" s="126"/>
      <c r="B439" s="127"/>
      <c r="C439" s="125"/>
      <c r="D439" s="92">
        <f t="shared" si="118"/>
        <v>0</v>
      </c>
      <c r="E439" s="95">
        <f t="shared" si="134"/>
        <v>0</v>
      </c>
      <c r="F439" s="95">
        <f t="shared" si="135"/>
        <v>0</v>
      </c>
      <c r="G439" s="95">
        <f t="shared" si="136"/>
        <v>0</v>
      </c>
      <c r="H439" s="95">
        <f t="shared" si="137"/>
        <v>0</v>
      </c>
      <c r="I439" s="95">
        <f t="shared" si="138"/>
        <v>0</v>
      </c>
      <c r="J439" s="95">
        <f t="shared" si="139"/>
        <v>0</v>
      </c>
      <c r="K439" s="105">
        <f t="shared" si="140"/>
        <v>0</v>
      </c>
      <c r="L439" s="95">
        <f t="shared" si="124"/>
        <v>0</v>
      </c>
      <c r="M439" s="95">
        <f t="shared" si="125"/>
        <v>0</v>
      </c>
      <c r="N439" s="95">
        <f t="shared" si="126"/>
        <v>0</v>
      </c>
      <c r="O439" s="95">
        <f t="shared" si="127"/>
        <v>0</v>
      </c>
      <c r="P439" s="95">
        <f t="shared" si="128"/>
        <v>0</v>
      </c>
      <c r="Q439" s="95">
        <f t="shared" si="129"/>
        <v>0</v>
      </c>
      <c r="R439" s="95">
        <f t="shared" si="117"/>
        <v>0</v>
      </c>
      <c r="S439" s="114">
        <f t="shared" si="130"/>
        <v>0</v>
      </c>
      <c r="T439" s="95">
        <f t="shared" si="131"/>
        <v>0</v>
      </c>
      <c r="U439" s="95"/>
      <c r="V439" s="95">
        <f t="shared" si="132"/>
        <v>0</v>
      </c>
      <c r="W439" s="118">
        <f t="shared" si="133"/>
        <v>0</v>
      </c>
    </row>
    <row r="440" spans="1:23">
      <c r="A440" s="167"/>
      <c r="B440" s="167"/>
      <c r="C440" s="159"/>
      <c r="D440" s="92">
        <f t="shared" si="118"/>
        <v>0</v>
      </c>
      <c r="E440" s="95">
        <f t="shared" si="134"/>
        <v>0</v>
      </c>
      <c r="F440" s="95">
        <f t="shared" si="135"/>
        <v>0</v>
      </c>
      <c r="G440" s="95">
        <f t="shared" si="136"/>
        <v>0</v>
      </c>
      <c r="H440" s="95">
        <f t="shared" si="137"/>
        <v>0</v>
      </c>
      <c r="I440" s="95">
        <f t="shared" si="138"/>
        <v>0</v>
      </c>
      <c r="J440" s="95">
        <f t="shared" si="139"/>
        <v>0</v>
      </c>
      <c r="K440" s="133">
        <f t="shared" ref="K440:K451" si="141">D440*$K$1</f>
        <v>0</v>
      </c>
      <c r="L440" s="132">
        <f t="shared" ref="L440:L451" si="142">R440*$L$3</f>
        <v>0</v>
      </c>
      <c r="M440" s="132">
        <f t="shared" ref="M440:M451" si="143">R440*$M$2</f>
        <v>0</v>
      </c>
      <c r="N440" s="132">
        <f t="shared" ref="N440:N451" si="144">R440*$N$2</f>
        <v>0</v>
      </c>
      <c r="O440" s="132">
        <f t="shared" ref="O440:O451" si="145">R440*$O$2</f>
        <v>0</v>
      </c>
      <c r="P440" s="132">
        <f t="shared" ref="P440:P451" si="146">R440*$P$2</f>
        <v>0</v>
      </c>
      <c r="Q440" s="132">
        <f t="shared" ref="Q440:Q451" si="147">R440*$Q$3</f>
        <v>0</v>
      </c>
      <c r="R440" s="132">
        <f t="shared" ref="R440:R451" si="148">D440*$R$1</f>
        <v>0</v>
      </c>
      <c r="S440" s="134">
        <f t="shared" ref="S440:S451" si="149">Q440+P440+O440+N440+M440+L440+D440</f>
        <v>0</v>
      </c>
      <c r="T440" s="132">
        <f t="shared" ref="T440:T451" si="150">D440*$T$1</f>
        <v>0</v>
      </c>
      <c r="U440" s="132"/>
      <c r="V440" s="132">
        <f t="shared" ref="V440:V451" si="151">D440*$V$1</f>
        <v>0</v>
      </c>
      <c r="W440" s="135">
        <f t="shared" ref="W440:W451" si="152">K440/1.21</f>
        <v>0</v>
      </c>
    </row>
    <row r="441" spans="1:23">
      <c r="A441" s="144"/>
      <c r="B441" s="144"/>
      <c r="C441" s="125"/>
      <c r="D441" s="92">
        <f t="shared" si="118"/>
        <v>0</v>
      </c>
      <c r="E441" s="95">
        <f t="shared" ref="E441:E451" si="153">J441*$E$3</f>
        <v>0</v>
      </c>
      <c r="F441" s="95">
        <f t="shared" ref="F441:F451" si="154">J441*$F$2</f>
        <v>0</v>
      </c>
      <c r="G441" s="95">
        <f t="shared" ref="G441:G451" si="155">J441*$G$2</f>
        <v>0</v>
      </c>
      <c r="H441" s="95">
        <f t="shared" ref="H441:H451" si="156">J441*$H$2</f>
        <v>0</v>
      </c>
      <c r="I441" s="95">
        <f t="shared" ref="I441:I451" si="157">J441*$I$2</f>
        <v>0</v>
      </c>
      <c r="J441" s="95">
        <f t="shared" ref="J441:J451" si="158">D441*$J$1</f>
        <v>0</v>
      </c>
      <c r="K441" s="133">
        <f t="shared" si="141"/>
        <v>0</v>
      </c>
      <c r="L441" s="132">
        <f t="shared" si="142"/>
        <v>0</v>
      </c>
      <c r="M441" s="132">
        <f t="shared" si="143"/>
        <v>0</v>
      </c>
      <c r="N441" s="132">
        <f t="shared" si="144"/>
        <v>0</v>
      </c>
      <c r="O441" s="132">
        <f t="shared" si="145"/>
        <v>0</v>
      </c>
      <c r="P441" s="132">
        <f t="shared" si="146"/>
        <v>0</v>
      </c>
      <c r="Q441" s="132">
        <f t="shared" si="147"/>
        <v>0</v>
      </c>
      <c r="R441" s="132">
        <f t="shared" si="148"/>
        <v>0</v>
      </c>
      <c r="S441" s="134">
        <f t="shared" si="149"/>
        <v>0</v>
      </c>
      <c r="T441" s="132">
        <f t="shared" si="150"/>
        <v>0</v>
      </c>
      <c r="U441" s="132"/>
      <c r="V441" s="132">
        <f t="shared" si="151"/>
        <v>0</v>
      </c>
      <c r="W441" s="135">
        <f t="shared" si="152"/>
        <v>0</v>
      </c>
    </row>
    <row r="442" spans="1:23">
      <c r="A442" s="126"/>
      <c r="B442" s="127"/>
      <c r="C442" s="125"/>
      <c r="D442" s="92">
        <f t="shared" si="118"/>
        <v>0</v>
      </c>
      <c r="E442" s="95">
        <f t="shared" si="153"/>
        <v>0</v>
      </c>
      <c r="F442" s="95">
        <f t="shared" si="154"/>
        <v>0</v>
      </c>
      <c r="G442" s="95">
        <f t="shared" si="155"/>
        <v>0</v>
      </c>
      <c r="H442" s="95">
        <f t="shared" si="156"/>
        <v>0</v>
      </c>
      <c r="I442" s="95">
        <f t="shared" si="157"/>
        <v>0</v>
      </c>
      <c r="J442" s="95">
        <f t="shared" si="158"/>
        <v>0</v>
      </c>
      <c r="K442" s="133">
        <f t="shared" si="141"/>
        <v>0</v>
      </c>
      <c r="L442" s="132">
        <f t="shared" si="142"/>
        <v>0</v>
      </c>
      <c r="M442" s="132">
        <f t="shared" si="143"/>
        <v>0</v>
      </c>
      <c r="N442" s="132">
        <f t="shared" si="144"/>
        <v>0</v>
      </c>
      <c r="O442" s="132">
        <f t="shared" si="145"/>
        <v>0</v>
      </c>
      <c r="P442" s="132">
        <f t="shared" si="146"/>
        <v>0</v>
      </c>
      <c r="Q442" s="132">
        <f t="shared" si="147"/>
        <v>0</v>
      </c>
      <c r="R442" s="132">
        <f t="shared" si="148"/>
        <v>0</v>
      </c>
      <c r="S442" s="134">
        <f t="shared" si="149"/>
        <v>0</v>
      </c>
      <c r="T442" s="132">
        <f t="shared" si="150"/>
        <v>0</v>
      </c>
      <c r="U442" s="132"/>
      <c r="V442" s="132">
        <f t="shared" si="151"/>
        <v>0</v>
      </c>
      <c r="W442" s="135">
        <f t="shared" si="152"/>
        <v>0</v>
      </c>
    </row>
    <row r="443" spans="1:23">
      <c r="A443" s="126"/>
      <c r="B443" s="127"/>
      <c r="C443" s="125"/>
      <c r="D443" s="92">
        <f t="shared" si="118"/>
        <v>0</v>
      </c>
      <c r="E443" s="95">
        <f t="shared" si="153"/>
        <v>0</v>
      </c>
      <c r="F443" s="95">
        <f t="shared" si="154"/>
        <v>0</v>
      </c>
      <c r="G443" s="95">
        <f t="shared" si="155"/>
        <v>0</v>
      </c>
      <c r="H443" s="95">
        <f t="shared" si="156"/>
        <v>0</v>
      </c>
      <c r="I443" s="95">
        <f t="shared" si="157"/>
        <v>0</v>
      </c>
      <c r="J443" s="95">
        <f t="shared" si="158"/>
        <v>0</v>
      </c>
      <c r="K443" s="133">
        <f t="shared" si="141"/>
        <v>0</v>
      </c>
      <c r="L443" s="132">
        <f t="shared" si="142"/>
        <v>0</v>
      </c>
      <c r="M443" s="132">
        <f t="shared" si="143"/>
        <v>0</v>
      </c>
      <c r="N443" s="132">
        <f t="shared" si="144"/>
        <v>0</v>
      </c>
      <c r="O443" s="132">
        <f t="shared" si="145"/>
        <v>0</v>
      </c>
      <c r="P443" s="132">
        <f t="shared" si="146"/>
        <v>0</v>
      </c>
      <c r="Q443" s="132">
        <f t="shared" si="147"/>
        <v>0</v>
      </c>
      <c r="R443" s="132">
        <f t="shared" si="148"/>
        <v>0</v>
      </c>
      <c r="S443" s="134">
        <f t="shared" si="149"/>
        <v>0</v>
      </c>
      <c r="T443" s="132">
        <f t="shared" si="150"/>
        <v>0</v>
      </c>
      <c r="U443" s="132"/>
      <c r="V443" s="132">
        <f t="shared" si="151"/>
        <v>0</v>
      </c>
      <c r="W443" s="135">
        <f t="shared" si="152"/>
        <v>0</v>
      </c>
    </row>
    <row r="444" spans="1:23">
      <c r="A444" s="158"/>
      <c r="B444" s="158"/>
      <c r="C444" s="159"/>
      <c r="D444" s="92">
        <f t="shared" si="118"/>
        <v>0</v>
      </c>
      <c r="E444" s="95">
        <f t="shared" si="153"/>
        <v>0</v>
      </c>
      <c r="F444" s="95">
        <f t="shared" si="154"/>
        <v>0</v>
      </c>
      <c r="G444" s="95">
        <f t="shared" si="155"/>
        <v>0</v>
      </c>
      <c r="H444" s="95">
        <f t="shared" si="156"/>
        <v>0</v>
      </c>
      <c r="I444" s="95">
        <f t="shared" si="157"/>
        <v>0</v>
      </c>
      <c r="J444" s="95">
        <f t="shared" si="158"/>
        <v>0</v>
      </c>
      <c r="K444" s="133">
        <f t="shared" si="141"/>
        <v>0</v>
      </c>
      <c r="L444" s="132">
        <f t="shared" si="142"/>
        <v>0</v>
      </c>
      <c r="M444" s="132">
        <f t="shared" si="143"/>
        <v>0</v>
      </c>
      <c r="N444" s="132">
        <f t="shared" si="144"/>
        <v>0</v>
      </c>
      <c r="O444" s="132">
        <f t="shared" si="145"/>
        <v>0</v>
      </c>
      <c r="P444" s="132">
        <f t="shared" si="146"/>
        <v>0</v>
      </c>
      <c r="Q444" s="132">
        <f t="shared" si="147"/>
        <v>0</v>
      </c>
      <c r="R444" s="132">
        <f t="shared" si="148"/>
        <v>0</v>
      </c>
      <c r="S444" s="134">
        <f t="shared" si="149"/>
        <v>0</v>
      </c>
      <c r="T444" s="132">
        <f t="shared" si="150"/>
        <v>0</v>
      </c>
      <c r="U444" s="132"/>
      <c r="V444" s="132">
        <f t="shared" si="151"/>
        <v>0</v>
      </c>
      <c r="W444" s="135">
        <f t="shared" si="152"/>
        <v>0</v>
      </c>
    </row>
    <row r="445" spans="1:23">
      <c r="A445" s="126"/>
      <c r="B445" s="127"/>
      <c r="C445" s="128"/>
      <c r="D445" s="92">
        <f t="shared" si="118"/>
        <v>0</v>
      </c>
      <c r="E445" s="95">
        <f t="shared" si="153"/>
        <v>0</v>
      </c>
      <c r="F445" s="95">
        <f t="shared" si="154"/>
        <v>0</v>
      </c>
      <c r="G445" s="95">
        <f t="shared" si="155"/>
        <v>0</v>
      </c>
      <c r="H445" s="95">
        <f t="shared" si="156"/>
        <v>0</v>
      </c>
      <c r="I445" s="95">
        <f t="shared" si="157"/>
        <v>0</v>
      </c>
      <c r="J445" s="95">
        <f t="shared" si="158"/>
        <v>0</v>
      </c>
      <c r="K445" s="133">
        <f t="shared" si="141"/>
        <v>0</v>
      </c>
      <c r="L445" s="132">
        <f t="shared" si="142"/>
        <v>0</v>
      </c>
      <c r="M445" s="132">
        <f t="shared" si="143"/>
        <v>0</v>
      </c>
      <c r="N445" s="132">
        <f t="shared" si="144"/>
        <v>0</v>
      </c>
      <c r="O445" s="132">
        <f t="shared" si="145"/>
        <v>0</v>
      </c>
      <c r="P445" s="132">
        <f t="shared" si="146"/>
        <v>0</v>
      </c>
      <c r="Q445" s="132">
        <f t="shared" si="147"/>
        <v>0</v>
      </c>
      <c r="R445" s="132">
        <f t="shared" si="148"/>
        <v>0</v>
      </c>
      <c r="S445" s="134">
        <f t="shared" si="149"/>
        <v>0</v>
      </c>
      <c r="T445" s="132">
        <f t="shared" si="150"/>
        <v>0</v>
      </c>
      <c r="U445" s="132"/>
      <c r="V445" s="132">
        <f t="shared" si="151"/>
        <v>0</v>
      </c>
      <c r="W445" s="135">
        <f t="shared" si="152"/>
        <v>0</v>
      </c>
    </row>
    <row r="446" spans="1:23">
      <c r="A446" s="144"/>
      <c r="B446" s="144"/>
      <c r="C446" s="125"/>
      <c r="D446" s="92">
        <f t="shared" si="118"/>
        <v>0</v>
      </c>
      <c r="E446" s="95">
        <f t="shared" si="153"/>
        <v>0</v>
      </c>
      <c r="F446" s="95">
        <f t="shared" si="154"/>
        <v>0</v>
      </c>
      <c r="G446" s="95">
        <f t="shared" si="155"/>
        <v>0</v>
      </c>
      <c r="H446" s="95">
        <f t="shared" si="156"/>
        <v>0</v>
      </c>
      <c r="I446" s="95">
        <f t="shared" si="157"/>
        <v>0</v>
      </c>
      <c r="J446" s="95">
        <f t="shared" si="158"/>
        <v>0</v>
      </c>
      <c r="K446" s="133">
        <f t="shared" si="141"/>
        <v>0</v>
      </c>
      <c r="L446" s="132">
        <f t="shared" si="142"/>
        <v>0</v>
      </c>
      <c r="M446" s="132">
        <f t="shared" si="143"/>
        <v>0</v>
      </c>
      <c r="N446" s="132">
        <f t="shared" si="144"/>
        <v>0</v>
      </c>
      <c r="O446" s="132">
        <f t="shared" si="145"/>
        <v>0</v>
      </c>
      <c r="P446" s="132">
        <f t="shared" si="146"/>
        <v>0</v>
      </c>
      <c r="Q446" s="132">
        <f t="shared" si="147"/>
        <v>0</v>
      </c>
      <c r="R446" s="132">
        <f t="shared" si="148"/>
        <v>0</v>
      </c>
      <c r="S446" s="134">
        <f t="shared" si="149"/>
        <v>0</v>
      </c>
      <c r="T446" s="132">
        <f t="shared" si="150"/>
        <v>0</v>
      </c>
      <c r="U446" s="132"/>
      <c r="V446" s="132">
        <f t="shared" si="151"/>
        <v>0</v>
      </c>
      <c r="W446" s="135">
        <f t="shared" si="152"/>
        <v>0</v>
      </c>
    </row>
    <row r="447" spans="1:23">
      <c r="A447" s="144"/>
      <c r="B447" s="144"/>
      <c r="C447" s="125"/>
      <c r="D447" s="92">
        <f t="shared" si="118"/>
        <v>0</v>
      </c>
      <c r="E447" s="95">
        <f t="shared" si="153"/>
        <v>0</v>
      </c>
      <c r="F447" s="95">
        <f t="shared" si="154"/>
        <v>0</v>
      </c>
      <c r="G447" s="95">
        <f t="shared" si="155"/>
        <v>0</v>
      </c>
      <c r="H447" s="95">
        <f t="shared" si="156"/>
        <v>0</v>
      </c>
      <c r="I447" s="95">
        <f t="shared" si="157"/>
        <v>0</v>
      </c>
      <c r="J447" s="95">
        <f t="shared" si="158"/>
        <v>0</v>
      </c>
      <c r="K447" s="133">
        <f t="shared" si="141"/>
        <v>0</v>
      </c>
      <c r="L447" s="132">
        <f t="shared" si="142"/>
        <v>0</v>
      </c>
      <c r="M447" s="132">
        <f t="shared" si="143"/>
        <v>0</v>
      </c>
      <c r="N447" s="132">
        <f t="shared" si="144"/>
        <v>0</v>
      </c>
      <c r="O447" s="132">
        <f t="shared" si="145"/>
        <v>0</v>
      </c>
      <c r="P447" s="132">
        <f t="shared" si="146"/>
        <v>0</v>
      </c>
      <c r="Q447" s="132">
        <f t="shared" si="147"/>
        <v>0</v>
      </c>
      <c r="R447" s="132">
        <f t="shared" si="148"/>
        <v>0</v>
      </c>
      <c r="S447" s="134">
        <f t="shared" si="149"/>
        <v>0</v>
      </c>
      <c r="T447" s="132">
        <f t="shared" si="150"/>
        <v>0</v>
      </c>
      <c r="U447" s="132"/>
      <c r="V447" s="132">
        <f t="shared" si="151"/>
        <v>0</v>
      </c>
      <c r="W447" s="135">
        <f t="shared" si="152"/>
        <v>0</v>
      </c>
    </row>
    <row r="448" spans="1:23">
      <c r="A448" s="25"/>
      <c r="B448" s="25"/>
      <c r="C448" s="169"/>
      <c r="D448" s="92">
        <f t="shared" si="118"/>
        <v>0</v>
      </c>
      <c r="E448" s="95">
        <f t="shared" si="153"/>
        <v>0</v>
      </c>
      <c r="F448" s="95">
        <f t="shared" si="154"/>
        <v>0</v>
      </c>
      <c r="G448" s="95">
        <f t="shared" si="155"/>
        <v>0</v>
      </c>
      <c r="H448" s="95">
        <f t="shared" si="156"/>
        <v>0</v>
      </c>
      <c r="I448" s="95">
        <f t="shared" si="157"/>
        <v>0</v>
      </c>
      <c r="J448" s="95">
        <f t="shared" si="158"/>
        <v>0</v>
      </c>
      <c r="K448" s="133">
        <f t="shared" si="141"/>
        <v>0</v>
      </c>
      <c r="L448" s="132">
        <f t="shared" si="142"/>
        <v>0</v>
      </c>
      <c r="M448" s="132">
        <f t="shared" si="143"/>
        <v>0</v>
      </c>
      <c r="N448" s="132">
        <f t="shared" si="144"/>
        <v>0</v>
      </c>
      <c r="O448" s="132">
        <f t="shared" si="145"/>
        <v>0</v>
      </c>
      <c r="P448" s="132">
        <f t="shared" si="146"/>
        <v>0</v>
      </c>
      <c r="Q448" s="132">
        <f t="shared" si="147"/>
        <v>0</v>
      </c>
      <c r="R448" s="132">
        <f t="shared" si="148"/>
        <v>0</v>
      </c>
      <c r="S448" s="134">
        <f t="shared" si="149"/>
        <v>0</v>
      </c>
      <c r="T448" s="132">
        <f t="shared" si="150"/>
        <v>0</v>
      </c>
      <c r="U448" s="132"/>
      <c r="V448" s="132">
        <f t="shared" si="151"/>
        <v>0</v>
      </c>
      <c r="W448" s="135">
        <f t="shared" si="152"/>
        <v>0</v>
      </c>
    </row>
    <row r="449" spans="1:23">
      <c r="A449" s="25"/>
      <c r="B449" s="25"/>
      <c r="C449" s="169"/>
      <c r="D449" s="92">
        <f t="shared" si="118"/>
        <v>0</v>
      </c>
      <c r="E449" s="95">
        <f t="shared" si="153"/>
        <v>0</v>
      </c>
      <c r="F449" s="95">
        <f t="shared" si="154"/>
        <v>0</v>
      </c>
      <c r="G449" s="95">
        <f t="shared" si="155"/>
        <v>0</v>
      </c>
      <c r="H449" s="95">
        <f t="shared" si="156"/>
        <v>0</v>
      </c>
      <c r="I449" s="95">
        <f t="shared" si="157"/>
        <v>0</v>
      </c>
      <c r="J449" s="95">
        <f t="shared" si="158"/>
        <v>0</v>
      </c>
      <c r="K449" s="133">
        <f t="shared" si="141"/>
        <v>0</v>
      </c>
      <c r="L449" s="132">
        <f t="shared" si="142"/>
        <v>0</v>
      </c>
      <c r="M449" s="132">
        <f t="shared" si="143"/>
        <v>0</v>
      </c>
      <c r="N449" s="132">
        <f t="shared" si="144"/>
        <v>0</v>
      </c>
      <c r="O449" s="132">
        <f t="shared" si="145"/>
        <v>0</v>
      </c>
      <c r="P449" s="132">
        <f t="shared" si="146"/>
        <v>0</v>
      </c>
      <c r="Q449" s="132">
        <f t="shared" si="147"/>
        <v>0</v>
      </c>
      <c r="R449" s="132">
        <f t="shared" si="148"/>
        <v>0</v>
      </c>
      <c r="S449" s="134">
        <f t="shared" si="149"/>
        <v>0</v>
      </c>
      <c r="T449" s="132">
        <f t="shared" si="150"/>
        <v>0</v>
      </c>
      <c r="U449" s="132"/>
      <c r="V449" s="132">
        <f t="shared" si="151"/>
        <v>0</v>
      </c>
      <c r="W449" s="135">
        <f t="shared" si="152"/>
        <v>0</v>
      </c>
    </row>
    <row r="450" spans="1:23">
      <c r="A450" s="25"/>
      <c r="B450" s="25"/>
      <c r="C450" s="169"/>
      <c r="D450" s="92">
        <f t="shared" si="118"/>
        <v>0</v>
      </c>
      <c r="E450" s="95">
        <f t="shared" si="153"/>
        <v>0</v>
      </c>
      <c r="F450" s="95">
        <f t="shared" si="154"/>
        <v>0</v>
      </c>
      <c r="G450" s="95">
        <f t="shared" si="155"/>
        <v>0</v>
      </c>
      <c r="H450" s="95">
        <f t="shared" si="156"/>
        <v>0</v>
      </c>
      <c r="I450" s="95">
        <f t="shared" si="157"/>
        <v>0</v>
      </c>
      <c r="J450" s="95">
        <f t="shared" si="158"/>
        <v>0</v>
      </c>
      <c r="K450" s="133">
        <f t="shared" si="141"/>
        <v>0</v>
      </c>
      <c r="L450" s="132">
        <f t="shared" si="142"/>
        <v>0</v>
      </c>
      <c r="M450" s="132">
        <f t="shared" si="143"/>
        <v>0</v>
      </c>
      <c r="N450" s="132">
        <f t="shared" si="144"/>
        <v>0</v>
      </c>
      <c r="O450" s="132">
        <f t="shared" si="145"/>
        <v>0</v>
      </c>
      <c r="P450" s="132">
        <f t="shared" si="146"/>
        <v>0</v>
      </c>
      <c r="Q450" s="132">
        <f t="shared" si="147"/>
        <v>0</v>
      </c>
      <c r="R450" s="132">
        <f t="shared" si="148"/>
        <v>0</v>
      </c>
      <c r="S450" s="134">
        <f t="shared" si="149"/>
        <v>0</v>
      </c>
      <c r="T450" s="132">
        <f t="shared" si="150"/>
        <v>0</v>
      </c>
      <c r="U450" s="132"/>
      <c r="V450" s="132">
        <f t="shared" si="151"/>
        <v>0</v>
      </c>
      <c r="W450" s="135">
        <f t="shared" si="152"/>
        <v>0</v>
      </c>
    </row>
    <row r="451" spans="1:23">
      <c r="A451" s="25"/>
      <c r="B451" s="25"/>
      <c r="C451" s="145"/>
      <c r="D451" s="92">
        <f t="shared" si="118"/>
        <v>0</v>
      </c>
      <c r="E451" s="95">
        <f t="shared" si="153"/>
        <v>0</v>
      </c>
      <c r="F451" s="95">
        <f t="shared" si="154"/>
        <v>0</v>
      </c>
      <c r="G451" s="95">
        <f t="shared" si="155"/>
        <v>0</v>
      </c>
      <c r="H451" s="95">
        <f t="shared" si="156"/>
        <v>0</v>
      </c>
      <c r="I451" s="95">
        <f t="shared" si="157"/>
        <v>0</v>
      </c>
      <c r="J451" s="95">
        <f t="shared" si="158"/>
        <v>0</v>
      </c>
      <c r="K451" s="133">
        <f t="shared" si="141"/>
        <v>0</v>
      </c>
      <c r="L451" s="132">
        <f t="shared" si="142"/>
        <v>0</v>
      </c>
      <c r="M451" s="132">
        <f t="shared" si="143"/>
        <v>0</v>
      </c>
      <c r="N451" s="132">
        <f t="shared" si="144"/>
        <v>0</v>
      </c>
      <c r="O451" s="132">
        <f t="shared" si="145"/>
        <v>0</v>
      </c>
      <c r="P451" s="132">
        <f t="shared" si="146"/>
        <v>0</v>
      </c>
      <c r="Q451" s="132">
        <f t="shared" si="147"/>
        <v>0</v>
      </c>
      <c r="R451" s="132">
        <f t="shared" si="148"/>
        <v>0</v>
      </c>
      <c r="S451" s="134">
        <f t="shared" si="149"/>
        <v>0</v>
      </c>
      <c r="T451" s="132">
        <f t="shared" si="150"/>
        <v>0</v>
      </c>
      <c r="U451" s="132"/>
      <c r="V451" s="132">
        <f t="shared" si="151"/>
        <v>0</v>
      </c>
      <c r="W451" s="135">
        <f t="shared" si="152"/>
        <v>0</v>
      </c>
    </row>
    <row r="452" spans="1:23">
      <c r="A452" s="25"/>
      <c r="B452" s="25"/>
      <c r="C452" s="145"/>
      <c r="D452" s="92">
        <f t="shared" ref="D452:D515" si="159">C452/(($C$1-$D$2)/100-(0.08))</f>
        <v>0</v>
      </c>
      <c r="E452" s="132">
        <f t="shared" ref="E452:E515" si="160">J452*$E$3</f>
        <v>0</v>
      </c>
      <c r="F452" s="132">
        <f t="shared" ref="F452:F515" si="161">J452*$F$2</f>
        <v>0</v>
      </c>
      <c r="G452" s="132">
        <f t="shared" ref="G452:G515" si="162">J452*$G$2</f>
        <v>0</v>
      </c>
      <c r="H452" s="132">
        <f t="shared" ref="H452:H515" si="163">J452*$H$2</f>
        <v>0</v>
      </c>
      <c r="I452" s="132">
        <f t="shared" ref="I452:I515" si="164">J452*$I$2</f>
        <v>0</v>
      </c>
      <c r="J452" s="132">
        <f t="shared" ref="J452:J515" si="165">D452*$J$1</f>
        <v>0</v>
      </c>
      <c r="K452" s="133">
        <f t="shared" ref="K452:K515" si="166">D452*$K$1</f>
        <v>0</v>
      </c>
      <c r="L452" s="132">
        <f t="shared" ref="L452:L515" si="167">R452*$L$3</f>
        <v>0</v>
      </c>
      <c r="M452" s="132">
        <f t="shared" ref="M452:M515" si="168">R452*$M$2</f>
        <v>0</v>
      </c>
      <c r="N452" s="132">
        <f t="shared" ref="N452:N515" si="169">R452*$N$2</f>
        <v>0</v>
      </c>
      <c r="O452" s="132">
        <f t="shared" ref="O452:O515" si="170">R452*$O$2</f>
        <v>0</v>
      </c>
      <c r="P452" s="132">
        <f t="shared" ref="P452:P515" si="171">R452*$P$2</f>
        <v>0</v>
      </c>
      <c r="Q452" s="132">
        <f t="shared" ref="Q452:Q515" si="172">R452*$Q$3</f>
        <v>0</v>
      </c>
      <c r="R452" s="132">
        <f t="shared" ref="R452:R515" si="173">D452*$R$1</f>
        <v>0</v>
      </c>
      <c r="S452" s="134">
        <f t="shared" ref="S452:S515" si="174">Q452+P452+O452+N452+M452+L452+D452</f>
        <v>0</v>
      </c>
      <c r="T452" s="132">
        <f t="shared" ref="T452:T515" si="175">D452*$T$1</f>
        <v>0</v>
      </c>
      <c r="U452" s="132"/>
      <c r="V452" s="132">
        <f t="shared" ref="V452:V515" si="176">D452*$V$1</f>
        <v>0</v>
      </c>
      <c r="W452" s="135">
        <f t="shared" ref="W452:W515" si="177">K452/1.21</f>
        <v>0</v>
      </c>
    </row>
    <row r="453" spans="1:23">
      <c r="A453" s="25"/>
      <c r="B453" s="25"/>
      <c r="C453" s="145"/>
      <c r="D453" s="92">
        <f t="shared" si="159"/>
        <v>0</v>
      </c>
      <c r="E453" s="132">
        <f t="shared" si="160"/>
        <v>0</v>
      </c>
      <c r="F453" s="132">
        <f t="shared" si="161"/>
        <v>0</v>
      </c>
      <c r="G453" s="132">
        <f t="shared" si="162"/>
        <v>0</v>
      </c>
      <c r="H453" s="132">
        <f t="shared" si="163"/>
        <v>0</v>
      </c>
      <c r="I453" s="132">
        <f t="shared" si="164"/>
        <v>0</v>
      </c>
      <c r="J453" s="132">
        <f t="shared" si="165"/>
        <v>0</v>
      </c>
      <c r="K453" s="133">
        <f t="shared" si="166"/>
        <v>0</v>
      </c>
      <c r="L453" s="132">
        <f t="shared" si="167"/>
        <v>0</v>
      </c>
      <c r="M453" s="132">
        <f t="shared" si="168"/>
        <v>0</v>
      </c>
      <c r="N453" s="132">
        <f t="shared" si="169"/>
        <v>0</v>
      </c>
      <c r="O453" s="132">
        <f t="shared" si="170"/>
        <v>0</v>
      </c>
      <c r="P453" s="132">
        <f t="shared" si="171"/>
        <v>0</v>
      </c>
      <c r="Q453" s="132">
        <f t="shared" si="172"/>
        <v>0</v>
      </c>
      <c r="R453" s="132">
        <f t="shared" si="173"/>
        <v>0</v>
      </c>
      <c r="S453" s="134">
        <f t="shared" si="174"/>
        <v>0</v>
      </c>
      <c r="T453" s="132">
        <f t="shared" si="175"/>
        <v>0</v>
      </c>
      <c r="U453" s="132"/>
      <c r="V453" s="132">
        <f t="shared" si="176"/>
        <v>0</v>
      </c>
      <c r="W453" s="135">
        <f t="shared" si="177"/>
        <v>0</v>
      </c>
    </row>
    <row r="454" spans="1:23">
      <c r="A454" s="25"/>
      <c r="B454" s="25"/>
      <c r="C454" s="169"/>
      <c r="D454" s="92">
        <f t="shared" si="159"/>
        <v>0</v>
      </c>
      <c r="E454" s="132">
        <f t="shared" si="160"/>
        <v>0</v>
      </c>
      <c r="F454" s="132">
        <f t="shared" si="161"/>
        <v>0</v>
      </c>
      <c r="G454" s="132">
        <f t="shared" si="162"/>
        <v>0</v>
      </c>
      <c r="H454" s="132">
        <f t="shared" si="163"/>
        <v>0</v>
      </c>
      <c r="I454" s="132">
        <f t="shared" si="164"/>
        <v>0</v>
      </c>
      <c r="J454" s="132">
        <f t="shared" si="165"/>
        <v>0</v>
      </c>
      <c r="K454" s="133">
        <f t="shared" si="166"/>
        <v>0</v>
      </c>
      <c r="L454" s="132">
        <f t="shared" si="167"/>
        <v>0</v>
      </c>
      <c r="M454" s="132">
        <f t="shared" si="168"/>
        <v>0</v>
      </c>
      <c r="N454" s="132">
        <f t="shared" si="169"/>
        <v>0</v>
      </c>
      <c r="O454" s="132">
        <f t="shared" si="170"/>
        <v>0</v>
      </c>
      <c r="P454" s="132">
        <f t="shared" si="171"/>
        <v>0</v>
      </c>
      <c r="Q454" s="132">
        <f t="shared" si="172"/>
        <v>0</v>
      </c>
      <c r="R454" s="132">
        <f t="shared" si="173"/>
        <v>0</v>
      </c>
      <c r="S454" s="134">
        <f t="shared" si="174"/>
        <v>0</v>
      </c>
      <c r="T454" s="132">
        <f t="shared" si="175"/>
        <v>0</v>
      </c>
      <c r="U454" s="132"/>
      <c r="V454" s="132">
        <f t="shared" si="176"/>
        <v>0</v>
      </c>
      <c r="W454" s="135">
        <f t="shared" si="177"/>
        <v>0</v>
      </c>
    </row>
    <row r="455" spans="1:23">
      <c r="A455" s="25"/>
      <c r="B455" s="25"/>
      <c r="C455" s="145"/>
      <c r="D455" s="92">
        <f t="shared" si="159"/>
        <v>0</v>
      </c>
      <c r="E455" s="132">
        <f t="shared" si="160"/>
        <v>0</v>
      </c>
      <c r="F455" s="132">
        <f t="shared" si="161"/>
        <v>0</v>
      </c>
      <c r="G455" s="132">
        <f t="shared" si="162"/>
        <v>0</v>
      </c>
      <c r="H455" s="132">
        <f t="shared" si="163"/>
        <v>0</v>
      </c>
      <c r="I455" s="132">
        <f t="shared" si="164"/>
        <v>0</v>
      </c>
      <c r="J455" s="132">
        <f t="shared" si="165"/>
        <v>0</v>
      </c>
      <c r="K455" s="133">
        <f t="shared" si="166"/>
        <v>0</v>
      </c>
      <c r="L455" s="132">
        <f t="shared" si="167"/>
        <v>0</v>
      </c>
      <c r="M455" s="132">
        <f t="shared" si="168"/>
        <v>0</v>
      </c>
      <c r="N455" s="132">
        <f t="shared" si="169"/>
        <v>0</v>
      </c>
      <c r="O455" s="132">
        <f t="shared" si="170"/>
        <v>0</v>
      </c>
      <c r="P455" s="132">
        <f t="shared" si="171"/>
        <v>0</v>
      </c>
      <c r="Q455" s="132">
        <f t="shared" si="172"/>
        <v>0</v>
      </c>
      <c r="R455" s="132">
        <f t="shared" si="173"/>
        <v>0</v>
      </c>
      <c r="S455" s="134">
        <f t="shared" si="174"/>
        <v>0</v>
      </c>
      <c r="T455" s="132">
        <f t="shared" si="175"/>
        <v>0</v>
      </c>
      <c r="U455" s="132"/>
      <c r="V455" s="132">
        <f t="shared" si="176"/>
        <v>0</v>
      </c>
      <c r="W455" s="135">
        <f t="shared" si="177"/>
        <v>0</v>
      </c>
    </row>
    <row r="456" spans="1:23">
      <c r="A456" s="25"/>
      <c r="B456" s="25"/>
      <c r="C456" s="145"/>
      <c r="D456" s="92">
        <f t="shared" si="159"/>
        <v>0</v>
      </c>
      <c r="E456" s="132">
        <f t="shared" si="160"/>
        <v>0</v>
      </c>
      <c r="F456" s="132">
        <f t="shared" si="161"/>
        <v>0</v>
      </c>
      <c r="G456" s="132">
        <f t="shared" si="162"/>
        <v>0</v>
      </c>
      <c r="H456" s="132">
        <f t="shared" si="163"/>
        <v>0</v>
      </c>
      <c r="I456" s="132">
        <f t="shared" si="164"/>
        <v>0</v>
      </c>
      <c r="J456" s="132">
        <f t="shared" si="165"/>
        <v>0</v>
      </c>
      <c r="K456" s="133">
        <f t="shared" si="166"/>
        <v>0</v>
      </c>
      <c r="L456" s="132">
        <f t="shared" si="167"/>
        <v>0</v>
      </c>
      <c r="M456" s="132">
        <f t="shared" si="168"/>
        <v>0</v>
      </c>
      <c r="N456" s="132">
        <f t="shared" si="169"/>
        <v>0</v>
      </c>
      <c r="O456" s="132">
        <f t="shared" si="170"/>
        <v>0</v>
      </c>
      <c r="P456" s="132">
        <f t="shared" si="171"/>
        <v>0</v>
      </c>
      <c r="Q456" s="132">
        <f t="shared" si="172"/>
        <v>0</v>
      </c>
      <c r="R456" s="132">
        <f t="shared" si="173"/>
        <v>0</v>
      </c>
      <c r="S456" s="134">
        <f t="shared" si="174"/>
        <v>0</v>
      </c>
      <c r="T456" s="132">
        <f t="shared" si="175"/>
        <v>0</v>
      </c>
      <c r="U456" s="132"/>
      <c r="V456" s="132">
        <f t="shared" si="176"/>
        <v>0</v>
      </c>
      <c r="W456" s="135">
        <f t="shared" si="177"/>
        <v>0</v>
      </c>
    </row>
    <row r="457" spans="1:23">
      <c r="A457" s="25"/>
      <c r="B457" s="25"/>
      <c r="C457" s="145"/>
      <c r="D457" s="92">
        <f t="shared" si="159"/>
        <v>0</v>
      </c>
      <c r="E457" s="132">
        <f t="shared" si="160"/>
        <v>0</v>
      </c>
      <c r="F457" s="132">
        <f t="shared" si="161"/>
        <v>0</v>
      </c>
      <c r="G457" s="132">
        <f t="shared" si="162"/>
        <v>0</v>
      </c>
      <c r="H457" s="132">
        <f t="shared" si="163"/>
        <v>0</v>
      </c>
      <c r="I457" s="132">
        <f t="shared" si="164"/>
        <v>0</v>
      </c>
      <c r="J457" s="132">
        <f t="shared" si="165"/>
        <v>0</v>
      </c>
      <c r="K457" s="133">
        <f t="shared" si="166"/>
        <v>0</v>
      </c>
      <c r="L457" s="132">
        <f t="shared" si="167"/>
        <v>0</v>
      </c>
      <c r="M457" s="132">
        <f t="shared" si="168"/>
        <v>0</v>
      </c>
      <c r="N457" s="132">
        <f t="shared" si="169"/>
        <v>0</v>
      </c>
      <c r="O457" s="132">
        <f t="shared" si="170"/>
        <v>0</v>
      </c>
      <c r="P457" s="132">
        <f t="shared" si="171"/>
        <v>0</v>
      </c>
      <c r="Q457" s="132">
        <f t="shared" si="172"/>
        <v>0</v>
      </c>
      <c r="R457" s="132">
        <f t="shared" si="173"/>
        <v>0</v>
      </c>
      <c r="S457" s="134">
        <f t="shared" si="174"/>
        <v>0</v>
      </c>
      <c r="T457" s="132">
        <f t="shared" si="175"/>
        <v>0</v>
      </c>
      <c r="U457" s="132"/>
      <c r="V457" s="132">
        <f t="shared" si="176"/>
        <v>0</v>
      </c>
      <c r="W457" s="135">
        <f t="shared" si="177"/>
        <v>0</v>
      </c>
    </row>
    <row r="458" spans="1:23">
      <c r="A458" s="25"/>
      <c r="B458" s="25"/>
      <c r="C458" s="145"/>
      <c r="D458" s="92">
        <f t="shared" si="159"/>
        <v>0</v>
      </c>
      <c r="E458" s="132">
        <f t="shared" si="160"/>
        <v>0</v>
      </c>
      <c r="F458" s="132">
        <f t="shared" si="161"/>
        <v>0</v>
      </c>
      <c r="G458" s="132">
        <f t="shared" si="162"/>
        <v>0</v>
      </c>
      <c r="H458" s="132">
        <f t="shared" si="163"/>
        <v>0</v>
      </c>
      <c r="I458" s="132">
        <f t="shared" si="164"/>
        <v>0</v>
      </c>
      <c r="J458" s="132">
        <f t="shared" si="165"/>
        <v>0</v>
      </c>
      <c r="K458" s="133">
        <f t="shared" si="166"/>
        <v>0</v>
      </c>
      <c r="L458" s="132">
        <f t="shared" si="167"/>
        <v>0</v>
      </c>
      <c r="M458" s="132">
        <f t="shared" si="168"/>
        <v>0</v>
      </c>
      <c r="N458" s="132">
        <f t="shared" si="169"/>
        <v>0</v>
      </c>
      <c r="O458" s="132">
        <f t="shared" si="170"/>
        <v>0</v>
      </c>
      <c r="P458" s="132">
        <f t="shared" si="171"/>
        <v>0</v>
      </c>
      <c r="Q458" s="132">
        <f t="shared" si="172"/>
        <v>0</v>
      </c>
      <c r="R458" s="132">
        <f t="shared" si="173"/>
        <v>0</v>
      </c>
      <c r="S458" s="134">
        <f t="shared" si="174"/>
        <v>0</v>
      </c>
      <c r="T458" s="132">
        <f t="shared" si="175"/>
        <v>0</v>
      </c>
      <c r="U458" s="132"/>
      <c r="V458" s="132">
        <f t="shared" si="176"/>
        <v>0</v>
      </c>
      <c r="W458" s="135">
        <f t="shared" si="177"/>
        <v>0</v>
      </c>
    </row>
    <row r="459" spans="1:23">
      <c r="A459" s="25"/>
      <c r="B459" s="25"/>
      <c r="C459" s="145"/>
      <c r="D459" s="92">
        <f t="shared" si="159"/>
        <v>0</v>
      </c>
      <c r="E459" s="132">
        <f t="shared" si="160"/>
        <v>0</v>
      </c>
      <c r="F459" s="132">
        <f t="shared" si="161"/>
        <v>0</v>
      </c>
      <c r="G459" s="132">
        <f t="shared" si="162"/>
        <v>0</v>
      </c>
      <c r="H459" s="132">
        <f t="shared" si="163"/>
        <v>0</v>
      </c>
      <c r="I459" s="132">
        <f t="shared" si="164"/>
        <v>0</v>
      </c>
      <c r="J459" s="132">
        <f t="shared" si="165"/>
        <v>0</v>
      </c>
      <c r="K459" s="133">
        <f t="shared" si="166"/>
        <v>0</v>
      </c>
      <c r="L459" s="132">
        <f t="shared" si="167"/>
        <v>0</v>
      </c>
      <c r="M459" s="132">
        <f t="shared" si="168"/>
        <v>0</v>
      </c>
      <c r="N459" s="132">
        <f t="shared" si="169"/>
        <v>0</v>
      </c>
      <c r="O459" s="132">
        <f t="shared" si="170"/>
        <v>0</v>
      </c>
      <c r="P459" s="132">
        <f t="shared" si="171"/>
        <v>0</v>
      </c>
      <c r="Q459" s="132">
        <f t="shared" si="172"/>
        <v>0</v>
      </c>
      <c r="R459" s="132">
        <f t="shared" si="173"/>
        <v>0</v>
      </c>
      <c r="S459" s="134">
        <f t="shared" si="174"/>
        <v>0</v>
      </c>
      <c r="T459" s="132">
        <f t="shared" si="175"/>
        <v>0</v>
      </c>
      <c r="U459" s="132"/>
      <c r="V459" s="132">
        <f t="shared" si="176"/>
        <v>0</v>
      </c>
      <c r="W459" s="135">
        <f t="shared" si="177"/>
        <v>0</v>
      </c>
    </row>
    <row r="460" spans="1:23">
      <c r="A460" s="25"/>
      <c r="B460" s="25"/>
      <c r="C460" s="145"/>
      <c r="D460" s="92">
        <f t="shared" si="159"/>
        <v>0</v>
      </c>
      <c r="E460" s="132">
        <f t="shared" si="160"/>
        <v>0</v>
      </c>
      <c r="F460" s="132">
        <f t="shared" si="161"/>
        <v>0</v>
      </c>
      <c r="G460" s="132">
        <f t="shared" si="162"/>
        <v>0</v>
      </c>
      <c r="H460" s="132">
        <f t="shared" si="163"/>
        <v>0</v>
      </c>
      <c r="I460" s="132">
        <f t="shared" si="164"/>
        <v>0</v>
      </c>
      <c r="J460" s="132">
        <f t="shared" si="165"/>
        <v>0</v>
      </c>
      <c r="K460" s="133">
        <f t="shared" si="166"/>
        <v>0</v>
      </c>
      <c r="L460" s="132">
        <f t="shared" si="167"/>
        <v>0</v>
      </c>
      <c r="M460" s="132">
        <f t="shared" si="168"/>
        <v>0</v>
      </c>
      <c r="N460" s="132">
        <f t="shared" si="169"/>
        <v>0</v>
      </c>
      <c r="O460" s="132">
        <f t="shared" si="170"/>
        <v>0</v>
      </c>
      <c r="P460" s="132">
        <f t="shared" si="171"/>
        <v>0</v>
      </c>
      <c r="Q460" s="132">
        <f t="shared" si="172"/>
        <v>0</v>
      </c>
      <c r="R460" s="132">
        <f t="shared" si="173"/>
        <v>0</v>
      </c>
      <c r="S460" s="134">
        <f t="shared" si="174"/>
        <v>0</v>
      </c>
      <c r="T460" s="132">
        <f t="shared" si="175"/>
        <v>0</v>
      </c>
      <c r="U460" s="132"/>
      <c r="V460" s="132">
        <f t="shared" si="176"/>
        <v>0</v>
      </c>
      <c r="W460" s="135">
        <f t="shared" si="177"/>
        <v>0</v>
      </c>
    </row>
    <row r="461" spans="1:23">
      <c r="A461" s="25"/>
      <c r="B461" s="25"/>
      <c r="C461" s="145"/>
      <c r="D461" s="92">
        <f t="shared" si="159"/>
        <v>0</v>
      </c>
      <c r="E461" s="132">
        <f t="shared" si="160"/>
        <v>0</v>
      </c>
      <c r="F461" s="132">
        <f t="shared" si="161"/>
        <v>0</v>
      </c>
      <c r="G461" s="132">
        <f t="shared" si="162"/>
        <v>0</v>
      </c>
      <c r="H461" s="132">
        <f t="shared" si="163"/>
        <v>0</v>
      </c>
      <c r="I461" s="132">
        <f t="shared" si="164"/>
        <v>0</v>
      </c>
      <c r="J461" s="132">
        <f t="shared" si="165"/>
        <v>0</v>
      </c>
      <c r="K461" s="133">
        <f t="shared" si="166"/>
        <v>0</v>
      </c>
      <c r="L461" s="132">
        <f t="shared" si="167"/>
        <v>0</v>
      </c>
      <c r="M461" s="132">
        <f t="shared" si="168"/>
        <v>0</v>
      </c>
      <c r="N461" s="132">
        <f t="shared" si="169"/>
        <v>0</v>
      </c>
      <c r="O461" s="132">
        <f t="shared" si="170"/>
        <v>0</v>
      </c>
      <c r="P461" s="132">
        <f t="shared" si="171"/>
        <v>0</v>
      </c>
      <c r="Q461" s="132">
        <f t="shared" si="172"/>
        <v>0</v>
      </c>
      <c r="R461" s="132">
        <f t="shared" si="173"/>
        <v>0</v>
      </c>
      <c r="S461" s="134">
        <f t="shared" si="174"/>
        <v>0</v>
      </c>
      <c r="T461" s="132">
        <f t="shared" si="175"/>
        <v>0</v>
      </c>
      <c r="U461" s="132"/>
      <c r="V461" s="132">
        <f t="shared" si="176"/>
        <v>0</v>
      </c>
      <c r="W461" s="135">
        <f t="shared" si="177"/>
        <v>0</v>
      </c>
    </row>
    <row r="462" spans="1:23">
      <c r="A462" s="25"/>
      <c r="B462" s="25"/>
      <c r="C462" s="145"/>
      <c r="D462" s="92">
        <f t="shared" si="159"/>
        <v>0</v>
      </c>
      <c r="E462" s="132">
        <f t="shared" si="160"/>
        <v>0</v>
      </c>
      <c r="F462" s="132">
        <f t="shared" si="161"/>
        <v>0</v>
      </c>
      <c r="G462" s="132">
        <f t="shared" si="162"/>
        <v>0</v>
      </c>
      <c r="H462" s="132">
        <f t="shared" si="163"/>
        <v>0</v>
      </c>
      <c r="I462" s="132">
        <f t="shared" si="164"/>
        <v>0</v>
      </c>
      <c r="J462" s="132">
        <f t="shared" si="165"/>
        <v>0</v>
      </c>
      <c r="K462" s="133">
        <f t="shared" si="166"/>
        <v>0</v>
      </c>
      <c r="L462" s="132">
        <f t="shared" si="167"/>
        <v>0</v>
      </c>
      <c r="M462" s="132">
        <f t="shared" si="168"/>
        <v>0</v>
      </c>
      <c r="N462" s="132">
        <f t="shared" si="169"/>
        <v>0</v>
      </c>
      <c r="O462" s="132">
        <f t="shared" si="170"/>
        <v>0</v>
      </c>
      <c r="P462" s="132">
        <f t="shared" si="171"/>
        <v>0</v>
      </c>
      <c r="Q462" s="132">
        <f t="shared" si="172"/>
        <v>0</v>
      </c>
      <c r="R462" s="132">
        <f t="shared" si="173"/>
        <v>0</v>
      </c>
      <c r="S462" s="134">
        <f t="shared" si="174"/>
        <v>0</v>
      </c>
      <c r="T462" s="132">
        <f t="shared" si="175"/>
        <v>0</v>
      </c>
      <c r="U462" s="132"/>
      <c r="V462" s="132">
        <f t="shared" si="176"/>
        <v>0</v>
      </c>
      <c r="W462" s="135">
        <f t="shared" si="177"/>
        <v>0</v>
      </c>
    </row>
    <row r="463" spans="1:23">
      <c r="A463" s="27"/>
      <c r="B463" s="27"/>
      <c r="C463" s="145"/>
      <c r="D463" s="92">
        <f t="shared" si="159"/>
        <v>0</v>
      </c>
      <c r="E463" s="132">
        <f t="shared" si="160"/>
        <v>0</v>
      </c>
      <c r="F463" s="132">
        <f t="shared" si="161"/>
        <v>0</v>
      </c>
      <c r="G463" s="132">
        <f t="shared" si="162"/>
        <v>0</v>
      </c>
      <c r="H463" s="132">
        <f t="shared" si="163"/>
        <v>0</v>
      </c>
      <c r="I463" s="132">
        <f t="shared" si="164"/>
        <v>0</v>
      </c>
      <c r="J463" s="132">
        <f t="shared" si="165"/>
        <v>0</v>
      </c>
      <c r="K463" s="133">
        <f t="shared" si="166"/>
        <v>0</v>
      </c>
      <c r="L463" s="132">
        <f t="shared" si="167"/>
        <v>0</v>
      </c>
      <c r="M463" s="132">
        <f t="shared" si="168"/>
        <v>0</v>
      </c>
      <c r="N463" s="132">
        <f t="shared" si="169"/>
        <v>0</v>
      </c>
      <c r="O463" s="132">
        <f t="shared" si="170"/>
        <v>0</v>
      </c>
      <c r="P463" s="132">
        <f t="shared" si="171"/>
        <v>0</v>
      </c>
      <c r="Q463" s="132">
        <f t="shared" si="172"/>
        <v>0</v>
      </c>
      <c r="R463" s="132">
        <f t="shared" si="173"/>
        <v>0</v>
      </c>
      <c r="S463" s="134">
        <f t="shared" si="174"/>
        <v>0</v>
      </c>
      <c r="T463" s="132">
        <f t="shared" si="175"/>
        <v>0</v>
      </c>
      <c r="U463" s="132"/>
      <c r="V463" s="132">
        <f t="shared" si="176"/>
        <v>0</v>
      </c>
      <c r="W463" s="135">
        <f t="shared" si="177"/>
        <v>0</v>
      </c>
    </row>
    <row r="464" spans="1:23">
      <c r="A464" s="21"/>
      <c r="B464" s="21"/>
      <c r="C464" s="145"/>
      <c r="D464" s="92">
        <f t="shared" si="159"/>
        <v>0</v>
      </c>
      <c r="E464" s="132">
        <f t="shared" si="160"/>
        <v>0</v>
      </c>
      <c r="F464" s="132">
        <f t="shared" si="161"/>
        <v>0</v>
      </c>
      <c r="G464" s="132">
        <f t="shared" si="162"/>
        <v>0</v>
      </c>
      <c r="H464" s="132">
        <f t="shared" si="163"/>
        <v>0</v>
      </c>
      <c r="I464" s="132">
        <f t="shared" si="164"/>
        <v>0</v>
      </c>
      <c r="J464" s="132">
        <f t="shared" si="165"/>
        <v>0</v>
      </c>
      <c r="K464" s="133">
        <f t="shared" si="166"/>
        <v>0</v>
      </c>
      <c r="L464" s="132">
        <f t="shared" si="167"/>
        <v>0</v>
      </c>
      <c r="M464" s="132">
        <f t="shared" si="168"/>
        <v>0</v>
      </c>
      <c r="N464" s="132">
        <f t="shared" si="169"/>
        <v>0</v>
      </c>
      <c r="O464" s="132">
        <f t="shared" si="170"/>
        <v>0</v>
      </c>
      <c r="P464" s="132">
        <f t="shared" si="171"/>
        <v>0</v>
      </c>
      <c r="Q464" s="132">
        <f t="shared" si="172"/>
        <v>0</v>
      </c>
      <c r="R464" s="132">
        <f t="shared" si="173"/>
        <v>0</v>
      </c>
      <c r="S464" s="134">
        <f t="shared" si="174"/>
        <v>0</v>
      </c>
      <c r="T464" s="132">
        <f t="shared" si="175"/>
        <v>0</v>
      </c>
      <c r="U464" s="132"/>
      <c r="V464" s="132">
        <f t="shared" si="176"/>
        <v>0</v>
      </c>
      <c r="W464" s="135">
        <f t="shared" si="177"/>
        <v>0</v>
      </c>
    </row>
    <row r="465" spans="1:23">
      <c r="A465" s="21"/>
      <c r="B465" s="21"/>
      <c r="C465" s="145"/>
      <c r="D465" s="92">
        <f t="shared" si="159"/>
        <v>0</v>
      </c>
      <c r="E465" s="132">
        <f t="shared" si="160"/>
        <v>0</v>
      </c>
      <c r="F465" s="132">
        <f t="shared" si="161"/>
        <v>0</v>
      </c>
      <c r="G465" s="132">
        <f t="shared" si="162"/>
        <v>0</v>
      </c>
      <c r="H465" s="132">
        <f t="shared" si="163"/>
        <v>0</v>
      </c>
      <c r="I465" s="132">
        <f t="shared" si="164"/>
        <v>0</v>
      </c>
      <c r="J465" s="132">
        <f t="shared" si="165"/>
        <v>0</v>
      </c>
      <c r="K465" s="133">
        <f t="shared" si="166"/>
        <v>0</v>
      </c>
      <c r="L465" s="132">
        <f t="shared" si="167"/>
        <v>0</v>
      </c>
      <c r="M465" s="132">
        <f t="shared" si="168"/>
        <v>0</v>
      </c>
      <c r="N465" s="132">
        <f t="shared" si="169"/>
        <v>0</v>
      </c>
      <c r="O465" s="132">
        <f t="shared" si="170"/>
        <v>0</v>
      </c>
      <c r="P465" s="132">
        <f t="shared" si="171"/>
        <v>0</v>
      </c>
      <c r="Q465" s="132">
        <f t="shared" si="172"/>
        <v>0</v>
      </c>
      <c r="R465" s="132">
        <f t="shared" si="173"/>
        <v>0</v>
      </c>
      <c r="S465" s="134">
        <f t="shared" si="174"/>
        <v>0</v>
      </c>
      <c r="T465" s="132">
        <f t="shared" si="175"/>
        <v>0</v>
      </c>
      <c r="U465" s="132"/>
      <c r="V465" s="132">
        <f t="shared" si="176"/>
        <v>0</v>
      </c>
      <c r="W465" s="135">
        <f t="shared" si="177"/>
        <v>0</v>
      </c>
    </row>
    <row r="466" spans="1:23">
      <c r="A466" s="170"/>
      <c r="B466" s="170"/>
      <c r="C466" s="171"/>
      <c r="D466" s="92">
        <f t="shared" si="159"/>
        <v>0</v>
      </c>
      <c r="E466" s="132">
        <f t="shared" si="160"/>
        <v>0</v>
      </c>
      <c r="F466" s="132">
        <f t="shared" si="161"/>
        <v>0</v>
      </c>
      <c r="G466" s="132">
        <f t="shared" si="162"/>
        <v>0</v>
      </c>
      <c r="H466" s="132">
        <f t="shared" si="163"/>
        <v>0</v>
      </c>
      <c r="I466" s="132">
        <f t="shared" si="164"/>
        <v>0</v>
      </c>
      <c r="J466" s="132">
        <f t="shared" si="165"/>
        <v>0</v>
      </c>
      <c r="K466" s="133">
        <f t="shared" si="166"/>
        <v>0</v>
      </c>
      <c r="L466" s="132">
        <f t="shared" si="167"/>
        <v>0</v>
      </c>
      <c r="M466" s="132">
        <f t="shared" si="168"/>
        <v>0</v>
      </c>
      <c r="N466" s="132">
        <f t="shared" si="169"/>
        <v>0</v>
      </c>
      <c r="O466" s="132">
        <f t="shared" si="170"/>
        <v>0</v>
      </c>
      <c r="P466" s="132">
        <f t="shared" si="171"/>
        <v>0</v>
      </c>
      <c r="Q466" s="132">
        <f t="shared" si="172"/>
        <v>0</v>
      </c>
      <c r="R466" s="132">
        <f t="shared" si="173"/>
        <v>0</v>
      </c>
      <c r="S466" s="134">
        <f t="shared" si="174"/>
        <v>0</v>
      </c>
      <c r="T466" s="132">
        <f t="shared" si="175"/>
        <v>0</v>
      </c>
      <c r="U466" s="132"/>
      <c r="V466" s="132">
        <f t="shared" si="176"/>
        <v>0</v>
      </c>
      <c r="W466" s="135">
        <f t="shared" si="177"/>
        <v>0</v>
      </c>
    </row>
    <row r="467" spans="1:23">
      <c r="A467" s="21"/>
      <c r="B467" s="21"/>
      <c r="C467" s="145"/>
      <c r="D467" s="92">
        <f t="shared" si="159"/>
        <v>0</v>
      </c>
      <c r="E467" s="132">
        <f t="shared" si="160"/>
        <v>0</v>
      </c>
      <c r="F467" s="132">
        <f t="shared" si="161"/>
        <v>0</v>
      </c>
      <c r="G467" s="132">
        <f t="shared" si="162"/>
        <v>0</v>
      </c>
      <c r="H467" s="132">
        <f t="shared" si="163"/>
        <v>0</v>
      </c>
      <c r="I467" s="132">
        <f t="shared" si="164"/>
        <v>0</v>
      </c>
      <c r="J467" s="132">
        <f t="shared" si="165"/>
        <v>0</v>
      </c>
      <c r="K467" s="133">
        <f t="shared" si="166"/>
        <v>0</v>
      </c>
      <c r="L467" s="132">
        <f t="shared" si="167"/>
        <v>0</v>
      </c>
      <c r="M467" s="132">
        <f t="shared" si="168"/>
        <v>0</v>
      </c>
      <c r="N467" s="132">
        <f t="shared" si="169"/>
        <v>0</v>
      </c>
      <c r="O467" s="132">
        <f t="shared" si="170"/>
        <v>0</v>
      </c>
      <c r="P467" s="132">
        <f t="shared" si="171"/>
        <v>0</v>
      </c>
      <c r="Q467" s="132">
        <f t="shared" si="172"/>
        <v>0</v>
      </c>
      <c r="R467" s="132">
        <f t="shared" si="173"/>
        <v>0</v>
      </c>
      <c r="S467" s="134">
        <f t="shared" si="174"/>
        <v>0</v>
      </c>
      <c r="T467" s="132">
        <f t="shared" si="175"/>
        <v>0</v>
      </c>
      <c r="U467" s="132"/>
      <c r="V467" s="132">
        <f t="shared" si="176"/>
        <v>0</v>
      </c>
      <c r="W467" s="135">
        <f t="shared" si="177"/>
        <v>0</v>
      </c>
    </row>
    <row r="468" spans="1:23">
      <c r="A468" s="178"/>
      <c r="B468" s="178"/>
      <c r="C468" s="145"/>
      <c r="D468" s="92">
        <f t="shared" si="159"/>
        <v>0</v>
      </c>
      <c r="E468" s="132">
        <f t="shared" si="160"/>
        <v>0</v>
      </c>
      <c r="F468" s="132">
        <f t="shared" si="161"/>
        <v>0</v>
      </c>
      <c r="G468" s="132">
        <f t="shared" si="162"/>
        <v>0</v>
      </c>
      <c r="H468" s="132">
        <f t="shared" si="163"/>
        <v>0</v>
      </c>
      <c r="I468" s="132">
        <f t="shared" si="164"/>
        <v>0</v>
      </c>
      <c r="J468" s="132">
        <f t="shared" si="165"/>
        <v>0</v>
      </c>
      <c r="K468" s="133">
        <f t="shared" si="166"/>
        <v>0</v>
      </c>
      <c r="L468" s="132">
        <f t="shared" si="167"/>
        <v>0</v>
      </c>
      <c r="M468" s="132">
        <f t="shared" si="168"/>
        <v>0</v>
      </c>
      <c r="N468" s="132">
        <f t="shared" si="169"/>
        <v>0</v>
      </c>
      <c r="O468" s="132">
        <f t="shared" si="170"/>
        <v>0</v>
      </c>
      <c r="P468" s="132">
        <f t="shared" si="171"/>
        <v>0</v>
      </c>
      <c r="Q468" s="132">
        <f t="shared" si="172"/>
        <v>0</v>
      </c>
      <c r="R468" s="132">
        <f t="shared" si="173"/>
        <v>0</v>
      </c>
      <c r="S468" s="134">
        <f t="shared" si="174"/>
        <v>0</v>
      </c>
      <c r="T468" s="132">
        <f t="shared" si="175"/>
        <v>0</v>
      </c>
      <c r="U468" s="132"/>
      <c r="V468" s="132">
        <f t="shared" si="176"/>
        <v>0</v>
      </c>
      <c r="W468" s="135">
        <f t="shared" si="177"/>
        <v>0</v>
      </c>
    </row>
    <row r="469" spans="1:23">
      <c r="A469" s="178"/>
      <c r="B469" s="178"/>
      <c r="C469" s="145"/>
      <c r="D469" s="92">
        <f t="shared" si="159"/>
        <v>0</v>
      </c>
      <c r="E469" s="132">
        <f t="shared" si="160"/>
        <v>0</v>
      </c>
      <c r="F469" s="132">
        <f t="shared" si="161"/>
        <v>0</v>
      </c>
      <c r="G469" s="132">
        <f t="shared" si="162"/>
        <v>0</v>
      </c>
      <c r="H469" s="132">
        <f t="shared" si="163"/>
        <v>0</v>
      </c>
      <c r="I469" s="132">
        <f t="shared" si="164"/>
        <v>0</v>
      </c>
      <c r="J469" s="132">
        <f t="shared" si="165"/>
        <v>0</v>
      </c>
      <c r="K469" s="133">
        <f t="shared" si="166"/>
        <v>0</v>
      </c>
      <c r="L469" s="132">
        <f t="shared" si="167"/>
        <v>0</v>
      </c>
      <c r="M469" s="132">
        <f t="shared" si="168"/>
        <v>0</v>
      </c>
      <c r="N469" s="132">
        <f t="shared" si="169"/>
        <v>0</v>
      </c>
      <c r="O469" s="132">
        <f t="shared" si="170"/>
        <v>0</v>
      </c>
      <c r="P469" s="132">
        <f t="shared" si="171"/>
        <v>0</v>
      </c>
      <c r="Q469" s="132">
        <f t="shared" si="172"/>
        <v>0</v>
      </c>
      <c r="R469" s="132">
        <f t="shared" si="173"/>
        <v>0</v>
      </c>
      <c r="S469" s="134">
        <f t="shared" si="174"/>
        <v>0</v>
      </c>
      <c r="T469" s="132">
        <f t="shared" si="175"/>
        <v>0</v>
      </c>
      <c r="U469" s="132"/>
      <c r="V469" s="132">
        <f t="shared" si="176"/>
        <v>0</v>
      </c>
      <c r="W469" s="135">
        <f t="shared" si="177"/>
        <v>0</v>
      </c>
    </row>
    <row r="470" spans="1:23">
      <c r="A470" s="178"/>
      <c r="B470" s="178"/>
      <c r="C470" s="145"/>
      <c r="D470" s="92">
        <f t="shared" si="159"/>
        <v>0</v>
      </c>
      <c r="E470" s="132">
        <f t="shared" si="160"/>
        <v>0</v>
      </c>
      <c r="F470" s="132">
        <f t="shared" si="161"/>
        <v>0</v>
      </c>
      <c r="G470" s="132">
        <f t="shared" si="162"/>
        <v>0</v>
      </c>
      <c r="H470" s="132">
        <f t="shared" si="163"/>
        <v>0</v>
      </c>
      <c r="I470" s="132">
        <f t="shared" si="164"/>
        <v>0</v>
      </c>
      <c r="J470" s="132">
        <f t="shared" si="165"/>
        <v>0</v>
      </c>
      <c r="K470" s="133">
        <f t="shared" si="166"/>
        <v>0</v>
      </c>
      <c r="L470" s="132">
        <f t="shared" si="167"/>
        <v>0</v>
      </c>
      <c r="M470" s="132">
        <f t="shared" si="168"/>
        <v>0</v>
      </c>
      <c r="N470" s="132">
        <f t="shared" si="169"/>
        <v>0</v>
      </c>
      <c r="O470" s="132">
        <f t="shared" si="170"/>
        <v>0</v>
      </c>
      <c r="P470" s="132">
        <f t="shared" si="171"/>
        <v>0</v>
      </c>
      <c r="Q470" s="132">
        <f t="shared" si="172"/>
        <v>0</v>
      </c>
      <c r="R470" s="132">
        <f t="shared" si="173"/>
        <v>0</v>
      </c>
      <c r="S470" s="134">
        <f t="shared" si="174"/>
        <v>0</v>
      </c>
      <c r="T470" s="132">
        <f t="shared" si="175"/>
        <v>0</v>
      </c>
      <c r="U470" s="132"/>
      <c r="V470" s="132">
        <f t="shared" si="176"/>
        <v>0</v>
      </c>
      <c r="W470" s="135">
        <f t="shared" si="177"/>
        <v>0</v>
      </c>
    </row>
    <row r="471" spans="1:23">
      <c r="A471" s="21"/>
      <c r="B471" s="21"/>
      <c r="C471" s="145"/>
      <c r="D471" s="92">
        <f t="shared" si="159"/>
        <v>0</v>
      </c>
      <c r="E471" s="132">
        <f t="shared" si="160"/>
        <v>0</v>
      </c>
      <c r="F471" s="132">
        <f t="shared" si="161"/>
        <v>0</v>
      </c>
      <c r="G471" s="132">
        <f t="shared" si="162"/>
        <v>0</v>
      </c>
      <c r="H471" s="132">
        <f t="shared" si="163"/>
        <v>0</v>
      </c>
      <c r="I471" s="132">
        <f t="shared" si="164"/>
        <v>0</v>
      </c>
      <c r="J471" s="132">
        <f t="shared" si="165"/>
        <v>0</v>
      </c>
      <c r="K471" s="133">
        <f t="shared" si="166"/>
        <v>0</v>
      </c>
      <c r="L471" s="132">
        <f t="shared" si="167"/>
        <v>0</v>
      </c>
      <c r="M471" s="132">
        <f t="shared" si="168"/>
        <v>0</v>
      </c>
      <c r="N471" s="132">
        <f t="shared" si="169"/>
        <v>0</v>
      </c>
      <c r="O471" s="132">
        <f t="shared" si="170"/>
        <v>0</v>
      </c>
      <c r="P471" s="132">
        <f t="shared" si="171"/>
        <v>0</v>
      </c>
      <c r="Q471" s="132">
        <f t="shared" si="172"/>
        <v>0</v>
      </c>
      <c r="R471" s="132">
        <f t="shared" si="173"/>
        <v>0</v>
      </c>
      <c r="S471" s="134">
        <f t="shared" si="174"/>
        <v>0</v>
      </c>
      <c r="T471" s="132">
        <f t="shared" si="175"/>
        <v>0</v>
      </c>
      <c r="U471" s="132"/>
      <c r="V471" s="132">
        <f t="shared" si="176"/>
        <v>0</v>
      </c>
      <c r="W471" s="135">
        <f t="shared" si="177"/>
        <v>0</v>
      </c>
    </row>
    <row r="472" spans="1:23">
      <c r="A472" s="21"/>
      <c r="B472" s="21"/>
      <c r="C472" s="145"/>
      <c r="D472" s="92">
        <f t="shared" si="159"/>
        <v>0</v>
      </c>
      <c r="E472" s="132">
        <f t="shared" si="160"/>
        <v>0</v>
      </c>
      <c r="F472" s="132">
        <f t="shared" si="161"/>
        <v>0</v>
      </c>
      <c r="G472" s="132">
        <f t="shared" si="162"/>
        <v>0</v>
      </c>
      <c r="H472" s="132">
        <f t="shared" si="163"/>
        <v>0</v>
      </c>
      <c r="I472" s="132">
        <f t="shared" si="164"/>
        <v>0</v>
      </c>
      <c r="J472" s="132">
        <f t="shared" si="165"/>
        <v>0</v>
      </c>
      <c r="K472" s="133">
        <f t="shared" si="166"/>
        <v>0</v>
      </c>
      <c r="L472" s="132">
        <f t="shared" si="167"/>
        <v>0</v>
      </c>
      <c r="M472" s="132">
        <f t="shared" si="168"/>
        <v>0</v>
      </c>
      <c r="N472" s="132">
        <f t="shared" si="169"/>
        <v>0</v>
      </c>
      <c r="O472" s="132">
        <f t="shared" si="170"/>
        <v>0</v>
      </c>
      <c r="P472" s="132">
        <f t="shared" si="171"/>
        <v>0</v>
      </c>
      <c r="Q472" s="132">
        <f t="shared" si="172"/>
        <v>0</v>
      </c>
      <c r="R472" s="132">
        <f t="shared" si="173"/>
        <v>0</v>
      </c>
      <c r="S472" s="134">
        <f t="shared" si="174"/>
        <v>0</v>
      </c>
      <c r="T472" s="132">
        <f t="shared" si="175"/>
        <v>0</v>
      </c>
      <c r="U472" s="132"/>
      <c r="V472" s="132">
        <f t="shared" si="176"/>
        <v>0</v>
      </c>
      <c r="W472" s="135">
        <f t="shared" si="177"/>
        <v>0</v>
      </c>
    </row>
    <row r="473" spans="1:23">
      <c r="A473" s="21"/>
      <c r="B473" s="21"/>
      <c r="C473" s="145"/>
      <c r="D473" s="92">
        <f t="shared" si="159"/>
        <v>0</v>
      </c>
      <c r="E473" s="132">
        <f t="shared" si="160"/>
        <v>0</v>
      </c>
      <c r="F473" s="132">
        <f t="shared" si="161"/>
        <v>0</v>
      </c>
      <c r="G473" s="132">
        <f t="shared" si="162"/>
        <v>0</v>
      </c>
      <c r="H473" s="132">
        <f t="shared" si="163"/>
        <v>0</v>
      </c>
      <c r="I473" s="132">
        <f t="shared" si="164"/>
        <v>0</v>
      </c>
      <c r="J473" s="132">
        <f t="shared" si="165"/>
        <v>0</v>
      </c>
      <c r="K473" s="133">
        <f t="shared" si="166"/>
        <v>0</v>
      </c>
      <c r="L473" s="132">
        <f t="shared" si="167"/>
        <v>0</v>
      </c>
      <c r="M473" s="132">
        <f t="shared" si="168"/>
        <v>0</v>
      </c>
      <c r="N473" s="132">
        <f t="shared" si="169"/>
        <v>0</v>
      </c>
      <c r="O473" s="132">
        <f t="shared" si="170"/>
        <v>0</v>
      </c>
      <c r="P473" s="132">
        <f t="shared" si="171"/>
        <v>0</v>
      </c>
      <c r="Q473" s="132">
        <f t="shared" si="172"/>
        <v>0</v>
      </c>
      <c r="R473" s="132">
        <f t="shared" si="173"/>
        <v>0</v>
      </c>
      <c r="S473" s="134">
        <f t="shared" si="174"/>
        <v>0</v>
      </c>
      <c r="T473" s="132">
        <f t="shared" si="175"/>
        <v>0</v>
      </c>
      <c r="U473" s="132"/>
      <c r="V473" s="132">
        <f t="shared" si="176"/>
        <v>0</v>
      </c>
      <c r="W473" s="135">
        <f t="shared" si="177"/>
        <v>0</v>
      </c>
    </row>
    <row r="474" spans="1:23">
      <c r="A474" s="126"/>
      <c r="B474" s="127"/>
      <c r="C474" s="128"/>
      <c r="D474" s="92">
        <f t="shared" si="159"/>
        <v>0</v>
      </c>
      <c r="E474" s="132">
        <f t="shared" si="160"/>
        <v>0</v>
      </c>
      <c r="F474" s="132">
        <f t="shared" si="161"/>
        <v>0</v>
      </c>
      <c r="G474" s="132">
        <f t="shared" si="162"/>
        <v>0</v>
      </c>
      <c r="H474" s="132">
        <f t="shared" si="163"/>
        <v>0</v>
      </c>
      <c r="I474" s="132">
        <f t="shared" si="164"/>
        <v>0</v>
      </c>
      <c r="J474" s="132">
        <f t="shared" si="165"/>
        <v>0</v>
      </c>
      <c r="K474" s="133">
        <f t="shared" si="166"/>
        <v>0</v>
      </c>
      <c r="L474" s="132">
        <f t="shared" si="167"/>
        <v>0</v>
      </c>
      <c r="M474" s="132">
        <f t="shared" si="168"/>
        <v>0</v>
      </c>
      <c r="N474" s="132">
        <f t="shared" si="169"/>
        <v>0</v>
      </c>
      <c r="O474" s="132">
        <f t="shared" si="170"/>
        <v>0</v>
      </c>
      <c r="P474" s="132">
        <f t="shared" si="171"/>
        <v>0</v>
      </c>
      <c r="Q474" s="132">
        <f t="shared" si="172"/>
        <v>0</v>
      </c>
      <c r="R474" s="132">
        <f t="shared" si="173"/>
        <v>0</v>
      </c>
      <c r="S474" s="134">
        <f t="shared" si="174"/>
        <v>0</v>
      </c>
      <c r="T474" s="132">
        <f t="shared" si="175"/>
        <v>0</v>
      </c>
      <c r="U474" s="132"/>
      <c r="V474" s="132">
        <f t="shared" si="176"/>
        <v>0</v>
      </c>
      <c r="W474" s="135">
        <f t="shared" si="177"/>
        <v>0</v>
      </c>
    </row>
    <row r="475" spans="1:23">
      <c r="A475" s="21"/>
      <c r="B475" s="21"/>
      <c r="C475" s="145"/>
      <c r="D475" s="92">
        <f t="shared" si="159"/>
        <v>0</v>
      </c>
      <c r="E475" s="132">
        <f t="shared" si="160"/>
        <v>0</v>
      </c>
      <c r="F475" s="132">
        <f t="shared" si="161"/>
        <v>0</v>
      </c>
      <c r="G475" s="132">
        <f t="shared" si="162"/>
        <v>0</v>
      </c>
      <c r="H475" s="132">
        <f t="shared" si="163"/>
        <v>0</v>
      </c>
      <c r="I475" s="132">
        <f t="shared" si="164"/>
        <v>0</v>
      </c>
      <c r="J475" s="132">
        <f t="shared" si="165"/>
        <v>0</v>
      </c>
      <c r="K475" s="133">
        <f t="shared" si="166"/>
        <v>0</v>
      </c>
      <c r="L475" s="132">
        <f t="shared" si="167"/>
        <v>0</v>
      </c>
      <c r="M475" s="132">
        <f t="shared" si="168"/>
        <v>0</v>
      </c>
      <c r="N475" s="132">
        <f t="shared" si="169"/>
        <v>0</v>
      </c>
      <c r="O475" s="132">
        <f t="shared" si="170"/>
        <v>0</v>
      </c>
      <c r="P475" s="132">
        <f t="shared" si="171"/>
        <v>0</v>
      </c>
      <c r="Q475" s="132">
        <f t="shared" si="172"/>
        <v>0</v>
      </c>
      <c r="R475" s="132">
        <f t="shared" si="173"/>
        <v>0</v>
      </c>
      <c r="S475" s="134">
        <f t="shared" si="174"/>
        <v>0</v>
      </c>
      <c r="T475" s="132">
        <f t="shared" si="175"/>
        <v>0</v>
      </c>
      <c r="U475" s="132"/>
      <c r="V475" s="132">
        <f t="shared" si="176"/>
        <v>0</v>
      </c>
      <c r="W475" s="135">
        <f t="shared" si="177"/>
        <v>0</v>
      </c>
    </row>
    <row r="476" spans="1:23">
      <c r="A476" s="126"/>
      <c r="B476" s="127"/>
      <c r="D476" s="92">
        <f t="shared" si="159"/>
        <v>0</v>
      </c>
      <c r="E476" s="132">
        <f t="shared" si="160"/>
        <v>0</v>
      </c>
      <c r="F476" s="132">
        <f t="shared" si="161"/>
        <v>0</v>
      </c>
      <c r="G476" s="132">
        <f t="shared" si="162"/>
        <v>0</v>
      </c>
      <c r="H476" s="132">
        <f t="shared" si="163"/>
        <v>0</v>
      </c>
      <c r="I476" s="132">
        <f t="shared" si="164"/>
        <v>0</v>
      </c>
      <c r="J476" s="132">
        <f t="shared" si="165"/>
        <v>0</v>
      </c>
      <c r="K476" s="133">
        <f t="shared" si="166"/>
        <v>0</v>
      </c>
      <c r="L476" s="132">
        <f t="shared" si="167"/>
        <v>0</v>
      </c>
      <c r="M476" s="132">
        <f t="shared" si="168"/>
        <v>0</v>
      </c>
      <c r="N476" s="132">
        <f t="shared" si="169"/>
        <v>0</v>
      </c>
      <c r="O476" s="132">
        <f t="shared" si="170"/>
        <v>0</v>
      </c>
      <c r="P476" s="132">
        <f t="shared" si="171"/>
        <v>0</v>
      </c>
      <c r="Q476" s="132">
        <f t="shared" si="172"/>
        <v>0</v>
      </c>
      <c r="R476" s="132">
        <f t="shared" si="173"/>
        <v>0</v>
      </c>
      <c r="S476" s="134">
        <f t="shared" si="174"/>
        <v>0</v>
      </c>
      <c r="T476" s="132">
        <f t="shared" si="175"/>
        <v>0</v>
      </c>
      <c r="U476" s="132"/>
      <c r="V476" s="132">
        <f t="shared" si="176"/>
        <v>0</v>
      </c>
      <c r="W476" s="135">
        <f t="shared" si="177"/>
        <v>0</v>
      </c>
    </row>
    <row r="477" spans="1:23">
      <c r="A477" s="126"/>
      <c r="B477" s="127"/>
      <c r="D477" s="92">
        <f t="shared" si="159"/>
        <v>0</v>
      </c>
      <c r="E477" s="132">
        <f t="shared" si="160"/>
        <v>0</v>
      </c>
      <c r="F477" s="132">
        <f t="shared" si="161"/>
        <v>0</v>
      </c>
      <c r="G477" s="132">
        <f t="shared" si="162"/>
        <v>0</v>
      </c>
      <c r="H477" s="132">
        <f t="shared" si="163"/>
        <v>0</v>
      </c>
      <c r="I477" s="132">
        <f t="shared" si="164"/>
        <v>0</v>
      </c>
      <c r="J477" s="132">
        <f t="shared" si="165"/>
        <v>0</v>
      </c>
      <c r="K477" s="133">
        <f t="shared" si="166"/>
        <v>0</v>
      </c>
      <c r="L477" s="132">
        <f t="shared" si="167"/>
        <v>0</v>
      </c>
      <c r="M477" s="132">
        <f t="shared" si="168"/>
        <v>0</v>
      </c>
      <c r="N477" s="132">
        <f t="shared" si="169"/>
        <v>0</v>
      </c>
      <c r="O477" s="132">
        <f t="shared" si="170"/>
        <v>0</v>
      </c>
      <c r="P477" s="132">
        <f t="shared" si="171"/>
        <v>0</v>
      </c>
      <c r="Q477" s="132">
        <f t="shared" si="172"/>
        <v>0</v>
      </c>
      <c r="R477" s="132">
        <f t="shared" si="173"/>
        <v>0</v>
      </c>
      <c r="S477" s="134">
        <f t="shared" si="174"/>
        <v>0</v>
      </c>
      <c r="T477" s="132">
        <f t="shared" si="175"/>
        <v>0</v>
      </c>
      <c r="U477" s="132"/>
      <c r="V477" s="132">
        <f t="shared" si="176"/>
        <v>0</v>
      </c>
      <c r="W477" s="135">
        <f t="shared" si="177"/>
        <v>0</v>
      </c>
    </row>
    <row r="478" spans="1:23">
      <c r="A478" s="126"/>
      <c r="B478" s="127"/>
      <c r="D478" s="92">
        <f t="shared" si="159"/>
        <v>0</v>
      </c>
      <c r="E478" s="132">
        <f t="shared" si="160"/>
        <v>0</v>
      </c>
      <c r="F478" s="132">
        <f t="shared" si="161"/>
        <v>0</v>
      </c>
      <c r="G478" s="132">
        <f t="shared" si="162"/>
        <v>0</v>
      </c>
      <c r="H478" s="132">
        <f t="shared" si="163"/>
        <v>0</v>
      </c>
      <c r="I478" s="132">
        <f t="shared" si="164"/>
        <v>0</v>
      </c>
      <c r="J478" s="132">
        <f t="shared" si="165"/>
        <v>0</v>
      </c>
      <c r="K478" s="133">
        <f t="shared" si="166"/>
        <v>0</v>
      </c>
      <c r="L478" s="132">
        <f t="shared" si="167"/>
        <v>0</v>
      </c>
      <c r="M478" s="132">
        <f t="shared" si="168"/>
        <v>0</v>
      </c>
      <c r="N478" s="132">
        <f t="shared" si="169"/>
        <v>0</v>
      </c>
      <c r="O478" s="132">
        <f t="shared" si="170"/>
        <v>0</v>
      </c>
      <c r="P478" s="132">
        <f t="shared" si="171"/>
        <v>0</v>
      </c>
      <c r="Q478" s="132">
        <f t="shared" si="172"/>
        <v>0</v>
      </c>
      <c r="R478" s="132">
        <f t="shared" si="173"/>
        <v>0</v>
      </c>
      <c r="S478" s="134">
        <f t="shared" si="174"/>
        <v>0</v>
      </c>
      <c r="T478" s="132">
        <f t="shared" si="175"/>
        <v>0</v>
      </c>
      <c r="U478" s="132"/>
      <c r="V478" s="132">
        <f t="shared" si="176"/>
        <v>0</v>
      </c>
      <c r="W478" s="135">
        <f t="shared" si="177"/>
        <v>0</v>
      </c>
    </row>
    <row r="479" spans="1:23">
      <c r="A479" s="126"/>
      <c r="B479" s="127"/>
      <c r="D479" s="92">
        <f t="shared" si="159"/>
        <v>0</v>
      </c>
      <c r="E479" s="132">
        <f t="shared" si="160"/>
        <v>0</v>
      </c>
      <c r="F479" s="132">
        <f t="shared" si="161"/>
        <v>0</v>
      </c>
      <c r="G479" s="132">
        <f t="shared" si="162"/>
        <v>0</v>
      </c>
      <c r="H479" s="132">
        <f t="shared" si="163"/>
        <v>0</v>
      </c>
      <c r="I479" s="132">
        <f t="shared" si="164"/>
        <v>0</v>
      </c>
      <c r="J479" s="132">
        <f t="shared" si="165"/>
        <v>0</v>
      </c>
      <c r="K479" s="133">
        <f t="shared" si="166"/>
        <v>0</v>
      </c>
      <c r="L479" s="132">
        <f t="shared" si="167"/>
        <v>0</v>
      </c>
      <c r="M479" s="132">
        <f t="shared" si="168"/>
        <v>0</v>
      </c>
      <c r="N479" s="132">
        <f t="shared" si="169"/>
        <v>0</v>
      </c>
      <c r="O479" s="132">
        <f t="shared" si="170"/>
        <v>0</v>
      </c>
      <c r="P479" s="132">
        <f t="shared" si="171"/>
        <v>0</v>
      </c>
      <c r="Q479" s="132">
        <f t="shared" si="172"/>
        <v>0</v>
      </c>
      <c r="R479" s="132">
        <f t="shared" si="173"/>
        <v>0</v>
      </c>
      <c r="S479" s="134">
        <f t="shared" si="174"/>
        <v>0</v>
      </c>
      <c r="T479" s="132">
        <f t="shared" si="175"/>
        <v>0</v>
      </c>
      <c r="U479" s="132"/>
      <c r="V479" s="132">
        <f t="shared" si="176"/>
        <v>0</v>
      </c>
      <c r="W479" s="135">
        <f t="shared" si="177"/>
        <v>0</v>
      </c>
    </row>
    <row r="480" spans="1:23">
      <c r="A480" s="126"/>
      <c r="B480" s="127"/>
      <c r="D480" s="92">
        <f t="shared" si="159"/>
        <v>0</v>
      </c>
      <c r="E480" s="132">
        <f t="shared" si="160"/>
        <v>0</v>
      </c>
      <c r="F480" s="132">
        <f t="shared" si="161"/>
        <v>0</v>
      </c>
      <c r="G480" s="132">
        <f t="shared" si="162"/>
        <v>0</v>
      </c>
      <c r="H480" s="132">
        <f t="shared" si="163"/>
        <v>0</v>
      </c>
      <c r="I480" s="132">
        <f t="shared" si="164"/>
        <v>0</v>
      </c>
      <c r="J480" s="132">
        <f t="shared" si="165"/>
        <v>0</v>
      </c>
      <c r="K480" s="133">
        <f t="shared" si="166"/>
        <v>0</v>
      </c>
      <c r="L480" s="132">
        <f t="shared" si="167"/>
        <v>0</v>
      </c>
      <c r="M480" s="132">
        <f t="shared" si="168"/>
        <v>0</v>
      </c>
      <c r="N480" s="132">
        <f t="shared" si="169"/>
        <v>0</v>
      </c>
      <c r="O480" s="132">
        <f t="shared" si="170"/>
        <v>0</v>
      </c>
      <c r="P480" s="132">
        <f t="shared" si="171"/>
        <v>0</v>
      </c>
      <c r="Q480" s="132">
        <f t="shared" si="172"/>
        <v>0</v>
      </c>
      <c r="R480" s="132">
        <f t="shared" si="173"/>
        <v>0</v>
      </c>
      <c r="S480" s="134">
        <f t="shared" si="174"/>
        <v>0</v>
      </c>
      <c r="T480" s="132">
        <f t="shared" si="175"/>
        <v>0</v>
      </c>
      <c r="U480" s="132"/>
      <c r="V480" s="132">
        <f t="shared" si="176"/>
        <v>0</v>
      </c>
      <c r="W480" s="135">
        <f t="shared" si="177"/>
        <v>0</v>
      </c>
    </row>
    <row r="481" spans="1:23">
      <c r="A481" s="126"/>
      <c r="B481" s="127"/>
      <c r="D481" s="92">
        <f t="shared" si="159"/>
        <v>0</v>
      </c>
      <c r="E481" s="132">
        <f t="shared" si="160"/>
        <v>0</v>
      </c>
      <c r="F481" s="132">
        <f t="shared" si="161"/>
        <v>0</v>
      </c>
      <c r="G481" s="132">
        <f t="shared" si="162"/>
        <v>0</v>
      </c>
      <c r="H481" s="132">
        <f t="shared" si="163"/>
        <v>0</v>
      </c>
      <c r="I481" s="132">
        <f t="shared" si="164"/>
        <v>0</v>
      </c>
      <c r="J481" s="132">
        <f t="shared" si="165"/>
        <v>0</v>
      </c>
      <c r="K481" s="133">
        <f t="shared" si="166"/>
        <v>0</v>
      </c>
      <c r="L481" s="132">
        <f t="shared" si="167"/>
        <v>0</v>
      </c>
      <c r="M481" s="132">
        <f t="shared" si="168"/>
        <v>0</v>
      </c>
      <c r="N481" s="132">
        <f t="shared" si="169"/>
        <v>0</v>
      </c>
      <c r="O481" s="132">
        <f t="shared" si="170"/>
        <v>0</v>
      </c>
      <c r="P481" s="132">
        <f t="shared" si="171"/>
        <v>0</v>
      </c>
      <c r="Q481" s="132">
        <f t="shared" si="172"/>
        <v>0</v>
      </c>
      <c r="R481" s="132">
        <f t="shared" si="173"/>
        <v>0</v>
      </c>
      <c r="S481" s="134">
        <f t="shared" si="174"/>
        <v>0</v>
      </c>
      <c r="T481" s="132">
        <f t="shared" si="175"/>
        <v>0</v>
      </c>
      <c r="U481" s="132"/>
      <c r="V481" s="132">
        <f t="shared" si="176"/>
        <v>0</v>
      </c>
      <c r="W481" s="135">
        <f t="shared" si="177"/>
        <v>0</v>
      </c>
    </row>
    <row r="482" spans="1:23">
      <c r="A482" s="126"/>
      <c r="B482" s="127"/>
      <c r="D482" s="92">
        <f t="shared" si="159"/>
        <v>0</v>
      </c>
      <c r="E482" s="132">
        <f t="shared" si="160"/>
        <v>0</v>
      </c>
      <c r="F482" s="132">
        <f t="shared" si="161"/>
        <v>0</v>
      </c>
      <c r="G482" s="132">
        <f t="shared" si="162"/>
        <v>0</v>
      </c>
      <c r="H482" s="132">
        <f t="shared" si="163"/>
        <v>0</v>
      </c>
      <c r="I482" s="132">
        <f t="shared" si="164"/>
        <v>0</v>
      </c>
      <c r="J482" s="132">
        <f t="shared" si="165"/>
        <v>0</v>
      </c>
      <c r="K482" s="133">
        <f t="shared" si="166"/>
        <v>0</v>
      </c>
      <c r="L482" s="132">
        <f t="shared" si="167"/>
        <v>0</v>
      </c>
      <c r="M482" s="132">
        <f t="shared" si="168"/>
        <v>0</v>
      </c>
      <c r="N482" s="132">
        <f t="shared" si="169"/>
        <v>0</v>
      </c>
      <c r="O482" s="132">
        <f t="shared" si="170"/>
        <v>0</v>
      </c>
      <c r="P482" s="132">
        <f t="shared" si="171"/>
        <v>0</v>
      </c>
      <c r="Q482" s="132">
        <f t="shared" si="172"/>
        <v>0</v>
      </c>
      <c r="R482" s="132">
        <f t="shared" si="173"/>
        <v>0</v>
      </c>
      <c r="S482" s="134">
        <f t="shared" si="174"/>
        <v>0</v>
      </c>
      <c r="T482" s="132">
        <f t="shared" si="175"/>
        <v>0</v>
      </c>
      <c r="U482" s="132"/>
      <c r="V482" s="132">
        <f t="shared" si="176"/>
        <v>0</v>
      </c>
      <c r="W482" s="135">
        <f t="shared" si="177"/>
        <v>0</v>
      </c>
    </row>
    <row r="483" spans="1:23">
      <c r="A483" s="126"/>
      <c r="B483" s="127"/>
      <c r="D483" s="92">
        <f t="shared" si="159"/>
        <v>0</v>
      </c>
      <c r="E483" s="132">
        <f t="shared" si="160"/>
        <v>0</v>
      </c>
      <c r="F483" s="132">
        <f t="shared" si="161"/>
        <v>0</v>
      </c>
      <c r="G483" s="132">
        <f t="shared" si="162"/>
        <v>0</v>
      </c>
      <c r="H483" s="132">
        <f t="shared" si="163"/>
        <v>0</v>
      </c>
      <c r="I483" s="132">
        <f t="shared" si="164"/>
        <v>0</v>
      </c>
      <c r="J483" s="132">
        <f t="shared" si="165"/>
        <v>0</v>
      </c>
      <c r="K483" s="133">
        <f t="shared" si="166"/>
        <v>0</v>
      </c>
      <c r="L483" s="132">
        <f t="shared" si="167"/>
        <v>0</v>
      </c>
      <c r="M483" s="132">
        <f t="shared" si="168"/>
        <v>0</v>
      </c>
      <c r="N483" s="132">
        <f t="shared" si="169"/>
        <v>0</v>
      </c>
      <c r="O483" s="132">
        <f t="shared" si="170"/>
        <v>0</v>
      </c>
      <c r="P483" s="132">
        <f t="shared" si="171"/>
        <v>0</v>
      </c>
      <c r="Q483" s="132">
        <f t="shared" si="172"/>
        <v>0</v>
      </c>
      <c r="R483" s="132">
        <f t="shared" si="173"/>
        <v>0</v>
      </c>
      <c r="S483" s="134">
        <f t="shared" si="174"/>
        <v>0</v>
      </c>
      <c r="T483" s="132">
        <f t="shared" si="175"/>
        <v>0</v>
      </c>
      <c r="U483" s="132"/>
      <c r="V483" s="132">
        <f t="shared" si="176"/>
        <v>0</v>
      </c>
      <c r="W483" s="135">
        <f t="shared" si="177"/>
        <v>0</v>
      </c>
    </row>
    <row r="484" spans="1:23">
      <c r="A484" s="126"/>
      <c r="B484" s="127"/>
      <c r="D484" s="92">
        <f t="shared" si="159"/>
        <v>0</v>
      </c>
      <c r="E484" s="132">
        <f t="shared" si="160"/>
        <v>0</v>
      </c>
      <c r="F484" s="132">
        <f t="shared" si="161"/>
        <v>0</v>
      </c>
      <c r="G484" s="132">
        <f t="shared" si="162"/>
        <v>0</v>
      </c>
      <c r="H484" s="132">
        <f t="shared" si="163"/>
        <v>0</v>
      </c>
      <c r="I484" s="132">
        <f t="shared" si="164"/>
        <v>0</v>
      </c>
      <c r="J484" s="132">
        <f t="shared" si="165"/>
        <v>0</v>
      </c>
      <c r="K484" s="133">
        <f t="shared" si="166"/>
        <v>0</v>
      </c>
      <c r="L484" s="132">
        <f t="shared" si="167"/>
        <v>0</v>
      </c>
      <c r="M484" s="132">
        <f t="shared" si="168"/>
        <v>0</v>
      </c>
      <c r="N484" s="132">
        <f t="shared" si="169"/>
        <v>0</v>
      </c>
      <c r="O484" s="132">
        <f t="shared" si="170"/>
        <v>0</v>
      </c>
      <c r="P484" s="132">
        <f t="shared" si="171"/>
        <v>0</v>
      </c>
      <c r="Q484" s="132">
        <f t="shared" si="172"/>
        <v>0</v>
      </c>
      <c r="R484" s="132">
        <f t="shared" si="173"/>
        <v>0</v>
      </c>
      <c r="S484" s="134">
        <f t="shared" si="174"/>
        <v>0</v>
      </c>
      <c r="T484" s="132">
        <f t="shared" si="175"/>
        <v>0</v>
      </c>
      <c r="U484" s="132"/>
      <c r="V484" s="132">
        <f t="shared" si="176"/>
        <v>0</v>
      </c>
      <c r="W484" s="135">
        <f t="shared" si="177"/>
        <v>0</v>
      </c>
    </row>
    <row r="485" spans="1:23">
      <c r="A485" s="126"/>
      <c r="B485" s="127"/>
      <c r="D485" s="92">
        <f t="shared" si="159"/>
        <v>0</v>
      </c>
      <c r="E485" s="132">
        <f t="shared" si="160"/>
        <v>0</v>
      </c>
      <c r="F485" s="132">
        <f t="shared" si="161"/>
        <v>0</v>
      </c>
      <c r="G485" s="132">
        <f t="shared" si="162"/>
        <v>0</v>
      </c>
      <c r="H485" s="132">
        <f t="shared" si="163"/>
        <v>0</v>
      </c>
      <c r="I485" s="132">
        <f t="shared" si="164"/>
        <v>0</v>
      </c>
      <c r="J485" s="132">
        <f t="shared" si="165"/>
        <v>0</v>
      </c>
      <c r="K485" s="133">
        <f t="shared" si="166"/>
        <v>0</v>
      </c>
      <c r="L485" s="132">
        <f t="shared" si="167"/>
        <v>0</v>
      </c>
      <c r="M485" s="132">
        <f t="shared" si="168"/>
        <v>0</v>
      </c>
      <c r="N485" s="132">
        <f t="shared" si="169"/>
        <v>0</v>
      </c>
      <c r="O485" s="132">
        <f t="shared" si="170"/>
        <v>0</v>
      </c>
      <c r="P485" s="132">
        <f t="shared" si="171"/>
        <v>0</v>
      </c>
      <c r="Q485" s="132">
        <f t="shared" si="172"/>
        <v>0</v>
      </c>
      <c r="R485" s="132">
        <f t="shared" si="173"/>
        <v>0</v>
      </c>
      <c r="S485" s="134">
        <f t="shared" si="174"/>
        <v>0</v>
      </c>
      <c r="T485" s="132">
        <f t="shared" si="175"/>
        <v>0</v>
      </c>
      <c r="U485" s="132"/>
      <c r="V485" s="132">
        <f t="shared" si="176"/>
        <v>0</v>
      </c>
      <c r="W485" s="135">
        <f t="shared" si="177"/>
        <v>0</v>
      </c>
    </row>
    <row r="486" spans="1:23">
      <c r="A486" s="126"/>
      <c r="B486" s="127"/>
      <c r="D486" s="92">
        <f t="shared" si="159"/>
        <v>0</v>
      </c>
      <c r="E486" s="132">
        <f t="shared" si="160"/>
        <v>0</v>
      </c>
      <c r="F486" s="132">
        <f t="shared" si="161"/>
        <v>0</v>
      </c>
      <c r="G486" s="132">
        <f t="shared" si="162"/>
        <v>0</v>
      </c>
      <c r="H486" s="132">
        <f t="shared" si="163"/>
        <v>0</v>
      </c>
      <c r="I486" s="132">
        <f t="shared" si="164"/>
        <v>0</v>
      </c>
      <c r="J486" s="132">
        <f t="shared" si="165"/>
        <v>0</v>
      </c>
      <c r="K486" s="133">
        <f t="shared" si="166"/>
        <v>0</v>
      </c>
      <c r="L486" s="132">
        <f t="shared" si="167"/>
        <v>0</v>
      </c>
      <c r="M486" s="132">
        <f t="shared" si="168"/>
        <v>0</v>
      </c>
      <c r="N486" s="132">
        <f t="shared" si="169"/>
        <v>0</v>
      </c>
      <c r="O486" s="132">
        <f t="shared" si="170"/>
        <v>0</v>
      </c>
      <c r="P486" s="132">
        <f t="shared" si="171"/>
        <v>0</v>
      </c>
      <c r="Q486" s="132">
        <f t="shared" si="172"/>
        <v>0</v>
      </c>
      <c r="R486" s="132">
        <f t="shared" si="173"/>
        <v>0</v>
      </c>
      <c r="S486" s="134">
        <f t="shared" si="174"/>
        <v>0</v>
      </c>
      <c r="T486" s="132">
        <f t="shared" si="175"/>
        <v>0</v>
      </c>
      <c r="U486" s="132"/>
      <c r="V486" s="132">
        <f t="shared" si="176"/>
        <v>0</v>
      </c>
      <c r="W486" s="135">
        <f t="shared" si="177"/>
        <v>0</v>
      </c>
    </row>
    <row r="487" spans="1:23">
      <c r="A487" s="126"/>
      <c r="B487" s="127"/>
      <c r="D487" s="92">
        <f t="shared" si="159"/>
        <v>0</v>
      </c>
      <c r="E487" s="132">
        <f t="shared" si="160"/>
        <v>0</v>
      </c>
      <c r="F487" s="132">
        <f t="shared" si="161"/>
        <v>0</v>
      </c>
      <c r="G487" s="132">
        <f t="shared" si="162"/>
        <v>0</v>
      </c>
      <c r="H487" s="132">
        <f t="shared" si="163"/>
        <v>0</v>
      </c>
      <c r="I487" s="132">
        <f t="shared" si="164"/>
        <v>0</v>
      </c>
      <c r="J487" s="132">
        <f t="shared" si="165"/>
        <v>0</v>
      </c>
      <c r="K487" s="133">
        <f t="shared" si="166"/>
        <v>0</v>
      </c>
      <c r="L487" s="132">
        <f t="shared" si="167"/>
        <v>0</v>
      </c>
      <c r="M487" s="132">
        <f t="shared" si="168"/>
        <v>0</v>
      </c>
      <c r="N487" s="132">
        <f t="shared" si="169"/>
        <v>0</v>
      </c>
      <c r="O487" s="132">
        <f t="shared" si="170"/>
        <v>0</v>
      </c>
      <c r="P487" s="132">
        <f t="shared" si="171"/>
        <v>0</v>
      </c>
      <c r="Q487" s="132">
        <f t="shared" si="172"/>
        <v>0</v>
      </c>
      <c r="R487" s="132">
        <f t="shared" si="173"/>
        <v>0</v>
      </c>
      <c r="S487" s="134">
        <f t="shared" si="174"/>
        <v>0</v>
      </c>
      <c r="T487" s="132">
        <f t="shared" si="175"/>
        <v>0</v>
      </c>
      <c r="U487" s="132"/>
      <c r="V487" s="132">
        <f t="shared" si="176"/>
        <v>0</v>
      </c>
      <c r="W487" s="135">
        <f t="shared" si="177"/>
        <v>0</v>
      </c>
    </row>
    <row r="488" spans="1:23">
      <c r="A488" s="126"/>
      <c r="B488" s="127"/>
      <c r="D488" s="92">
        <f t="shared" si="159"/>
        <v>0</v>
      </c>
      <c r="E488" s="132">
        <f t="shared" si="160"/>
        <v>0</v>
      </c>
      <c r="F488" s="132">
        <f t="shared" si="161"/>
        <v>0</v>
      </c>
      <c r="G488" s="132">
        <f t="shared" si="162"/>
        <v>0</v>
      </c>
      <c r="H488" s="132">
        <f t="shared" si="163"/>
        <v>0</v>
      </c>
      <c r="I488" s="132">
        <f t="shared" si="164"/>
        <v>0</v>
      </c>
      <c r="J488" s="132">
        <f t="shared" si="165"/>
        <v>0</v>
      </c>
      <c r="K488" s="133">
        <f t="shared" si="166"/>
        <v>0</v>
      </c>
      <c r="L488" s="132">
        <f t="shared" si="167"/>
        <v>0</v>
      </c>
      <c r="M488" s="132">
        <f t="shared" si="168"/>
        <v>0</v>
      </c>
      <c r="N488" s="132">
        <f t="shared" si="169"/>
        <v>0</v>
      </c>
      <c r="O488" s="132">
        <f t="shared" si="170"/>
        <v>0</v>
      </c>
      <c r="P488" s="132">
        <f t="shared" si="171"/>
        <v>0</v>
      </c>
      <c r="Q488" s="132">
        <f t="shared" si="172"/>
        <v>0</v>
      </c>
      <c r="R488" s="132">
        <f t="shared" si="173"/>
        <v>0</v>
      </c>
      <c r="S488" s="134">
        <f t="shared" si="174"/>
        <v>0</v>
      </c>
      <c r="T488" s="132">
        <f t="shared" si="175"/>
        <v>0</v>
      </c>
      <c r="U488" s="132"/>
      <c r="V488" s="132">
        <f t="shared" si="176"/>
        <v>0</v>
      </c>
      <c r="W488" s="135">
        <f t="shared" si="177"/>
        <v>0</v>
      </c>
    </row>
    <row r="489" spans="1:23">
      <c r="A489" s="126"/>
      <c r="B489" s="127"/>
      <c r="D489" s="92">
        <f t="shared" si="159"/>
        <v>0</v>
      </c>
      <c r="E489" s="132">
        <f t="shared" si="160"/>
        <v>0</v>
      </c>
      <c r="F489" s="132">
        <f t="shared" si="161"/>
        <v>0</v>
      </c>
      <c r="G489" s="132">
        <f t="shared" si="162"/>
        <v>0</v>
      </c>
      <c r="H489" s="132">
        <f t="shared" si="163"/>
        <v>0</v>
      </c>
      <c r="I489" s="132">
        <f t="shared" si="164"/>
        <v>0</v>
      </c>
      <c r="J489" s="132">
        <f t="shared" si="165"/>
        <v>0</v>
      </c>
      <c r="K489" s="133">
        <f t="shared" si="166"/>
        <v>0</v>
      </c>
      <c r="L489" s="132">
        <f t="shared" si="167"/>
        <v>0</v>
      </c>
      <c r="M489" s="132">
        <f t="shared" si="168"/>
        <v>0</v>
      </c>
      <c r="N489" s="132">
        <f t="shared" si="169"/>
        <v>0</v>
      </c>
      <c r="O489" s="132">
        <f t="shared" si="170"/>
        <v>0</v>
      </c>
      <c r="P489" s="132">
        <f t="shared" si="171"/>
        <v>0</v>
      </c>
      <c r="Q489" s="132">
        <f t="shared" si="172"/>
        <v>0</v>
      </c>
      <c r="R489" s="132">
        <f t="shared" si="173"/>
        <v>0</v>
      </c>
      <c r="S489" s="134">
        <f t="shared" si="174"/>
        <v>0</v>
      </c>
      <c r="T489" s="132">
        <f t="shared" si="175"/>
        <v>0</v>
      </c>
      <c r="U489" s="132"/>
      <c r="V489" s="132">
        <f t="shared" si="176"/>
        <v>0</v>
      </c>
      <c r="W489" s="135">
        <f t="shared" si="177"/>
        <v>0</v>
      </c>
    </row>
    <row r="490" spans="1:23">
      <c r="A490" s="126"/>
      <c r="B490" s="127"/>
      <c r="D490" s="92">
        <f t="shared" si="159"/>
        <v>0</v>
      </c>
      <c r="E490" s="132">
        <f t="shared" si="160"/>
        <v>0</v>
      </c>
      <c r="F490" s="132">
        <f t="shared" si="161"/>
        <v>0</v>
      </c>
      <c r="G490" s="132">
        <f t="shared" si="162"/>
        <v>0</v>
      </c>
      <c r="H490" s="132">
        <f t="shared" si="163"/>
        <v>0</v>
      </c>
      <c r="I490" s="132">
        <f t="shared" si="164"/>
        <v>0</v>
      </c>
      <c r="J490" s="132">
        <f t="shared" si="165"/>
        <v>0</v>
      </c>
      <c r="K490" s="133">
        <f t="shared" si="166"/>
        <v>0</v>
      </c>
      <c r="L490" s="132">
        <f t="shared" si="167"/>
        <v>0</v>
      </c>
      <c r="M490" s="132">
        <f t="shared" si="168"/>
        <v>0</v>
      </c>
      <c r="N490" s="132">
        <f t="shared" si="169"/>
        <v>0</v>
      </c>
      <c r="O490" s="132">
        <f t="shared" si="170"/>
        <v>0</v>
      </c>
      <c r="P490" s="132">
        <f t="shared" si="171"/>
        <v>0</v>
      </c>
      <c r="Q490" s="132">
        <f t="shared" si="172"/>
        <v>0</v>
      </c>
      <c r="R490" s="132">
        <f t="shared" si="173"/>
        <v>0</v>
      </c>
      <c r="S490" s="134">
        <f t="shared" si="174"/>
        <v>0</v>
      </c>
      <c r="T490" s="132">
        <f t="shared" si="175"/>
        <v>0</v>
      </c>
      <c r="U490" s="132"/>
      <c r="V490" s="132">
        <f t="shared" si="176"/>
        <v>0</v>
      </c>
      <c r="W490" s="135">
        <f t="shared" si="177"/>
        <v>0</v>
      </c>
    </row>
    <row r="491" spans="1:23">
      <c r="A491" s="126"/>
      <c r="B491" s="127"/>
      <c r="D491" s="92">
        <f t="shared" si="159"/>
        <v>0</v>
      </c>
      <c r="E491" s="132">
        <f t="shared" si="160"/>
        <v>0</v>
      </c>
      <c r="F491" s="132">
        <f t="shared" si="161"/>
        <v>0</v>
      </c>
      <c r="G491" s="132">
        <f t="shared" si="162"/>
        <v>0</v>
      </c>
      <c r="H491" s="132">
        <f t="shared" si="163"/>
        <v>0</v>
      </c>
      <c r="I491" s="132">
        <f t="shared" si="164"/>
        <v>0</v>
      </c>
      <c r="J491" s="132">
        <f t="shared" si="165"/>
        <v>0</v>
      </c>
      <c r="K491" s="133">
        <f t="shared" si="166"/>
        <v>0</v>
      </c>
      <c r="L491" s="132">
        <f t="shared" si="167"/>
        <v>0</v>
      </c>
      <c r="M491" s="132">
        <f t="shared" si="168"/>
        <v>0</v>
      </c>
      <c r="N491" s="132">
        <f t="shared" si="169"/>
        <v>0</v>
      </c>
      <c r="O491" s="132">
        <f t="shared" si="170"/>
        <v>0</v>
      </c>
      <c r="P491" s="132">
        <f t="shared" si="171"/>
        <v>0</v>
      </c>
      <c r="Q491" s="132">
        <f t="shared" si="172"/>
        <v>0</v>
      </c>
      <c r="R491" s="132">
        <f t="shared" si="173"/>
        <v>0</v>
      </c>
      <c r="S491" s="134">
        <f t="shared" si="174"/>
        <v>0</v>
      </c>
      <c r="T491" s="132">
        <f t="shared" si="175"/>
        <v>0</v>
      </c>
      <c r="U491" s="132"/>
      <c r="V491" s="132">
        <f t="shared" si="176"/>
        <v>0</v>
      </c>
      <c r="W491" s="135">
        <f t="shared" si="177"/>
        <v>0</v>
      </c>
    </row>
    <row r="492" spans="1:23">
      <c r="A492" s="126"/>
      <c r="B492" s="127"/>
      <c r="D492" s="92">
        <f t="shared" si="159"/>
        <v>0</v>
      </c>
      <c r="E492" s="132">
        <f t="shared" si="160"/>
        <v>0</v>
      </c>
      <c r="F492" s="132">
        <f t="shared" si="161"/>
        <v>0</v>
      </c>
      <c r="G492" s="132">
        <f t="shared" si="162"/>
        <v>0</v>
      </c>
      <c r="H492" s="132">
        <f t="shared" si="163"/>
        <v>0</v>
      </c>
      <c r="I492" s="132">
        <f t="shared" si="164"/>
        <v>0</v>
      </c>
      <c r="J492" s="132">
        <f t="shared" si="165"/>
        <v>0</v>
      </c>
      <c r="K492" s="133">
        <f t="shared" si="166"/>
        <v>0</v>
      </c>
      <c r="L492" s="132">
        <f t="shared" si="167"/>
        <v>0</v>
      </c>
      <c r="M492" s="132">
        <f t="shared" si="168"/>
        <v>0</v>
      </c>
      <c r="N492" s="132">
        <f t="shared" si="169"/>
        <v>0</v>
      </c>
      <c r="O492" s="132">
        <f t="shared" si="170"/>
        <v>0</v>
      </c>
      <c r="P492" s="132">
        <f t="shared" si="171"/>
        <v>0</v>
      </c>
      <c r="Q492" s="132">
        <f t="shared" si="172"/>
        <v>0</v>
      </c>
      <c r="R492" s="132">
        <f t="shared" si="173"/>
        <v>0</v>
      </c>
      <c r="S492" s="134">
        <f t="shared" si="174"/>
        <v>0</v>
      </c>
      <c r="T492" s="132">
        <f t="shared" si="175"/>
        <v>0</v>
      </c>
      <c r="U492" s="132"/>
      <c r="V492" s="132">
        <f t="shared" si="176"/>
        <v>0</v>
      </c>
      <c r="W492" s="135">
        <f t="shared" si="177"/>
        <v>0</v>
      </c>
    </row>
    <row r="493" spans="1:23">
      <c r="A493" s="126"/>
      <c r="B493" s="127"/>
      <c r="D493" s="92">
        <f t="shared" si="159"/>
        <v>0</v>
      </c>
      <c r="E493" s="132">
        <f t="shared" si="160"/>
        <v>0</v>
      </c>
      <c r="F493" s="132">
        <f t="shared" si="161"/>
        <v>0</v>
      </c>
      <c r="G493" s="132">
        <f t="shared" si="162"/>
        <v>0</v>
      </c>
      <c r="H493" s="132">
        <f t="shared" si="163"/>
        <v>0</v>
      </c>
      <c r="I493" s="132">
        <f t="shared" si="164"/>
        <v>0</v>
      </c>
      <c r="J493" s="132">
        <f t="shared" si="165"/>
        <v>0</v>
      </c>
      <c r="K493" s="133">
        <f t="shared" si="166"/>
        <v>0</v>
      </c>
      <c r="L493" s="132">
        <f t="shared" si="167"/>
        <v>0</v>
      </c>
      <c r="M493" s="132">
        <f t="shared" si="168"/>
        <v>0</v>
      </c>
      <c r="N493" s="132">
        <f t="shared" si="169"/>
        <v>0</v>
      </c>
      <c r="O493" s="132">
        <f t="shared" si="170"/>
        <v>0</v>
      </c>
      <c r="P493" s="132">
        <f t="shared" si="171"/>
        <v>0</v>
      </c>
      <c r="Q493" s="132">
        <f t="shared" si="172"/>
        <v>0</v>
      </c>
      <c r="R493" s="132">
        <f t="shared" si="173"/>
        <v>0</v>
      </c>
      <c r="S493" s="134">
        <f t="shared" si="174"/>
        <v>0</v>
      </c>
      <c r="T493" s="132">
        <f t="shared" si="175"/>
        <v>0</v>
      </c>
      <c r="U493" s="132"/>
      <c r="V493" s="132">
        <f t="shared" si="176"/>
        <v>0</v>
      </c>
      <c r="W493" s="135">
        <f t="shared" si="177"/>
        <v>0</v>
      </c>
    </row>
    <row r="494" spans="1:23">
      <c r="A494" s="126"/>
      <c r="B494" s="127"/>
      <c r="D494" s="92">
        <f t="shared" si="159"/>
        <v>0</v>
      </c>
      <c r="E494" s="132">
        <f t="shared" si="160"/>
        <v>0</v>
      </c>
      <c r="F494" s="132">
        <f t="shared" si="161"/>
        <v>0</v>
      </c>
      <c r="G494" s="132">
        <f t="shared" si="162"/>
        <v>0</v>
      </c>
      <c r="H494" s="132">
        <f t="shared" si="163"/>
        <v>0</v>
      </c>
      <c r="I494" s="132">
        <f t="shared" si="164"/>
        <v>0</v>
      </c>
      <c r="J494" s="132">
        <f t="shared" si="165"/>
        <v>0</v>
      </c>
      <c r="K494" s="133">
        <f t="shared" si="166"/>
        <v>0</v>
      </c>
      <c r="L494" s="132">
        <f t="shared" si="167"/>
        <v>0</v>
      </c>
      <c r="M494" s="132">
        <f t="shared" si="168"/>
        <v>0</v>
      </c>
      <c r="N494" s="132">
        <f t="shared" si="169"/>
        <v>0</v>
      </c>
      <c r="O494" s="132">
        <f t="shared" si="170"/>
        <v>0</v>
      </c>
      <c r="P494" s="132">
        <f t="shared" si="171"/>
        <v>0</v>
      </c>
      <c r="Q494" s="132">
        <f t="shared" si="172"/>
        <v>0</v>
      </c>
      <c r="R494" s="132">
        <f t="shared" si="173"/>
        <v>0</v>
      </c>
      <c r="S494" s="134">
        <f t="shared" si="174"/>
        <v>0</v>
      </c>
      <c r="T494" s="132">
        <f t="shared" si="175"/>
        <v>0</v>
      </c>
      <c r="U494" s="132"/>
      <c r="V494" s="132">
        <f t="shared" si="176"/>
        <v>0</v>
      </c>
      <c r="W494" s="135">
        <f t="shared" si="177"/>
        <v>0</v>
      </c>
    </row>
    <row r="495" spans="1:23">
      <c r="A495" s="126"/>
      <c r="B495" s="127"/>
      <c r="D495" s="92">
        <f t="shared" si="159"/>
        <v>0</v>
      </c>
      <c r="E495" s="132">
        <f t="shared" si="160"/>
        <v>0</v>
      </c>
      <c r="F495" s="132">
        <f t="shared" si="161"/>
        <v>0</v>
      </c>
      <c r="G495" s="132">
        <f t="shared" si="162"/>
        <v>0</v>
      </c>
      <c r="H495" s="132">
        <f t="shared" si="163"/>
        <v>0</v>
      </c>
      <c r="I495" s="132">
        <f t="shared" si="164"/>
        <v>0</v>
      </c>
      <c r="J495" s="132">
        <f t="shared" si="165"/>
        <v>0</v>
      </c>
      <c r="K495" s="133">
        <f t="shared" si="166"/>
        <v>0</v>
      </c>
      <c r="L495" s="132">
        <f t="shared" si="167"/>
        <v>0</v>
      </c>
      <c r="M495" s="132">
        <f t="shared" si="168"/>
        <v>0</v>
      </c>
      <c r="N495" s="132">
        <f t="shared" si="169"/>
        <v>0</v>
      </c>
      <c r="O495" s="132">
        <f t="shared" si="170"/>
        <v>0</v>
      </c>
      <c r="P495" s="132">
        <f t="shared" si="171"/>
        <v>0</v>
      </c>
      <c r="Q495" s="132">
        <f t="shared" si="172"/>
        <v>0</v>
      </c>
      <c r="R495" s="132">
        <f t="shared" si="173"/>
        <v>0</v>
      </c>
      <c r="S495" s="134">
        <f t="shared" si="174"/>
        <v>0</v>
      </c>
      <c r="T495" s="132">
        <f t="shared" si="175"/>
        <v>0</v>
      </c>
      <c r="U495" s="132"/>
      <c r="V495" s="132">
        <f t="shared" si="176"/>
        <v>0</v>
      </c>
      <c r="W495" s="135">
        <f t="shared" si="177"/>
        <v>0</v>
      </c>
    </row>
    <row r="496" spans="1:23">
      <c r="A496" s="126"/>
      <c r="B496" s="127"/>
      <c r="D496" s="92">
        <f t="shared" si="159"/>
        <v>0</v>
      </c>
      <c r="E496" s="132">
        <f t="shared" si="160"/>
        <v>0</v>
      </c>
      <c r="F496" s="132">
        <f t="shared" si="161"/>
        <v>0</v>
      </c>
      <c r="G496" s="132">
        <f t="shared" si="162"/>
        <v>0</v>
      </c>
      <c r="H496" s="132">
        <f t="shared" si="163"/>
        <v>0</v>
      </c>
      <c r="I496" s="132">
        <f t="shared" si="164"/>
        <v>0</v>
      </c>
      <c r="J496" s="132">
        <f t="shared" si="165"/>
        <v>0</v>
      </c>
      <c r="K496" s="133">
        <f t="shared" si="166"/>
        <v>0</v>
      </c>
      <c r="L496" s="132">
        <f t="shared" si="167"/>
        <v>0</v>
      </c>
      <c r="M496" s="132">
        <f t="shared" si="168"/>
        <v>0</v>
      </c>
      <c r="N496" s="132">
        <f t="shared" si="169"/>
        <v>0</v>
      </c>
      <c r="O496" s="132">
        <f t="shared" si="170"/>
        <v>0</v>
      </c>
      <c r="P496" s="132">
        <f t="shared" si="171"/>
        <v>0</v>
      </c>
      <c r="Q496" s="132">
        <f t="shared" si="172"/>
        <v>0</v>
      </c>
      <c r="R496" s="132">
        <f t="shared" si="173"/>
        <v>0</v>
      </c>
      <c r="S496" s="134">
        <f t="shared" si="174"/>
        <v>0</v>
      </c>
      <c r="T496" s="132">
        <f t="shared" si="175"/>
        <v>0</v>
      </c>
      <c r="U496" s="132"/>
      <c r="V496" s="132">
        <f t="shared" si="176"/>
        <v>0</v>
      </c>
      <c r="W496" s="135">
        <f t="shared" si="177"/>
        <v>0</v>
      </c>
    </row>
    <row r="497" spans="1:23">
      <c r="A497" s="126"/>
      <c r="B497" s="127"/>
      <c r="D497" s="92">
        <f t="shared" si="159"/>
        <v>0</v>
      </c>
      <c r="E497" s="132">
        <f t="shared" si="160"/>
        <v>0</v>
      </c>
      <c r="F497" s="132">
        <f t="shared" si="161"/>
        <v>0</v>
      </c>
      <c r="G497" s="132">
        <f t="shared" si="162"/>
        <v>0</v>
      </c>
      <c r="H497" s="132">
        <f t="shared" si="163"/>
        <v>0</v>
      </c>
      <c r="I497" s="132">
        <f t="shared" si="164"/>
        <v>0</v>
      </c>
      <c r="J497" s="132">
        <f t="shared" si="165"/>
        <v>0</v>
      </c>
      <c r="K497" s="133">
        <f t="shared" si="166"/>
        <v>0</v>
      </c>
      <c r="L497" s="132">
        <f t="shared" si="167"/>
        <v>0</v>
      </c>
      <c r="M497" s="132">
        <f t="shared" si="168"/>
        <v>0</v>
      </c>
      <c r="N497" s="132">
        <f t="shared" si="169"/>
        <v>0</v>
      </c>
      <c r="O497" s="132">
        <f t="shared" si="170"/>
        <v>0</v>
      </c>
      <c r="P497" s="132">
        <f t="shared" si="171"/>
        <v>0</v>
      </c>
      <c r="Q497" s="132">
        <f t="shared" si="172"/>
        <v>0</v>
      </c>
      <c r="R497" s="132">
        <f t="shared" si="173"/>
        <v>0</v>
      </c>
      <c r="S497" s="134">
        <f t="shared" si="174"/>
        <v>0</v>
      </c>
      <c r="T497" s="132">
        <f t="shared" si="175"/>
        <v>0</v>
      </c>
      <c r="U497" s="132"/>
      <c r="V497" s="132">
        <f t="shared" si="176"/>
        <v>0</v>
      </c>
      <c r="W497" s="135">
        <f t="shared" si="177"/>
        <v>0</v>
      </c>
    </row>
    <row r="498" spans="1:23">
      <c r="A498" s="126"/>
      <c r="B498" s="127"/>
      <c r="D498" s="92">
        <f t="shared" si="159"/>
        <v>0</v>
      </c>
      <c r="E498" s="132">
        <f t="shared" si="160"/>
        <v>0</v>
      </c>
      <c r="F498" s="132">
        <f t="shared" si="161"/>
        <v>0</v>
      </c>
      <c r="G498" s="132">
        <f t="shared" si="162"/>
        <v>0</v>
      </c>
      <c r="H498" s="132">
        <f t="shared" si="163"/>
        <v>0</v>
      </c>
      <c r="I498" s="132">
        <f t="shared" si="164"/>
        <v>0</v>
      </c>
      <c r="J498" s="132">
        <f t="shared" si="165"/>
        <v>0</v>
      </c>
      <c r="K498" s="133">
        <f t="shared" si="166"/>
        <v>0</v>
      </c>
      <c r="L498" s="132">
        <f t="shared" si="167"/>
        <v>0</v>
      </c>
      <c r="M498" s="132">
        <f t="shared" si="168"/>
        <v>0</v>
      </c>
      <c r="N498" s="132">
        <f t="shared" si="169"/>
        <v>0</v>
      </c>
      <c r="O498" s="132">
        <f t="shared" si="170"/>
        <v>0</v>
      </c>
      <c r="P498" s="132">
        <f t="shared" si="171"/>
        <v>0</v>
      </c>
      <c r="Q498" s="132">
        <f t="shared" si="172"/>
        <v>0</v>
      </c>
      <c r="R498" s="132">
        <f t="shared" si="173"/>
        <v>0</v>
      </c>
      <c r="S498" s="134">
        <f t="shared" si="174"/>
        <v>0</v>
      </c>
      <c r="T498" s="132">
        <f t="shared" si="175"/>
        <v>0</v>
      </c>
      <c r="U498" s="132"/>
      <c r="V498" s="132">
        <f t="shared" si="176"/>
        <v>0</v>
      </c>
      <c r="W498" s="135">
        <f t="shared" si="177"/>
        <v>0</v>
      </c>
    </row>
    <row r="499" spans="1:23">
      <c r="A499" s="126"/>
      <c r="B499" s="127"/>
      <c r="D499" s="92">
        <f t="shared" si="159"/>
        <v>0</v>
      </c>
      <c r="E499" s="132">
        <f t="shared" si="160"/>
        <v>0</v>
      </c>
      <c r="F499" s="132">
        <f t="shared" si="161"/>
        <v>0</v>
      </c>
      <c r="G499" s="132">
        <f t="shared" si="162"/>
        <v>0</v>
      </c>
      <c r="H499" s="132">
        <f t="shared" si="163"/>
        <v>0</v>
      </c>
      <c r="I499" s="132">
        <f t="shared" si="164"/>
        <v>0</v>
      </c>
      <c r="J499" s="132">
        <f t="shared" si="165"/>
        <v>0</v>
      </c>
      <c r="K499" s="133">
        <f t="shared" si="166"/>
        <v>0</v>
      </c>
      <c r="L499" s="132">
        <f t="shared" si="167"/>
        <v>0</v>
      </c>
      <c r="M499" s="132">
        <f t="shared" si="168"/>
        <v>0</v>
      </c>
      <c r="N499" s="132">
        <f t="shared" si="169"/>
        <v>0</v>
      </c>
      <c r="O499" s="132">
        <f t="shared" si="170"/>
        <v>0</v>
      </c>
      <c r="P499" s="132">
        <f t="shared" si="171"/>
        <v>0</v>
      </c>
      <c r="Q499" s="132">
        <f t="shared" si="172"/>
        <v>0</v>
      </c>
      <c r="R499" s="132">
        <f t="shared" si="173"/>
        <v>0</v>
      </c>
      <c r="S499" s="134">
        <f t="shared" si="174"/>
        <v>0</v>
      </c>
      <c r="T499" s="132">
        <f t="shared" si="175"/>
        <v>0</v>
      </c>
      <c r="U499" s="132"/>
      <c r="V499" s="132">
        <f t="shared" si="176"/>
        <v>0</v>
      </c>
      <c r="W499" s="135">
        <f t="shared" si="177"/>
        <v>0</v>
      </c>
    </row>
    <row r="500" spans="1:23">
      <c r="A500" s="126"/>
      <c r="B500" s="127"/>
      <c r="D500" s="92">
        <f t="shared" si="159"/>
        <v>0</v>
      </c>
      <c r="E500" s="132">
        <f t="shared" si="160"/>
        <v>0</v>
      </c>
      <c r="F500" s="132">
        <f t="shared" si="161"/>
        <v>0</v>
      </c>
      <c r="G500" s="132">
        <f t="shared" si="162"/>
        <v>0</v>
      </c>
      <c r="H500" s="132">
        <f t="shared" si="163"/>
        <v>0</v>
      </c>
      <c r="I500" s="132">
        <f t="shared" si="164"/>
        <v>0</v>
      </c>
      <c r="J500" s="132">
        <f t="shared" si="165"/>
        <v>0</v>
      </c>
      <c r="K500" s="133">
        <f t="shared" si="166"/>
        <v>0</v>
      </c>
      <c r="L500" s="132">
        <f t="shared" si="167"/>
        <v>0</v>
      </c>
      <c r="M500" s="132">
        <f t="shared" si="168"/>
        <v>0</v>
      </c>
      <c r="N500" s="132">
        <f t="shared" si="169"/>
        <v>0</v>
      </c>
      <c r="O500" s="132">
        <f t="shared" si="170"/>
        <v>0</v>
      </c>
      <c r="P500" s="132">
        <f t="shared" si="171"/>
        <v>0</v>
      </c>
      <c r="Q500" s="132">
        <f t="shared" si="172"/>
        <v>0</v>
      </c>
      <c r="R500" s="132">
        <f t="shared" si="173"/>
        <v>0</v>
      </c>
      <c r="S500" s="134">
        <f t="shared" si="174"/>
        <v>0</v>
      </c>
      <c r="T500" s="132">
        <f t="shared" si="175"/>
        <v>0</v>
      </c>
      <c r="U500" s="132"/>
      <c r="V500" s="132">
        <f t="shared" si="176"/>
        <v>0</v>
      </c>
      <c r="W500" s="135">
        <f t="shared" si="177"/>
        <v>0</v>
      </c>
    </row>
    <row r="501" spans="1:23">
      <c r="A501" s="126"/>
      <c r="B501" s="127"/>
      <c r="D501" s="92">
        <f t="shared" si="159"/>
        <v>0</v>
      </c>
      <c r="E501" s="132">
        <f t="shared" si="160"/>
        <v>0</v>
      </c>
      <c r="F501" s="132">
        <f t="shared" si="161"/>
        <v>0</v>
      </c>
      <c r="G501" s="132">
        <f t="shared" si="162"/>
        <v>0</v>
      </c>
      <c r="H501" s="132">
        <f t="shared" si="163"/>
        <v>0</v>
      </c>
      <c r="I501" s="132">
        <f t="shared" si="164"/>
        <v>0</v>
      </c>
      <c r="J501" s="132">
        <f t="shared" si="165"/>
        <v>0</v>
      </c>
      <c r="K501" s="133">
        <f t="shared" si="166"/>
        <v>0</v>
      </c>
      <c r="L501" s="132">
        <f t="shared" si="167"/>
        <v>0</v>
      </c>
      <c r="M501" s="132">
        <f t="shared" si="168"/>
        <v>0</v>
      </c>
      <c r="N501" s="132">
        <f t="shared" si="169"/>
        <v>0</v>
      </c>
      <c r="O501" s="132">
        <f t="shared" si="170"/>
        <v>0</v>
      </c>
      <c r="P501" s="132">
        <f t="shared" si="171"/>
        <v>0</v>
      </c>
      <c r="Q501" s="132">
        <f t="shared" si="172"/>
        <v>0</v>
      </c>
      <c r="R501" s="132">
        <f t="shared" si="173"/>
        <v>0</v>
      </c>
      <c r="S501" s="134">
        <f t="shared" si="174"/>
        <v>0</v>
      </c>
      <c r="T501" s="132">
        <f t="shared" si="175"/>
        <v>0</v>
      </c>
      <c r="U501" s="132"/>
      <c r="V501" s="132">
        <f t="shared" si="176"/>
        <v>0</v>
      </c>
      <c r="W501" s="135">
        <f t="shared" si="177"/>
        <v>0</v>
      </c>
    </row>
    <row r="502" spans="1:23">
      <c r="A502" s="126"/>
      <c r="B502" s="127"/>
      <c r="D502" s="92">
        <f t="shared" si="159"/>
        <v>0</v>
      </c>
      <c r="E502" s="132">
        <f t="shared" si="160"/>
        <v>0</v>
      </c>
      <c r="F502" s="132">
        <f t="shared" si="161"/>
        <v>0</v>
      </c>
      <c r="G502" s="132">
        <f t="shared" si="162"/>
        <v>0</v>
      </c>
      <c r="H502" s="132">
        <f t="shared" si="163"/>
        <v>0</v>
      </c>
      <c r="I502" s="132">
        <f t="shared" si="164"/>
        <v>0</v>
      </c>
      <c r="J502" s="132">
        <f t="shared" si="165"/>
        <v>0</v>
      </c>
      <c r="K502" s="133">
        <f t="shared" si="166"/>
        <v>0</v>
      </c>
      <c r="L502" s="132">
        <f t="shared" si="167"/>
        <v>0</v>
      </c>
      <c r="M502" s="132">
        <f t="shared" si="168"/>
        <v>0</v>
      </c>
      <c r="N502" s="132">
        <f t="shared" si="169"/>
        <v>0</v>
      </c>
      <c r="O502" s="132">
        <f t="shared" si="170"/>
        <v>0</v>
      </c>
      <c r="P502" s="132">
        <f t="shared" si="171"/>
        <v>0</v>
      </c>
      <c r="Q502" s="132">
        <f t="shared" si="172"/>
        <v>0</v>
      </c>
      <c r="R502" s="132">
        <f t="shared" si="173"/>
        <v>0</v>
      </c>
      <c r="S502" s="134">
        <f t="shared" si="174"/>
        <v>0</v>
      </c>
      <c r="T502" s="132">
        <f t="shared" si="175"/>
        <v>0</v>
      </c>
      <c r="U502" s="132"/>
      <c r="V502" s="132">
        <f t="shared" si="176"/>
        <v>0</v>
      </c>
      <c r="W502" s="135">
        <f t="shared" si="177"/>
        <v>0</v>
      </c>
    </row>
    <row r="503" spans="1:23">
      <c r="A503" s="126"/>
      <c r="B503" s="127"/>
      <c r="D503" s="92">
        <f t="shared" si="159"/>
        <v>0</v>
      </c>
      <c r="E503" s="132">
        <f t="shared" si="160"/>
        <v>0</v>
      </c>
      <c r="F503" s="132">
        <f t="shared" si="161"/>
        <v>0</v>
      </c>
      <c r="G503" s="132">
        <f t="shared" si="162"/>
        <v>0</v>
      </c>
      <c r="H503" s="132">
        <f t="shared" si="163"/>
        <v>0</v>
      </c>
      <c r="I503" s="132">
        <f t="shared" si="164"/>
        <v>0</v>
      </c>
      <c r="J503" s="132">
        <f t="shared" si="165"/>
        <v>0</v>
      </c>
      <c r="K503" s="133">
        <f t="shared" si="166"/>
        <v>0</v>
      </c>
      <c r="L503" s="132">
        <f t="shared" si="167"/>
        <v>0</v>
      </c>
      <c r="M503" s="132">
        <f t="shared" si="168"/>
        <v>0</v>
      </c>
      <c r="N503" s="132">
        <f t="shared" si="169"/>
        <v>0</v>
      </c>
      <c r="O503" s="132">
        <f t="shared" si="170"/>
        <v>0</v>
      </c>
      <c r="P503" s="132">
        <f t="shared" si="171"/>
        <v>0</v>
      </c>
      <c r="Q503" s="132">
        <f t="shared" si="172"/>
        <v>0</v>
      </c>
      <c r="R503" s="132">
        <f t="shared" si="173"/>
        <v>0</v>
      </c>
      <c r="S503" s="134">
        <f t="shared" si="174"/>
        <v>0</v>
      </c>
      <c r="T503" s="132">
        <f t="shared" si="175"/>
        <v>0</v>
      </c>
      <c r="U503" s="132"/>
      <c r="V503" s="132">
        <f t="shared" si="176"/>
        <v>0</v>
      </c>
      <c r="W503" s="135">
        <f t="shared" si="177"/>
        <v>0</v>
      </c>
    </row>
    <row r="504" spans="1:23">
      <c r="A504" s="126"/>
      <c r="B504" s="127"/>
      <c r="D504" s="92">
        <f t="shared" si="159"/>
        <v>0</v>
      </c>
      <c r="E504" s="132">
        <f t="shared" si="160"/>
        <v>0</v>
      </c>
      <c r="F504" s="132">
        <f t="shared" si="161"/>
        <v>0</v>
      </c>
      <c r="G504" s="132">
        <f t="shared" si="162"/>
        <v>0</v>
      </c>
      <c r="H504" s="132">
        <f t="shared" si="163"/>
        <v>0</v>
      </c>
      <c r="I504" s="132">
        <f t="shared" si="164"/>
        <v>0</v>
      </c>
      <c r="J504" s="132">
        <f t="shared" si="165"/>
        <v>0</v>
      </c>
      <c r="K504" s="133">
        <f t="shared" si="166"/>
        <v>0</v>
      </c>
      <c r="L504" s="132">
        <f t="shared" si="167"/>
        <v>0</v>
      </c>
      <c r="M504" s="132">
        <f t="shared" si="168"/>
        <v>0</v>
      </c>
      <c r="N504" s="132">
        <f t="shared" si="169"/>
        <v>0</v>
      </c>
      <c r="O504" s="132">
        <f t="shared" si="170"/>
        <v>0</v>
      </c>
      <c r="P504" s="132">
        <f t="shared" si="171"/>
        <v>0</v>
      </c>
      <c r="Q504" s="132">
        <f t="shared" si="172"/>
        <v>0</v>
      </c>
      <c r="R504" s="132">
        <f t="shared" si="173"/>
        <v>0</v>
      </c>
      <c r="S504" s="134">
        <f t="shared" si="174"/>
        <v>0</v>
      </c>
      <c r="T504" s="132">
        <f t="shared" si="175"/>
        <v>0</v>
      </c>
      <c r="U504" s="132"/>
      <c r="V504" s="132">
        <f t="shared" si="176"/>
        <v>0</v>
      </c>
      <c r="W504" s="135">
        <f t="shared" si="177"/>
        <v>0</v>
      </c>
    </row>
    <row r="505" spans="1:23">
      <c r="A505" s="126"/>
      <c r="B505" s="127"/>
      <c r="D505" s="92">
        <f t="shared" si="159"/>
        <v>0</v>
      </c>
      <c r="E505" s="132">
        <f t="shared" si="160"/>
        <v>0</v>
      </c>
      <c r="F505" s="132">
        <f t="shared" si="161"/>
        <v>0</v>
      </c>
      <c r="G505" s="132">
        <f t="shared" si="162"/>
        <v>0</v>
      </c>
      <c r="H505" s="132">
        <f t="shared" si="163"/>
        <v>0</v>
      </c>
      <c r="I505" s="132">
        <f t="shared" si="164"/>
        <v>0</v>
      </c>
      <c r="J505" s="132">
        <f t="shared" si="165"/>
        <v>0</v>
      </c>
      <c r="K505" s="133">
        <f t="shared" si="166"/>
        <v>0</v>
      </c>
      <c r="L505" s="132">
        <f t="shared" si="167"/>
        <v>0</v>
      </c>
      <c r="M505" s="132">
        <f t="shared" si="168"/>
        <v>0</v>
      </c>
      <c r="N505" s="132">
        <f t="shared" si="169"/>
        <v>0</v>
      </c>
      <c r="O505" s="132">
        <f t="shared" si="170"/>
        <v>0</v>
      </c>
      <c r="P505" s="132">
        <f t="shared" si="171"/>
        <v>0</v>
      </c>
      <c r="Q505" s="132">
        <f t="shared" si="172"/>
        <v>0</v>
      </c>
      <c r="R505" s="132">
        <f t="shared" si="173"/>
        <v>0</v>
      </c>
      <c r="S505" s="134">
        <f t="shared" si="174"/>
        <v>0</v>
      </c>
      <c r="T505" s="132">
        <f t="shared" si="175"/>
        <v>0</v>
      </c>
      <c r="U505" s="132"/>
      <c r="V505" s="132">
        <f t="shared" si="176"/>
        <v>0</v>
      </c>
      <c r="W505" s="135">
        <f t="shared" si="177"/>
        <v>0</v>
      </c>
    </row>
    <row r="506" spans="1:23">
      <c r="A506" s="126"/>
      <c r="B506" s="127"/>
      <c r="D506" s="92">
        <f t="shared" si="159"/>
        <v>0</v>
      </c>
      <c r="E506" s="132">
        <f t="shared" si="160"/>
        <v>0</v>
      </c>
      <c r="F506" s="132">
        <f t="shared" si="161"/>
        <v>0</v>
      </c>
      <c r="G506" s="132">
        <f t="shared" si="162"/>
        <v>0</v>
      </c>
      <c r="H506" s="132">
        <f t="shared" si="163"/>
        <v>0</v>
      </c>
      <c r="I506" s="132">
        <f t="shared" si="164"/>
        <v>0</v>
      </c>
      <c r="J506" s="132">
        <f t="shared" si="165"/>
        <v>0</v>
      </c>
      <c r="K506" s="133">
        <f t="shared" si="166"/>
        <v>0</v>
      </c>
      <c r="L506" s="132">
        <f t="shared" si="167"/>
        <v>0</v>
      </c>
      <c r="M506" s="132">
        <f t="shared" si="168"/>
        <v>0</v>
      </c>
      <c r="N506" s="132">
        <f t="shared" si="169"/>
        <v>0</v>
      </c>
      <c r="O506" s="132">
        <f t="shared" si="170"/>
        <v>0</v>
      </c>
      <c r="P506" s="132">
        <f t="shared" si="171"/>
        <v>0</v>
      </c>
      <c r="Q506" s="132">
        <f t="shared" si="172"/>
        <v>0</v>
      </c>
      <c r="R506" s="132">
        <f t="shared" si="173"/>
        <v>0</v>
      </c>
      <c r="S506" s="134">
        <f t="shared" si="174"/>
        <v>0</v>
      </c>
      <c r="T506" s="132">
        <f t="shared" si="175"/>
        <v>0</v>
      </c>
      <c r="U506" s="132"/>
      <c r="V506" s="132">
        <f t="shared" si="176"/>
        <v>0</v>
      </c>
      <c r="W506" s="135">
        <f t="shared" si="177"/>
        <v>0</v>
      </c>
    </row>
    <row r="507" spans="1:23">
      <c r="A507" s="126"/>
      <c r="B507" s="127"/>
      <c r="D507" s="92">
        <f t="shared" si="159"/>
        <v>0</v>
      </c>
      <c r="E507" s="132">
        <f t="shared" si="160"/>
        <v>0</v>
      </c>
      <c r="F507" s="132">
        <f t="shared" si="161"/>
        <v>0</v>
      </c>
      <c r="G507" s="132">
        <f t="shared" si="162"/>
        <v>0</v>
      </c>
      <c r="H507" s="132">
        <f t="shared" si="163"/>
        <v>0</v>
      </c>
      <c r="I507" s="132">
        <f t="shared" si="164"/>
        <v>0</v>
      </c>
      <c r="J507" s="132">
        <f t="shared" si="165"/>
        <v>0</v>
      </c>
      <c r="K507" s="133">
        <f t="shared" si="166"/>
        <v>0</v>
      </c>
      <c r="L507" s="132">
        <f t="shared" si="167"/>
        <v>0</v>
      </c>
      <c r="M507" s="132">
        <f t="shared" si="168"/>
        <v>0</v>
      </c>
      <c r="N507" s="132">
        <f t="shared" si="169"/>
        <v>0</v>
      </c>
      <c r="O507" s="132">
        <f t="shared" si="170"/>
        <v>0</v>
      </c>
      <c r="P507" s="132">
        <f t="shared" si="171"/>
        <v>0</v>
      </c>
      <c r="Q507" s="132">
        <f t="shared" si="172"/>
        <v>0</v>
      </c>
      <c r="R507" s="132">
        <f t="shared" si="173"/>
        <v>0</v>
      </c>
      <c r="S507" s="134">
        <f t="shared" si="174"/>
        <v>0</v>
      </c>
      <c r="T507" s="132">
        <f t="shared" si="175"/>
        <v>0</v>
      </c>
      <c r="U507" s="132"/>
      <c r="V507" s="132">
        <f t="shared" si="176"/>
        <v>0</v>
      </c>
      <c r="W507" s="135">
        <f t="shared" si="177"/>
        <v>0</v>
      </c>
    </row>
    <row r="508" spans="1:23">
      <c r="A508" s="126"/>
      <c r="B508" s="127"/>
      <c r="D508" s="92">
        <f t="shared" si="159"/>
        <v>0</v>
      </c>
      <c r="E508" s="132">
        <f t="shared" si="160"/>
        <v>0</v>
      </c>
      <c r="F508" s="132">
        <f t="shared" si="161"/>
        <v>0</v>
      </c>
      <c r="G508" s="132">
        <f t="shared" si="162"/>
        <v>0</v>
      </c>
      <c r="H508" s="132">
        <f t="shared" si="163"/>
        <v>0</v>
      </c>
      <c r="I508" s="132">
        <f t="shared" si="164"/>
        <v>0</v>
      </c>
      <c r="J508" s="132">
        <f t="shared" si="165"/>
        <v>0</v>
      </c>
      <c r="K508" s="133">
        <f t="shared" si="166"/>
        <v>0</v>
      </c>
      <c r="L508" s="132">
        <f t="shared" si="167"/>
        <v>0</v>
      </c>
      <c r="M508" s="132">
        <f t="shared" si="168"/>
        <v>0</v>
      </c>
      <c r="N508" s="132">
        <f t="shared" si="169"/>
        <v>0</v>
      </c>
      <c r="O508" s="132">
        <f t="shared" si="170"/>
        <v>0</v>
      </c>
      <c r="P508" s="132">
        <f t="shared" si="171"/>
        <v>0</v>
      </c>
      <c r="Q508" s="132">
        <f t="shared" si="172"/>
        <v>0</v>
      </c>
      <c r="R508" s="132">
        <f t="shared" si="173"/>
        <v>0</v>
      </c>
      <c r="S508" s="134">
        <f t="shared" si="174"/>
        <v>0</v>
      </c>
      <c r="T508" s="132">
        <f t="shared" si="175"/>
        <v>0</v>
      </c>
      <c r="U508" s="132"/>
      <c r="V508" s="132">
        <f t="shared" si="176"/>
        <v>0</v>
      </c>
      <c r="W508" s="135">
        <f t="shared" si="177"/>
        <v>0</v>
      </c>
    </row>
    <row r="509" spans="1:23">
      <c r="A509" s="126"/>
      <c r="B509" s="127"/>
      <c r="D509" s="92">
        <f t="shared" si="159"/>
        <v>0</v>
      </c>
      <c r="E509" s="132">
        <f t="shared" si="160"/>
        <v>0</v>
      </c>
      <c r="F509" s="132">
        <f t="shared" si="161"/>
        <v>0</v>
      </c>
      <c r="G509" s="132">
        <f t="shared" si="162"/>
        <v>0</v>
      </c>
      <c r="H509" s="132">
        <f t="shared" si="163"/>
        <v>0</v>
      </c>
      <c r="I509" s="132">
        <f t="shared" si="164"/>
        <v>0</v>
      </c>
      <c r="J509" s="132">
        <f t="shared" si="165"/>
        <v>0</v>
      </c>
      <c r="K509" s="133">
        <f t="shared" si="166"/>
        <v>0</v>
      </c>
      <c r="L509" s="132">
        <f t="shared" si="167"/>
        <v>0</v>
      </c>
      <c r="M509" s="132">
        <f t="shared" si="168"/>
        <v>0</v>
      </c>
      <c r="N509" s="132">
        <f t="shared" si="169"/>
        <v>0</v>
      </c>
      <c r="O509" s="132">
        <f t="shared" si="170"/>
        <v>0</v>
      </c>
      <c r="P509" s="132">
        <f t="shared" si="171"/>
        <v>0</v>
      </c>
      <c r="Q509" s="132">
        <f t="shared" si="172"/>
        <v>0</v>
      </c>
      <c r="R509" s="132">
        <f t="shared" si="173"/>
        <v>0</v>
      </c>
      <c r="S509" s="134">
        <f t="shared" si="174"/>
        <v>0</v>
      </c>
      <c r="T509" s="132">
        <f t="shared" si="175"/>
        <v>0</v>
      </c>
      <c r="U509" s="132"/>
      <c r="V509" s="132">
        <f t="shared" si="176"/>
        <v>0</v>
      </c>
      <c r="W509" s="135">
        <f t="shared" si="177"/>
        <v>0</v>
      </c>
    </row>
    <row r="510" spans="1:23">
      <c r="A510" s="126"/>
      <c r="B510" s="127"/>
      <c r="D510" s="92">
        <f t="shared" si="159"/>
        <v>0</v>
      </c>
      <c r="E510" s="132">
        <f t="shared" si="160"/>
        <v>0</v>
      </c>
      <c r="F510" s="132">
        <f t="shared" si="161"/>
        <v>0</v>
      </c>
      <c r="G510" s="132">
        <f t="shared" si="162"/>
        <v>0</v>
      </c>
      <c r="H510" s="132">
        <f t="shared" si="163"/>
        <v>0</v>
      </c>
      <c r="I510" s="132">
        <f t="shared" si="164"/>
        <v>0</v>
      </c>
      <c r="J510" s="132">
        <f t="shared" si="165"/>
        <v>0</v>
      </c>
      <c r="K510" s="133">
        <f t="shared" si="166"/>
        <v>0</v>
      </c>
      <c r="L510" s="132">
        <f t="shared" si="167"/>
        <v>0</v>
      </c>
      <c r="M510" s="132">
        <f t="shared" si="168"/>
        <v>0</v>
      </c>
      <c r="N510" s="132">
        <f t="shared" si="169"/>
        <v>0</v>
      </c>
      <c r="O510" s="132">
        <f t="shared" si="170"/>
        <v>0</v>
      </c>
      <c r="P510" s="132">
        <f t="shared" si="171"/>
        <v>0</v>
      </c>
      <c r="Q510" s="132">
        <f t="shared" si="172"/>
        <v>0</v>
      </c>
      <c r="R510" s="132">
        <f t="shared" si="173"/>
        <v>0</v>
      </c>
      <c r="S510" s="134">
        <f t="shared" si="174"/>
        <v>0</v>
      </c>
      <c r="T510" s="132">
        <f t="shared" si="175"/>
        <v>0</v>
      </c>
      <c r="U510" s="132"/>
      <c r="V510" s="132">
        <f t="shared" si="176"/>
        <v>0</v>
      </c>
      <c r="W510" s="135">
        <f t="shared" si="177"/>
        <v>0</v>
      </c>
    </row>
    <row r="511" spans="1:23">
      <c r="A511" s="126"/>
      <c r="B511" s="127"/>
      <c r="D511" s="92">
        <f t="shared" si="159"/>
        <v>0</v>
      </c>
      <c r="E511" s="132">
        <f t="shared" si="160"/>
        <v>0</v>
      </c>
      <c r="F511" s="132">
        <f t="shared" si="161"/>
        <v>0</v>
      </c>
      <c r="G511" s="132">
        <f t="shared" si="162"/>
        <v>0</v>
      </c>
      <c r="H511" s="132">
        <f t="shared" si="163"/>
        <v>0</v>
      </c>
      <c r="I511" s="132">
        <f t="shared" si="164"/>
        <v>0</v>
      </c>
      <c r="J511" s="132">
        <f t="shared" si="165"/>
        <v>0</v>
      </c>
      <c r="K511" s="133">
        <f t="shared" si="166"/>
        <v>0</v>
      </c>
      <c r="L511" s="132">
        <f t="shared" si="167"/>
        <v>0</v>
      </c>
      <c r="M511" s="132">
        <f t="shared" si="168"/>
        <v>0</v>
      </c>
      <c r="N511" s="132">
        <f t="shared" si="169"/>
        <v>0</v>
      </c>
      <c r="O511" s="132">
        <f t="shared" si="170"/>
        <v>0</v>
      </c>
      <c r="P511" s="132">
        <f t="shared" si="171"/>
        <v>0</v>
      </c>
      <c r="Q511" s="132">
        <f t="shared" si="172"/>
        <v>0</v>
      </c>
      <c r="R511" s="132">
        <f t="shared" si="173"/>
        <v>0</v>
      </c>
      <c r="S511" s="134">
        <f t="shared" si="174"/>
        <v>0</v>
      </c>
      <c r="T511" s="132">
        <f t="shared" si="175"/>
        <v>0</v>
      </c>
      <c r="U511" s="132"/>
      <c r="V511" s="132">
        <f t="shared" si="176"/>
        <v>0</v>
      </c>
      <c r="W511" s="135">
        <f t="shared" si="177"/>
        <v>0</v>
      </c>
    </row>
    <row r="512" spans="1:23">
      <c r="A512" s="126"/>
      <c r="B512" s="127"/>
      <c r="D512" s="92">
        <f t="shared" si="159"/>
        <v>0</v>
      </c>
      <c r="E512" s="132">
        <f t="shared" si="160"/>
        <v>0</v>
      </c>
      <c r="F512" s="132">
        <f t="shared" si="161"/>
        <v>0</v>
      </c>
      <c r="G512" s="132">
        <f t="shared" si="162"/>
        <v>0</v>
      </c>
      <c r="H512" s="132">
        <f t="shared" si="163"/>
        <v>0</v>
      </c>
      <c r="I512" s="132">
        <f t="shared" si="164"/>
        <v>0</v>
      </c>
      <c r="J512" s="132">
        <f t="shared" si="165"/>
        <v>0</v>
      </c>
      <c r="K512" s="133">
        <f t="shared" si="166"/>
        <v>0</v>
      </c>
      <c r="L512" s="132">
        <f t="shared" si="167"/>
        <v>0</v>
      </c>
      <c r="M512" s="132">
        <f t="shared" si="168"/>
        <v>0</v>
      </c>
      <c r="N512" s="132">
        <f t="shared" si="169"/>
        <v>0</v>
      </c>
      <c r="O512" s="132">
        <f t="shared" si="170"/>
        <v>0</v>
      </c>
      <c r="P512" s="132">
        <f t="shared" si="171"/>
        <v>0</v>
      </c>
      <c r="Q512" s="132">
        <f t="shared" si="172"/>
        <v>0</v>
      </c>
      <c r="R512" s="132">
        <f t="shared" si="173"/>
        <v>0</v>
      </c>
      <c r="S512" s="134">
        <f t="shared" si="174"/>
        <v>0</v>
      </c>
      <c r="T512" s="132">
        <f t="shared" si="175"/>
        <v>0</v>
      </c>
      <c r="U512" s="132"/>
      <c r="V512" s="132">
        <f t="shared" si="176"/>
        <v>0</v>
      </c>
      <c r="W512" s="135">
        <f t="shared" si="177"/>
        <v>0</v>
      </c>
    </row>
    <row r="513" spans="1:23">
      <c r="A513" s="126"/>
      <c r="B513" s="127"/>
      <c r="D513" s="92">
        <f t="shared" si="159"/>
        <v>0</v>
      </c>
      <c r="E513" s="132">
        <f t="shared" si="160"/>
        <v>0</v>
      </c>
      <c r="F513" s="132">
        <f t="shared" si="161"/>
        <v>0</v>
      </c>
      <c r="G513" s="132">
        <f t="shared" si="162"/>
        <v>0</v>
      </c>
      <c r="H513" s="132">
        <f t="shared" si="163"/>
        <v>0</v>
      </c>
      <c r="I513" s="132">
        <f t="shared" si="164"/>
        <v>0</v>
      </c>
      <c r="J513" s="132">
        <f t="shared" si="165"/>
        <v>0</v>
      </c>
      <c r="K513" s="133">
        <f t="shared" si="166"/>
        <v>0</v>
      </c>
      <c r="L513" s="132">
        <f t="shared" si="167"/>
        <v>0</v>
      </c>
      <c r="M513" s="132">
        <f t="shared" si="168"/>
        <v>0</v>
      </c>
      <c r="N513" s="132">
        <f t="shared" si="169"/>
        <v>0</v>
      </c>
      <c r="O513" s="132">
        <f t="shared" si="170"/>
        <v>0</v>
      </c>
      <c r="P513" s="132">
        <f t="shared" si="171"/>
        <v>0</v>
      </c>
      <c r="Q513" s="132">
        <f t="shared" si="172"/>
        <v>0</v>
      </c>
      <c r="R513" s="132">
        <f t="shared" si="173"/>
        <v>0</v>
      </c>
      <c r="S513" s="134">
        <f t="shared" si="174"/>
        <v>0</v>
      </c>
      <c r="T513" s="132">
        <f t="shared" si="175"/>
        <v>0</v>
      </c>
      <c r="U513" s="132"/>
      <c r="V513" s="132">
        <f t="shared" si="176"/>
        <v>0</v>
      </c>
      <c r="W513" s="135">
        <f t="shared" si="177"/>
        <v>0</v>
      </c>
    </row>
    <row r="514" spans="1:23">
      <c r="A514" s="126"/>
      <c r="B514" s="127"/>
      <c r="D514" s="92">
        <f t="shared" si="159"/>
        <v>0</v>
      </c>
      <c r="E514" s="132">
        <f t="shared" si="160"/>
        <v>0</v>
      </c>
      <c r="F514" s="132">
        <f t="shared" si="161"/>
        <v>0</v>
      </c>
      <c r="G514" s="132">
        <f t="shared" si="162"/>
        <v>0</v>
      </c>
      <c r="H514" s="132">
        <f t="shared" si="163"/>
        <v>0</v>
      </c>
      <c r="I514" s="132">
        <f t="shared" si="164"/>
        <v>0</v>
      </c>
      <c r="J514" s="132">
        <f t="shared" si="165"/>
        <v>0</v>
      </c>
      <c r="K514" s="133">
        <f t="shared" si="166"/>
        <v>0</v>
      </c>
      <c r="L514" s="132">
        <f t="shared" si="167"/>
        <v>0</v>
      </c>
      <c r="M514" s="132">
        <f t="shared" si="168"/>
        <v>0</v>
      </c>
      <c r="N514" s="132">
        <f t="shared" si="169"/>
        <v>0</v>
      </c>
      <c r="O514" s="132">
        <f t="shared" si="170"/>
        <v>0</v>
      </c>
      <c r="P514" s="132">
        <f t="shared" si="171"/>
        <v>0</v>
      </c>
      <c r="Q514" s="132">
        <f t="shared" si="172"/>
        <v>0</v>
      </c>
      <c r="R514" s="132">
        <f t="shared" si="173"/>
        <v>0</v>
      </c>
      <c r="S514" s="134">
        <f t="shared" si="174"/>
        <v>0</v>
      </c>
      <c r="T514" s="132">
        <f t="shared" si="175"/>
        <v>0</v>
      </c>
      <c r="U514" s="132"/>
      <c r="V514" s="132">
        <f t="shared" si="176"/>
        <v>0</v>
      </c>
      <c r="W514" s="135">
        <f t="shared" si="177"/>
        <v>0</v>
      </c>
    </row>
    <row r="515" spans="1:23">
      <c r="A515" s="126"/>
      <c r="B515" s="127"/>
      <c r="D515" s="92">
        <f t="shared" si="159"/>
        <v>0</v>
      </c>
      <c r="E515" s="132">
        <f t="shared" si="160"/>
        <v>0</v>
      </c>
      <c r="F515" s="132">
        <f t="shared" si="161"/>
        <v>0</v>
      </c>
      <c r="G515" s="132">
        <f t="shared" si="162"/>
        <v>0</v>
      </c>
      <c r="H515" s="132">
        <f t="shared" si="163"/>
        <v>0</v>
      </c>
      <c r="I515" s="132">
        <f t="shared" si="164"/>
        <v>0</v>
      </c>
      <c r="J515" s="132">
        <f t="shared" si="165"/>
        <v>0</v>
      </c>
      <c r="K515" s="133">
        <f t="shared" si="166"/>
        <v>0</v>
      </c>
      <c r="L515" s="132">
        <f t="shared" si="167"/>
        <v>0</v>
      </c>
      <c r="M515" s="132">
        <f t="shared" si="168"/>
        <v>0</v>
      </c>
      <c r="N515" s="132">
        <f t="shared" si="169"/>
        <v>0</v>
      </c>
      <c r="O515" s="132">
        <f t="shared" si="170"/>
        <v>0</v>
      </c>
      <c r="P515" s="132">
        <f t="shared" si="171"/>
        <v>0</v>
      </c>
      <c r="Q515" s="132">
        <f t="shared" si="172"/>
        <v>0</v>
      </c>
      <c r="R515" s="132">
        <f t="shared" si="173"/>
        <v>0</v>
      </c>
      <c r="S515" s="134">
        <f t="shared" si="174"/>
        <v>0</v>
      </c>
      <c r="T515" s="132">
        <f t="shared" si="175"/>
        <v>0</v>
      </c>
      <c r="U515" s="132"/>
      <c r="V515" s="132">
        <f t="shared" si="176"/>
        <v>0</v>
      </c>
      <c r="W515" s="135">
        <f t="shared" si="177"/>
        <v>0</v>
      </c>
    </row>
    <row r="516" spans="1:23">
      <c r="A516" s="126"/>
      <c r="B516" s="127"/>
      <c r="D516" s="92">
        <f t="shared" ref="D516:D554" si="178">C516/(($C$1-$D$2)/100-(0.08))</f>
        <v>0</v>
      </c>
      <c r="E516" s="132">
        <f t="shared" ref="E516:E554" si="179">J516*$E$3</f>
        <v>0</v>
      </c>
      <c r="F516" s="132">
        <f t="shared" ref="F516:F554" si="180">J516*$F$2</f>
        <v>0</v>
      </c>
      <c r="G516" s="132">
        <f t="shared" ref="G516:G554" si="181">J516*$G$2</f>
        <v>0</v>
      </c>
      <c r="H516" s="132">
        <f t="shared" ref="H516:H554" si="182">J516*$H$2</f>
        <v>0</v>
      </c>
      <c r="I516" s="132">
        <f t="shared" ref="I516:I554" si="183">J516*$I$2</f>
        <v>0</v>
      </c>
      <c r="J516" s="132">
        <f t="shared" ref="J516:J554" si="184">D516*$J$1</f>
        <v>0</v>
      </c>
      <c r="K516" s="133">
        <f t="shared" ref="K516:K554" si="185">D516*$K$1</f>
        <v>0</v>
      </c>
      <c r="L516" s="132">
        <f t="shared" ref="L516:L554" si="186">R516*$L$3</f>
        <v>0</v>
      </c>
      <c r="M516" s="132">
        <f t="shared" ref="M516:M554" si="187">R516*$M$2</f>
        <v>0</v>
      </c>
      <c r="N516" s="132">
        <f t="shared" ref="N516:N554" si="188">R516*$N$2</f>
        <v>0</v>
      </c>
      <c r="O516" s="132">
        <f t="shared" ref="O516:O554" si="189">R516*$O$2</f>
        <v>0</v>
      </c>
      <c r="P516" s="132">
        <f t="shared" ref="P516:P554" si="190">R516*$P$2</f>
        <v>0</v>
      </c>
      <c r="Q516" s="132">
        <f t="shared" ref="Q516:Q554" si="191">R516*$Q$3</f>
        <v>0</v>
      </c>
      <c r="R516" s="132">
        <f t="shared" ref="R516:R554" si="192">D516*$R$1</f>
        <v>0</v>
      </c>
      <c r="S516" s="134">
        <f t="shared" ref="S516:S554" si="193">Q516+P516+O516+N516+M516+L516+D516</f>
        <v>0</v>
      </c>
      <c r="T516" s="132">
        <f t="shared" ref="T516:T554" si="194">D516*$T$1</f>
        <v>0</v>
      </c>
      <c r="U516" s="132"/>
      <c r="V516" s="132">
        <f t="shared" ref="V516:V554" si="195">D516*$V$1</f>
        <v>0</v>
      </c>
      <c r="W516" s="135">
        <f t="shared" ref="W516:W554" si="196">K516/1.21</f>
        <v>0</v>
      </c>
    </row>
    <row r="517" spans="1:23">
      <c r="A517" s="126"/>
      <c r="B517" s="127"/>
      <c r="D517" s="92">
        <f t="shared" si="178"/>
        <v>0</v>
      </c>
      <c r="E517" s="132">
        <f t="shared" si="179"/>
        <v>0</v>
      </c>
      <c r="F517" s="132">
        <f t="shared" si="180"/>
        <v>0</v>
      </c>
      <c r="G517" s="132">
        <f t="shared" si="181"/>
        <v>0</v>
      </c>
      <c r="H517" s="132">
        <f t="shared" si="182"/>
        <v>0</v>
      </c>
      <c r="I517" s="132">
        <f t="shared" si="183"/>
        <v>0</v>
      </c>
      <c r="J517" s="132">
        <f t="shared" si="184"/>
        <v>0</v>
      </c>
      <c r="K517" s="133">
        <f t="shared" si="185"/>
        <v>0</v>
      </c>
      <c r="L517" s="132">
        <f t="shared" si="186"/>
        <v>0</v>
      </c>
      <c r="M517" s="132">
        <f t="shared" si="187"/>
        <v>0</v>
      </c>
      <c r="N517" s="132">
        <f t="shared" si="188"/>
        <v>0</v>
      </c>
      <c r="O517" s="132">
        <f t="shared" si="189"/>
        <v>0</v>
      </c>
      <c r="P517" s="132">
        <f t="shared" si="190"/>
        <v>0</v>
      </c>
      <c r="Q517" s="132">
        <f t="shared" si="191"/>
        <v>0</v>
      </c>
      <c r="R517" s="132">
        <f t="shared" si="192"/>
        <v>0</v>
      </c>
      <c r="S517" s="134">
        <f t="shared" si="193"/>
        <v>0</v>
      </c>
      <c r="T517" s="132">
        <f t="shared" si="194"/>
        <v>0</v>
      </c>
      <c r="U517" s="132"/>
      <c r="V517" s="132">
        <f t="shared" si="195"/>
        <v>0</v>
      </c>
      <c r="W517" s="135">
        <f t="shared" si="196"/>
        <v>0</v>
      </c>
    </row>
    <row r="518" spans="1:23">
      <c r="A518" s="126"/>
      <c r="B518" s="127"/>
      <c r="D518" s="92">
        <f t="shared" si="178"/>
        <v>0</v>
      </c>
      <c r="E518" s="132">
        <f t="shared" si="179"/>
        <v>0</v>
      </c>
      <c r="F518" s="132">
        <f t="shared" si="180"/>
        <v>0</v>
      </c>
      <c r="G518" s="132">
        <f t="shared" si="181"/>
        <v>0</v>
      </c>
      <c r="H518" s="132">
        <f t="shared" si="182"/>
        <v>0</v>
      </c>
      <c r="I518" s="132">
        <f t="shared" si="183"/>
        <v>0</v>
      </c>
      <c r="J518" s="132">
        <f t="shared" si="184"/>
        <v>0</v>
      </c>
      <c r="K518" s="133">
        <f t="shared" si="185"/>
        <v>0</v>
      </c>
      <c r="L518" s="132">
        <f t="shared" si="186"/>
        <v>0</v>
      </c>
      <c r="M518" s="132">
        <f t="shared" si="187"/>
        <v>0</v>
      </c>
      <c r="N518" s="132">
        <f t="shared" si="188"/>
        <v>0</v>
      </c>
      <c r="O518" s="132">
        <f t="shared" si="189"/>
        <v>0</v>
      </c>
      <c r="P518" s="132">
        <f t="shared" si="190"/>
        <v>0</v>
      </c>
      <c r="Q518" s="132">
        <f t="shared" si="191"/>
        <v>0</v>
      </c>
      <c r="R518" s="132">
        <f t="shared" si="192"/>
        <v>0</v>
      </c>
      <c r="S518" s="134">
        <f t="shared" si="193"/>
        <v>0</v>
      </c>
      <c r="T518" s="132">
        <f t="shared" si="194"/>
        <v>0</v>
      </c>
      <c r="U518" s="132"/>
      <c r="V518" s="132">
        <f t="shared" si="195"/>
        <v>0</v>
      </c>
      <c r="W518" s="135">
        <f t="shared" si="196"/>
        <v>0</v>
      </c>
    </row>
    <row r="519" spans="1:23">
      <c r="A519" s="126"/>
      <c r="B519" s="127"/>
      <c r="D519" s="92">
        <f t="shared" si="178"/>
        <v>0</v>
      </c>
      <c r="E519" s="132">
        <f t="shared" si="179"/>
        <v>0</v>
      </c>
      <c r="F519" s="132">
        <f t="shared" si="180"/>
        <v>0</v>
      </c>
      <c r="G519" s="132">
        <f t="shared" si="181"/>
        <v>0</v>
      </c>
      <c r="H519" s="132">
        <f t="shared" si="182"/>
        <v>0</v>
      </c>
      <c r="I519" s="132">
        <f t="shared" si="183"/>
        <v>0</v>
      </c>
      <c r="J519" s="132">
        <f t="shared" si="184"/>
        <v>0</v>
      </c>
      <c r="K519" s="133">
        <f t="shared" si="185"/>
        <v>0</v>
      </c>
      <c r="L519" s="132">
        <f t="shared" si="186"/>
        <v>0</v>
      </c>
      <c r="M519" s="132">
        <f t="shared" si="187"/>
        <v>0</v>
      </c>
      <c r="N519" s="132">
        <f t="shared" si="188"/>
        <v>0</v>
      </c>
      <c r="O519" s="132">
        <f t="shared" si="189"/>
        <v>0</v>
      </c>
      <c r="P519" s="132">
        <f t="shared" si="190"/>
        <v>0</v>
      </c>
      <c r="Q519" s="132">
        <f t="shared" si="191"/>
        <v>0</v>
      </c>
      <c r="R519" s="132">
        <f t="shared" si="192"/>
        <v>0</v>
      </c>
      <c r="S519" s="134">
        <f t="shared" si="193"/>
        <v>0</v>
      </c>
      <c r="T519" s="132">
        <f t="shared" si="194"/>
        <v>0</v>
      </c>
      <c r="U519" s="132"/>
      <c r="V519" s="132">
        <f t="shared" si="195"/>
        <v>0</v>
      </c>
      <c r="W519" s="135">
        <f t="shared" si="196"/>
        <v>0</v>
      </c>
    </row>
    <row r="520" spans="1:23">
      <c r="A520" s="126"/>
      <c r="B520" s="127"/>
      <c r="D520" s="92">
        <f t="shared" si="178"/>
        <v>0</v>
      </c>
      <c r="E520" s="132">
        <f t="shared" si="179"/>
        <v>0</v>
      </c>
      <c r="F520" s="132">
        <f t="shared" si="180"/>
        <v>0</v>
      </c>
      <c r="G520" s="132">
        <f t="shared" si="181"/>
        <v>0</v>
      </c>
      <c r="H520" s="132">
        <f t="shared" si="182"/>
        <v>0</v>
      </c>
      <c r="I520" s="132">
        <f t="shared" si="183"/>
        <v>0</v>
      </c>
      <c r="J520" s="132">
        <f t="shared" si="184"/>
        <v>0</v>
      </c>
      <c r="K520" s="133">
        <f t="shared" si="185"/>
        <v>0</v>
      </c>
      <c r="L520" s="132">
        <f t="shared" si="186"/>
        <v>0</v>
      </c>
      <c r="M520" s="132">
        <f t="shared" si="187"/>
        <v>0</v>
      </c>
      <c r="N520" s="132">
        <f t="shared" si="188"/>
        <v>0</v>
      </c>
      <c r="O520" s="132">
        <f t="shared" si="189"/>
        <v>0</v>
      </c>
      <c r="P520" s="132">
        <f t="shared" si="190"/>
        <v>0</v>
      </c>
      <c r="Q520" s="132">
        <f t="shared" si="191"/>
        <v>0</v>
      </c>
      <c r="R520" s="132">
        <f t="shared" si="192"/>
        <v>0</v>
      </c>
      <c r="S520" s="134">
        <f t="shared" si="193"/>
        <v>0</v>
      </c>
      <c r="T520" s="132">
        <f t="shared" si="194"/>
        <v>0</v>
      </c>
      <c r="U520" s="132"/>
      <c r="V520" s="132">
        <f t="shared" si="195"/>
        <v>0</v>
      </c>
      <c r="W520" s="135">
        <f t="shared" si="196"/>
        <v>0</v>
      </c>
    </row>
    <row r="521" spans="1:23">
      <c r="A521" s="126"/>
      <c r="B521" s="127"/>
      <c r="D521" s="92">
        <f t="shared" si="178"/>
        <v>0</v>
      </c>
      <c r="E521" s="132">
        <f t="shared" si="179"/>
        <v>0</v>
      </c>
      <c r="F521" s="132">
        <f t="shared" si="180"/>
        <v>0</v>
      </c>
      <c r="G521" s="132">
        <f t="shared" si="181"/>
        <v>0</v>
      </c>
      <c r="H521" s="132">
        <f t="shared" si="182"/>
        <v>0</v>
      </c>
      <c r="I521" s="132">
        <f t="shared" si="183"/>
        <v>0</v>
      </c>
      <c r="J521" s="132">
        <f t="shared" si="184"/>
        <v>0</v>
      </c>
      <c r="K521" s="133">
        <f t="shared" si="185"/>
        <v>0</v>
      </c>
      <c r="L521" s="132">
        <f t="shared" si="186"/>
        <v>0</v>
      </c>
      <c r="M521" s="132">
        <f t="shared" si="187"/>
        <v>0</v>
      </c>
      <c r="N521" s="132">
        <f t="shared" si="188"/>
        <v>0</v>
      </c>
      <c r="O521" s="132">
        <f t="shared" si="189"/>
        <v>0</v>
      </c>
      <c r="P521" s="132">
        <f t="shared" si="190"/>
        <v>0</v>
      </c>
      <c r="Q521" s="132">
        <f t="shared" si="191"/>
        <v>0</v>
      </c>
      <c r="R521" s="132">
        <f t="shared" si="192"/>
        <v>0</v>
      </c>
      <c r="S521" s="134">
        <f t="shared" si="193"/>
        <v>0</v>
      </c>
      <c r="T521" s="132">
        <f t="shared" si="194"/>
        <v>0</v>
      </c>
      <c r="U521" s="132"/>
      <c r="V521" s="132">
        <f t="shared" si="195"/>
        <v>0</v>
      </c>
      <c r="W521" s="135">
        <f t="shared" si="196"/>
        <v>0</v>
      </c>
    </row>
    <row r="522" spans="1:23">
      <c r="A522" s="126"/>
      <c r="B522" s="127"/>
      <c r="D522" s="92">
        <f t="shared" si="178"/>
        <v>0</v>
      </c>
      <c r="E522" s="132">
        <f t="shared" si="179"/>
        <v>0</v>
      </c>
      <c r="F522" s="132">
        <f t="shared" si="180"/>
        <v>0</v>
      </c>
      <c r="G522" s="132">
        <f t="shared" si="181"/>
        <v>0</v>
      </c>
      <c r="H522" s="132">
        <f t="shared" si="182"/>
        <v>0</v>
      </c>
      <c r="I522" s="132">
        <f t="shared" si="183"/>
        <v>0</v>
      </c>
      <c r="J522" s="132">
        <f t="shared" si="184"/>
        <v>0</v>
      </c>
      <c r="K522" s="133">
        <f t="shared" si="185"/>
        <v>0</v>
      </c>
      <c r="L522" s="132">
        <f t="shared" si="186"/>
        <v>0</v>
      </c>
      <c r="M522" s="132">
        <f t="shared" si="187"/>
        <v>0</v>
      </c>
      <c r="N522" s="132">
        <f t="shared" si="188"/>
        <v>0</v>
      </c>
      <c r="O522" s="132">
        <f t="shared" si="189"/>
        <v>0</v>
      </c>
      <c r="P522" s="132">
        <f t="shared" si="190"/>
        <v>0</v>
      </c>
      <c r="Q522" s="132">
        <f t="shared" si="191"/>
        <v>0</v>
      </c>
      <c r="R522" s="132">
        <f t="shared" si="192"/>
        <v>0</v>
      </c>
      <c r="S522" s="134">
        <f t="shared" si="193"/>
        <v>0</v>
      </c>
      <c r="T522" s="132">
        <f t="shared" si="194"/>
        <v>0</v>
      </c>
      <c r="U522" s="132"/>
      <c r="V522" s="132">
        <f t="shared" si="195"/>
        <v>0</v>
      </c>
      <c r="W522" s="135">
        <f t="shared" si="196"/>
        <v>0</v>
      </c>
    </row>
    <row r="523" spans="1:23">
      <c r="A523" s="126"/>
      <c r="B523" s="127"/>
      <c r="D523" s="92">
        <f t="shared" si="178"/>
        <v>0</v>
      </c>
      <c r="E523" s="132">
        <f t="shared" si="179"/>
        <v>0</v>
      </c>
      <c r="F523" s="132">
        <f t="shared" si="180"/>
        <v>0</v>
      </c>
      <c r="G523" s="132">
        <f t="shared" si="181"/>
        <v>0</v>
      </c>
      <c r="H523" s="132">
        <f t="shared" si="182"/>
        <v>0</v>
      </c>
      <c r="I523" s="132">
        <f t="shared" si="183"/>
        <v>0</v>
      </c>
      <c r="J523" s="132">
        <f t="shared" si="184"/>
        <v>0</v>
      </c>
      <c r="K523" s="133">
        <f t="shared" si="185"/>
        <v>0</v>
      </c>
      <c r="L523" s="132">
        <f t="shared" si="186"/>
        <v>0</v>
      </c>
      <c r="M523" s="132">
        <f t="shared" si="187"/>
        <v>0</v>
      </c>
      <c r="N523" s="132">
        <f t="shared" si="188"/>
        <v>0</v>
      </c>
      <c r="O523" s="132">
        <f t="shared" si="189"/>
        <v>0</v>
      </c>
      <c r="P523" s="132">
        <f t="shared" si="190"/>
        <v>0</v>
      </c>
      <c r="Q523" s="132">
        <f t="shared" si="191"/>
        <v>0</v>
      </c>
      <c r="R523" s="132">
        <f t="shared" si="192"/>
        <v>0</v>
      </c>
      <c r="S523" s="134">
        <f t="shared" si="193"/>
        <v>0</v>
      </c>
      <c r="T523" s="132">
        <f t="shared" si="194"/>
        <v>0</v>
      </c>
      <c r="U523" s="132"/>
      <c r="V523" s="132">
        <f t="shared" si="195"/>
        <v>0</v>
      </c>
      <c r="W523" s="135">
        <f t="shared" si="196"/>
        <v>0</v>
      </c>
    </row>
    <row r="524" spans="1:23">
      <c r="A524" s="126"/>
      <c r="B524" s="127"/>
      <c r="D524" s="92">
        <f t="shared" si="178"/>
        <v>0</v>
      </c>
      <c r="E524" s="132">
        <f t="shared" si="179"/>
        <v>0</v>
      </c>
      <c r="F524" s="132">
        <f t="shared" si="180"/>
        <v>0</v>
      </c>
      <c r="G524" s="132">
        <f t="shared" si="181"/>
        <v>0</v>
      </c>
      <c r="H524" s="132">
        <f t="shared" si="182"/>
        <v>0</v>
      </c>
      <c r="I524" s="132">
        <f t="shared" si="183"/>
        <v>0</v>
      </c>
      <c r="J524" s="132">
        <f t="shared" si="184"/>
        <v>0</v>
      </c>
      <c r="K524" s="133">
        <f t="shared" si="185"/>
        <v>0</v>
      </c>
      <c r="L524" s="132">
        <f t="shared" si="186"/>
        <v>0</v>
      </c>
      <c r="M524" s="132">
        <f t="shared" si="187"/>
        <v>0</v>
      </c>
      <c r="N524" s="132">
        <f t="shared" si="188"/>
        <v>0</v>
      </c>
      <c r="O524" s="132">
        <f t="shared" si="189"/>
        <v>0</v>
      </c>
      <c r="P524" s="132">
        <f t="shared" si="190"/>
        <v>0</v>
      </c>
      <c r="Q524" s="132">
        <f t="shared" si="191"/>
        <v>0</v>
      </c>
      <c r="R524" s="132">
        <f t="shared" si="192"/>
        <v>0</v>
      </c>
      <c r="S524" s="134">
        <f t="shared" si="193"/>
        <v>0</v>
      </c>
      <c r="T524" s="132">
        <f t="shared" si="194"/>
        <v>0</v>
      </c>
      <c r="U524" s="132"/>
      <c r="V524" s="132">
        <f t="shared" si="195"/>
        <v>0</v>
      </c>
      <c r="W524" s="135">
        <f t="shared" si="196"/>
        <v>0</v>
      </c>
    </row>
    <row r="525" spans="1:23">
      <c r="A525" s="126"/>
      <c r="B525" s="127"/>
      <c r="D525" s="92">
        <f t="shared" si="178"/>
        <v>0</v>
      </c>
      <c r="E525" s="132">
        <f t="shared" si="179"/>
        <v>0</v>
      </c>
      <c r="F525" s="132">
        <f t="shared" si="180"/>
        <v>0</v>
      </c>
      <c r="G525" s="132">
        <f t="shared" si="181"/>
        <v>0</v>
      </c>
      <c r="H525" s="132">
        <f t="shared" si="182"/>
        <v>0</v>
      </c>
      <c r="I525" s="132">
        <f t="shared" si="183"/>
        <v>0</v>
      </c>
      <c r="J525" s="132">
        <f t="shared" si="184"/>
        <v>0</v>
      </c>
      <c r="K525" s="133">
        <f t="shared" si="185"/>
        <v>0</v>
      </c>
      <c r="L525" s="132">
        <f t="shared" si="186"/>
        <v>0</v>
      </c>
      <c r="M525" s="132">
        <f t="shared" si="187"/>
        <v>0</v>
      </c>
      <c r="N525" s="132">
        <f t="shared" si="188"/>
        <v>0</v>
      </c>
      <c r="O525" s="132">
        <f t="shared" si="189"/>
        <v>0</v>
      </c>
      <c r="P525" s="132">
        <f t="shared" si="190"/>
        <v>0</v>
      </c>
      <c r="Q525" s="132">
        <f t="shared" si="191"/>
        <v>0</v>
      </c>
      <c r="R525" s="132">
        <f t="shared" si="192"/>
        <v>0</v>
      </c>
      <c r="S525" s="134">
        <f t="shared" si="193"/>
        <v>0</v>
      </c>
      <c r="T525" s="132">
        <f t="shared" si="194"/>
        <v>0</v>
      </c>
      <c r="U525" s="132"/>
      <c r="V525" s="132">
        <f t="shared" si="195"/>
        <v>0</v>
      </c>
      <c r="W525" s="135">
        <f t="shared" si="196"/>
        <v>0</v>
      </c>
    </row>
    <row r="526" spans="1:23">
      <c r="A526" s="126"/>
      <c r="B526" s="127"/>
      <c r="D526" s="92">
        <f t="shared" si="178"/>
        <v>0</v>
      </c>
      <c r="E526" s="132">
        <f t="shared" si="179"/>
        <v>0</v>
      </c>
      <c r="F526" s="132">
        <f t="shared" si="180"/>
        <v>0</v>
      </c>
      <c r="G526" s="132">
        <f t="shared" si="181"/>
        <v>0</v>
      </c>
      <c r="H526" s="132">
        <f t="shared" si="182"/>
        <v>0</v>
      </c>
      <c r="I526" s="132">
        <f t="shared" si="183"/>
        <v>0</v>
      </c>
      <c r="J526" s="132">
        <f t="shared" si="184"/>
        <v>0</v>
      </c>
      <c r="K526" s="133">
        <f t="shared" si="185"/>
        <v>0</v>
      </c>
      <c r="L526" s="132">
        <f t="shared" si="186"/>
        <v>0</v>
      </c>
      <c r="M526" s="132">
        <f t="shared" si="187"/>
        <v>0</v>
      </c>
      <c r="N526" s="132">
        <f t="shared" si="188"/>
        <v>0</v>
      </c>
      <c r="O526" s="132">
        <f t="shared" si="189"/>
        <v>0</v>
      </c>
      <c r="P526" s="132">
        <f t="shared" si="190"/>
        <v>0</v>
      </c>
      <c r="Q526" s="132">
        <f t="shared" si="191"/>
        <v>0</v>
      </c>
      <c r="R526" s="132">
        <f t="shared" si="192"/>
        <v>0</v>
      </c>
      <c r="S526" s="134">
        <f t="shared" si="193"/>
        <v>0</v>
      </c>
      <c r="T526" s="132">
        <f t="shared" si="194"/>
        <v>0</v>
      </c>
      <c r="U526" s="132"/>
      <c r="V526" s="132">
        <f t="shared" si="195"/>
        <v>0</v>
      </c>
      <c r="W526" s="135">
        <f t="shared" si="196"/>
        <v>0</v>
      </c>
    </row>
    <row r="527" spans="1:23">
      <c r="A527" s="126"/>
      <c r="B527" s="127"/>
      <c r="D527" s="92">
        <f t="shared" si="178"/>
        <v>0</v>
      </c>
      <c r="E527" s="132">
        <f t="shared" si="179"/>
        <v>0</v>
      </c>
      <c r="F527" s="132">
        <f t="shared" si="180"/>
        <v>0</v>
      </c>
      <c r="G527" s="132">
        <f t="shared" si="181"/>
        <v>0</v>
      </c>
      <c r="H527" s="132">
        <f t="shared" si="182"/>
        <v>0</v>
      </c>
      <c r="I527" s="132">
        <f t="shared" si="183"/>
        <v>0</v>
      </c>
      <c r="J527" s="132">
        <f t="shared" si="184"/>
        <v>0</v>
      </c>
      <c r="K527" s="133">
        <f t="shared" si="185"/>
        <v>0</v>
      </c>
      <c r="L527" s="132">
        <f t="shared" si="186"/>
        <v>0</v>
      </c>
      <c r="M527" s="132">
        <f t="shared" si="187"/>
        <v>0</v>
      </c>
      <c r="N527" s="132">
        <f t="shared" si="188"/>
        <v>0</v>
      </c>
      <c r="O527" s="132">
        <f t="shared" si="189"/>
        <v>0</v>
      </c>
      <c r="P527" s="132">
        <f t="shared" si="190"/>
        <v>0</v>
      </c>
      <c r="Q527" s="132">
        <f t="shared" si="191"/>
        <v>0</v>
      </c>
      <c r="R527" s="132">
        <f t="shared" si="192"/>
        <v>0</v>
      </c>
      <c r="S527" s="134">
        <f t="shared" si="193"/>
        <v>0</v>
      </c>
      <c r="T527" s="132">
        <f t="shared" si="194"/>
        <v>0</v>
      </c>
      <c r="U527" s="132"/>
      <c r="V527" s="132">
        <f t="shared" si="195"/>
        <v>0</v>
      </c>
      <c r="W527" s="135">
        <f t="shared" si="196"/>
        <v>0</v>
      </c>
    </row>
    <row r="528" spans="1:23">
      <c r="A528" s="126"/>
      <c r="B528" s="127"/>
      <c r="D528" s="92">
        <f t="shared" si="178"/>
        <v>0</v>
      </c>
      <c r="E528" s="132">
        <f t="shared" si="179"/>
        <v>0</v>
      </c>
      <c r="F528" s="132">
        <f t="shared" si="180"/>
        <v>0</v>
      </c>
      <c r="G528" s="132">
        <f t="shared" si="181"/>
        <v>0</v>
      </c>
      <c r="H528" s="132">
        <f t="shared" si="182"/>
        <v>0</v>
      </c>
      <c r="I528" s="132">
        <f t="shared" si="183"/>
        <v>0</v>
      </c>
      <c r="J528" s="132">
        <f t="shared" si="184"/>
        <v>0</v>
      </c>
      <c r="K528" s="133">
        <f t="shared" si="185"/>
        <v>0</v>
      </c>
      <c r="L528" s="132">
        <f t="shared" si="186"/>
        <v>0</v>
      </c>
      <c r="M528" s="132">
        <f t="shared" si="187"/>
        <v>0</v>
      </c>
      <c r="N528" s="132">
        <f t="shared" si="188"/>
        <v>0</v>
      </c>
      <c r="O528" s="132">
        <f t="shared" si="189"/>
        <v>0</v>
      </c>
      <c r="P528" s="132">
        <f t="shared" si="190"/>
        <v>0</v>
      </c>
      <c r="Q528" s="132">
        <f t="shared" si="191"/>
        <v>0</v>
      </c>
      <c r="R528" s="132">
        <f t="shared" si="192"/>
        <v>0</v>
      </c>
      <c r="S528" s="134">
        <f t="shared" si="193"/>
        <v>0</v>
      </c>
      <c r="T528" s="132">
        <f t="shared" si="194"/>
        <v>0</v>
      </c>
      <c r="U528" s="132"/>
      <c r="V528" s="132">
        <f t="shared" si="195"/>
        <v>0</v>
      </c>
      <c r="W528" s="135">
        <f t="shared" si="196"/>
        <v>0</v>
      </c>
    </row>
    <row r="529" spans="1:23">
      <c r="A529" s="126"/>
      <c r="B529" s="127"/>
      <c r="D529" s="92">
        <f t="shared" si="178"/>
        <v>0</v>
      </c>
      <c r="E529" s="132">
        <f t="shared" si="179"/>
        <v>0</v>
      </c>
      <c r="F529" s="132">
        <f t="shared" si="180"/>
        <v>0</v>
      </c>
      <c r="G529" s="132">
        <f t="shared" si="181"/>
        <v>0</v>
      </c>
      <c r="H529" s="132">
        <f t="shared" si="182"/>
        <v>0</v>
      </c>
      <c r="I529" s="132">
        <f t="shared" si="183"/>
        <v>0</v>
      </c>
      <c r="J529" s="132">
        <f t="shared" si="184"/>
        <v>0</v>
      </c>
      <c r="K529" s="133">
        <f t="shared" si="185"/>
        <v>0</v>
      </c>
      <c r="L529" s="132">
        <f t="shared" si="186"/>
        <v>0</v>
      </c>
      <c r="M529" s="132">
        <f t="shared" si="187"/>
        <v>0</v>
      </c>
      <c r="N529" s="132">
        <f t="shared" si="188"/>
        <v>0</v>
      </c>
      <c r="O529" s="132">
        <f t="shared" si="189"/>
        <v>0</v>
      </c>
      <c r="P529" s="132">
        <f t="shared" si="190"/>
        <v>0</v>
      </c>
      <c r="Q529" s="132">
        <f t="shared" si="191"/>
        <v>0</v>
      </c>
      <c r="R529" s="132">
        <f t="shared" si="192"/>
        <v>0</v>
      </c>
      <c r="S529" s="134">
        <f t="shared" si="193"/>
        <v>0</v>
      </c>
      <c r="T529" s="132">
        <f t="shared" si="194"/>
        <v>0</v>
      </c>
      <c r="U529" s="132"/>
      <c r="V529" s="132">
        <f t="shared" si="195"/>
        <v>0</v>
      </c>
      <c r="W529" s="135">
        <f t="shared" si="196"/>
        <v>0</v>
      </c>
    </row>
    <row r="530" spans="1:23">
      <c r="A530" s="126"/>
      <c r="B530" s="127"/>
      <c r="D530" s="92">
        <f t="shared" si="178"/>
        <v>0</v>
      </c>
      <c r="E530" s="132">
        <f t="shared" si="179"/>
        <v>0</v>
      </c>
      <c r="F530" s="132">
        <f t="shared" si="180"/>
        <v>0</v>
      </c>
      <c r="G530" s="132">
        <f t="shared" si="181"/>
        <v>0</v>
      </c>
      <c r="H530" s="132">
        <f t="shared" si="182"/>
        <v>0</v>
      </c>
      <c r="I530" s="132">
        <f t="shared" si="183"/>
        <v>0</v>
      </c>
      <c r="J530" s="132">
        <f t="shared" si="184"/>
        <v>0</v>
      </c>
      <c r="K530" s="133">
        <f t="shared" si="185"/>
        <v>0</v>
      </c>
      <c r="L530" s="132">
        <f t="shared" si="186"/>
        <v>0</v>
      </c>
      <c r="M530" s="132">
        <f t="shared" si="187"/>
        <v>0</v>
      </c>
      <c r="N530" s="132">
        <f t="shared" si="188"/>
        <v>0</v>
      </c>
      <c r="O530" s="132">
        <f t="shared" si="189"/>
        <v>0</v>
      </c>
      <c r="P530" s="132">
        <f t="shared" si="190"/>
        <v>0</v>
      </c>
      <c r="Q530" s="132">
        <f t="shared" si="191"/>
        <v>0</v>
      </c>
      <c r="R530" s="132">
        <f t="shared" si="192"/>
        <v>0</v>
      </c>
      <c r="S530" s="134">
        <f t="shared" si="193"/>
        <v>0</v>
      </c>
      <c r="T530" s="132">
        <f t="shared" si="194"/>
        <v>0</v>
      </c>
      <c r="U530" s="132"/>
      <c r="V530" s="132">
        <f t="shared" si="195"/>
        <v>0</v>
      </c>
      <c r="W530" s="135">
        <f t="shared" si="196"/>
        <v>0</v>
      </c>
    </row>
    <row r="531" spans="1:23">
      <c r="A531" s="126"/>
      <c r="B531" s="127"/>
      <c r="D531" s="92">
        <f t="shared" si="178"/>
        <v>0</v>
      </c>
      <c r="E531" s="132">
        <f t="shared" si="179"/>
        <v>0</v>
      </c>
      <c r="F531" s="132">
        <f t="shared" si="180"/>
        <v>0</v>
      </c>
      <c r="G531" s="132">
        <f t="shared" si="181"/>
        <v>0</v>
      </c>
      <c r="H531" s="132">
        <f t="shared" si="182"/>
        <v>0</v>
      </c>
      <c r="I531" s="132">
        <f t="shared" si="183"/>
        <v>0</v>
      </c>
      <c r="J531" s="132">
        <f t="shared" si="184"/>
        <v>0</v>
      </c>
      <c r="K531" s="133">
        <f t="shared" si="185"/>
        <v>0</v>
      </c>
      <c r="L531" s="132">
        <f t="shared" si="186"/>
        <v>0</v>
      </c>
      <c r="M531" s="132">
        <f t="shared" si="187"/>
        <v>0</v>
      </c>
      <c r="N531" s="132">
        <f t="shared" si="188"/>
        <v>0</v>
      </c>
      <c r="O531" s="132">
        <f t="shared" si="189"/>
        <v>0</v>
      </c>
      <c r="P531" s="132">
        <f t="shared" si="190"/>
        <v>0</v>
      </c>
      <c r="Q531" s="132">
        <f t="shared" si="191"/>
        <v>0</v>
      </c>
      <c r="R531" s="132">
        <f t="shared" si="192"/>
        <v>0</v>
      </c>
      <c r="S531" s="134">
        <f t="shared" si="193"/>
        <v>0</v>
      </c>
      <c r="T531" s="132">
        <f t="shared" si="194"/>
        <v>0</v>
      </c>
      <c r="U531" s="132"/>
      <c r="V531" s="132">
        <f t="shared" si="195"/>
        <v>0</v>
      </c>
      <c r="W531" s="135">
        <f t="shared" si="196"/>
        <v>0</v>
      </c>
    </row>
    <row r="532" spans="1:23">
      <c r="A532" s="126"/>
      <c r="B532" s="127"/>
      <c r="D532" s="92">
        <f t="shared" si="178"/>
        <v>0</v>
      </c>
      <c r="E532" s="132">
        <f t="shared" si="179"/>
        <v>0</v>
      </c>
      <c r="F532" s="132">
        <f t="shared" si="180"/>
        <v>0</v>
      </c>
      <c r="G532" s="132">
        <f t="shared" si="181"/>
        <v>0</v>
      </c>
      <c r="H532" s="132">
        <f t="shared" si="182"/>
        <v>0</v>
      </c>
      <c r="I532" s="132">
        <f t="shared" si="183"/>
        <v>0</v>
      </c>
      <c r="J532" s="132">
        <f t="shared" si="184"/>
        <v>0</v>
      </c>
      <c r="K532" s="133">
        <f t="shared" si="185"/>
        <v>0</v>
      </c>
      <c r="L532" s="132">
        <f t="shared" si="186"/>
        <v>0</v>
      </c>
      <c r="M532" s="132">
        <f t="shared" si="187"/>
        <v>0</v>
      </c>
      <c r="N532" s="132">
        <f t="shared" si="188"/>
        <v>0</v>
      </c>
      <c r="O532" s="132">
        <f t="shared" si="189"/>
        <v>0</v>
      </c>
      <c r="P532" s="132">
        <f t="shared" si="190"/>
        <v>0</v>
      </c>
      <c r="Q532" s="132">
        <f t="shared" si="191"/>
        <v>0</v>
      </c>
      <c r="R532" s="132">
        <f t="shared" si="192"/>
        <v>0</v>
      </c>
      <c r="S532" s="134">
        <f t="shared" si="193"/>
        <v>0</v>
      </c>
      <c r="T532" s="132">
        <f t="shared" si="194"/>
        <v>0</v>
      </c>
      <c r="U532" s="132"/>
      <c r="V532" s="132">
        <f t="shared" si="195"/>
        <v>0</v>
      </c>
      <c r="W532" s="135">
        <f t="shared" si="196"/>
        <v>0</v>
      </c>
    </row>
    <row r="533" spans="1:23">
      <c r="A533" s="126"/>
      <c r="B533" s="127"/>
      <c r="D533" s="92">
        <f t="shared" si="178"/>
        <v>0</v>
      </c>
      <c r="E533" s="132">
        <f t="shared" si="179"/>
        <v>0</v>
      </c>
      <c r="F533" s="132">
        <f t="shared" si="180"/>
        <v>0</v>
      </c>
      <c r="G533" s="132">
        <f t="shared" si="181"/>
        <v>0</v>
      </c>
      <c r="H533" s="132">
        <f t="shared" si="182"/>
        <v>0</v>
      </c>
      <c r="I533" s="132">
        <f t="shared" si="183"/>
        <v>0</v>
      </c>
      <c r="J533" s="132">
        <f t="shared" si="184"/>
        <v>0</v>
      </c>
      <c r="K533" s="133">
        <f t="shared" si="185"/>
        <v>0</v>
      </c>
      <c r="L533" s="132">
        <f t="shared" si="186"/>
        <v>0</v>
      </c>
      <c r="M533" s="132">
        <f t="shared" si="187"/>
        <v>0</v>
      </c>
      <c r="N533" s="132">
        <f t="shared" si="188"/>
        <v>0</v>
      </c>
      <c r="O533" s="132">
        <f t="shared" si="189"/>
        <v>0</v>
      </c>
      <c r="P533" s="132">
        <f t="shared" si="190"/>
        <v>0</v>
      </c>
      <c r="Q533" s="132">
        <f t="shared" si="191"/>
        <v>0</v>
      </c>
      <c r="R533" s="132">
        <f t="shared" si="192"/>
        <v>0</v>
      </c>
      <c r="S533" s="134">
        <f t="shared" si="193"/>
        <v>0</v>
      </c>
      <c r="T533" s="132">
        <f t="shared" si="194"/>
        <v>0</v>
      </c>
      <c r="U533" s="132"/>
      <c r="V533" s="132">
        <f t="shared" si="195"/>
        <v>0</v>
      </c>
      <c r="W533" s="135">
        <f t="shared" si="196"/>
        <v>0</v>
      </c>
    </row>
    <row r="534" spans="1:23">
      <c r="A534" s="126"/>
      <c r="B534" s="127"/>
      <c r="D534" s="92">
        <f t="shared" si="178"/>
        <v>0</v>
      </c>
      <c r="E534" s="132">
        <f t="shared" si="179"/>
        <v>0</v>
      </c>
      <c r="F534" s="132">
        <f t="shared" si="180"/>
        <v>0</v>
      </c>
      <c r="G534" s="132">
        <f t="shared" si="181"/>
        <v>0</v>
      </c>
      <c r="H534" s="132">
        <f t="shared" si="182"/>
        <v>0</v>
      </c>
      <c r="I534" s="132">
        <f t="shared" si="183"/>
        <v>0</v>
      </c>
      <c r="J534" s="132">
        <f t="shared" si="184"/>
        <v>0</v>
      </c>
      <c r="K534" s="133">
        <f t="shared" si="185"/>
        <v>0</v>
      </c>
      <c r="L534" s="132">
        <f t="shared" si="186"/>
        <v>0</v>
      </c>
      <c r="M534" s="132">
        <f t="shared" si="187"/>
        <v>0</v>
      </c>
      <c r="N534" s="132">
        <f t="shared" si="188"/>
        <v>0</v>
      </c>
      <c r="O534" s="132">
        <f t="shared" si="189"/>
        <v>0</v>
      </c>
      <c r="P534" s="132">
        <f t="shared" si="190"/>
        <v>0</v>
      </c>
      <c r="Q534" s="132">
        <f t="shared" si="191"/>
        <v>0</v>
      </c>
      <c r="R534" s="132">
        <f t="shared" si="192"/>
        <v>0</v>
      </c>
      <c r="S534" s="134">
        <f t="shared" si="193"/>
        <v>0</v>
      </c>
      <c r="T534" s="132">
        <f t="shared" si="194"/>
        <v>0</v>
      </c>
      <c r="U534" s="132"/>
      <c r="V534" s="132">
        <f t="shared" si="195"/>
        <v>0</v>
      </c>
      <c r="W534" s="135">
        <f t="shared" si="196"/>
        <v>0</v>
      </c>
    </row>
    <row r="535" spans="1:23">
      <c r="A535" s="126"/>
      <c r="B535" s="127"/>
      <c r="D535" s="92">
        <f t="shared" si="178"/>
        <v>0</v>
      </c>
      <c r="E535" s="132">
        <f t="shared" si="179"/>
        <v>0</v>
      </c>
      <c r="F535" s="132">
        <f t="shared" si="180"/>
        <v>0</v>
      </c>
      <c r="G535" s="132">
        <f t="shared" si="181"/>
        <v>0</v>
      </c>
      <c r="H535" s="132">
        <f t="shared" si="182"/>
        <v>0</v>
      </c>
      <c r="I535" s="132">
        <f t="shared" si="183"/>
        <v>0</v>
      </c>
      <c r="J535" s="132">
        <f t="shared" si="184"/>
        <v>0</v>
      </c>
      <c r="K535" s="133">
        <f t="shared" si="185"/>
        <v>0</v>
      </c>
      <c r="L535" s="132">
        <f t="shared" si="186"/>
        <v>0</v>
      </c>
      <c r="M535" s="132">
        <f t="shared" si="187"/>
        <v>0</v>
      </c>
      <c r="N535" s="132">
        <f t="shared" si="188"/>
        <v>0</v>
      </c>
      <c r="O535" s="132">
        <f t="shared" si="189"/>
        <v>0</v>
      </c>
      <c r="P535" s="132">
        <f t="shared" si="190"/>
        <v>0</v>
      </c>
      <c r="Q535" s="132">
        <f t="shared" si="191"/>
        <v>0</v>
      </c>
      <c r="R535" s="132">
        <f t="shared" si="192"/>
        <v>0</v>
      </c>
      <c r="S535" s="134">
        <f t="shared" si="193"/>
        <v>0</v>
      </c>
      <c r="T535" s="132">
        <f t="shared" si="194"/>
        <v>0</v>
      </c>
      <c r="U535" s="132"/>
      <c r="V535" s="132">
        <f t="shared" si="195"/>
        <v>0</v>
      </c>
      <c r="W535" s="135">
        <f t="shared" si="196"/>
        <v>0</v>
      </c>
    </row>
    <row r="536" spans="1:23">
      <c r="A536" s="126"/>
      <c r="B536" s="127"/>
      <c r="D536" s="92">
        <f t="shared" si="178"/>
        <v>0</v>
      </c>
      <c r="E536" s="132">
        <f t="shared" si="179"/>
        <v>0</v>
      </c>
      <c r="F536" s="132">
        <f t="shared" si="180"/>
        <v>0</v>
      </c>
      <c r="G536" s="132">
        <f t="shared" si="181"/>
        <v>0</v>
      </c>
      <c r="H536" s="132">
        <f t="shared" si="182"/>
        <v>0</v>
      </c>
      <c r="I536" s="132">
        <f t="shared" si="183"/>
        <v>0</v>
      </c>
      <c r="J536" s="132">
        <f t="shared" si="184"/>
        <v>0</v>
      </c>
      <c r="K536" s="133">
        <f t="shared" si="185"/>
        <v>0</v>
      </c>
      <c r="L536" s="132">
        <f t="shared" si="186"/>
        <v>0</v>
      </c>
      <c r="M536" s="132">
        <f t="shared" si="187"/>
        <v>0</v>
      </c>
      <c r="N536" s="132">
        <f t="shared" si="188"/>
        <v>0</v>
      </c>
      <c r="O536" s="132">
        <f t="shared" si="189"/>
        <v>0</v>
      </c>
      <c r="P536" s="132">
        <f t="shared" si="190"/>
        <v>0</v>
      </c>
      <c r="Q536" s="132">
        <f t="shared" si="191"/>
        <v>0</v>
      </c>
      <c r="R536" s="132">
        <f t="shared" si="192"/>
        <v>0</v>
      </c>
      <c r="S536" s="134">
        <f t="shared" si="193"/>
        <v>0</v>
      </c>
      <c r="T536" s="132">
        <f t="shared" si="194"/>
        <v>0</v>
      </c>
      <c r="U536" s="132"/>
      <c r="V536" s="132">
        <f t="shared" si="195"/>
        <v>0</v>
      </c>
      <c r="W536" s="135">
        <f t="shared" si="196"/>
        <v>0</v>
      </c>
    </row>
    <row r="537" spans="1:23">
      <c r="A537" s="126"/>
      <c r="B537" s="127"/>
      <c r="D537" s="92">
        <f t="shared" si="178"/>
        <v>0</v>
      </c>
      <c r="E537" s="132">
        <f t="shared" si="179"/>
        <v>0</v>
      </c>
      <c r="F537" s="132">
        <f t="shared" si="180"/>
        <v>0</v>
      </c>
      <c r="G537" s="132">
        <f t="shared" si="181"/>
        <v>0</v>
      </c>
      <c r="H537" s="132">
        <f t="shared" si="182"/>
        <v>0</v>
      </c>
      <c r="I537" s="132">
        <f t="shared" si="183"/>
        <v>0</v>
      </c>
      <c r="J537" s="132">
        <f t="shared" si="184"/>
        <v>0</v>
      </c>
      <c r="K537" s="133">
        <f t="shared" si="185"/>
        <v>0</v>
      </c>
      <c r="L537" s="132">
        <f t="shared" si="186"/>
        <v>0</v>
      </c>
      <c r="M537" s="132">
        <f t="shared" si="187"/>
        <v>0</v>
      </c>
      <c r="N537" s="132">
        <f t="shared" si="188"/>
        <v>0</v>
      </c>
      <c r="O537" s="132">
        <f t="shared" si="189"/>
        <v>0</v>
      </c>
      <c r="P537" s="132">
        <f t="shared" si="190"/>
        <v>0</v>
      </c>
      <c r="Q537" s="132">
        <f t="shared" si="191"/>
        <v>0</v>
      </c>
      <c r="R537" s="132">
        <f t="shared" si="192"/>
        <v>0</v>
      </c>
      <c r="S537" s="134">
        <f t="shared" si="193"/>
        <v>0</v>
      </c>
      <c r="T537" s="132">
        <f t="shared" si="194"/>
        <v>0</v>
      </c>
      <c r="U537" s="132"/>
      <c r="V537" s="132">
        <f t="shared" si="195"/>
        <v>0</v>
      </c>
      <c r="W537" s="135">
        <f t="shared" si="196"/>
        <v>0</v>
      </c>
    </row>
    <row r="538" spans="1:23">
      <c r="A538" s="126"/>
      <c r="B538" s="127"/>
      <c r="D538" s="92">
        <f t="shared" si="178"/>
        <v>0</v>
      </c>
      <c r="E538" s="132">
        <f t="shared" si="179"/>
        <v>0</v>
      </c>
      <c r="F538" s="132">
        <f t="shared" si="180"/>
        <v>0</v>
      </c>
      <c r="G538" s="132">
        <f t="shared" si="181"/>
        <v>0</v>
      </c>
      <c r="H538" s="132">
        <f t="shared" si="182"/>
        <v>0</v>
      </c>
      <c r="I538" s="132">
        <f t="shared" si="183"/>
        <v>0</v>
      </c>
      <c r="J538" s="132">
        <f t="shared" si="184"/>
        <v>0</v>
      </c>
      <c r="K538" s="133">
        <f t="shared" si="185"/>
        <v>0</v>
      </c>
      <c r="L538" s="132">
        <f t="shared" si="186"/>
        <v>0</v>
      </c>
      <c r="M538" s="132">
        <f t="shared" si="187"/>
        <v>0</v>
      </c>
      <c r="N538" s="132">
        <f t="shared" si="188"/>
        <v>0</v>
      </c>
      <c r="O538" s="132">
        <f t="shared" si="189"/>
        <v>0</v>
      </c>
      <c r="P538" s="132">
        <f t="shared" si="190"/>
        <v>0</v>
      </c>
      <c r="Q538" s="132">
        <f t="shared" si="191"/>
        <v>0</v>
      </c>
      <c r="R538" s="132">
        <f t="shared" si="192"/>
        <v>0</v>
      </c>
      <c r="S538" s="134">
        <f t="shared" si="193"/>
        <v>0</v>
      </c>
      <c r="T538" s="132">
        <f t="shared" si="194"/>
        <v>0</v>
      </c>
      <c r="U538" s="132"/>
      <c r="V538" s="132">
        <f t="shared" si="195"/>
        <v>0</v>
      </c>
      <c r="W538" s="135">
        <f t="shared" si="196"/>
        <v>0</v>
      </c>
    </row>
    <row r="539" spans="1:23">
      <c r="A539" s="126"/>
      <c r="B539" s="127"/>
      <c r="D539" s="92">
        <f t="shared" si="178"/>
        <v>0</v>
      </c>
      <c r="E539" s="132">
        <f t="shared" si="179"/>
        <v>0</v>
      </c>
      <c r="F539" s="132">
        <f t="shared" si="180"/>
        <v>0</v>
      </c>
      <c r="G539" s="132">
        <f t="shared" si="181"/>
        <v>0</v>
      </c>
      <c r="H539" s="132">
        <f t="shared" si="182"/>
        <v>0</v>
      </c>
      <c r="I539" s="132">
        <f t="shared" si="183"/>
        <v>0</v>
      </c>
      <c r="J539" s="132">
        <f t="shared" si="184"/>
        <v>0</v>
      </c>
      <c r="K539" s="133">
        <f t="shared" si="185"/>
        <v>0</v>
      </c>
      <c r="L539" s="132">
        <f t="shared" si="186"/>
        <v>0</v>
      </c>
      <c r="M539" s="132">
        <f t="shared" si="187"/>
        <v>0</v>
      </c>
      <c r="N539" s="132">
        <f t="shared" si="188"/>
        <v>0</v>
      </c>
      <c r="O539" s="132">
        <f t="shared" si="189"/>
        <v>0</v>
      </c>
      <c r="P539" s="132">
        <f t="shared" si="190"/>
        <v>0</v>
      </c>
      <c r="Q539" s="132">
        <f t="shared" si="191"/>
        <v>0</v>
      </c>
      <c r="R539" s="132">
        <f t="shared" si="192"/>
        <v>0</v>
      </c>
      <c r="S539" s="134">
        <f t="shared" si="193"/>
        <v>0</v>
      </c>
      <c r="T539" s="132">
        <f t="shared" si="194"/>
        <v>0</v>
      </c>
      <c r="U539" s="132"/>
      <c r="V539" s="132">
        <f t="shared" si="195"/>
        <v>0</v>
      </c>
      <c r="W539" s="135">
        <f t="shared" si="196"/>
        <v>0</v>
      </c>
    </row>
    <row r="540" spans="1:23">
      <c r="A540" s="126"/>
      <c r="B540" s="127"/>
      <c r="D540" s="92">
        <f t="shared" si="178"/>
        <v>0</v>
      </c>
      <c r="E540" s="132">
        <f t="shared" si="179"/>
        <v>0</v>
      </c>
      <c r="F540" s="132">
        <f t="shared" si="180"/>
        <v>0</v>
      </c>
      <c r="G540" s="132">
        <f t="shared" si="181"/>
        <v>0</v>
      </c>
      <c r="H540" s="132">
        <f t="shared" si="182"/>
        <v>0</v>
      </c>
      <c r="I540" s="132">
        <f t="shared" si="183"/>
        <v>0</v>
      </c>
      <c r="J540" s="132">
        <f t="shared" si="184"/>
        <v>0</v>
      </c>
      <c r="K540" s="133">
        <f t="shared" si="185"/>
        <v>0</v>
      </c>
      <c r="L540" s="132">
        <f t="shared" si="186"/>
        <v>0</v>
      </c>
      <c r="M540" s="132">
        <f t="shared" si="187"/>
        <v>0</v>
      </c>
      <c r="N540" s="132">
        <f t="shared" si="188"/>
        <v>0</v>
      </c>
      <c r="O540" s="132">
        <f t="shared" si="189"/>
        <v>0</v>
      </c>
      <c r="P540" s="132">
        <f t="shared" si="190"/>
        <v>0</v>
      </c>
      <c r="Q540" s="132">
        <f t="shared" si="191"/>
        <v>0</v>
      </c>
      <c r="R540" s="132">
        <f t="shared" si="192"/>
        <v>0</v>
      </c>
      <c r="S540" s="134">
        <f t="shared" si="193"/>
        <v>0</v>
      </c>
      <c r="T540" s="132">
        <f t="shared" si="194"/>
        <v>0</v>
      </c>
      <c r="U540" s="132"/>
      <c r="V540" s="132">
        <f t="shared" si="195"/>
        <v>0</v>
      </c>
      <c r="W540" s="135">
        <f t="shared" si="196"/>
        <v>0</v>
      </c>
    </row>
    <row r="541" spans="1:23">
      <c r="A541" s="126"/>
      <c r="B541" s="127"/>
      <c r="D541" s="92">
        <f t="shared" si="178"/>
        <v>0</v>
      </c>
      <c r="E541" s="132">
        <f t="shared" si="179"/>
        <v>0</v>
      </c>
      <c r="F541" s="132">
        <f t="shared" si="180"/>
        <v>0</v>
      </c>
      <c r="G541" s="132">
        <f t="shared" si="181"/>
        <v>0</v>
      </c>
      <c r="H541" s="132">
        <f t="shared" si="182"/>
        <v>0</v>
      </c>
      <c r="I541" s="132">
        <f t="shared" si="183"/>
        <v>0</v>
      </c>
      <c r="J541" s="132">
        <f t="shared" si="184"/>
        <v>0</v>
      </c>
      <c r="K541" s="133">
        <f t="shared" si="185"/>
        <v>0</v>
      </c>
      <c r="L541" s="132">
        <f t="shared" si="186"/>
        <v>0</v>
      </c>
      <c r="M541" s="132">
        <f t="shared" si="187"/>
        <v>0</v>
      </c>
      <c r="N541" s="132">
        <f t="shared" si="188"/>
        <v>0</v>
      </c>
      <c r="O541" s="132">
        <f t="shared" si="189"/>
        <v>0</v>
      </c>
      <c r="P541" s="132">
        <f t="shared" si="190"/>
        <v>0</v>
      </c>
      <c r="Q541" s="132">
        <f t="shared" si="191"/>
        <v>0</v>
      </c>
      <c r="R541" s="132">
        <f t="shared" si="192"/>
        <v>0</v>
      </c>
      <c r="S541" s="134">
        <f t="shared" si="193"/>
        <v>0</v>
      </c>
      <c r="T541" s="132">
        <f t="shared" si="194"/>
        <v>0</v>
      </c>
      <c r="U541" s="132"/>
      <c r="V541" s="132">
        <f t="shared" si="195"/>
        <v>0</v>
      </c>
      <c r="W541" s="135">
        <f t="shared" si="196"/>
        <v>0</v>
      </c>
    </row>
    <row r="542" spans="1:23">
      <c r="A542" s="126"/>
      <c r="B542" s="127"/>
      <c r="D542" s="92">
        <f t="shared" si="178"/>
        <v>0</v>
      </c>
      <c r="E542" s="132">
        <f t="shared" si="179"/>
        <v>0</v>
      </c>
      <c r="F542" s="132">
        <f t="shared" si="180"/>
        <v>0</v>
      </c>
      <c r="G542" s="132">
        <f t="shared" si="181"/>
        <v>0</v>
      </c>
      <c r="H542" s="132">
        <f t="shared" si="182"/>
        <v>0</v>
      </c>
      <c r="I542" s="132">
        <f t="shared" si="183"/>
        <v>0</v>
      </c>
      <c r="J542" s="132">
        <f t="shared" si="184"/>
        <v>0</v>
      </c>
      <c r="K542" s="133">
        <f t="shared" si="185"/>
        <v>0</v>
      </c>
      <c r="L542" s="132">
        <f t="shared" si="186"/>
        <v>0</v>
      </c>
      <c r="M542" s="132">
        <f t="shared" si="187"/>
        <v>0</v>
      </c>
      <c r="N542" s="132">
        <f t="shared" si="188"/>
        <v>0</v>
      </c>
      <c r="O542" s="132">
        <f t="shared" si="189"/>
        <v>0</v>
      </c>
      <c r="P542" s="132">
        <f t="shared" si="190"/>
        <v>0</v>
      </c>
      <c r="Q542" s="132">
        <f t="shared" si="191"/>
        <v>0</v>
      </c>
      <c r="R542" s="132">
        <f t="shared" si="192"/>
        <v>0</v>
      </c>
      <c r="S542" s="134">
        <f t="shared" si="193"/>
        <v>0</v>
      </c>
      <c r="T542" s="132">
        <f t="shared" si="194"/>
        <v>0</v>
      </c>
      <c r="U542" s="132"/>
      <c r="V542" s="132">
        <f t="shared" si="195"/>
        <v>0</v>
      </c>
      <c r="W542" s="135">
        <f t="shared" si="196"/>
        <v>0</v>
      </c>
    </row>
    <row r="543" spans="1:23">
      <c r="A543" s="126"/>
      <c r="B543" s="127"/>
      <c r="D543" s="92">
        <f t="shared" si="178"/>
        <v>0</v>
      </c>
      <c r="E543" s="132">
        <f t="shared" si="179"/>
        <v>0</v>
      </c>
      <c r="F543" s="132">
        <f t="shared" si="180"/>
        <v>0</v>
      </c>
      <c r="G543" s="132">
        <f t="shared" si="181"/>
        <v>0</v>
      </c>
      <c r="H543" s="132">
        <f t="shared" si="182"/>
        <v>0</v>
      </c>
      <c r="I543" s="132">
        <f t="shared" si="183"/>
        <v>0</v>
      </c>
      <c r="J543" s="132">
        <f t="shared" si="184"/>
        <v>0</v>
      </c>
      <c r="K543" s="133">
        <f t="shared" si="185"/>
        <v>0</v>
      </c>
      <c r="L543" s="132">
        <f t="shared" si="186"/>
        <v>0</v>
      </c>
      <c r="M543" s="132">
        <f t="shared" si="187"/>
        <v>0</v>
      </c>
      <c r="N543" s="132">
        <f t="shared" si="188"/>
        <v>0</v>
      </c>
      <c r="O543" s="132">
        <f t="shared" si="189"/>
        <v>0</v>
      </c>
      <c r="P543" s="132">
        <f t="shared" si="190"/>
        <v>0</v>
      </c>
      <c r="Q543" s="132">
        <f t="shared" si="191"/>
        <v>0</v>
      </c>
      <c r="R543" s="132">
        <f t="shared" si="192"/>
        <v>0</v>
      </c>
      <c r="S543" s="134">
        <f t="shared" si="193"/>
        <v>0</v>
      </c>
      <c r="T543" s="132">
        <f t="shared" si="194"/>
        <v>0</v>
      </c>
      <c r="U543" s="132"/>
      <c r="V543" s="132">
        <f t="shared" si="195"/>
        <v>0</v>
      </c>
      <c r="W543" s="135">
        <f t="shared" si="196"/>
        <v>0</v>
      </c>
    </row>
    <row r="544" spans="1:23">
      <c r="A544" s="126"/>
      <c r="B544" s="127"/>
      <c r="D544" s="92">
        <f t="shared" si="178"/>
        <v>0</v>
      </c>
      <c r="E544" s="132">
        <f t="shared" si="179"/>
        <v>0</v>
      </c>
      <c r="F544" s="132">
        <f t="shared" si="180"/>
        <v>0</v>
      </c>
      <c r="G544" s="132">
        <f t="shared" si="181"/>
        <v>0</v>
      </c>
      <c r="H544" s="132">
        <f t="shared" si="182"/>
        <v>0</v>
      </c>
      <c r="I544" s="132">
        <f t="shared" si="183"/>
        <v>0</v>
      </c>
      <c r="J544" s="132">
        <f t="shared" si="184"/>
        <v>0</v>
      </c>
      <c r="K544" s="133">
        <f t="shared" si="185"/>
        <v>0</v>
      </c>
      <c r="L544" s="132">
        <f t="shared" si="186"/>
        <v>0</v>
      </c>
      <c r="M544" s="132">
        <f t="shared" si="187"/>
        <v>0</v>
      </c>
      <c r="N544" s="132">
        <f t="shared" si="188"/>
        <v>0</v>
      </c>
      <c r="O544" s="132">
        <f t="shared" si="189"/>
        <v>0</v>
      </c>
      <c r="P544" s="132">
        <f t="shared" si="190"/>
        <v>0</v>
      </c>
      <c r="Q544" s="132">
        <f t="shared" si="191"/>
        <v>0</v>
      </c>
      <c r="R544" s="132">
        <f t="shared" si="192"/>
        <v>0</v>
      </c>
      <c r="S544" s="134">
        <f t="shared" si="193"/>
        <v>0</v>
      </c>
      <c r="T544" s="132">
        <f t="shared" si="194"/>
        <v>0</v>
      </c>
      <c r="U544" s="132"/>
      <c r="V544" s="132">
        <f t="shared" si="195"/>
        <v>0</v>
      </c>
      <c r="W544" s="135">
        <f t="shared" si="196"/>
        <v>0</v>
      </c>
    </row>
    <row r="545" spans="1:23">
      <c r="A545" s="126"/>
      <c r="B545" s="127"/>
      <c r="D545" s="92">
        <f t="shared" si="178"/>
        <v>0</v>
      </c>
      <c r="E545" s="132">
        <f t="shared" si="179"/>
        <v>0</v>
      </c>
      <c r="F545" s="132">
        <f t="shared" si="180"/>
        <v>0</v>
      </c>
      <c r="G545" s="132">
        <f t="shared" si="181"/>
        <v>0</v>
      </c>
      <c r="H545" s="132">
        <f t="shared" si="182"/>
        <v>0</v>
      </c>
      <c r="I545" s="132">
        <f t="shared" si="183"/>
        <v>0</v>
      </c>
      <c r="J545" s="132">
        <f t="shared" si="184"/>
        <v>0</v>
      </c>
      <c r="K545" s="133">
        <f t="shared" si="185"/>
        <v>0</v>
      </c>
      <c r="L545" s="132">
        <f t="shared" si="186"/>
        <v>0</v>
      </c>
      <c r="M545" s="132">
        <f t="shared" si="187"/>
        <v>0</v>
      </c>
      <c r="N545" s="132">
        <f t="shared" si="188"/>
        <v>0</v>
      </c>
      <c r="O545" s="132">
        <f t="shared" si="189"/>
        <v>0</v>
      </c>
      <c r="P545" s="132">
        <f t="shared" si="190"/>
        <v>0</v>
      </c>
      <c r="Q545" s="132">
        <f t="shared" si="191"/>
        <v>0</v>
      </c>
      <c r="R545" s="132">
        <f t="shared" si="192"/>
        <v>0</v>
      </c>
      <c r="S545" s="134">
        <f t="shared" si="193"/>
        <v>0</v>
      </c>
      <c r="T545" s="132">
        <f t="shared" si="194"/>
        <v>0</v>
      </c>
      <c r="U545" s="132"/>
      <c r="V545" s="132">
        <f t="shared" si="195"/>
        <v>0</v>
      </c>
      <c r="W545" s="135">
        <f t="shared" si="196"/>
        <v>0</v>
      </c>
    </row>
    <row r="546" spans="1:23">
      <c r="A546" s="126"/>
      <c r="B546" s="127"/>
      <c r="D546" s="92">
        <f t="shared" si="178"/>
        <v>0</v>
      </c>
      <c r="E546" s="132">
        <f t="shared" si="179"/>
        <v>0</v>
      </c>
      <c r="F546" s="132">
        <f t="shared" si="180"/>
        <v>0</v>
      </c>
      <c r="G546" s="132">
        <f t="shared" si="181"/>
        <v>0</v>
      </c>
      <c r="H546" s="132">
        <f t="shared" si="182"/>
        <v>0</v>
      </c>
      <c r="I546" s="132">
        <f t="shared" si="183"/>
        <v>0</v>
      </c>
      <c r="J546" s="132">
        <f t="shared" si="184"/>
        <v>0</v>
      </c>
      <c r="K546" s="133">
        <f t="shared" si="185"/>
        <v>0</v>
      </c>
      <c r="L546" s="132">
        <f t="shared" si="186"/>
        <v>0</v>
      </c>
      <c r="M546" s="132">
        <f t="shared" si="187"/>
        <v>0</v>
      </c>
      <c r="N546" s="132">
        <f t="shared" si="188"/>
        <v>0</v>
      </c>
      <c r="O546" s="132">
        <f t="shared" si="189"/>
        <v>0</v>
      </c>
      <c r="P546" s="132">
        <f t="shared" si="190"/>
        <v>0</v>
      </c>
      <c r="Q546" s="132">
        <f t="shared" si="191"/>
        <v>0</v>
      </c>
      <c r="R546" s="132">
        <f t="shared" si="192"/>
        <v>0</v>
      </c>
      <c r="S546" s="134">
        <f t="shared" si="193"/>
        <v>0</v>
      </c>
      <c r="T546" s="132">
        <f t="shared" si="194"/>
        <v>0</v>
      </c>
      <c r="U546" s="132"/>
      <c r="V546" s="132">
        <f t="shared" si="195"/>
        <v>0</v>
      </c>
      <c r="W546" s="135">
        <f t="shared" si="196"/>
        <v>0</v>
      </c>
    </row>
    <row r="547" spans="1:23">
      <c r="A547" s="126"/>
      <c r="B547" s="127"/>
      <c r="D547" s="92">
        <f t="shared" si="178"/>
        <v>0</v>
      </c>
      <c r="E547" s="132">
        <f t="shared" si="179"/>
        <v>0</v>
      </c>
      <c r="F547" s="132">
        <f t="shared" si="180"/>
        <v>0</v>
      </c>
      <c r="G547" s="132">
        <f t="shared" si="181"/>
        <v>0</v>
      </c>
      <c r="H547" s="132">
        <f t="shared" si="182"/>
        <v>0</v>
      </c>
      <c r="I547" s="132">
        <f t="shared" si="183"/>
        <v>0</v>
      </c>
      <c r="J547" s="132">
        <f t="shared" si="184"/>
        <v>0</v>
      </c>
      <c r="K547" s="133">
        <f t="shared" si="185"/>
        <v>0</v>
      </c>
      <c r="L547" s="132">
        <f t="shared" si="186"/>
        <v>0</v>
      </c>
      <c r="M547" s="132">
        <f t="shared" si="187"/>
        <v>0</v>
      </c>
      <c r="N547" s="132">
        <f t="shared" si="188"/>
        <v>0</v>
      </c>
      <c r="O547" s="132">
        <f t="shared" si="189"/>
        <v>0</v>
      </c>
      <c r="P547" s="132">
        <f t="shared" si="190"/>
        <v>0</v>
      </c>
      <c r="Q547" s="132">
        <f t="shared" si="191"/>
        <v>0</v>
      </c>
      <c r="R547" s="132">
        <f t="shared" si="192"/>
        <v>0</v>
      </c>
      <c r="S547" s="134">
        <f t="shared" si="193"/>
        <v>0</v>
      </c>
      <c r="T547" s="132">
        <f t="shared" si="194"/>
        <v>0</v>
      </c>
      <c r="U547" s="132"/>
      <c r="V547" s="132">
        <f t="shared" si="195"/>
        <v>0</v>
      </c>
      <c r="W547" s="135">
        <f t="shared" si="196"/>
        <v>0</v>
      </c>
    </row>
    <row r="548" spans="1:23">
      <c r="A548" s="126"/>
      <c r="B548" s="127"/>
      <c r="D548" s="92">
        <f t="shared" si="178"/>
        <v>0</v>
      </c>
      <c r="E548" s="132">
        <f t="shared" si="179"/>
        <v>0</v>
      </c>
      <c r="F548" s="132">
        <f t="shared" si="180"/>
        <v>0</v>
      </c>
      <c r="G548" s="132">
        <f t="shared" si="181"/>
        <v>0</v>
      </c>
      <c r="H548" s="132">
        <f t="shared" si="182"/>
        <v>0</v>
      </c>
      <c r="I548" s="132">
        <f t="shared" si="183"/>
        <v>0</v>
      </c>
      <c r="J548" s="132">
        <f t="shared" si="184"/>
        <v>0</v>
      </c>
      <c r="K548" s="133">
        <f t="shared" si="185"/>
        <v>0</v>
      </c>
      <c r="L548" s="132">
        <f t="shared" si="186"/>
        <v>0</v>
      </c>
      <c r="M548" s="132">
        <f t="shared" si="187"/>
        <v>0</v>
      </c>
      <c r="N548" s="132">
        <f t="shared" si="188"/>
        <v>0</v>
      </c>
      <c r="O548" s="132">
        <f t="shared" si="189"/>
        <v>0</v>
      </c>
      <c r="P548" s="132">
        <f t="shared" si="190"/>
        <v>0</v>
      </c>
      <c r="Q548" s="132">
        <f t="shared" si="191"/>
        <v>0</v>
      </c>
      <c r="R548" s="132">
        <f t="shared" si="192"/>
        <v>0</v>
      </c>
      <c r="S548" s="134">
        <f t="shared" si="193"/>
        <v>0</v>
      </c>
      <c r="T548" s="132">
        <f t="shared" si="194"/>
        <v>0</v>
      </c>
      <c r="U548" s="132"/>
      <c r="V548" s="132">
        <f t="shared" si="195"/>
        <v>0</v>
      </c>
      <c r="W548" s="135">
        <f t="shared" si="196"/>
        <v>0</v>
      </c>
    </row>
    <row r="549" spans="1:23">
      <c r="A549" s="126"/>
      <c r="B549" s="127"/>
      <c r="D549" s="92">
        <f t="shared" si="178"/>
        <v>0</v>
      </c>
      <c r="E549" s="132">
        <f t="shared" si="179"/>
        <v>0</v>
      </c>
      <c r="F549" s="132">
        <f t="shared" si="180"/>
        <v>0</v>
      </c>
      <c r="G549" s="132">
        <f t="shared" si="181"/>
        <v>0</v>
      </c>
      <c r="H549" s="132">
        <f t="shared" si="182"/>
        <v>0</v>
      </c>
      <c r="I549" s="132">
        <f t="shared" si="183"/>
        <v>0</v>
      </c>
      <c r="J549" s="132">
        <f t="shared" si="184"/>
        <v>0</v>
      </c>
      <c r="K549" s="133">
        <f t="shared" si="185"/>
        <v>0</v>
      </c>
      <c r="L549" s="132">
        <f t="shared" si="186"/>
        <v>0</v>
      </c>
      <c r="M549" s="132">
        <f t="shared" si="187"/>
        <v>0</v>
      </c>
      <c r="N549" s="132">
        <f t="shared" si="188"/>
        <v>0</v>
      </c>
      <c r="O549" s="132">
        <f t="shared" si="189"/>
        <v>0</v>
      </c>
      <c r="P549" s="132">
        <f t="shared" si="190"/>
        <v>0</v>
      </c>
      <c r="Q549" s="132">
        <f t="shared" si="191"/>
        <v>0</v>
      </c>
      <c r="R549" s="132">
        <f t="shared" si="192"/>
        <v>0</v>
      </c>
      <c r="S549" s="134">
        <f t="shared" si="193"/>
        <v>0</v>
      </c>
      <c r="T549" s="132">
        <f t="shared" si="194"/>
        <v>0</v>
      </c>
      <c r="U549" s="132"/>
      <c r="V549" s="132">
        <f t="shared" si="195"/>
        <v>0</v>
      </c>
      <c r="W549" s="135">
        <f t="shared" si="196"/>
        <v>0</v>
      </c>
    </row>
    <row r="550" spans="1:23">
      <c r="A550" s="126"/>
      <c r="B550" s="127"/>
      <c r="D550" s="92">
        <f t="shared" si="178"/>
        <v>0</v>
      </c>
      <c r="E550" s="132">
        <f t="shared" si="179"/>
        <v>0</v>
      </c>
      <c r="F550" s="132">
        <f t="shared" si="180"/>
        <v>0</v>
      </c>
      <c r="G550" s="132">
        <f t="shared" si="181"/>
        <v>0</v>
      </c>
      <c r="H550" s="132">
        <f t="shared" si="182"/>
        <v>0</v>
      </c>
      <c r="I550" s="132">
        <f t="shared" si="183"/>
        <v>0</v>
      </c>
      <c r="J550" s="132">
        <f t="shared" si="184"/>
        <v>0</v>
      </c>
      <c r="K550" s="133">
        <f t="shared" si="185"/>
        <v>0</v>
      </c>
      <c r="L550" s="132">
        <f t="shared" si="186"/>
        <v>0</v>
      </c>
      <c r="M550" s="132">
        <f t="shared" si="187"/>
        <v>0</v>
      </c>
      <c r="N550" s="132">
        <f t="shared" si="188"/>
        <v>0</v>
      </c>
      <c r="O550" s="132">
        <f t="shared" si="189"/>
        <v>0</v>
      </c>
      <c r="P550" s="132">
        <f t="shared" si="190"/>
        <v>0</v>
      </c>
      <c r="Q550" s="132">
        <f t="shared" si="191"/>
        <v>0</v>
      </c>
      <c r="R550" s="132">
        <f t="shared" si="192"/>
        <v>0</v>
      </c>
      <c r="S550" s="134">
        <f t="shared" si="193"/>
        <v>0</v>
      </c>
      <c r="T550" s="132">
        <f t="shared" si="194"/>
        <v>0</v>
      </c>
      <c r="U550" s="132"/>
      <c r="V550" s="132">
        <f t="shared" si="195"/>
        <v>0</v>
      </c>
      <c r="W550" s="135">
        <f t="shared" si="196"/>
        <v>0</v>
      </c>
    </row>
    <row r="551" spans="1:23">
      <c r="A551" s="126"/>
      <c r="B551" s="127"/>
      <c r="D551" s="92">
        <f t="shared" si="178"/>
        <v>0</v>
      </c>
      <c r="E551" s="132">
        <f t="shared" si="179"/>
        <v>0</v>
      </c>
      <c r="F551" s="132">
        <f t="shared" si="180"/>
        <v>0</v>
      </c>
      <c r="G551" s="132">
        <f t="shared" si="181"/>
        <v>0</v>
      </c>
      <c r="H551" s="132">
        <f t="shared" si="182"/>
        <v>0</v>
      </c>
      <c r="I551" s="132">
        <f t="shared" si="183"/>
        <v>0</v>
      </c>
      <c r="J551" s="132">
        <f t="shared" si="184"/>
        <v>0</v>
      </c>
      <c r="K551" s="133">
        <f t="shared" si="185"/>
        <v>0</v>
      </c>
      <c r="L551" s="132">
        <f t="shared" si="186"/>
        <v>0</v>
      </c>
      <c r="M551" s="132">
        <f t="shared" si="187"/>
        <v>0</v>
      </c>
      <c r="N551" s="132">
        <f t="shared" si="188"/>
        <v>0</v>
      </c>
      <c r="O551" s="132">
        <f t="shared" si="189"/>
        <v>0</v>
      </c>
      <c r="P551" s="132">
        <f t="shared" si="190"/>
        <v>0</v>
      </c>
      <c r="Q551" s="132">
        <f t="shared" si="191"/>
        <v>0</v>
      </c>
      <c r="R551" s="132">
        <f t="shared" si="192"/>
        <v>0</v>
      </c>
      <c r="S551" s="134">
        <f t="shared" si="193"/>
        <v>0</v>
      </c>
      <c r="T551" s="132">
        <f t="shared" si="194"/>
        <v>0</v>
      </c>
      <c r="U551" s="132"/>
      <c r="V551" s="132">
        <f t="shared" si="195"/>
        <v>0</v>
      </c>
      <c r="W551" s="135">
        <f t="shared" si="196"/>
        <v>0</v>
      </c>
    </row>
    <row r="552" spans="1:23">
      <c r="A552" s="126"/>
      <c r="B552" s="127"/>
      <c r="D552" s="92">
        <f t="shared" si="178"/>
        <v>0</v>
      </c>
      <c r="E552" s="132">
        <f t="shared" si="179"/>
        <v>0</v>
      </c>
      <c r="F552" s="132">
        <f t="shared" si="180"/>
        <v>0</v>
      </c>
      <c r="G552" s="132">
        <f t="shared" si="181"/>
        <v>0</v>
      </c>
      <c r="H552" s="132">
        <f t="shared" si="182"/>
        <v>0</v>
      </c>
      <c r="I552" s="132">
        <f t="shared" si="183"/>
        <v>0</v>
      </c>
      <c r="J552" s="132">
        <f t="shared" si="184"/>
        <v>0</v>
      </c>
      <c r="K552" s="133">
        <f t="shared" si="185"/>
        <v>0</v>
      </c>
      <c r="L552" s="132">
        <f t="shared" si="186"/>
        <v>0</v>
      </c>
      <c r="M552" s="132">
        <f t="shared" si="187"/>
        <v>0</v>
      </c>
      <c r="N552" s="132">
        <f t="shared" si="188"/>
        <v>0</v>
      </c>
      <c r="O552" s="132">
        <f t="shared" si="189"/>
        <v>0</v>
      </c>
      <c r="P552" s="132">
        <f t="shared" si="190"/>
        <v>0</v>
      </c>
      <c r="Q552" s="132">
        <f t="shared" si="191"/>
        <v>0</v>
      </c>
      <c r="R552" s="132">
        <f t="shared" si="192"/>
        <v>0</v>
      </c>
      <c r="S552" s="134">
        <f t="shared" si="193"/>
        <v>0</v>
      </c>
      <c r="T552" s="132">
        <f t="shared" si="194"/>
        <v>0</v>
      </c>
      <c r="U552" s="132"/>
      <c r="V552" s="132">
        <f t="shared" si="195"/>
        <v>0</v>
      </c>
      <c r="W552" s="135">
        <f t="shared" si="196"/>
        <v>0</v>
      </c>
    </row>
    <row r="553" spans="1:23">
      <c r="A553" s="126"/>
      <c r="B553" s="127"/>
      <c r="D553" s="92">
        <f t="shared" si="178"/>
        <v>0</v>
      </c>
      <c r="E553" s="132">
        <f t="shared" si="179"/>
        <v>0</v>
      </c>
      <c r="F553" s="132">
        <f t="shared" si="180"/>
        <v>0</v>
      </c>
      <c r="G553" s="132">
        <f t="shared" si="181"/>
        <v>0</v>
      </c>
      <c r="H553" s="132">
        <f t="shared" si="182"/>
        <v>0</v>
      </c>
      <c r="I553" s="132">
        <f t="shared" si="183"/>
        <v>0</v>
      </c>
      <c r="J553" s="132">
        <f t="shared" si="184"/>
        <v>0</v>
      </c>
      <c r="K553" s="133">
        <f t="shared" si="185"/>
        <v>0</v>
      </c>
      <c r="L553" s="132">
        <f t="shared" si="186"/>
        <v>0</v>
      </c>
      <c r="M553" s="132">
        <f t="shared" si="187"/>
        <v>0</v>
      </c>
      <c r="N553" s="132">
        <f t="shared" si="188"/>
        <v>0</v>
      </c>
      <c r="O553" s="132">
        <f t="shared" si="189"/>
        <v>0</v>
      </c>
      <c r="P553" s="132">
        <f t="shared" si="190"/>
        <v>0</v>
      </c>
      <c r="Q553" s="132">
        <f t="shared" si="191"/>
        <v>0</v>
      </c>
      <c r="R553" s="132">
        <f t="shared" si="192"/>
        <v>0</v>
      </c>
      <c r="S553" s="134">
        <f t="shared" si="193"/>
        <v>0</v>
      </c>
      <c r="T553" s="132">
        <f t="shared" si="194"/>
        <v>0</v>
      </c>
      <c r="U553" s="132"/>
      <c r="V553" s="132">
        <f t="shared" si="195"/>
        <v>0</v>
      </c>
      <c r="W553" s="135">
        <f t="shared" si="196"/>
        <v>0</v>
      </c>
    </row>
    <row r="554" spans="1:23">
      <c r="A554" s="126"/>
      <c r="B554" s="127"/>
      <c r="D554" s="92">
        <f t="shared" si="178"/>
        <v>0</v>
      </c>
      <c r="E554" s="132">
        <f t="shared" si="179"/>
        <v>0</v>
      </c>
      <c r="F554" s="132">
        <f t="shared" si="180"/>
        <v>0</v>
      </c>
      <c r="G554" s="132">
        <f t="shared" si="181"/>
        <v>0</v>
      </c>
      <c r="H554" s="132">
        <f t="shared" si="182"/>
        <v>0</v>
      </c>
      <c r="I554" s="132">
        <f t="shared" si="183"/>
        <v>0</v>
      </c>
      <c r="J554" s="132">
        <f t="shared" si="184"/>
        <v>0</v>
      </c>
      <c r="K554" s="133">
        <f t="shared" si="185"/>
        <v>0</v>
      </c>
      <c r="L554" s="132">
        <f t="shared" si="186"/>
        <v>0</v>
      </c>
      <c r="M554" s="132">
        <f t="shared" si="187"/>
        <v>0</v>
      </c>
      <c r="N554" s="132">
        <f t="shared" si="188"/>
        <v>0</v>
      </c>
      <c r="O554" s="132">
        <f t="shared" si="189"/>
        <v>0</v>
      </c>
      <c r="P554" s="132">
        <f t="shared" si="190"/>
        <v>0</v>
      </c>
      <c r="Q554" s="132">
        <f t="shared" si="191"/>
        <v>0</v>
      </c>
      <c r="R554" s="132">
        <f t="shared" si="192"/>
        <v>0</v>
      </c>
      <c r="S554" s="134">
        <f t="shared" si="193"/>
        <v>0</v>
      </c>
      <c r="T554" s="132">
        <f t="shared" si="194"/>
        <v>0</v>
      </c>
      <c r="U554" s="132"/>
      <c r="V554" s="132">
        <f t="shared" si="195"/>
        <v>0</v>
      </c>
      <c r="W554" s="135">
        <f t="shared" si="196"/>
        <v>0</v>
      </c>
    </row>
    <row r="555" spans="1:23">
      <c r="A555" s="126"/>
      <c r="B555" s="127"/>
    </row>
    <row r="556" spans="1:23">
      <c r="A556" s="126"/>
      <c r="B556" s="127"/>
    </row>
    <row r="557" spans="1:23">
      <c r="A557" s="126"/>
      <c r="B557" s="127"/>
    </row>
    <row r="558" spans="1:23">
      <c r="A558" s="126"/>
      <c r="B558" s="127"/>
    </row>
    <row r="559" spans="1:23">
      <c r="A559" s="126"/>
      <c r="B559" s="127"/>
    </row>
    <row r="560" spans="1:23">
      <c r="A560" s="126"/>
      <c r="B560" s="127"/>
    </row>
    <row r="561" spans="1:2">
      <c r="A561" s="126"/>
      <c r="B561" s="127"/>
    </row>
    <row r="562" spans="1:2">
      <c r="A562" s="126"/>
      <c r="B562" s="127"/>
    </row>
    <row r="563" spans="1:2">
      <c r="A563" s="126"/>
      <c r="B563" s="127"/>
    </row>
    <row r="564" spans="1:2">
      <c r="A564" s="126"/>
      <c r="B564" s="127"/>
    </row>
    <row r="565" spans="1:2">
      <c r="A565" s="126"/>
      <c r="B565" s="127"/>
    </row>
    <row r="566" spans="1:2">
      <c r="A566" s="126"/>
      <c r="B566" s="127"/>
    </row>
    <row r="567" spans="1:2">
      <c r="A567" s="126"/>
      <c r="B567" s="127"/>
    </row>
    <row r="568" spans="1:2">
      <c r="A568" s="126"/>
      <c r="B568" s="127"/>
    </row>
    <row r="569" spans="1:2">
      <c r="A569" s="126"/>
      <c r="B569" s="127"/>
    </row>
    <row r="570" spans="1:2">
      <c r="A570" s="126"/>
      <c r="B570" s="127"/>
    </row>
    <row r="571" spans="1:2">
      <c r="A571" s="126"/>
      <c r="B571" s="127"/>
    </row>
    <row r="572" spans="1:2">
      <c r="A572" s="126"/>
      <c r="B572" s="127"/>
    </row>
    <row r="573" spans="1:2">
      <c r="A573" s="126"/>
      <c r="B573" s="127"/>
    </row>
    <row r="574" spans="1:2">
      <c r="A574" s="126"/>
      <c r="B574" s="127"/>
    </row>
    <row r="575" spans="1:2">
      <c r="A575" s="126"/>
      <c r="B575" s="127"/>
    </row>
    <row r="576" spans="1:2">
      <c r="A576" s="126"/>
      <c r="B576" s="127"/>
    </row>
    <row r="577" spans="1:2">
      <c r="A577" s="126"/>
      <c r="B577" s="127"/>
    </row>
    <row r="578" spans="1:2">
      <c r="A578" s="126"/>
      <c r="B578" s="127"/>
    </row>
    <row r="579" spans="1:2">
      <c r="A579" s="126"/>
      <c r="B579" s="127"/>
    </row>
    <row r="580" spans="1:2">
      <c r="A580" s="126"/>
      <c r="B580" s="127"/>
    </row>
    <row r="581" spans="1:2">
      <c r="A581" s="126"/>
      <c r="B581" s="127"/>
    </row>
    <row r="582" spans="1:2">
      <c r="A582" s="126"/>
      <c r="B582" s="127"/>
    </row>
    <row r="583" spans="1:2">
      <c r="A583" s="126"/>
      <c r="B583" s="127"/>
    </row>
    <row r="584" spans="1:2">
      <c r="A584" s="126"/>
      <c r="B584" s="127"/>
    </row>
    <row r="585" spans="1:2">
      <c r="A585" s="126"/>
      <c r="B585" s="127"/>
    </row>
    <row r="586" spans="1:2">
      <c r="A586" s="126"/>
      <c r="B586" s="127"/>
    </row>
    <row r="587" spans="1:2">
      <c r="A587" s="126"/>
      <c r="B587" s="127"/>
    </row>
    <row r="588" spans="1:2">
      <c r="A588" s="126"/>
      <c r="B588" s="127"/>
    </row>
    <row r="589" spans="1:2">
      <c r="A589" s="126"/>
      <c r="B589" s="127"/>
    </row>
    <row r="590" spans="1:2">
      <c r="A590" s="126"/>
      <c r="B590" s="127"/>
    </row>
    <row r="591" spans="1:2">
      <c r="A591" s="126"/>
      <c r="B591" s="127"/>
    </row>
    <row r="592" spans="1:2">
      <c r="A592" s="126"/>
      <c r="B592" s="127"/>
    </row>
    <row r="593" spans="1:2">
      <c r="A593" s="126"/>
      <c r="B593" s="127"/>
    </row>
    <row r="594" spans="1:2">
      <c r="A594" s="126"/>
      <c r="B594" s="127"/>
    </row>
    <row r="595" spans="1:2">
      <c r="A595" s="126"/>
      <c r="B595" s="127"/>
    </row>
    <row r="596" spans="1:2">
      <c r="A596" s="126"/>
      <c r="B596" s="127"/>
    </row>
    <row r="597" spans="1:2">
      <c r="A597" s="126"/>
      <c r="B597" s="127"/>
    </row>
    <row r="598" spans="1:2">
      <c r="A598" s="126"/>
      <c r="B598" s="127"/>
    </row>
    <row r="599" spans="1:2">
      <c r="A599" s="126"/>
      <c r="B599" s="127"/>
    </row>
    <row r="600" spans="1:2">
      <c r="A600" s="126"/>
      <c r="B600" s="127"/>
    </row>
    <row r="601" spans="1:2">
      <c r="A601" s="126"/>
      <c r="B601" s="127"/>
    </row>
    <row r="602" spans="1:2">
      <c r="A602" s="126"/>
      <c r="B602" s="127"/>
    </row>
    <row r="603" spans="1:2">
      <c r="A603" s="126"/>
      <c r="B603" s="127"/>
    </row>
    <row r="604" spans="1:2">
      <c r="A604" s="129"/>
      <c r="B604" s="130"/>
    </row>
    <row r="605" spans="1:2">
      <c r="A605" s="126"/>
      <c r="B605" s="127"/>
    </row>
    <row r="606" spans="1:2">
      <c r="A606" s="126"/>
      <c r="B606" s="127"/>
    </row>
    <row r="607" spans="1:2">
      <c r="A607" s="126"/>
      <c r="B607" s="127"/>
    </row>
    <row r="608" spans="1:2">
      <c r="A608" s="126"/>
      <c r="B608" s="127"/>
    </row>
    <row r="609" spans="1:2">
      <c r="A609" s="126"/>
      <c r="B609" s="127"/>
    </row>
    <row r="610" spans="1:2">
      <c r="A610" s="126"/>
      <c r="B610" s="127"/>
    </row>
    <row r="611" spans="1:2">
      <c r="A611" s="126"/>
      <c r="B611" s="127"/>
    </row>
    <row r="612" spans="1:2">
      <c r="A612" s="126"/>
      <c r="B612" s="127"/>
    </row>
    <row r="613" spans="1:2">
      <c r="A613" s="126"/>
      <c r="B613" s="127"/>
    </row>
    <row r="614" spans="1:2">
      <c r="A614" s="126"/>
      <c r="B614" s="127"/>
    </row>
    <row r="615" spans="1:2">
      <c r="A615" s="126"/>
      <c r="B615" s="127"/>
    </row>
    <row r="616" spans="1:2">
      <c r="A616" s="126"/>
      <c r="B616" s="127"/>
    </row>
    <row r="617" spans="1:2">
      <c r="A617" s="129"/>
      <c r="B617" s="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Q32"/>
  <sheetViews>
    <sheetView topLeftCell="A13" workbookViewId="0">
      <selection activeCell="B27" sqref="B27"/>
    </sheetView>
  </sheetViews>
  <sheetFormatPr baseColWidth="10" defaultColWidth="9.109375" defaultRowHeight="11.4"/>
  <cols>
    <col min="1" max="1" width="7.88671875" style="138" bestFit="1" customWidth="1"/>
    <col min="2" max="2" width="38.77734375" style="138" customWidth="1"/>
    <col min="3" max="3" width="11" style="138" bestFit="1" customWidth="1"/>
    <col min="4" max="4" width="3.44140625" style="138" bestFit="1" customWidth="1"/>
    <col min="5" max="6" width="5.21875" style="138" bestFit="1" customWidth="1"/>
    <col min="7" max="7" width="13.88671875" style="138" customWidth="1"/>
    <col min="8" max="8" width="5.77734375" style="140" customWidth="1"/>
    <col min="9" max="10" width="11.109375" style="138" bestFit="1" customWidth="1"/>
    <col min="11" max="11" width="6" style="139" bestFit="1" customWidth="1"/>
    <col min="12" max="13" width="9.44140625" style="139" bestFit="1" customWidth="1"/>
    <col min="14" max="14" width="14.88671875" style="138" bestFit="1" customWidth="1"/>
    <col min="15" max="15" width="6.6640625" style="138" bestFit="1" customWidth="1"/>
    <col min="16" max="16" width="10.5546875" style="138" bestFit="1" customWidth="1"/>
    <col min="17" max="17" width="6.109375" style="138" bestFit="1" customWidth="1"/>
    <col min="18" max="16384" width="9.109375" style="138"/>
  </cols>
  <sheetData>
    <row r="1" spans="1:17" hidden="1"/>
    <row r="2" spans="1:17" hidden="1"/>
    <row r="3" spans="1:17" ht="13.2" hidden="1">
      <c r="G3" s="252" t="s">
        <v>917</v>
      </c>
      <c r="H3" s="254">
        <v>0</v>
      </c>
      <c r="J3" s="138">
        <v>100</v>
      </c>
    </row>
    <row r="4" spans="1:17" ht="13.2" hidden="1">
      <c r="B4" s="138" t="s">
        <v>1227</v>
      </c>
      <c r="G4" s="252" t="s">
        <v>918</v>
      </c>
      <c r="H4" s="254">
        <v>0</v>
      </c>
    </row>
    <row r="5" spans="1:17" ht="13.2" hidden="1">
      <c r="B5" s="138" t="s">
        <v>919</v>
      </c>
      <c r="G5" s="252" t="s">
        <v>1281</v>
      </c>
      <c r="H5" s="254">
        <v>4.84</v>
      </c>
      <c r="I5" s="140"/>
    </row>
    <row r="6" spans="1:17" ht="13.2" hidden="1">
      <c r="B6" s="138" t="s">
        <v>920</v>
      </c>
      <c r="G6" s="252" t="s">
        <v>1277</v>
      </c>
      <c r="H6" s="254">
        <v>9.68</v>
      </c>
      <c r="I6" s="140"/>
    </row>
    <row r="7" spans="1:17" ht="13.2" hidden="1">
      <c r="B7" s="138" t="s">
        <v>921</v>
      </c>
      <c r="G7" s="252" t="s">
        <v>1278</v>
      </c>
      <c r="H7" s="254">
        <v>15.851000000000001</v>
      </c>
      <c r="I7" s="140"/>
    </row>
    <row r="8" spans="1:17" ht="13.2" hidden="1">
      <c r="B8" s="138" t="s">
        <v>922</v>
      </c>
      <c r="G8" s="252" t="s">
        <v>1280</v>
      </c>
      <c r="H8" s="254">
        <v>21.658999999999999</v>
      </c>
      <c r="I8" s="140"/>
    </row>
    <row r="9" spans="1:17" ht="13.2" hidden="1">
      <c r="B9" s="138" t="s">
        <v>923</v>
      </c>
      <c r="G9" s="253" t="s">
        <v>1279</v>
      </c>
      <c r="H9" s="254">
        <v>27.466999999999999</v>
      </c>
      <c r="I9" s="140"/>
    </row>
    <row r="10" spans="1:17" ht="13.2" hidden="1">
      <c r="B10" s="138" t="s">
        <v>924</v>
      </c>
      <c r="G10" s="253" t="s">
        <v>1275</v>
      </c>
      <c r="H10" s="254">
        <v>8.5909999999999993</v>
      </c>
      <c r="I10" s="140"/>
    </row>
    <row r="11" spans="1:17" ht="13.2" hidden="1">
      <c r="B11" s="138" t="s">
        <v>925</v>
      </c>
      <c r="G11" s="253" t="s">
        <v>1276</v>
      </c>
      <c r="H11" s="254">
        <v>16.335000000000001</v>
      </c>
      <c r="I11" s="140"/>
      <c r="N11" s="141"/>
    </row>
    <row r="12" spans="1:17" hidden="1"/>
    <row r="13" spans="1:17" s="142" customFormat="1" ht="72">
      <c r="A13" s="6" t="s">
        <v>0</v>
      </c>
      <c r="B13" s="7" t="s">
        <v>1</v>
      </c>
      <c r="C13" s="9" t="s">
        <v>933</v>
      </c>
      <c r="D13" s="20" t="s">
        <v>936</v>
      </c>
      <c r="E13" s="8" t="s">
        <v>928</v>
      </c>
      <c r="F13" s="8" t="s">
        <v>929</v>
      </c>
      <c r="G13" s="8" t="s">
        <v>930</v>
      </c>
      <c r="H13" s="10" t="s">
        <v>935</v>
      </c>
      <c r="I13" s="15" t="s">
        <v>926</v>
      </c>
      <c r="J13" s="16" t="s">
        <v>927</v>
      </c>
      <c r="K13" s="8" t="s">
        <v>931</v>
      </c>
      <c r="L13" s="8" t="s">
        <v>934</v>
      </c>
      <c r="M13" s="8" t="s">
        <v>937</v>
      </c>
      <c r="N13" s="14" t="s">
        <v>932</v>
      </c>
      <c r="O13" s="11" t="s">
        <v>3</v>
      </c>
      <c r="P13" s="8" t="s">
        <v>2</v>
      </c>
    </row>
    <row r="14" spans="1:17" ht="13.8">
      <c r="A14" s="224" t="s">
        <v>159</v>
      </c>
      <c r="B14" s="224" t="s">
        <v>160</v>
      </c>
      <c r="C14" s="225">
        <v>52613</v>
      </c>
      <c r="D14" s="226">
        <v>10</v>
      </c>
      <c r="E14" s="227">
        <v>14.15</v>
      </c>
      <c r="F14" s="228">
        <f t="shared" ref="F14:F32" si="0">E14*1.21</f>
        <v>17.121500000000001</v>
      </c>
      <c r="G14" s="251" t="s">
        <v>918</v>
      </c>
      <c r="H14" s="123">
        <f t="shared" ref="H14:H32" si="1">(IF(G14=$G$3,$H$3)+IF(G14=$G$4,$H$4)+IF(G14=$G$5,$H$5)+IF(G14=$G$6,$H$6)+IF(G14=$G$7,$H$7)+IF(G14=$G$8,$H$8)+IF(G14=$G$9,$H$9)+IF(G14=$G$10,$H$10)+IF(G14=$G$11,$H$11))</f>
        <v>0</v>
      </c>
      <c r="I14" s="1">
        <f t="shared" ref="I14:I32" si="2">(C14/(($J$3-D14)/100))</f>
        <v>58458.888888888891</v>
      </c>
      <c r="J14" s="2">
        <f t="shared" ref="J14:J32" si="3">(C14/(($J$3-D14)/100-(0.08)))</f>
        <v>64162.195121951212</v>
      </c>
      <c r="K14" s="17">
        <f t="shared" ref="K14:K32" si="4">(D14+8+1.2)+(F14+H14)</f>
        <v>36.3215</v>
      </c>
      <c r="L14" s="19">
        <v>4505</v>
      </c>
      <c r="M14" s="19">
        <f t="shared" ref="M14:M32" si="5">L14*1.21</f>
        <v>5451.05</v>
      </c>
      <c r="N14" s="13">
        <f t="shared" ref="N14:N32" si="6">C14/((100-K14)/100)+M14</f>
        <v>88073.913289807388</v>
      </c>
      <c r="O14" s="138" t="s">
        <v>35</v>
      </c>
      <c r="P14" s="138" t="s">
        <v>78</v>
      </c>
    </row>
    <row r="15" spans="1:17" ht="13.8">
      <c r="A15" s="224" t="s">
        <v>1260</v>
      </c>
      <c r="B15" s="224" t="s">
        <v>1265</v>
      </c>
      <c r="C15" s="225">
        <v>58993</v>
      </c>
      <c r="D15" s="226">
        <v>10</v>
      </c>
      <c r="E15" s="227">
        <v>14.15</v>
      </c>
      <c r="F15" s="228">
        <f t="shared" si="0"/>
        <v>17.121500000000001</v>
      </c>
      <c r="G15" s="251" t="s">
        <v>918</v>
      </c>
      <c r="H15" s="123">
        <f t="shared" si="1"/>
        <v>0</v>
      </c>
      <c r="I15" s="1">
        <f t="shared" si="2"/>
        <v>65547.777777777781</v>
      </c>
      <c r="J15" s="2">
        <f t="shared" si="3"/>
        <v>71942.682926829264</v>
      </c>
      <c r="K15" s="17">
        <f t="shared" si="4"/>
        <v>36.3215</v>
      </c>
      <c r="L15" s="19">
        <v>4506</v>
      </c>
      <c r="M15" s="19">
        <f t="shared" si="5"/>
        <v>5452.26</v>
      </c>
      <c r="N15" s="13">
        <f t="shared" si="6"/>
        <v>98094.203513116663</v>
      </c>
      <c r="O15" s="138" t="s">
        <v>35</v>
      </c>
      <c r="P15" s="138" t="s">
        <v>78</v>
      </c>
      <c r="Q15" s="138">
        <v>212000</v>
      </c>
    </row>
    <row r="16" spans="1:17" ht="13.8">
      <c r="A16" s="224" t="s">
        <v>1261</v>
      </c>
      <c r="B16" s="224" t="s">
        <v>1266</v>
      </c>
      <c r="C16" s="225">
        <v>58993</v>
      </c>
      <c r="D16" s="226">
        <v>10</v>
      </c>
      <c r="E16" s="227">
        <v>14.15</v>
      </c>
      <c r="F16" s="228">
        <f t="shared" si="0"/>
        <v>17.121500000000001</v>
      </c>
      <c r="G16" s="251" t="s">
        <v>918</v>
      </c>
      <c r="H16" s="123">
        <f t="shared" si="1"/>
        <v>0</v>
      </c>
      <c r="I16" s="1">
        <f t="shared" si="2"/>
        <v>65547.777777777781</v>
      </c>
      <c r="J16" s="2">
        <f t="shared" si="3"/>
        <v>71942.682926829264</v>
      </c>
      <c r="K16" s="17">
        <f t="shared" si="4"/>
        <v>36.3215</v>
      </c>
      <c r="L16" s="19">
        <v>4507</v>
      </c>
      <c r="M16" s="19">
        <f t="shared" si="5"/>
        <v>5453.47</v>
      </c>
      <c r="N16" s="13">
        <f t="shared" si="6"/>
        <v>98095.413513116669</v>
      </c>
      <c r="O16" s="138" t="s">
        <v>35</v>
      </c>
      <c r="P16" s="138" t="s">
        <v>78</v>
      </c>
      <c r="Q16" s="138">
        <v>212000</v>
      </c>
    </row>
    <row r="17" spans="1:17" ht="13.8">
      <c r="A17" s="224" t="s">
        <v>1262</v>
      </c>
      <c r="B17" s="224" t="s">
        <v>1267</v>
      </c>
      <c r="C17" s="225">
        <v>35527</v>
      </c>
      <c r="D17" s="226">
        <v>10</v>
      </c>
      <c r="E17" s="227">
        <v>14.15</v>
      </c>
      <c r="F17" s="228">
        <f t="shared" si="0"/>
        <v>17.121500000000001</v>
      </c>
      <c r="G17" s="251" t="s">
        <v>918</v>
      </c>
      <c r="H17" s="123">
        <f t="shared" si="1"/>
        <v>0</v>
      </c>
      <c r="I17" s="1">
        <f t="shared" si="2"/>
        <v>39474.444444444445</v>
      </c>
      <c r="J17" s="2">
        <f t="shared" si="3"/>
        <v>43325.609756097554</v>
      </c>
      <c r="K17" s="17">
        <f t="shared" si="4"/>
        <v>36.3215</v>
      </c>
      <c r="L17" s="19">
        <v>4508</v>
      </c>
      <c r="M17" s="19">
        <f t="shared" si="5"/>
        <v>5454.68</v>
      </c>
      <c r="N17" s="13">
        <f t="shared" si="6"/>
        <v>61245.881111835231</v>
      </c>
      <c r="O17" s="138" t="s">
        <v>35</v>
      </c>
      <c r="P17" s="138" t="s">
        <v>78</v>
      </c>
      <c r="Q17" s="138">
        <v>118000</v>
      </c>
    </row>
    <row r="18" spans="1:17" ht="13.8">
      <c r="A18" s="224" t="s">
        <v>1263</v>
      </c>
      <c r="B18" s="224" t="s">
        <v>1268</v>
      </c>
      <c r="C18" s="225">
        <v>43387</v>
      </c>
      <c r="D18" s="226">
        <v>10</v>
      </c>
      <c r="E18" s="227">
        <v>14.15</v>
      </c>
      <c r="F18" s="228">
        <f t="shared" si="0"/>
        <v>17.121500000000001</v>
      </c>
      <c r="G18" s="251" t="s">
        <v>918</v>
      </c>
      <c r="H18" s="123">
        <f t="shared" si="1"/>
        <v>0</v>
      </c>
      <c r="I18" s="1">
        <f t="shared" si="2"/>
        <v>48207.777777777774</v>
      </c>
      <c r="J18" s="2">
        <f t="shared" si="3"/>
        <v>52910.975609756097</v>
      </c>
      <c r="K18" s="17">
        <f t="shared" si="4"/>
        <v>36.3215</v>
      </c>
      <c r="L18" s="19">
        <v>4509</v>
      </c>
      <c r="M18" s="19">
        <f t="shared" si="5"/>
        <v>5455.8899999999994</v>
      </c>
      <c r="N18" s="13">
        <f t="shared" si="6"/>
        <v>73590.346684752309</v>
      </c>
      <c r="O18" s="138" t="s">
        <v>35</v>
      </c>
      <c r="P18" s="138" t="s">
        <v>78</v>
      </c>
      <c r="Q18" s="138">
        <v>150000</v>
      </c>
    </row>
    <row r="19" spans="1:17" ht="13.8">
      <c r="A19" s="224" t="s">
        <v>1264</v>
      </c>
      <c r="B19" s="224" t="s">
        <v>1269</v>
      </c>
      <c r="C19" s="225">
        <v>43387</v>
      </c>
      <c r="D19" s="226">
        <v>10</v>
      </c>
      <c r="E19" s="227">
        <v>14.15</v>
      </c>
      <c r="F19" s="228">
        <f t="shared" si="0"/>
        <v>17.121500000000001</v>
      </c>
      <c r="G19" s="251" t="s">
        <v>918</v>
      </c>
      <c r="H19" s="123">
        <f t="shared" si="1"/>
        <v>0</v>
      </c>
      <c r="I19" s="1">
        <f t="shared" si="2"/>
        <v>48207.777777777774</v>
      </c>
      <c r="J19" s="2">
        <f t="shared" si="3"/>
        <v>52910.975609756097</v>
      </c>
      <c r="K19" s="17">
        <f t="shared" si="4"/>
        <v>36.3215</v>
      </c>
      <c r="L19" s="19">
        <v>4510</v>
      </c>
      <c r="M19" s="19">
        <f t="shared" si="5"/>
        <v>5457.0999999999995</v>
      </c>
      <c r="N19" s="13">
        <f t="shared" si="6"/>
        <v>73591.556684752315</v>
      </c>
      <c r="O19" s="138" t="s">
        <v>35</v>
      </c>
      <c r="P19" s="138" t="s">
        <v>78</v>
      </c>
      <c r="Q19" s="138">
        <v>120000</v>
      </c>
    </row>
    <row r="20" spans="1:17" ht="13.8">
      <c r="A20" s="224" t="s">
        <v>1288</v>
      </c>
      <c r="B20" s="224" t="s">
        <v>198</v>
      </c>
      <c r="C20" s="225">
        <v>28631</v>
      </c>
      <c r="D20" s="226">
        <v>10</v>
      </c>
      <c r="E20" s="227">
        <v>14.15</v>
      </c>
      <c r="F20" s="228">
        <f t="shared" si="0"/>
        <v>17.121500000000001</v>
      </c>
      <c r="G20" s="251" t="s">
        <v>918</v>
      </c>
      <c r="H20" s="123">
        <f t="shared" si="1"/>
        <v>0</v>
      </c>
      <c r="I20" s="1">
        <f t="shared" si="2"/>
        <v>31812.222222222223</v>
      </c>
      <c r="J20" s="2">
        <f t="shared" si="3"/>
        <v>34915.85365853658</v>
      </c>
      <c r="K20" s="17">
        <f t="shared" si="4"/>
        <v>36.3215</v>
      </c>
      <c r="L20" s="19">
        <v>4511</v>
      </c>
      <c r="M20" s="19">
        <f t="shared" si="5"/>
        <v>5458.3099999999995</v>
      </c>
      <c r="N20" s="13">
        <f t="shared" si="6"/>
        <v>50420.110293662692</v>
      </c>
      <c r="O20" s="138" t="s">
        <v>35</v>
      </c>
      <c r="P20" s="138" t="s">
        <v>78</v>
      </c>
      <c r="Q20" s="138">
        <v>0</v>
      </c>
    </row>
    <row r="21" spans="1:17" ht="13.8">
      <c r="A21" s="224" t="s">
        <v>1284</v>
      </c>
      <c r="B21" s="224" t="s">
        <v>1285</v>
      </c>
      <c r="C21" s="225">
        <v>69587</v>
      </c>
      <c r="D21" s="226">
        <v>10</v>
      </c>
      <c r="E21" s="227">
        <v>14.15</v>
      </c>
      <c r="F21" s="228">
        <f t="shared" si="0"/>
        <v>17.121500000000001</v>
      </c>
      <c r="G21" s="251" t="s">
        <v>918</v>
      </c>
      <c r="H21" s="123">
        <f t="shared" si="1"/>
        <v>0</v>
      </c>
      <c r="I21" s="1">
        <f t="shared" si="2"/>
        <v>77318.888888888891</v>
      </c>
      <c r="J21" s="2">
        <f t="shared" si="3"/>
        <v>84862.195121951212</v>
      </c>
      <c r="K21" s="17">
        <f t="shared" si="4"/>
        <v>36.3215</v>
      </c>
      <c r="L21" s="19">
        <v>4512</v>
      </c>
      <c r="M21" s="19">
        <f t="shared" si="5"/>
        <v>5459.5199999999995</v>
      </c>
      <c r="N21" s="13">
        <f t="shared" si="6"/>
        <v>114738.16192780923</v>
      </c>
      <c r="O21" s="138" t="s">
        <v>35</v>
      </c>
      <c r="P21" s="138" t="s">
        <v>78</v>
      </c>
      <c r="Q21" s="138">
        <v>226000</v>
      </c>
    </row>
    <row r="22" spans="1:17" ht="13.8">
      <c r="A22" s="224" t="s">
        <v>1286</v>
      </c>
      <c r="B22" s="224" t="s">
        <v>1287</v>
      </c>
      <c r="C22" s="225">
        <v>39088</v>
      </c>
      <c r="D22" s="226">
        <v>10</v>
      </c>
      <c r="E22" s="227">
        <v>14.15</v>
      </c>
      <c r="F22" s="228">
        <f t="shared" si="0"/>
        <v>17.121500000000001</v>
      </c>
      <c r="G22" s="251" t="s">
        <v>918</v>
      </c>
      <c r="H22" s="123">
        <f t="shared" si="1"/>
        <v>0</v>
      </c>
      <c r="I22" s="1">
        <f t="shared" si="2"/>
        <v>43431.111111111109</v>
      </c>
      <c r="J22" s="2">
        <f t="shared" si="3"/>
        <v>47668.292682926825</v>
      </c>
      <c r="K22" s="17">
        <f t="shared" si="4"/>
        <v>36.3215</v>
      </c>
      <c r="L22" s="19">
        <v>4513</v>
      </c>
      <c r="M22" s="19">
        <f t="shared" si="5"/>
        <v>5460.73</v>
      </c>
      <c r="N22" s="13">
        <f t="shared" si="6"/>
        <v>66844.085449641556</v>
      </c>
      <c r="O22" s="138" t="s">
        <v>35</v>
      </c>
      <c r="P22" s="138" t="s">
        <v>78</v>
      </c>
      <c r="Q22" s="138">
        <v>125000</v>
      </c>
    </row>
    <row r="23" spans="1:17" ht="13.8">
      <c r="A23" s="224" t="s">
        <v>99</v>
      </c>
      <c r="B23" s="224" t="s">
        <v>100</v>
      </c>
      <c r="C23" s="225">
        <v>40555</v>
      </c>
      <c r="D23" s="226">
        <v>45</v>
      </c>
      <c r="E23" s="227">
        <v>14.15</v>
      </c>
      <c r="F23" s="228">
        <f t="shared" si="0"/>
        <v>17.121500000000001</v>
      </c>
      <c r="G23" s="251" t="s">
        <v>918</v>
      </c>
      <c r="H23" s="123">
        <f t="shared" si="1"/>
        <v>0</v>
      </c>
      <c r="I23" s="1">
        <f t="shared" si="2"/>
        <v>73736.363636363632</v>
      </c>
      <c r="J23" s="2">
        <f t="shared" si="3"/>
        <v>86287.234042553187</v>
      </c>
      <c r="K23" s="17">
        <f t="shared" si="4"/>
        <v>71.3215</v>
      </c>
      <c r="L23" s="19">
        <v>4514</v>
      </c>
      <c r="M23" s="19">
        <f t="shared" si="5"/>
        <v>5461.94</v>
      </c>
      <c r="N23" s="13">
        <f t="shared" si="6"/>
        <v>146874.49644472339</v>
      </c>
      <c r="O23" s="138" t="s">
        <v>35</v>
      </c>
      <c r="P23" s="138" t="s">
        <v>78</v>
      </c>
      <c r="Q23" s="138">
        <v>0</v>
      </c>
    </row>
    <row r="24" spans="1:17" ht="13.8">
      <c r="A24" s="224" t="s">
        <v>332</v>
      </c>
      <c r="B24" s="224" t="s">
        <v>333</v>
      </c>
      <c r="C24" s="225">
        <v>45913</v>
      </c>
      <c r="D24" s="226">
        <v>10</v>
      </c>
      <c r="E24" s="227">
        <v>14.15</v>
      </c>
      <c r="F24" s="228">
        <f t="shared" si="0"/>
        <v>17.121500000000001</v>
      </c>
      <c r="G24" s="251" t="s">
        <v>918</v>
      </c>
      <c r="H24" s="123">
        <f t="shared" si="1"/>
        <v>0</v>
      </c>
      <c r="I24" s="1">
        <f t="shared" si="2"/>
        <v>51014.444444444445</v>
      </c>
      <c r="J24" s="2">
        <f t="shared" si="3"/>
        <v>55991.463414634141</v>
      </c>
      <c r="K24" s="17">
        <f t="shared" si="4"/>
        <v>36.3215</v>
      </c>
      <c r="L24" s="19">
        <v>4515</v>
      </c>
      <c r="M24" s="19">
        <f t="shared" si="5"/>
        <v>5463.15</v>
      </c>
      <c r="N24" s="13">
        <f t="shared" si="6"/>
        <v>77564.408666582895</v>
      </c>
      <c r="O24" s="138" t="s">
        <v>35</v>
      </c>
      <c r="P24" s="138" t="s">
        <v>78</v>
      </c>
    </row>
    <row r="25" spans="1:17" ht="13.8">
      <c r="A25" s="224" t="s">
        <v>1289</v>
      </c>
      <c r="B25" s="224" t="s">
        <v>1292</v>
      </c>
      <c r="C25" s="225">
        <v>55670</v>
      </c>
      <c r="D25" s="226">
        <v>10</v>
      </c>
      <c r="E25" s="227">
        <v>14.15</v>
      </c>
      <c r="F25" s="228">
        <f t="shared" si="0"/>
        <v>17.121500000000001</v>
      </c>
      <c r="G25" s="251" t="s">
        <v>918</v>
      </c>
      <c r="H25" s="123">
        <f t="shared" si="1"/>
        <v>0</v>
      </c>
      <c r="I25" s="1">
        <f t="shared" si="2"/>
        <v>61855.555555555555</v>
      </c>
      <c r="J25" s="2">
        <f t="shared" si="3"/>
        <v>67890.243902439019</v>
      </c>
      <c r="K25" s="17">
        <f t="shared" si="4"/>
        <v>36.3215</v>
      </c>
      <c r="L25" s="19">
        <v>4516</v>
      </c>
      <c r="M25" s="19">
        <f t="shared" si="5"/>
        <v>5464.36</v>
      </c>
      <c r="N25" s="13">
        <f t="shared" si="6"/>
        <v>92887.901697747278</v>
      </c>
      <c r="O25" s="138" t="s">
        <v>35</v>
      </c>
      <c r="P25" s="138" t="s">
        <v>78</v>
      </c>
    </row>
    <row r="26" spans="1:17" ht="13.8">
      <c r="A26" s="224" t="s">
        <v>1303</v>
      </c>
      <c r="B26" s="224" t="s">
        <v>1304</v>
      </c>
      <c r="C26" s="225">
        <v>51722</v>
      </c>
      <c r="D26" s="226">
        <v>10</v>
      </c>
      <c r="E26" s="227">
        <v>14.15</v>
      </c>
      <c r="F26" s="228">
        <f t="shared" si="0"/>
        <v>17.121500000000001</v>
      </c>
      <c r="G26" s="229" t="s">
        <v>918</v>
      </c>
      <c r="H26" s="123">
        <f t="shared" si="1"/>
        <v>0</v>
      </c>
      <c r="I26" s="1">
        <f t="shared" si="2"/>
        <v>57468.888888888891</v>
      </c>
      <c r="J26" s="2">
        <f t="shared" si="3"/>
        <v>63075.609756097554</v>
      </c>
      <c r="K26" s="17">
        <f t="shared" si="4"/>
        <v>36.3215</v>
      </c>
      <c r="L26" s="19">
        <v>4517</v>
      </c>
      <c r="M26" s="19">
        <f t="shared" si="5"/>
        <v>5465.57</v>
      </c>
      <c r="N26" s="13">
        <f t="shared" si="6"/>
        <v>86689.216913793498</v>
      </c>
      <c r="O26" s="138" t="s">
        <v>35</v>
      </c>
      <c r="P26" s="138" t="s">
        <v>78</v>
      </c>
    </row>
    <row r="27" spans="1:17" ht="13.8">
      <c r="A27" s="224" t="s">
        <v>1083</v>
      </c>
      <c r="B27" s="224" t="s">
        <v>1291</v>
      </c>
      <c r="C27" s="225">
        <v>35577</v>
      </c>
      <c r="D27" s="226">
        <v>10</v>
      </c>
      <c r="E27" s="227">
        <v>14.15</v>
      </c>
      <c r="F27" s="228">
        <f t="shared" si="0"/>
        <v>17.121500000000001</v>
      </c>
      <c r="G27" s="229" t="s">
        <v>918</v>
      </c>
      <c r="H27" s="123">
        <f t="shared" si="1"/>
        <v>0</v>
      </c>
      <c r="I27" s="1">
        <f t="shared" si="2"/>
        <v>39530</v>
      </c>
      <c r="J27" s="2">
        <f t="shared" si="3"/>
        <v>43386.585365853658</v>
      </c>
      <c r="K27" s="17">
        <f t="shared" si="4"/>
        <v>36.3215</v>
      </c>
      <c r="L27" s="19">
        <v>4518</v>
      </c>
      <c r="M27" s="19">
        <f t="shared" si="5"/>
        <v>5466.78</v>
      </c>
      <c r="N27" s="13">
        <f t="shared" si="6"/>
        <v>61336.50054932198</v>
      </c>
      <c r="O27" s="138" t="s">
        <v>35</v>
      </c>
      <c r="P27" s="138" t="s">
        <v>78</v>
      </c>
    </row>
    <row r="28" spans="1:17" ht="13.8">
      <c r="A28" s="224" t="s">
        <v>1293</v>
      </c>
      <c r="B28" s="224" t="s">
        <v>1294</v>
      </c>
      <c r="C28" s="225">
        <v>36844</v>
      </c>
      <c r="D28" s="226">
        <v>10</v>
      </c>
      <c r="E28" s="227">
        <v>14.15</v>
      </c>
      <c r="F28" s="228">
        <f t="shared" si="0"/>
        <v>17.121500000000001</v>
      </c>
      <c r="G28" s="229" t="s">
        <v>918</v>
      </c>
      <c r="H28" s="123">
        <f t="shared" si="1"/>
        <v>0</v>
      </c>
      <c r="I28" s="1">
        <f t="shared" si="2"/>
        <v>40937.777777777774</v>
      </c>
      <c r="J28" s="2">
        <f t="shared" si="3"/>
        <v>44931.707317073167</v>
      </c>
      <c r="K28" s="17">
        <f t="shared" si="4"/>
        <v>36.3215</v>
      </c>
      <c r="L28" s="19">
        <v>4519</v>
      </c>
      <c r="M28" s="19">
        <f t="shared" si="5"/>
        <v>5467.99</v>
      </c>
      <c r="N28" s="13">
        <f t="shared" si="6"/>
        <v>63327.393095236221</v>
      </c>
      <c r="O28" s="138" t="s">
        <v>35</v>
      </c>
      <c r="P28" s="138" t="s">
        <v>78</v>
      </c>
    </row>
    <row r="29" spans="1:17" ht="13.8">
      <c r="A29" s="224" t="s">
        <v>1305</v>
      </c>
      <c r="B29" s="224" t="s">
        <v>1306</v>
      </c>
      <c r="C29" s="225">
        <v>48756</v>
      </c>
      <c r="D29" s="226">
        <v>10</v>
      </c>
      <c r="E29" s="227">
        <v>14.15</v>
      </c>
      <c r="F29" s="228">
        <f t="shared" si="0"/>
        <v>17.121500000000001</v>
      </c>
      <c r="G29" s="229" t="s">
        <v>918</v>
      </c>
      <c r="H29" s="123">
        <f t="shared" si="1"/>
        <v>0</v>
      </c>
      <c r="I29" s="1">
        <f t="shared" si="2"/>
        <v>54173.333333333328</v>
      </c>
      <c r="J29" s="2">
        <f t="shared" si="3"/>
        <v>59458.536585365851</v>
      </c>
      <c r="K29" s="17">
        <f t="shared" si="4"/>
        <v>36.3215</v>
      </c>
      <c r="L29" s="19">
        <v>4520</v>
      </c>
      <c r="M29" s="19">
        <f t="shared" si="5"/>
        <v>5469.2</v>
      </c>
      <c r="N29" s="13">
        <f t="shared" si="6"/>
        <v>82035.073882079494</v>
      </c>
      <c r="O29" s="138" t="s">
        <v>35</v>
      </c>
      <c r="P29" s="138" t="s">
        <v>78</v>
      </c>
    </row>
    <row r="30" spans="1:17" ht="13.8">
      <c r="A30" s="224" t="s">
        <v>1299</v>
      </c>
      <c r="B30" s="224" t="s">
        <v>1300</v>
      </c>
      <c r="C30" s="225">
        <v>48756</v>
      </c>
      <c r="D30" s="226">
        <v>10</v>
      </c>
      <c r="E30" s="227">
        <v>14.15</v>
      </c>
      <c r="F30" s="228">
        <f t="shared" si="0"/>
        <v>17.121500000000001</v>
      </c>
      <c r="G30" s="229" t="s">
        <v>918</v>
      </c>
      <c r="H30" s="123">
        <f t="shared" si="1"/>
        <v>0</v>
      </c>
      <c r="I30" s="1">
        <f t="shared" si="2"/>
        <v>54173.333333333328</v>
      </c>
      <c r="J30" s="2">
        <f t="shared" si="3"/>
        <v>59458.536585365851</v>
      </c>
      <c r="K30" s="17">
        <f t="shared" si="4"/>
        <v>36.3215</v>
      </c>
      <c r="L30" s="19">
        <v>4511</v>
      </c>
      <c r="M30" s="19">
        <f t="shared" si="5"/>
        <v>5458.3099999999995</v>
      </c>
      <c r="N30" s="13">
        <f t="shared" si="6"/>
        <v>82024.183882079495</v>
      </c>
      <c r="O30" s="138" t="s">
        <v>35</v>
      </c>
      <c r="P30" s="138" t="s">
        <v>78</v>
      </c>
    </row>
    <row r="31" spans="1:17" ht="13.8">
      <c r="A31" s="224" t="s">
        <v>1296</v>
      </c>
      <c r="B31" s="224" t="s">
        <v>1297</v>
      </c>
      <c r="C31" s="225">
        <v>53245</v>
      </c>
      <c r="D31" s="226">
        <v>10</v>
      </c>
      <c r="E31" s="227">
        <v>14.15</v>
      </c>
      <c r="F31" s="228">
        <f t="shared" si="0"/>
        <v>17.121500000000001</v>
      </c>
      <c r="G31" s="229" t="s">
        <v>918</v>
      </c>
      <c r="H31" s="123">
        <f t="shared" si="1"/>
        <v>0</v>
      </c>
      <c r="I31" s="1">
        <f t="shared" si="2"/>
        <v>59161.111111111109</v>
      </c>
      <c r="J31" s="2">
        <f t="shared" si="3"/>
        <v>64932.92682926829</v>
      </c>
      <c r="K31" s="17">
        <f t="shared" si="4"/>
        <v>36.3215</v>
      </c>
      <c r="L31" s="19">
        <v>4512</v>
      </c>
      <c r="M31" s="19">
        <f t="shared" si="5"/>
        <v>5459.5199999999995</v>
      </c>
      <c r="N31" s="13">
        <f t="shared" si="6"/>
        <v>89074.868979639912</v>
      </c>
      <c r="O31" s="138" t="s">
        <v>35</v>
      </c>
      <c r="P31" s="138" t="s">
        <v>78</v>
      </c>
    </row>
    <row r="32" spans="1:17" ht="13.8">
      <c r="A32" s="224" t="s">
        <v>1301</v>
      </c>
      <c r="B32" s="224" t="s">
        <v>1302</v>
      </c>
      <c r="C32" s="225">
        <v>64170</v>
      </c>
      <c r="D32" s="226">
        <v>10</v>
      </c>
      <c r="E32" s="227">
        <v>14.15</v>
      </c>
      <c r="F32" s="228">
        <f t="shared" si="0"/>
        <v>17.121500000000001</v>
      </c>
      <c r="G32" s="229" t="s">
        <v>918</v>
      </c>
      <c r="H32" s="123">
        <f t="shared" si="1"/>
        <v>0</v>
      </c>
      <c r="I32" s="1">
        <f t="shared" si="2"/>
        <v>71300</v>
      </c>
      <c r="J32" s="2">
        <f t="shared" si="3"/>
        <v>78256.097560975599</v>
      </c>
      <c r="K32" s="17">
        <f t="shared" si="4"/>
        <v>36.3215</v>
      </c>
      <c r="L32" s="19">
        <v>4513</v>
      </c>
      <c r="M32" s="19">
        <f t="shared" si="5"/>
        <v>5460.73</v>
      </c>
      <c r="N32" s="13">
        <f t="shared" si="6"/>
        <v>106232.57607049475</v>
      </c>
      <c r="O32" s="138" t="s">
        <v>35</v>
      </c>
      <c r="P32" s="138" t="s">
        <v>78</v>
      </c>
    </row>
  </sheetData>
  <dataValidations count="2">
    <dataValidation type="list" allowBlank="1" showInputMessage="1" showErrorMessage="1" sqref="G14:G32">
      <formula1>$G$3:$G$11</formula1>
    </dataValidation>
    <dataValidation type="list" allowBlank="1" showInputMessage="1" showErrorMessage="1" sqref="B5:B1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base para costos</vt:lpstr>
      <vt:lpstr>stock fisico al  16-01</vt:lpstr>
      <vt:lpstr>CALCULADORA</vt:lpstr>
      <vt:lpstr>promedios</vt:lpstr>
      <vt:lpstr>calculadora de porcentaje</vt:lpstr>
      <vt:lpstr>PVP WEB LINK DE PAGO</vt:lpstr>
      <vt:lpstr>HORNOS OULET</vt:lpstr>
      <vt:lpstr>_3_cuotas_al_mismo_precio_que_publiques_8.90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2025-01-16T15:10:36Z</dcterms:modified>
</cp:coreProperties>
</file>