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FBK106\Documents\Repositories\ResiliencyTool\jupyter_notebooks\file\input\example_2\"/>
    </mc:Choice>
  </mc:AlternateContent>
  <xr:revisionPtr revIDLastSave="0" documentId="13_ncr:1_{853EE95A-931B-4340-B68F-965A90B73556}" xr6:coauthVersionLast="47" xr6:coauthVersionMax="47" xr10:uidLastSave="{00000000-0000-0000-0000-000000000000}"/>
  <bookViews>
    <workbookView xWindow="-120" yWindow="-120" windowWidth="29040" windowHeight="15840" activeTab="4" xr2:uid="{9ECEC293-7360-4DDE-9C10-8A2C51BA16DF}"/>
  </bookViews>
  <sheets>
    <sheet name="simulation" sheetId="12" r:id="rId1"/>
    <sheet name="network" sheetId="5" r:id="rId2"/>
    <sheet name="nodes" sheetId="1" r:id="rId3"/>
    <sheet name="loads" sheetId="8" r:id="rId4"/>
    <sheet name="generators" sheetId="2" r:id="rId5"/>
    <sheet name="external_gen" sheetId="9" r:id="rId6"/>
    <sheet name="tr_type" sheetId="6" r:id="rId7"/>
    <sheet name="transformers" sheetId="3" r:id="rId8"/>
    <sheet name="lines" sheetId="4" r:id="rId9"/>
    <sheet name="ln_type" sheetId="7" r:id="rId10"/>
    <sheet name="cost" sheetId="10" r:id="rId11"/>
    <sheet name="profiles" sheetId="11" r:id="rId12"/>
    <sheet name="crew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2" l="1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D2" i="1" l="1"/>
  <c r="D4" i="1"/>
  <c r="D11" i="1" l="1"/>
  <c r="D13" i="1" l="1"/>
  <c r="D14" i="1" s="1"/>
  <c r="D12" i="1"/>
  <c r="D5" i="1"/>
  <c r="D6" i="1" s="1"/>
  <c r="D8" i="1" l="1"/>
  <c r="D9" i="1" s="1"/>
  <c r="D7" i="1"/>
  <c r="D16" i="1"/>
  <c r="D15" i="1"/>
  <c r="D17" i="1" l="1"/>
  <c r="D18" i="1"/>
  <c r="D10" i="1"/>
  <c r="D19" i="1"/>
  <c r="E2" i="1"/>
  <c r="E4" i="1"/>
  <c r="E11" i="1" s="1"/>
  <c r="E12" i="1" l="1"/>
  <c r="E13" i="1"/>
  <c r="E14" i="1" s="1"/>
  <c r="E5" i="1"/>
  <c r="E6" i="1" s="1"/>
  <c r="E15" i="1" l="1"/>
  <c r="E16" i="1"/>
  <c r="E7" i="1"/>
  <c r="E8" i="1"/>
  <c r="E9" i="1" s="1"/>
  <c r="E10" i="1" l="1"/>
  <c r="E19" i="1"/>
  <c r="E17" i="1"/>
  <c r="E18" i="1"/>
</calcChain>
</file>

<file path=xl/sharedStrings.xml><?xml version="1.0" encoding="utf-8"?>
<sst xmlns="http://schemas.openxmlformats.org/spreadsheetml/2006/main" count="393" uniqueCount="165">
  <si>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</si>
  <si>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</si>
  <si>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</si>
  <si>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</si>
  <si>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</si>
  <si>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</si>
  <si>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</si>
  <si>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</si>
  <si>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</si>
  <si>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</si>
  <si>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</si>
  <si>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</si>
  <si>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</si>
  <si>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</si>
  <si>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</si>
  <si>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</si>
  <si>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</si>
  <si>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</si>
  <si>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</si>
  <si>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</si>
  <si>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</si>
  <si>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</si>
  <si>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</si>
  <si>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</si>
  <si>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</si>
  <si>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</si>
  <si>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</si>
  <si>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</si>
  <si>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</si>
  <si>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</si>
  <si>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</si>
  <si>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</si>
  <si>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</si>
  <si>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</si>
  <si>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</si>
  <si>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</si>
  <si>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</si>
  <si>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</si>
  <si>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</si>
  <si>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</si>
  <si>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</si>
  <si>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</si>
  <si>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</si>
  <si>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</si>
  <si>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</si>
  <si>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</si>
  <si>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</si>
  <si>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</si>
  <si>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</si>
  <si>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line3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</si>
  <si>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</si>
  <si>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</si>
  <si>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</si>
  <si>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</si>
  <si>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</si>
  <si>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</si>
  <si>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</si>
  <si>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</si>
  <si>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</si>
  <si>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</si>
  <si>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</si>
  <si>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</si>
  <si>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</si>
  <si>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</si>
  <si>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</si>
  <si>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</si>
  <si>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</si>
  <si>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</si>
  <si>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</si>
  <si>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</si>
  <si>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</si>
  <si>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</si>
  <si>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</si>
  <si>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</si>
  <si>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</si>
  <si>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</si>
  <si>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</si>
  <si>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</si>
  <si>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</si>
  <si>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</si>
  <si>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</si>
  <si>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</si>
  <si>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</si>
  <si>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</si>
  <si>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</si>
  <si>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</si>
  <si>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</si>
  <si>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</si>
  <si>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</si>
  <si>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</si>
  <si>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</si>
  <si>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</si>
  <si>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</si>
  <si>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</si>
  <si>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</si>
  <si>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</si>
  <si>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</si>
  <si>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</si>
  <si>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</si>
  <si>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</si>
  <si>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</si>
  <si>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</si>
  <si>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</si>
  <si>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</si>
  <si>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</si>
  <si>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</si>
  <si>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</si>
  <si>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</si>
  <si>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</si>
  <si>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</si>
  <si>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</si>
  <si>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</si>
  <si>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</si>
  <si>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</si>
  <si>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</si>
  <si>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</si>
  <si>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</si>
  <si>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</si>
  <si>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</si>
  <si>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</si>
  <si>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</si>
  <si>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</si>
  <si>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</si>
  <si>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</si>
  <si>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</si>
  <si>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</si>
  <si>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</si>
  <si>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</si>
  <si>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</si>
  <si>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</si>
  <si>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</si>
  <si>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</si>
  <si>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</si>
  <si>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</si>
  <si>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</si>
  <si>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</si>
  <si>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</si>
  <si>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</si>
  <si>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</si>
  <si>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</si>
  <si>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</si>
  <si>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</si>
  <si>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</si>
  <si>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</si>
  <si>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</si>
  <si>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</si>
  <si>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</si>
  <si>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</si>
  <si>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</si>
  <si>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</si>
  <si>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</si>
  <si>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</si>
  <si>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</si>
  <si>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</si>
  <si>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</si>
  <si>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</si>
  <si>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</si>
  <si>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</si>
  <si>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</si>
  <si>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</si>
  <si>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</si>
  <si>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</si>
  <si>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</si>
  <si>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False</t>
  </si>
  <si>
    <t>g16_slack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</si>
</sst>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J13" sqref="J13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18.28515625" bestFit="1" customWidth="1"/>
    <col min="6" max="6" width="15.5703125" bestFit="1" customWidth="1"/>
  </cols>
  <sheetData>
    <row r="1" spans="1:6" x14ac:dyDescent="0.25">
      <c r="A1" s="4" t="s">
        <v>147</v>
      </c>
      <c r="B1" s="4" t="s">
        <v>152</v>
      </c>
      <c r="C1" s="4" t="s">
        <v>154</v>
      </c>
    </row>
    <row r="2" spans="1:6" x14ac:dyDescent="0.25">
      <c r="A2" t="s">
        <v>148</v>
      </c>
      <c r="B2" t="s">
        <v>153</v>
      </c>
      <c r="C2" s="3">
        <f>F2+TIME(1,0,0)</f>
        <v>44562.041666666664</v>
      </c>
      <c r="F2" s="5">
        <v>44562</v>
      </c>
    </row>
    <row r="3" spans="1:6" x14ac:dyDescent="0.25">
      <c r="A3" t="s">
        <v>149</v>
      </c>
      <c r="B3" t="s">
        <v>160</v>
      </c>
      <c r="C3">
        <v>40</v>
      </c>
    </row>
    <row r="4" spans="1:6" x14ac:dyDescent="0.25">
      <c r="A4" t="s">
        <v>150</v>
      </c>
      <c r="B4" t="s">
        <v>153</v>
      </c>
      <c r="C4" s="3">
        <v>44562.5</v>
      </c>
    </row>
    <row r="5" spans="1:6" x14ac:dyDescent="0.25">
      <c r="A5" t="s">
        <v>151</v>
      </c>
      <c r="B5" t="s">
        <v>160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>
      <selection activeCell="D2" sqref="D2"/>
    </sheetView>
  </sheetViews>
  <sheetFormatPr defaultRowHeight="15" x14ac:dyDescent="0.25"/>
  <cols>
    <col min="1" max="1" width="21.42578125" customWidth="1"/>
    <col min="2" max="2" width="13.5703125" bestFit="1" customWidth="1"/>
    <col min="3" max="3" width="13.7109375" bestFit="1" customWidth="1"/>
    <col min="4" max="4" width="11.7109375" bestFit="1" customWidth="1"/>
    <col min="5" max="5" width="14.5703125" bestFit="1" customWidth="1"/>
    <col min="6" max="6" width="14.7109375" bestFit="1" customWidth="1"/>
    <col min="7" max="7" width="12.7109375" bestFit="1" customWidth="1"/>
    <col min="8" max="8" width="8.7109375" bestFit="1" customWidth="1"/>
    <col min="9" max="9" width="11.7109375" bestFit="1" customWidth="1"/>
    <col min="10" max="10" width="12.7109375" bestFit="1" customWidth="1"/>
  </cols>
  <sheetData>
    <row r="1" spans="1:11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25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7"/>
  <sheetViews>
    <sheetView workbookViewId="0">
      <selection activeCell="H26" sqref="H26"/>
    </sheetView>
  </sheetViews>
  <sheetFormatPr defaultRowHeight="15" x14ac:dyDescent="0.25"/>
  <cols>
    <col min="1" max="1" width="9.28515625" bestFit="1" customWidth="1"/>
    <col min="2" max="2" width="8.28515625" bestFit="1" customWidth="1"/>
    <col min="3" max="3" width="16.42578125" bestFit="1" customWidth="1"/>
    <col min="4" max="4" width="8" bestFit="1" customWidth="1"/>
    <col min="5" max="5" width="17.7109375" bestFit="1" customWidth="1"/>
    <col min="6" max="6" width="8" bestFit="1" customWidth="1"/>
    <col min="7" max="7" width="17.5703125" bestFit="1" customWidth="1"/>
    <col min="8" max="8" width="18.7109375" bestFit="1" customWidth="1"/>
  </cols>
  <sheetData>
    <row r="1" spans="1:8" x14ac:dyDescent="0.25">
      <c r="A1" t="s">
        <v>0</v>
      </c>
      <c r="B1" t="s">
        <v>8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</row>
    <row r="2" spans="1:8" x14ac:dyDescent="0.25">
      <c r="A2" t="s">
        <v>23</v>
      </c>
      <c r="B2" t="s">
        <v>100</v>
      </c>
      <c r="C2">
        <v>0</v>
      </c>
      <c r="D2">
        <v>0</v>
      </c>
      <c r="E2">
        <v>0</v>
      </c>
      <c r="F2">
        <v>0</v>
      </c>
    </row>
    <row r="3" spans="1:8" x14ac:dyDescent="0.25">
      <c r="A3" t="s">
        <v>11</v>
      </c>
      <c r="B3" t="s">
        <v>161</v>
      </c>
      <c r="C3">
        <v>-1</v>
      </c>
      <c r="D3">
        <v>-1</v>
      </c>
      <c r="E3">
        <v>-1</v>
      </c>
      <c r="F3">
        <v>-1</v>
      </c>
    </row>
    <row r="4" spans="1:8" x14ac:dyDescent="0.25">
      <c r="A4" t="s">
        <v>12</v>
      </c>
      <c r="B4" t="s">
        <v>161</v>
      </c>
      <c r="C4">
        <v>-1</v>
      </c>
      <c r="D4">
        <v>-1</v>
      </c>
      <c r="E4">
        <v>-1</v>
      </c>
      <c r="F4">
        <v>-1</v>
      </c>
    </row>
    <row r="5" spans="1:8" x14ac:dyDescent="0.25">
      <c r="A5" t="s">
        <v>13</v>
      </c>
      <c r="B5" t="s">
        <v>161</v>
      </c>
      <c r="C5">
        <v>-1</v>
      </c>
      <c r="D5">
        <v>-1</v>
      </c>
      <c r="E5">
        <v>-1</v>
      </c>
      <c r="F5">
        <v>-1</v>
      </c>
    </row>
    <row r="6" spans="1:8" x14ac:dyDescent="0.25">
      <c r="A6" t="s">
        <v>135</v>
      </c>
      <c r="B6" t="s">
        <v>161</v>
      </c>
      <c r="C6">
        <v>-1</v>
      </c>
      <c r="D6">
        <v>-1</v>
      </c>
      <c r="E6">
        <v>-1</v>
      </c>
      <c r="F6">
        <v>-1</v>
      </c>
    </row>
    <row r="7" spans="1:8" x14ac:dyDescent="0.25">
      <c r="A7" t="s">
        <v>136</v>
      </c>
      <c r="B7" t="s">
        <v>161</v>
      </c>
      <c r="C7">
        <v>-1</v>
      </c>
      <c r="D7">
        <v>-1</v>
      </c>
      <c r="E7">
        <v>-1</v>
      </c>
      <c r="F7">
        <v>-1</v>
      </c>
    </row>
    <row r="8" spans="1:8" x14ac:dyDescent="0.25">
      <c r="A8" t="s">
        <v>137</v>
      </c>
      <c r="B8" t="s">
        <v>161</v>
      </c>
      <c r="C8">
        <v>-1</v>
      </c>
      <c r="D8">
        <v>-1</v>
      </c>
      <c r="E8">
        <v>-1</v>
      </c>
      <c r="F8">
        <v>-1</v>
      </c>
    </row>
    <row r="9" spans="1:8" x14ac:dyDescent="0.25">
      <c r="A9" t="s">
        <v>138</v>
      </c>
      <c r="B9" t="s">
        <v>161</v>
      </c>
      <c r="C9">
        <v>-1</v>
      </c>
      <c r="D9">
        <v>-1</v>
      </c>
      <c r="E9">
        <v>-1</v>
      </c>
      <c r="F9">
        <v>-1</v>
      </c>
    </row>
    <row r="10" spans="1:8" x14ac:dyDescent="0.25">
      <c r="A10" t="s">
        <v>139</v>
      </c>
      <c r="B10" t="s">
        <v>161</v>
      </c>
      <c r="C10">
        <v>-1</v>
      </c>
      <c r="D10">
        <v>-1</v>
      </c>
      <c r="E10">
        <v>-1</v>
      </c>
      <c r="F10">
        <v>-1</v>
      </c>
    </row>
    <row r="11" spans="1:8" x14ac:dyDescent="0.25">
      <c r="A11" t="s">
        <v>18</v>
      </c>
      <c r="B11" t="s">
        <v>101</v>
      </c>
      <c r="C11">
        <v>0</v>
      </c>
      <c r="D11">
        <v>0</v>
      </c>
      <c r="E11">
        <v>0</v>
      </c>
      <c r="F11">
        <v>0</v>
      </c>
    </row>
    <row r="12" spans="1:8" x14ac:dyDescent="0.25">
      <c r="A12" t="s">
        <v>19</v>
      </c>
      <c r="B12" t="s">
        <v>101</v>
      </c>
      <c r="C12">
        <v>0</v>
      </c>
      <c r="D12">
        <v>0</v>
      </c>
      <c r="E12">
        <v>0</v>
      </c>
      <c r="F12">
        <v>0</v>
      </c>
    </row>
    <row r="13" spans="1:8" x14ac:dyDescent="0.25">
      <c r="A13" t="s">
        <v>140</v>
      </c>
      <c r="B13" t="s">
        <v>101</v>
      </c>
      <c r="C13">
        <v>0</v>
      </c>
      <c r="D13">
        <v>0</v>
      </c>
      <c r="E13">
        <v>0</v>
      </c>
      <c r="F13">
        <v>0</v>
      </c>
    </row>
    <row r="14" spans="1:8" x14ac:dyDescent="0.25">
      <c r="A14" t="s">
        <v>141</v>
      </c>
      <c r="B14" t="s">
        <v>101</v>
      </c>
      <c r="C14">
        <v>0</v>
      </c>
      <c r="D14">
        <v>0</v>
      </c>
      <c r="E14">
        <v>0</v>
      </c>
      <c r="F14">
        <v>0</v>
      </c>
    </row>
    <row r="15" spans="1:8" x14ac:dyDescent="0.25">
      <c r="A15" t="s">
        <v>142</v>
      </c>
      <c r="B15" t="s">
        <v>101</v>
      </c>
      <c r="C15">
        <v>0</v>
      </c>
      <c r="D15">
        <v>0</v>
      </c>
      <c r="E15">
        <v>0</v>
      </c>
      <c r="F15">
        <v>0</v>
      </c>
    </row>
    <row r="16" spans="1:8" x14ac:dyDescent="0.25">
      <c r="A16" t="s">
        <v>143</v>
      </c>
      <c r="B16" t="s">
        <v>101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164</v>
      </c>
      <c r="B17" t="s">
        <v>100</v>
      </c>
      <c r="C17">
        <v>0</v>
      </c>
      <c r="D17">
        <v>0</v>
      </c>
      <c r="E17">
        <v>0</v>
      </c>
      <c r="F17">
        <v>0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I50"/>
  <sheetViews>
    <sheetView workbookViewId="0">
      <selection activeCell="K29" sqref="K29"/>
    </sheetView>
  </sheetViews>
  <sheetFormatPr defaultRowHeight="15" x14ac:dyDescent="0.25"/>
  <cols>
    <col min="1" max="1" width="18.28515625" bestFit="1" customWidth="1"/>
    <col min="2" max="9" width="12" customWidth="1"/>
    <col min="10" max="17" width="12.7109375" bestFit="1" customWidth="1"/>
  </cols>
  <sheetData>
    <row r="1" spans="1:9" x14ac:dyDescent="0.25">
      <c r="A1" t="s">
        <v>146</v>
      </c>
      <c r="B1" t="s">
        <v>11</v>
      </c>
      <c r="C1" t="s">
        <v>12</v>
      </c>
      <c r="D1" t="s">
        <v>13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</row>
    <row r="2" spans="1:9" x14ac:dyDescent="0.25">
      <c r="A2" t="s">
        <v>147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</row>
    <row r="3" spans="1:9" x14ac:dyDescent="0.25">
      <c r="A3" s="3">
        <f>DATE(2022,1,1)+TIME(0,0,0)</f>
        <v>44562</v>
      </c>
      <c r="B3">
        <v>58.8435988102636</v>
      </c>
      <c r="C3">
        <v>38.2829410887948</v>
      </c>
      <c r="D3">
        <v>4.2336304641629496</v>
      </c>
      <c r="E3">
        <v>9.4018152133195798</v>
      </c>
      <c r="F3">
        <v>3.26818508336825</v>
      </c>
      <c r="G3">
        <v>5.6463159840519399</v>
      </c>
      <c r="H3">
        <v>3.6996299123436698</v>
      </c>
      <c r="I3">
        <v>4.27432788186315</v>
      </c>
    </row>
    <row r="4" spans="1:9" x14ac:dyDescent="0.25">
      <c r="A4" s="3">
        <f>A3+TIME(1,0,0)</f>
        <v>44562.041666666664</v>
      </c>
      <c r="B4">
        <v>48.3433455354904</v>
      </c>
      <c r="C4">
        <v>65.952649292449905</v>
      </c>
      <c r="D4">
        <v>1.31032567509786</v>
      </c>
      <c r="E4">
        <v>4.1771700600959001</v>
      </c>
      <c r="F4">
        <v>0.38954471319920098</v>
      </c>
      <c r="G4">
        <v>7.1312883476140598</v>
      </c>
      <c r="H4">
        <v>3.7022989947187401</v>
      </c>
      <c r="I4">
        <v>5.6211919330659503</v>
      </c>
    </row>
    <row r="5" spans="1:9" x14ac:dyDescent="0.25">
      <c r="A5" s="3">
        <f t="shared" ref="A5:A50" si="0">A4+TIME(1,0,0)</f>
        <v>44562.083333333328</v>
      </c>
      <c r="B5">
        <v>31.2472513928019</v>
      </c>
      <c r="C5">
        <v>38.2726144240171</v>
      </c>
      <c r="D5">
        <v>0.79951017344634701</v>
      </c>
      <c r="E5">
        <v>3.0747177000508801</v>
      </c>
      <c r="F5">
        <v>8.8935243530354597</v>
      </c>
      <c r="G5">
        <v>0.99140971132431999</v>
      </c>
      <c r="H5">
        <v>5.1643279232895303</v>
      </c>
      <c r="I5">
        <v>1.82564940090546</v>
      </c>
    </row>
    <row r="6" spans="1:9" x14ac:dyDescent="0.25">
      <c r="A6" s="3">
        <f t="shared" si="0"/>
        <v>44562.124999999993</v>
      </c>
      <c r="B6">
        <v>31.625071453974201</v>
      </c>
      <c r="C6">
        <v>13.717037198915101</v>
      </c>
      <c r="D6">
        <v>5.9015015767799097</v>
      </c>
      <c r="E6">
        <v>9.3397972411050905</v>
      </c>
      <c r="F6">
        <v>2.1125044423151902</v>
      </c>
      <c r="G6">
        <v>6.5865710891699303</v>
      </c>
      <c r="H6">
        <v>3.0279692678557502</v>
      </c>
      <c r="I6">
        <v>3.1417148327448299</v>
      </c>
    </row>
    <row r="7" spans="1:9" x14ac:dyDescent="0.25">
      <c r="A7" s="3">
        <f t="shared" si="0"/>
        <v>44562.166666666657</v>
      </c>
      <c r="B7">
        <v>49.567240844441201</v>
      </c>
      <c r="C7">
        <v>11.672402058227201</v>
      </c>
      <c r="D7">
        <v>0.37831879037108401</v>
      </c>
      <c r="E7">
        <v>6.1765194719031102</v>
      </c>
      <c r="F7">
        <v>6.43771598023186</v>
      </c>
      <c r="G7">
        <v>6.6808093393087002</v>
      </c>
      <c r="H7">
        <v>2.8114306155342899</v>
      </c>
      <c r="I7">
        <v>2.44040365859968</v>
      </c>
    </row>
    <row r="8" spans="1:9" x14ac:dyDescent="0.25">
      <c r="A8" s="3">
        <f t="shared" si="0"/>
        <v>44562.208333333321</v>
      </c>
      <c r="B8">
        <v>52.170140611083397</v>
      </c>
      <c r="C8">
        <v>18.521103603785999</v>
      </c>
      <c r="D8">
        <v>9.2205578459620092</v>
      </c>
      <c r="E8">
        <v>3.6194068178802299</v>
      </c>
      <c r="F8">
        <v>3.6541486201025402</v>
      </c>
      <c r="G8">
        <v>5.5143542640252496</v>
      </c>
      <c r="H8">
        <v>6.9539788712316897</v>
      </c>
      <c r="I8">
        <v>1.68806951706772</v>
      </c>
    </row>
    <row r="9" spans="1:9" x14ac:dyDescent="0.25">
      <c r="A9" s="3">
        <f t="shared" si="0"/>
        <v>44562.249999999985</v>
      </c>
      <c r="B9">
        <v>22.669275378728301</v>
      </c>
      <c r="C9">
        <v>60.069240854612097</v>
      </c>
      <c r="D9">
        <v>6.6634037867830296</v>
      </c>
      <c r="E9">
        <v>4.24740558354529</v>
      </c>
      <c r="F9">
        <v>8.2616401640204806</v>
      </c>
      <c r="G9">
        <v>7.5851246622580497</v>
      </c>
      <c r="H9">
        <v>0.25816763531365999</v>
      </c>
      <c r="I9">
        <v>5.7615926339802899</v>
      </c>
    </row>
    <row r="10" spans="1:9" x14ac:dyDescent="0.25">
      <c r="A10" s="3">
        <f t="shared" si="0"/>
        <v>44562.29166666665</v>
      </c>
      <c r="B10">
        <v>34.040897390924002</v>
      </c>
      <c r="C10">
        <v>34.896335335591097</v>
      </c>
      <c r="D10">
        <v>8.3316521246478796</v>
      </c>
      <c r="E10">
        <v>2.4496696599605001</v>
      </c>
      <c r="F10">
        <v>6.6645134302322502</v>
      </c>
      <c r="G10">
        <v>4.4028742669509997</v>
      </c>
      <c r="H10">
        <v>1.8782075942879799</v>
      </c>
      <c r="I10">
        <v>4.4746755565582301</v>
      </c>
    </row>
    <row r="11" spans="1:9" x14ac:dyDescent="0.25">
      <c r="A11" s="3">
        <f t="shared" si="0"/>
        <v>44562.333333333314</v>
      </c>
      <c r="B11">
        <v>29.874786782044801</v>
      </c>
      <c r="C11">
        <v>6.5905145061400798</v>
      </c>
      <c r="D11">
        <v>9.0787999510251591</v>
      </c>
      <c r="E11">
        <v>2.7409716401391702</v>
      </c>
      <c r="F11">
        <v>1.34553203649676</v>
      </c>
      <c r="G11">
        <v>4.2631496867371901</v>
      </c>
      <c r="H11">
        <v>5.9489085108537596</v>
      </c>
      <c r="I11">
        <v>0.99233826848758999</v>
      </c>
    </row>
    <row r="12" spans="1:9" x14ac:dyDescent="0.25">
      <c r="A12" s="3">
        <f t="shared" si="0"/>
        <v>44562.374999999978</v>
      </c>
      <c r="B12">
        <v>38.311824314811098</v>
      </c>
      <c r="C12">
        <v>69.888776196098306</v>
      </c>
      <c r="D12">
        <v>2.0276392133502301</v>
      </c>
      <c r="E12">
        <v>2.9068889651575902</v>
      </c>
      <c r="F12">
        <v>5.9595524896013297</v>
      </c>
      <c r="G12">
        <v>0.43397158534455199</v>
      </c>
      <c r="H12">
        <v>6.4429350127383804</v>
      </c>
      <c r="I12">
        <v>1.4504413873470099</v>
      </c>
    </row>
    <row r="13" spans="1:9" x14ac:dyDescent="0.25">
      <c r="A13" s="3">
        <f t="shared" si="0"/>
        <v>44562.416666666642</v>
      </c>
      <c r="B13">
        <v>59.117339037370499</v>
      </c>
      <c r="C13">
        <v>23.135905690183002</v>
      </c>
      <c r="D13">
        <v>4.9758206482789697</v>
      </c>
      <c r="E13">
        <v>7.8730915905323799</v>
      </c>
      <c r="F13">
        <v>8.4142808723927001</v>
      </c>
      <c r="G13">
        <v>1.51081771358012</v>
      </c>
      <c r="H13">
        <v>1.2129643961807499</v>
      </c>
      <c r="I13">
        <v>3.4424487899564999</v>
      </c>
    </row>
    <row r="14" spans="1:9" x14ac:dyDescent="0.25">
      <c r="A14" s="3">
        <f t="shared" si="0"/>
        <v>44562.458333333307</v>
      </c>
      <c r="B14">
        <v>28.480730939937501</v>
      </c>
      <c r="C14">
        <v>4.3754182256597201</v>
      </c>
      <c r="D14">
        <v>7.3735414047155698</v>
      </c>
      <c r="E14">
        <v>0.44518298478164497</v>
      </c>
      <c r="F14">
        <v>5.0136500960880701</v>
      </c>
      <c r="G14">
        <v>3.6232505363961298</v>
      </c>
      <c r="H14">
        <v>5.9795294168274298</v>
      </c>
      <c r="I14">
        <v>2.8984195901566401</v>
      </c>
    </row>
    <row r="15" spans="1:9" x14ac:dyDescent="0.25">
      <c r="A15" s="3">
        <f t="shared" si="0"/>
        <v>44562.499999999971</v>
      </c>
      <c r="B15">
        <v>27.197210292888599</v>
      </c>
      <c r="C15">
        <v>33.936782123568797</v>
      </c>
      <c r="D15">
        <v>8.67601971141608</v>
      </c>
      <c r="E15">
        <v>8.8894096741880606</v>
      </c>
      <c r="F15">
        <v>7.7958595362254899</v>
      </c>
      <c r="G15">
        <v>7.4228304982089099</v>
      </c>
      <c r="H15">
        <v>1.53867397383134</v>
      </c>
      <c r="I15">
        <v>0.27373317868428698</v>
      </c>
    </row>
    <row r="16" spans="1:9" x14ac:dyDescent="0.25">
      <c r="A16" s="3">
        <f t="shared" si="0"/>
        <v>44562.541666666635</v>
      </c>
      <c r="B16">
        <v>41.789416811129399</v>
      </c>
      <c r="C16">
        <v>35.355299103333699</v>
      </c>
      <c r="D16">
        <v>6.7898905700753298</v>
      </c>
      <c r="E16">
        <v>4.8895174623174498</v>
      </c>
      <c r="F16">
        <v>2.3555039008848899</v>
      </c>
      <c r="G16">
        <v>6.3507634065145204</v>
      </c>
      <c r="H16">
        <v>2.21341518857637</v>
      </c>
      <c r="I16">
        <v>2.2835876161010198</v>
      </c>
    </row>
    <row r="17" spans="1:9" x14ac:dyDescent="0.25">
      <c r="A17" s="3">
        <f t="shared" si="0"/>
        <v>44562.583333333299</v>
      </c>
      <c r="B17">
        <v>36.369398996378699</v>
      </c>
      <c r="C17">
        <v>18.953655426929501</v>
      </c>
      <c r="D17">
        <v>9.9565556379988998</v>
      </c>
      <c r="E17">
        <v>4.3390194523464496</v>
      </c>
      <c r="F17">
        <v>0.74148986383499804</v>
      </c>
      <c r="G17">
        <v>4.5426566958869303</v>
      </c>
      <c r="H17">
        <v>2.6950682144010898</v>
      </c>
      <c r="I17">
        <v>3.2042372835921999</v>
      </c>
    </row>
    <row r="18" spans="1:9" x14ac:dyDescent="0.25">
      <c r="A18" s="3">
        <f t="shared" si="0"/>
        <v>44562.624999999964</v>
      </c>
      <c r="B18">
        <v>17.9289861355544</v>
      </c>
      <c r="C18">
        <v>41.418448728354697</v>
      </c>
      <c r="D18">
        <v>3.57633665664545</v>
      </c>
      <c r="E18">
        <v>5.1865301502034402</v>
      </c>
      <c r="F18">
        <v>1.15370500760468</v>
      </c>
      <c r="G18">
        <v>1.5924017438776501</v>
      </c>
      <c r="H18">
        <v>4.7705848417089696</v>
      </c>
      <c r="I18">
        <v>4.3549335670475404</v>
      </c>
    </row>
    <row r="19" spans="1:9" x14ac:dyDescent="0.25">
      <c r="A19" s="3">
        <f t="shared" si="0"/>
        <v>44562.666666666628</v>
      </c>
      <c r="B19">
        <v>17.247757337499799</v>
      </c>
      <c r="C19">
        <v>58.698788133994</v>
      </c>
      <c r="D19">
        <v>2.3337061370743002</v>
      </c>
      <c r="E19">
        <v>0.64231935799679196</v>
      </c>
      <c r="F19">
        <v>0.65202116383095199</v>
      </c>
      <c r="G19">
        <v>3.6294393763496902</v>
      </c>
      <c r="H19">
        <v>5.34032758915329</v>
      </c>
      <c r="I19">
        <v>1.4410553784787401</v>
      </c>
    </row>
    <row r="20" spans="1:9" x14ac:dyDescent="0.25">
      <c r="A20" s="3">
        <f t="shared" si="0"/>
        <v>44562.708333333292</v>
      </c>
      <c r="B20">
        <v>21.6956342113834</v>
      </c>
      <c r="C20">
        <v>59.906509692986504</v>
      </c>
      <c r="D20">
        <v>0.89733958872583397</v>
      </c>
      <c r="E20">
        <v>1.6668051076457699</v>
      </c>
      <c r="F20">
        <v>1.3445668940853399</v>
      </c>
      <c r="G20">
        <v>6.3732445098696697</v>
      </c>
      <c r="H20">
        <v>0.595823117138641</v>
      </c>
      <c r="I20">
        <v>1.06966709596261</v>
      </c>
    </row>
    <row r="21" spans="1:9" x14ac:dyDescent="0.25">
      <c r="A21" s="3">
        <f t="shared" si="0"/>
        <v>44562.749999999956</v>
      </c>
      <c r="B21">
        <v>33.350427378665898</v>
      </c>
      <c r="C21">
        <v>17.505322820185899</v>
      </c>
      <c r="D21">
        <v>0.63427220250889904</v>
      </c>
      <c r="E21">
        <v>3.3150704834214499</v>
      </c>
      <c r="F21">
        <v>4.1558769062845</v>
      </c>
      <c r="G21">
        <v>7.6215410417923399</v>
      </c>
      <c r="H21">
        <v>5.0032827905442403</v>
      </c>
      <c r="I21">
        <v>2.1763329976830499</v>
      </c>
    </row>
    <row r="22" spans="1:9" x14ac:dyDescent="0.25">
      <c r="A22" s="3">
        <f t="shared" si="0"/>
        <v>44562.791666666621</v>
      </c>
      <c r="B22">
        <v>20.2369265940319</v>
      </c>
      <c r="C22">
        <v>12.5491794292858</v>
      </c>
      <c r="D22">
        <v>9.3102003515849994</v>
      </c>
      <c r="E22">
        <v>4.1486670898893898</v>
      </c>
      <c r="F22">
        <v>8.3295347621310203</v>
      </c>
      <c r="G22">
        <v>6.0869212570969102</v>
      </c>
      <c r="H22">
        <v>4.4764482867843403E-2</v>
      </c>
      <c r="I22">
        <v>1.6300007973402</v>
      </c>
    </row>
    <row r="23" spans="1:9" x14ac:dyDescent="0.25">
      <c r="A23" s="3">
        <f t="shared" si="0"/>
        <v>44562.833333333285</v>
      </c>
      <c r="B23">
        <v>15.410749900131901</v>
      </c>
      <c r="C23">
        <v>10.690539353191401</v>
      </c>
      <c r="D23">
        <v>3.0291926827647999</v>
      </c>
      <c r="E23">
        <v>3.9238462754775898</v>
      </c>
      <c r="F23">
        <v>5.19791729708707</v>
      </c>
      <c r="G23">
        <v>5.71353585733159</v>
      </c>
      <c r="H23">
        <v>6.4062155120891102</v>
      </c>
      <c r="I23">
        <v>5.39135925399553</v>
      </c>
    </row>
    <row r="24" spans="1:9" x14ac:dyDescent="0.25">
      <c r="A24" s="3">
        <f t="shared" si="0"/>
        <v>44562.874999999949</v>
      </c>
      <c r="B24">
        <v>46.559774708295897</v>
      </c>
      <c r="C24">
        <v>44.6849758826108</v>
      </c>
      <c r="D24">
        <v>5.2133361538872904</v>
      </c>
      <c r="E24">
        <v>4.03897515326803</v>
      </c>
      <c r="F24">
        <v>8.7764961868375604</v>
      </c>
      <c r="G24">
        <v>7.0809516960772996</v>
      </c>
      <c r="H24">
        <v>4.7308378735008096</v>
      </c>
      <c r="I24">
        <v>2.6246176606670999</v>
      </c>
    </row>
    <row r="25" spans="1:9" x14ac:dyDescent="0.25">
      <c r="A25" s="3">
        <f t="shared" si="0"/>
        <v>44562.916666666613</v>
      </c>
      <c r="B25">
        <v>38.203854593570497</v>
      </c>
      <c r="C25">
        <v>43.121811641170403</v>
      </c>
      <c r="D25">
        <v>2.7178319905886399</v>
      </c>
      <c r="E25">
        <v>1.19793423008329</v>
      </c>
      <c r="F25">
        <v>2.7176229092644602</v>
      </c>
      <c r="G25">
        <v>4.2750716101543098</v>
      </c>
      <c r="H25">
        <v>3.7286985461103401</v>
      </c>
      <c r="I25">
        <v>1.7617742571331001</v>
      </c>
    </row>
    <row r="26" spans="1:9" x14ac:dyDescent="0.25">
      <c r="A26" s="3">
        <f t="shared" si="0"/>
        <v>44562.958333333278</v>
      </c>
      <c r="B26">
        <v>20.044261262410899</v>
      </c>
      <c r="C26">
        <v>1.04700795733685</v>
      </c>
      <c r="D26">
        <v>3.8296791523614502</v>
      </c>
      <c r="E26">
        <v>7.0030411526698098</v>
      </c>
      <c r="F26">
        <v>8.2382898779835205</v>
      </c>
      <c r="G26">
        <v>3.0493269148539799</v>
      </c>
      <c r="H26">
        <v>3.5816618942799101</v>
      </c>
      <c r="I26">
        <v>3.4528973487669998</v>
      </c>
    </row>
    <row r="27" spans="1:9" x14ac:dyDescent="0.25">
      <c r="A27" s="3">
        <f t="shared" si="0"/>
        <v>44562.999999999942</v>
      </c>
      <c r="B27">
        <v>22.6913842656033</v>
      </c>
      <c r="C27">
        <v>37.899823999922603</v>
      </c>
      <c r="D27">
        <v>9.7921748757422407</v>
      </c>
      <c r="E27">
        <v>5.1325728439901299</v>
      </c>
      <c r="F27">
        <v>6.4056287872410103</v>
      </c>
      <c r="G27">
        <v>3.6900496143030002</v>
      </c>
      <c r="H27">
        <v>0.33947792383087</v>
      </c>
      <c r="I27">
        <v>4.2602474943845499</v>
      </c>
    </row>
    <row r="28" spans="1:9" x14ac:dyDescent="0.25">
      <c r="A28" s="3">
        <f t="shared" si="0"/>
        <v>44563.041666666606</v>
      </c>
      <c r="B28">
        <v>30.584168355600099</v>
      </c>
      <c r="C28">
        <v>41.849059957743499</v>
      </c>
      <c r="D28">
        <v>9.5721154071496102</v>
      </c>
      <c r="E28">
        <v>4.5689208628228197</v>
      </c>
      <c r="F28">
        <v>5.57702954149189</v>
      </c>
      <c r="G28">
        <v>6.65558607242553</v>
      </c>
      <c r="H28">
        <v>3.2426600923076498</v>
      </c>
      <c r="I28">
        <v>5.8161839179126202</v>
      </c>
    </row>
    <row r="29" spans="1:9" x14ac:dyDescent="0.25">
      <c r="A29" s="3">
        <f t="shared" si="0"/>
        <v>44563.08333333327</v>
      </c>
      <c r="B29">
        <v>19.551757716376699</v>
      </c>
      <c r="C29">
        <v>12.720908516231599</v>
      </c>
      <c r="D29">
        <v>9.4490750728681903</v>
      </c>
      <c r="E29">
        <v>4.9242407148420497</v>
      </c>
      <c r="F29">
        <v>3.2029876935049901</v>
      </c>
      <c r="G29">
        <v>4.4376820772408898</v>
      </c>
      <c r="H29">
        <v>1.5032905110550701</v>
      </c>
      <c r="I29">
        <v>1.46193657438067</v>
      </c>
    </row>
    <row r="30" spans="1:9" x14ac:dyDescent="0.25">
      <c r="A30" s="3">
        <f t="shared" si="0"/>
        <v>44563.124999999935</v>
      </c>
      <c r="B30">
        <v>20.8202886949333</v>
      </c>
      <c r="C30">
        <v>9.8433560162465703</v>
      </c>
      <c r="D30">
        <v>0.59359521249545</v>
      </c>
      <c r="E30">
        <v>9.7766638299625992</v>
      </c>
      <c r="F30">
        <v>7.0139678731646597</v>
      </c>
      <c r="G30">
        <v>0.51254467929646597</v>
      </c>
      <c r="H30">
        <v>5.3365162741447696</v>
      </c>
      <c r="I30">
        <v>1.6591177962361401</v>
      </c>
    </row>
    <row r="31" spans="1:9" x14ac:dyDescent="0.25">
      <c r="A31" s="3">
        <f t="shared" si="0"/>
        <v>44563.166666666599</v>
      </c>
      <c r="B31">
        <v>43.858275697693998</v>
      </c>
      <c r="C31">
        <v>69.420705798756401</v>
      </c>
      <c r="D31">
        <v>8.6247603546856801</v>
      </c>
      <c r="E31">
        <v>6.4281363060107903</v>
      </c>
      <c r="F31">
        <v>8.8479017563147799</v>
      </c>
      <c r="G31">
        <v>7.1524539992440301</v>
      </c>
      <c r="H31">
        <v>3.14740604812605</v>
      </c>
      <c r="I31">
        <v>5.4597621212607299</v>
      </c>
    </row>
    <row r="32" spans="1:9" x14ac:dyDescent="0.25">
      <c r="A32" s="3">
        <f t="shared" si="0"/>
        <v>44563.208333333263</v>
      </c>
      <c r="B32">
        <v>1.94000306057453</v>
      </c>
      <c r="C32">
        <v>9.5883218629921991</v>
      </c>
      <c r="D32">
        <v>2.2925476022176801</v>
      </c>
      <c r="E32">
        <v>2.04298857929914</v>
      </c>
      <c r="F32">
        <v>5.1145232032780301</v>
      </c>
      <c r="G32">
        <v>3.68448914087528</v>
      </c>
      <c r="H32">
        <v>3.7053944568044699</v>
      </c>
      <c r="I32">
        <v>1.25181920815158</v>
      </c>
    </row>
    <row r="33" spans="1:9" x14ac:dyDescent="0.25">
      <c r="A33" s="3">
        <f t="shared" si="0"/>
        <v>44563.249999999927</v>
      </c>
      <c r="B33">
        <v>55.451146519263098</v>
      </c>
      <c r="C33">
        <v>52.162649805749297</v>
      </c>
      <c r="D33">
        <v>3.44728870022659</v>
      </c>
      <c r="E33">
        <v>1.96923517075381</v>
      </c>
      <c r="F33">
        <v>2.91022941077218</v>
      </c>
      <c r="G33">
        <v>6.4128777127706904</v>
      </c>
      <c r="H33">
        <v>0.65705714235869095</v>
      </c>
      <c r="I33">
        <v>3.3509127315398102</v>
      </c>
    </row>
    <row r="34" spans="1:9" x14ac:dyDescent="0.25">
      <c r="A34" s="3">
        <f t="shared" si="0"/>
        <v>44563.291666666591</v>
      </c>
      <c r="B34">
        <v>32.703795087733397</v>
      </c>
      <c r="C34">
        <v>38.306849891000901</v>
      </c>
      <c r="D34">
        <v>2.3550683428024199</v>
      </c>
      <c r="E34">
        <v>9.8365858728709501</v>
      </c>
      <c r="F34">
        <v>7.1186022668196296</v>
      </c>
      <c r="G34">
        <v>6.80352353931029</v>
      </c>
      <c r="H34">
        <v>4.6910659603924598</v>
      </c>
      <c r="I34">
        <v>5.3115677444649299</v>
      </c>
    </row>
    <row r="35" spans="1:9" x14ac:dyDescent="0.25">
      <c r="A35" s="3">
        <f t="shared" si="0"/>
        <v>44563.333333333256</v>
      </c>
      <c r="B35">
        <v>43.2754281012569</v>
      </c>
      <c r="C35">
        <v>46.713064842332997</v>
      </c>
      <c r="D35">
        <v>1.5167263609082799</v>
      </c>
      <c r="E35">
        <v>0.49357930243752901</v>
      </c>
      <c r="F35">
        <v>1.03913971462423</v>
      </c>
      <c r="G35">
        <v>3.16432583453863</v>
      </c>
      <c r="H35">
        <v>3.2981325149602898</v>
      </c>
      <c r="I35">
        <v>5.4721211104801402</v>
      </c>
    </row>
    <row r="36" spans="1:9" x14ac:dyDescent="0.25">
      <c r="A36" s="3">
        <f t="shared" si="0"/>
        <v>44563.37499999992</v>
      </c>
      <c r="B36">
        <v>28.916037553035601</v>
      </c>
      <c r="C36">
        <v>15.2714785548104</v>
      </c>
      <c r="D36">
        <v>4.2563671936413998</v>
      </c>
      <c r="E36">
        <v>5.9338670565992997</v>
      </c>
      <c r="F36">
        <v>7.1620106558477303</v>
      </c>
      <c r="G36">
        <v>6.2271957435289202</v>
      </c>
      <c r="H36">
        <v>1.51345175548723</v>
      </c>
      <c r="I36">
        <v>4.17004847290369</v>
      </c>
    </row>
    <row r="37" spans="1:9" x14ac:dyDescent="0.25">
      <c r="A37" s="3">
        <f t="shared" si="0"/>
        <v>44563.416666666584</v>
      </c>
      <c r="B37">
        <v>15.334469349802401</v>
      </c>
      <c r="C37">
        <v>56.219948718955003</v>
      </c>
      <c r="D37">
        <v>4.2240948396042102</v>
      </c>
      <c r="E37">
        <v>3.5803752680328902</v>
      </c>
      <c r="F37">
        <v>3.6108238152294998</v>
      </c>
      <c r="G37">
        <v>1.55165394476105</v>
      </c>
      <c r="H37">
        <v>6.1958362286486102</v>
      </c>
      <c r="I37">
        <v>5.7350102271752199</v>
      </c>
    </row>
    <row r="38" spans="1:9" x14ac:dyDescent="0.25">
      <c r="A38" s="3">
        <f t="shared" si="0"/>
        <v>44563.458333333248</v>
      </c>
      <c r="B38">
        <v>17.2470284358164</v>
      </c>
      <c r="C38">
        <v>55.961117141307597</v>
      </c>
      <c r="D38">
        <v>2.87113595314087</v>
      </c>
      <c r="E38">
        <v>9.8437925651350504</v>
      </c>
      <c r="F38">
        <v>3.7511454039064498</v>
      </c>
      <c r="G38">
        <v>7.40662818434655</v>
      </c>
      <c r="H38">
        <v>5.9681238973412896</v>
      </c>
      <c r="I38">
        <v>3.0532018578787898</v>
      </c>
    </row>
    <row r="39" spans="1:9" x14ac:dyDescent="0.25">
      <c r="A39" s="3">
        <f t="shared" si="0"/>
        <v>44563.499999999913</v>
      </c>
      <c r="B39">
        <v>39.683825177906797</v>
      </c>
      <c r="C39">
        <v>64.069413236032901</v>
      </c>
      <c r="D39">
        <v>4.2293230549210401</v>
      </c>
      <c r="E39">
        <v>7.8183184735711801</v>
      </c>
      <c r="F39">
        <v>3.7291809326605798</v>
      </c>
      <c r="G39">
        <v>6.1445789941195201</v>
      </c>
      <c r="H39">
        <v>0.58155765000575299</v>
      </c>
      <c r="I39">
        <v>4.5127529817461802</v>
      </c>
    </row>
    <row r="40" spans="1:9" x14ac:dyDescent="0.25">
      <c r="A40" s="3">
        <f t="shared" si="0"/>
        <v>44563.541666666577</v>
      </c>
      <c r="B40">
        <v>19.046335237835901</v>
      </c>
      <c r="C40">
        <v>60.7357523492079</v>
      </c>
      <c r="D40">
        <v>4.0988576519095004</v>
      </c>
      <c r="E40">
        <v>9.0697967500211405</v>
      </c>
      <c r="F40">
        <v>4.2480708394957398</v>
      </c>
      <c r="G40">
        <v>6.2915435968027902</v>
      </c>
      <c r="H40">
        <v>3.4955057575486999</v>
      </c>
      <c r="I40">
        <v>1.81882568283527</v>
      </c>
    </row>
    <row r="41" spans="1:9" x14ac:dyDescent="0.25">
      <c r="A41" s="3">
        <f t="shared" si="0"/>
        <v>44563.583333333241</v>
      </c>
      <c r="B41">
        <v>23.790567480024301</v>
      </c>
      <c r="C41">
        <v>43.880314616440302</v>
      </c>
      <c r="D41">
        <v>7.0588836724089203</v>
      </c>
      <c r="E41">
        <v>3.6412356985474399</v>
      </c>
      <c r="F41">
        <v>0.84550256629462195</v>
      </c>
      <c r="G41">
        <v>7.3036882477439597</v>
      </c>
      <c r="H41">
        <v>1.1532738840349499</v>
      </c>
      <c r="I41">
        <v>4.1670179471692004</v>
      </c>
    </row>
    <row r="42" spans="1:9" x14ac:dyDescent="0.25">
      <c r="A42" s="3">
        <f t="shared" si="0"/>
        <v>44563.624999999905</v>
      </c>
      <c r="B42">
        <v>58.700408554534903</v>
      </c>
      <c r="C42">
        <v>15.1534783250363</v>
      </c>
      <c r="D42">
        <v>7.2271691003872203</v>
      </c>
      <c r="E42">
        <v>4.8467726053549596</v>
      </c>
      <c r="F42">
        <v>0.17345028586855801</v>
      </c>
      <c r="G42">
        <v>1.06317217344604</v>
      </c>
      <c r="H42">
        <v>5.5034329086539904</v>
      </c>
      <c r="I42">
        <v>5.0145941909878102</v>
      </c>
    </row>
    <row r="43" spans="1:9" x14ac:dyDescent="0.25">
      <c r="A43" s="3">
        <f t="shared" si="0"/>
        <v>44563.66666666657</v>
      </c>
      <c r="B43">
        <v>8.6907811752736404</v>
      </c>
      <c r="C43">
        <v>28.799776434572799</v>
      </c>
      <c r="D43">
        <v>7.1161225456500299</v>
      </c>
      <c r="E43">
        <v>8.9364952742376893</v>
      </c>
      <c r="F43">
        <v>0.19673626884885401</v>
      </c>
      <c r="G43">
        <v>1.7018784801175</v>
      </c>
      <c r="H43">
        <v>4.5185671837612498</v>
      </c>
      <c r="I43">
        <v>4.6203567464908799</v>
      </c>
    </row>
    <row r="44" spans="1:9" x14ac:dyDescent="0.25">
      <c r="A44" s="3">
        <f t="shared" si="0"/>
        <v>44563.708333333234</v>
      </c>
      <c r="B44">
        <v>28.802681101935399</v>
      </c>
      <c r="C44">
        <v>49.904489754801801</v>
      </c>
      <c r="D44">
        <v>9.8567896780671909</v>
      </c>
      <c r="E44">
        <v>1.9568917748836501</v>
      </c>
      <c r="F44">
        <v>1.7102890997187701</v>
      </c>
      <c r="G44">
        <v>5.7721576593179202</v>
      </c>
      <c r="H44">
        <v>3.9308952900522498</v>
      </c>
      <c r="I44">
        <v>3.1860373031700502</v>
      </c>
    </row>
    <row r="45" spans="1:9" x14ac:dyDescent="0.25">
      <c r="A45" s="3">
        <f t="shared" si="0"/>
        <v>44563.749999999898</v>
      </c>
      <c r="B45">
        <v>25.9957673446144</v>
      </c>
      <c r="C45">
        <v>6.5959616984206102</v>
      </c>
      <c r="D45">
        <v>1.86379553315757</v>
      </c>
      <c r="E45">
        <v>3.2885931677618498</v>
      </c>
      <c r="F45">
        <v>3.6019284282019401</v>
      </c>
      <c r="G45">
        <v>7.1639888549421196</v>
      </c>
      <c r="H45">
        <v>4.8207470992603101</v>
      </c>
      <c r="I45">
        <v>1.4542112247108301</v>
      </c>
    </row>
    <row r="46" spans="1:9" x14ac:dyDescent="0.25">
      <c r="A46" s="3">
        <f t="shared" si="0"/>
        <v>44563.791666666562</v>
      </c>
      <c r="B46">
        <v>40.390160386052102</v>
      </c>
      <c r="C46">
        <v>1.1963090489803401</v>
      </c>
      <c r="D46">
        <v>8.9794278625340596</v>
      </c>
      <c r="E46">
        <v>5.6376968180327598</v>
      </c>
      <c r="F46">
        <v>1.24775210407659</v>
      </c>
      <c r="G46">
        <v>4.9358504842492303</v>
      </c>
      <c r="H46">
        <v>0.46588945582471902</v>
      </c>
      <c r="I46">
        <v>0.58642957599119605</v>
      </c>
    </row>
    <row r="47" spans="1:9" x14ac:dyDescent="0.25">
      <c r="A47" s="3">
        <f t="shared" si="0"/>
        <v>44563.833333333227</v>
      </c>
      <c r="B47">
        <v>46.058448778989302</v>
      </c>
      <c r="C47">
        <v>43.339385373080702</v>
      </c>
      <c r="D47">
        <v>1.31702328651273</v>
      </c>
      <c r="E47">
        <v>5.5127004551203598</v>
      </c>
      <c r="F47">
        <v>1.8508057951763299</v>
      </c>
      <c r="G47">
        <v>4.7897345459093197</v>
      </c>
      <c r="H47">
        <v>0.47145729002974701</v>
      </c>
      <c r="I47">
        <v>2.0991375142243198</v>
      </c>
    </row>
    <row r="48" spans="1:9" x14ac:dyDescent="0.25">
      <c r="A48" s="3">
        <f t="shared" si="0"/>
        <v>44563.874999999891</v>
      </c>
      <c r="B48">
        <v>42.036129884888297</v>
      </c>
      <c r="C48">
        <v>66.446142251950207</v>
      </c>
      <c r="D48">
        <v>6.9085206416529203</v>
      </c>
      <c r="E48">
        <v>5.8763093721043198</v>
      </c>
      <c r="F48">
        <v>0.87073904071873398</v>
      </c>
      <c r="G48">
        <v>5.5227600265975401</v>
      </c>
      <c r="H48">
        <v>1.49392866463176</v>
      </c>
      <c r="I48">
        <v>5.4879410997586398</v>
      </c>
    </row>
    <row r="49" spans="1:9" x14ac:dyDescent="0.25">
      <c r="A49" s="3">
        <f t="shared" si="0"/>
        <v>44563.916666666555</v>
      </c>
      <c r="B49">
        <v>53.864604267485298</v>
      </c>
      <c r="C49">
        <v>18.3466855219108</v>
      </c>
      <c r="D49">
        <v>5.09532768264424</v>
      </c>
      <c r="E49">
        <v>2.5909198591737299</v>
      </c>
      <c r="F49">
        <v>2.7405371170995498</v>
      </c>
      <c r="G49">
        <v>7.1187620452604905E-2</v>
      </c>
      <c r="H49">
        <v>3.7472910462946398</v>
      </c>
      <c r="I49">
        <v>5.0588261933592902</v>
      </c>
    </row>
    <row r="50" spans="1:9" x14ac:dyDescent="0.25">
      <c r="A50" s="3">
        <f t="shared" si="0"/>
        <v>44563.958333333219</v>
      </c>
      <c r="B50">
        <v>6.6692507198130304</v>
      </c>
      <c r="C50">
        <v>19.0569898247849</v>
      </c>
      <c r="D50">
        <v>4.60691237982192</v>
      </c>
      <c r="E50">
        <v>3.9936535620430398</v>
      </c>
      <c r="F50">
        <v>0.20513346074917399</v>
      </c>
      <c r="G50">
        <v>1.3254907029610301</v>
      </c>
      <c r="H50">
        <v>2.5027471482814998</v>
      </c>
      <c r="I50">
        <v>4.4205612481241197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>
      <selection activeCell="K36" sqref="K36"/>
    </sheetView>
  </sheetViews>
  <sheetFormatPr defaultRowHeight="15" x14ac:dyDescent="0.25"/>
  <cols>
    <col min="1" max="1" width="7.28515625" bestFit="1" customWidth="1"/>
  </cols>
  <sheetData>
    <row r="1" spans="1:1" x14ac:dyDescent="0.25">
      <c r="A1" s="4" t="s">
        <v>0</v>
      </c>
    </row>
    <row r="2" spans="1:1" x14ac:dyDescent="0.25">
      <c r="A2" t="s">
        <v>155</v>
      </c>
    </row>
    <row r="3" spans="1:1" x14ac:dyDescent="0.25">
      <c r="A3" t="s">
        <v>156</v>
      </c>
    </row>
    <row r="4" spans="1:1" x14ac:dyDescent="0.25">
      <c r="A4" t="s">
        <v>157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L17" sqref="L17"/>
    </sheetView>
  </sheetViews>
  <sheetFormatPr defaultRowHeight="15" x14ac:dyDescent="0.25"/>
  <sheetData>
    <row r="1" spans="1:3" x14ac:dyDescent="0.25">
      <c r="A1" t="s">
        <v>0</v>
      </c>
      <c r="B1" t="s">
        <v>25</v>
      </c>
      <c r="C1" t="s">
        <v>26</v>
      </c>
    </row>
    <row r="2" spans="1:3" x14ac:dyDescent="0.25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workbookViewId="0">
      <selection activeCell="A17" sqref="A17"/>
    </sheetView>
  </sheetViews>
  <sheetFormatPr defaultRowHeight="15" x14ac:dyDescent="0.25"/>
  <cols>
    <col min="4" max="4" width="9.28515625" bestFit="1" customWidth="1"/>
    <col min="7" max="7" width="11.7109375" bestFit="1" customWidth="1"/>
    <col min="8" max="8" width="11.42578125" bestFit="1" customWidth="1"/>
    <col min="9" max="9" width="10" bestFit="1" customWidth="1"/>
    <col min="10" max="10" width="13.85546875" bestFit="1" customWidth="1"/>
    <col min="11" max="11" width="6.7109375" customWidth="1"/>
    <col min="12" max="12" width="13.140625" bestFit="1" customWidth="1"/>
    <col min="13" max="13" width="11.5703125" bestFit="1" customWidth="1"/>
  </cols>
  <sheetData>
    <row r="1" spans="1:16" x14ac:dyDescent="0.25">
      <c r="A1" t="s">
        <v>0</v>
      </c>
      <c r="B1" t="s">
        <v>27</v>
      </c>
      <c r="C1" t="s">
        <v>1</v>
      </c>
      <c r="D1" t="s">
        <v>65</v>
      </c>
      <c r="E1" t="s">
        <v>72</v>
      </c>
      <c r="F1" t="s">
        <v>2</v>
      </c>
      <c r="G1" t="s">
        <v>28</v>
      </c>
      <c r="H1" t="s">
        <v>29</v>
      </c>
      <c r="I1" t="s">
        <v>3</v>
      </c>
      <c r="J1" t="s">
        <v>102</v>
      </c>
      <c r="K1" t="s">
        <v>103</v>
      </c>
      <c r="L1" t="s">
        <v>104</v>
      </c>
      <c r="M1" t="s">
        <v>105</v>
      </c>
      <c r="O1" t="s">
        <v>144</v>
      </c>
      <c r="P1" t="s">
        <v>145</v>
      </c>
    </row>
    <row r="2" spans="1:16" x14ac:dyDescent="0.25">
      <c r="A2" t="s">
        <v>4</v>
      </c>
      <c r="C2">
        <v>220</v>
      </c>
      <c r="D2">
        <f>D3+0.5</f>
        <v>81.400000000000006</v>
      </c>
      <c r="E2">
        <f>E3</f>
        <v>9.5</v>
      </c>
      <c r="I2" s="2" t="s">
        <v>106</v>
      </c>
      <c r="O2">
        <v>1</v>
      </c>
      <c r="P2">
        <v>1</v>
      </c>
    </row>
    <row r="3" spans="1:16" x14ac:dyDescent="0.25">
      <c r="A3" t="s">
        <v>5</v>
      </c>
      <c r="C3">
        <v>110</v>
      </c>
      <c r="D3">
        <v>80.900000000000006</v>
      </c>
      <c r="E3">
        <v>9.5</v>
      </c>
      <c r="I3" s="2" t="s">
        <v>106</v>
      </c>
    </row>
    <row r="4" spans="1:16" x14ac:dyDescent="0.25">
      <c r="A4" t="s">
        <v>6</v>
      </c>
      <c r="C4">
        <v>110</v>
      </c>
      <c r="D4">
        <f>D3-P2</f>
        <v>79.900000000000006</v>
      </c>
      <c r="E4">
        <f>E3</f>
        <v>9.5</v>
      </c>
      <c r="I4" s="2" t="s">
        <v>106</v>
      </c>
    </row>
    <row r="5" spans="1:16" x14ac:dyDescent="0.25">
      <c r="A5" t="s">
        <v>7</v>
      </c>
      <c r="C5">
        <v>110</v>
      </c>
      <c r="D5">
        <f>D4</f>
        <v>79.900000000000006</v>
      </c>
      <c r="E5">
        <f>E4+O2</f>
        <v>10.5</v>
      </c>
      <c r="I5" s="2" t="s">
        <v>106</v>
      </c>
    </row>
    <row r="6" spans="1:16" x14ac:dyDescent="0.25">
      <c r="A6" t="s">
        <v>107</v>
      </c>
      <c r="C6">
        <v>110</v>
      </c>
      <c r="D6">
        <f>D5</f>
        <v>79.900000000000006</v>
      </c>
      <c r="E6">
        <f>E5+O2</f>
        <v>11.5</v>
      </c>
      <c r="I6" s="2" t="s">
        <v>106</v>
      </c>
    </row>
    <row r="7" spans="1:16" x14ac:dyDescent="0.25">
      <c r="A7" t="s">
        <v>108</v>
      </c>
      <c r="C7">
        <v>110</v>
      </c>
      <c r="D7">
        <f>D6</f>
        <v>79.900000000000006</v>
      </c>
      <c r="E7">
        <f>E6+O2</f>
        <v>12.5</v>
      </c>
      <c r="I7" s="2" t="s">
        <v>106</v>
      </c>
    </row>
    <row r="8" spans="1:16" x14ac:dyDescent="0.25">
      <c r="A8" t="s">
        <v>109</v>
      </c>
      <c r="C8">
        <v>110</v>
      </c>
      <c r="D8">
        <f>D6-P2</f>
        <v>78.900000000000006</v>
      </c>
      <c r="E8">
        <f>E6</f>
        <v>11.5</v>
      </c>
      <c r="I8" s="2" t="s">
        <v>106</v>
      </c>
    </row>
    <row r="9" spans="1:16" x14ac:dyDescent="0.25">
      <c r="A9" t="s">
        <v>110</v>
      </c>
      <c r="C9">
        <v>110</v>
      </c>
      <c r="D9">
        <f>D8-P2</f>
        <v>77.900000000000006</v>
      </c>
      <c r="E9">
        <f>E8</f>
        <v>11.5</v>
      </c>
      <c r="I9" s="2" t="s">
        <v>106</v>
      </c>
    </row>
    <row r="10" spans="1:16" x14ac:dyDescent="0.25">
      <c r="A10" t="s">
        <v>111</v>
      </c>
      <c r="C10">
        <v>110</v>
      </c>
      <c r="D10">
        <f>D9-P2</f>
        <v>76.900000000000006</v>
      </c>
      <c r="E10">
        <f>E9</f>
        <v>11.5</v>
      </c>
      <c r="I10" s="2" t="s">
        <v>106</v>
      </c>
    </row>
    <row r="11" spans="1:16" x14ac:dyDescent="0.25">
      <c r="A11" t="s">
        <v>112</v>
      </c>
      <c r="C11">
        <v>110</v>
      </c>
      <c r="D11">
        <f>D4-P2</f>
        <v>78.900000000000006</v>
      </c>
      <c r="E11">
        <f>E4</f>
        <v>9.5</v>
      </c>
      <c r="I11" s="2" t="s">
        <v>106</v>
      </c>
    </row>
    <row r="12" spans="1:16" x14ac:dyDescent="0.25">
      <c r="A12" t="s">
        <v>113</v>
      </c>
      <c r="C12">
        <v>110</v>
      </c>
      <c r="D12">
        <f>D11</f>
        <v>78.900000000000006</v>
      </c>
      <c r="E12">
        <f>E11-O2</f>
        <v>8.5</v>
      </c>
      <c r="I12" s="2" t="s">
        <v>106</v>
      </c>
    </row>
    <row r="13" spans="1:16" x14ac:dyDescent="0.25">
      <c r="A13" t="s">
        <v>114</v>
      </c>
      <c r="C13">
        <v>110</v>
      </c>
      <c r="D13">
        <f>D11-P2</f>
        <v>77.900000000000006</v>
      </c>
      <c r="E13">
        <f>E11</f>
        <v>9.5</v>
      </c>
      <c r="I13" s="2" t="s">
        <v>106</v>
      </c>
    </row>
    <row r="14" spans="1:16" x14ac:dyDescent="0.25">
      <c r="A14" t="s">
        <v>115</v>
      </c>
      <c r="C14">
        <v>110</v>
      </c>
      <c r="D14">
        <f>D13-P2</f>
        <v>76.900000000000006</v>
      </c>
      <c r="E14">
        <f>E13</f>
        <v>9.5</v>
      </c>
      <c r="I14" s="2" t="s">
        <v>106</v>
      </c>
    </row>
    <row r="15" spans="1:16" x14ac:dyDescent="0.25">
      <c r="A15" t="s">
        <v>116</v>
      </c>
      <c r="C15">
        <v>110</v>
      </c>
      <c r="D15">
        <f>D14</f>
        <v>76.900000000000006</v>
      </c>
      <c r="E15">
        <f>E14-O2</f>
        <v>8.5</v>
      </c>
      <c r="I15" s="2" t="s">
        <v>106</v>
      </c>
    </row>
    <row r="16" spans="1:16" x14ac:dyDescent="0.25">
      <c r="A16" t="s">
        <v>117</v>
      </c>
      <c r="C16">
        <v>110</v>
      </c>
      <c r="D16">
        <f>D14-P2</f>
        <v>75.900000000000006</v>
      </c>
      <c r="E16">
        <f>E14</f>
        <v>9.5</v>
      </c>
      <c r="I16" s="2" t="s">
        <v>106</v>
      </c>
    </row>
    <row r="17" spans="1:9" x14ac:dyDescent="0.25">
      <c r="A17" t="s">
        <v>118</v>
      </c>
      <c r="C17">
        <v>110</v>
      </c>
      <c r="D17">
        <f>D16</f>
        <v>75.900000000000006</v>
      </c>
      <c r="E17">
        <f>E16-O2</f>
        <v>8.5</v>
      </c>
      <c r="I17" s="2" t="s">
        <v>106</v>
      </c>
    </row>
    <row r="18" spans="1:9" x14ac:dyDescent="0.25">
      <c r="A18" t="s">
        <v>133</v>
      </c>
      <c r="C18">
        <v>110</v>
      </c>
      <c r="D18">
        <f>D16-P2</f>
        <v>74.900000000000006</v>
      </c>
      <c r="E18">
        <f>E16</f>
        <v>9.5</v>
      </c>
      <c r="I18" s="2" t="s">
        <v>106</v>
      </c>
    </row>
    <row r="19" spans="1:9" x14ac:dyDescent="0.25">
      <c r="A19" t="s">
        <v>134</v>
      </c>
      <c r="C19">
        <v>110</v>
      </c>
      <c r="D19">
        <f>D9</f>
        <v>77.900000000000006</v>
      </c>
      <c r="E19">
        <f>E9+O2</f>
        <v>12.5</v>
      </c>
      <c r="I19" s="2" t="s">
        <v>106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O9"/>
  <sheetViews>
    <sheetView workbookViewId="0">
      <selection activeCell="A9" sqref="A9"/>
    </sheetView>
  </sheetViews>
  <sheetFormatPr defaultRowHeight="15" x14ac:dyDescent="0.25"/>
  <cols>
    <col min="1" max="1" width="6.85546875" bestFit="1" customWidth="1"/>
    <col min="2" max="2" width="6.140625" bestFit="1" customWidth="1"/>
    <col min="3" max="3" width="6.42578125" bestFit="1" customWidth="1"/>
    <col min="4" max="4" width="7.5703125" bestFit="1" customWidth="1"/>
    <col min="5" max="5" width="15.5703125" bestFit="1" customWidth="1"/>
    <col min="6" max="6" width="15.28515625" bestFit="1" customWidth="1"/>
    <col min="7" max="7" width="7.7109375" bestFit="1" customWidth="1"/>
    <col min="8" max="8" width="7" bestFit="1" customWidth="1"/>
    <col min="9" max="9" width="10" bestFit="1" customWidth="1"/>
    <col min="10" max="10" width="5" bestFit="1" customWidth="1"/>
    <col min="11" max="11" width="11.140625" bestFit="1" customWidth="1"/>
    <col min="12" max="12" width="10.85546875" bestFit="1" customWidth="1"/>
    <col min="13" max="13" width="12.28515625" bestFit="1" customWidth="1"/>
    <col min="14" max="14" width="12" bestFit="1" customWidth="1"/>
    <col min="15" max="15" width="11.7109375" bestFit="1" customWidth="1"/>
  </cols>
  <sheetData>
    <row r="1" spans="1:15" x14ac:dyDescent="0.25">
      <c r="A1" t="s">
        <v>0</v>
      </c>
      <c r="B1" t="s">
        <v>20</v>
      </c>
      <c r="C1" t="s">
        <v>15</v>
      </c>
      <c r="D1" t="s">
        <v>73</v>
      </c>
      <c r="E1" t="s">
        <v>74</v>
      </c>
      <c r="F1" t="s">
        <v>75</v>
      </c>
      <c r="G1" t="s">
        <v>26</v>
      </c>
      <c r="H1" t="s">
        <v>76</v>
      </c>
      <c r="I1" t="s">
        <v>3</v>
      </c>
      <c r="J1" t="s">
        <v>8</v>
      </c>
      <c r="K1" t="s">
        <v>17</v>
      </c>
      <c r="L1" t="s">
        <v>16</v>
      </c>
      <c r="M1" t="s">
        <v>77</v>
      </c>
      <c r="N1" t="s">
        <v>78</v>
      </c>
      <c r="O1" t="s">
        <v>14</v>
      </c>
    </row>
    <row r="2" spans="1:15" x14ac:dyDescent="0.25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106</v>
      </c>
    </row>
    <row r="3" spans="1:15" x14ac:dyDescent="0.25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106</v>
      </c>
    </row>
    <row r="4" spans="1:15" x14ac:dyDescent="0.25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106</v>
      </c>
    </row>
    <row r="5" spans="1:15" x14ac:dyDescent="0.25">
      <c r="A5" t="s">
        <v>135</v>
      </c>
      <c r="B5" t="s">
        <v>108</v>
      </c>
      <c r="C5">
        <v>4.1771700600959001</v>
      </c>
      <c r="L5">
        <v>0</v>
      </c>
      <c r="M5">
        <v>0</v>
      </c>
      <c r="N5">
        <v>0</v>
      </c>
      <c r="O5" s="2" t="s">
        <v>106</v>
      </c>
    </row>
    <row r="6" spans="1:15" x14ac:dyDescent="0.25">
      <c r="A6" t="s">
        <v>136</v>
      </c>
      <c r="B6" t="s">
        <v>111</v>
      </c>
      <c r="C6">
        <v>0.38954471319920098</v>
      </c>
      <c r="L6">
        <v>0</v>
      </c>
      <c r="M6">
        <v>0</v>
      </c>
      <c r="N6">
        <v>0</v>
      </c>
      <c r="O6" s="2" t="s">
        <v>106</v>
      </c>
    </row>
    <row r="7" spans="1:15" x14ac:dyDescent="0.25">
      <c r="A7" t="s">
        <v>137</v>
      </c>
      <c r="B7" t="s">
        <v>113</v>
      </c>
      <c r="C7">
        <v>7.1312883476140598</v>
      </c>
      <c r="L7">
        <v>0</v>
      </c>
      <c r="M7">
        <v>0</v>
      </c>
      <c r="N7">
        <v>0</v>
      </c>
      <c r="O7" s="2" t="s">
        <v>106</v>
      </c>
    </row>
    <row r="8" spans="1:15" x14ac:dyDescent="0.25">
      <c r="A8" t="s">
        <v>138</v>
      </c>
      <c r="B8" t="s">
        <v>116</v>
      </c>
      <c r="C8">
        <v>3.7022989947187401</v>
      </c>
      <c r="L8">
        <v>0</v>
      </c>
      <c r="M8">
        <v>0</v>
      </c>
      <c r="N8">
        <v>0</v>
      </c>
      <c r="O8" s="2" t="s">
        <v>106</v>
      </c>
    </row>
    <row r="9" spans="1:15" x14ac:dyDescent="0.25">
      <c r="A9" t="s">
        <v>139</v>
      </c>
      <c r="B9" t="s">
        <v>133</v>
      </c>
      <c r="C9">
        <v>5.6211919330659503</v>
      </c>
      <c r="L9">
        <v>0</v>
      </c>
      <c r="M9">
        <v>0</v>
      </c>
      <c r="N9">
        <v>0</v>
      </c>
      <c r="O9" s="2" t="s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X7"/>
  <sheetViews>
    <sheetView tabSelected="1" workbookViewId="0">
      <selection activeCell="R22" sqref="R22"/>
    </sheetView>
  </sheetViews>
  <sheetFormatPr defaultRowHeight="15" x14ac:dyDescent="0.25"/>
  <cols>
    <col min="1" max="1" width="6" bestFit="1" customWidth="1"/>
    <col min="2" max="2" width="6.140625" bestFit="1" customWidth="1"/>
    <col min="3" max="3" width="6.42578125" bestFit="1" customWidth="1"/>
    <col min="4" max="4" width="7" bestFit="1" customWidth="1"/>
    <col min="5" max="5" width="7.7109375" bestFit="1" customWidth="1"/>
    <col min="6" max="6" width="12.28515625" bestFit="1" customWidth="1"/>
    <col min="7" max="7" width="12" bestFit="1" customWidth="1"/>
    <col min="8" max="8" width="10.85546875" bestFit="1" customWidth="1"/>
    <col min="9" max="9" width="11.140625" bestFit="1" customWidth="1"/>
    <col min="10" max="10" width="11.42578125" bestFit="1" customWidth="1"/>
    <col min="11" max="11" width="11.7109375" bestFit="1" customWidth="1"/>
    <col min="12" max="12" width="7" bestFit="1" customWidth="1"/>
    <col min="13" max="13" width="11.7109375" bestFit="1" customWidth="1"/>
    <col min="14" max="14" width="5" bestFit="1" customWidth="1"/>
    <col min="15" max="15" width="4.42578125" bestFit="1" customWidth="1"/>
    <col min="16" max="16" width="6.140625" bestFit="1" customWidth="1"/>
    <col min="17" max="17" width="8.140625" bestFit="1" customWidth="1"/>
    <col min="18" max="18" width="9.5703125" bestFit="1" customWidth="1"/>
    <col min="19" max="19" width="7.7109375" bestFit="1" customWidth="1"/>
    <col min="20" max="20" width="11" bestFit="1" customWidth="1"/>
    <col min="21" max="21" width="19.42578125" bestFit="1" customWidth="1"/>
    <col min="23" max="23" width="10" bestFit="1" customWidth="1"/>
    <col min="24" max="24" width="12.42578125" bestFit="1" customWidth="1"/>
  </cols>
  <sheetData>
    <row r="1" spans="1:24" x14ac:dyDescent="0.25">
      <c r="A1" t="s">
        <v>0</v>
      </c>
      <c r="B1" t="s">
        <v>20</v>
      </c>
      <c r="C1" t="s">
        <v>15</v>
      </c>
      <c r="D1" t="s">
        <v>79</v>
      </c>
      <c r="E1" t="s">
        <v>26</v>
      </c>
      <c r="F1" t="s">
        <v>77</v>
      </c>
      <c r="G1" t="s">
        <v>78</v>
      </c>
      <c r="H1" t="s">
        <v>16</v>
      </c>
      <c r="I1" t="s">
        <v>17</v>
      </c>
      <c r="J1" t="s">
        <v>29</v>
      </c>
      <c r="K1" t="s">
        <v>28</v>
      </c>
      <c r="L1" t="s">
        <v>76</v>
      </c>
      <c r="M1" t="s">
        <v>14</v>
      </c>
      <c r="N1" t="s">
        <v>8</v>
      </c>
      <c r="O1" t="s">
        <v>88</v>
      </c>
      <c r="P1" t="s">
        <v>1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162</v>
      </c>
      <c r="W1" t="s">
        <v>3</v>
      </c>
      <c r="X1" t="s">
        <v>87</v>
      </c>
    </row>
    <row r="2" spans="1:24" x14ac:dyDescent="0.25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106</v>
      </c>
      <c r="V2" s="2" t="s">
        <v>163</v>
      </c>
      <c r="W2" s="2" t="s">
        <v>106</v>
      </c>
    </row>
    <row r="3" spans="1:24" x14ac:dyDescent="0.25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106</v>
      </c>
      <c r="V3" s="2" t="s">
        <v>163</v>
      </c>
      <c r="W3" s="2" t="s">
        <v>106</v>
      </c>
    </row>
    <row r="4" spans="1:24" x14ac:dyDescent="0.25">
      <c r="A4" t="s">
        <v>140</v>
      </c>
      <c r="B4" t="s">
        <v>109</v>
      </c>
      <c r="C4">
        <v>4.4391600135695803</v>
      </c>
      <c r="H4">
        <v>-100</v>
      </c>
      <c r="I4">
        <v>100</v>
      </c>
      <c r="M4" s="2" t="s">
        <v>106</v>
      </c>
      <c r="V4" s="2" t="s">
        <v>163</v>
      </c>
      <c r="W4" s="2" t="s">
        <v>106</v>
      </c>
    </row>
    <row r="5" spans="1:24" x14ac:dyDescent="0.25">
      <c r="A5" t="s">
        <v>142</v>
      </c>
      <c r="B5" t="s">
        <v>113</v>
      </c>
      <c r="C5">
        <v>1.5109633284500099</v>
      </c>
      <c r="H5">
        <v>-100</v>
      </c>
      <c r="I5">
        <v>100</v>
      </c>
      <c r="M5" s="2" t="s">
        <v>106</v>
      </c>
      <c r="V5" s="2" t="s">
        <v>163</v>
      </c>
      <c r="W5" s="2" t="s">
        <v>106</v>
      </c>
    </row>
    <row r="6" spans="1:24" x14ac:dyDescent="0.25">
      <c r="A6" t="s">
        <v>143</v>
      </c>
      <c r="B6" t="s">
        <v>118</v>
      </c>
      <c r="C6">
        <v>1.5109633284500099</v>
      </c>
      <c r="H6">
        <v>-100</v>
      </c>
      <c r="I6">
        <v>100</v>
      </c>
      <c r="M6" s="2" t="s">
        <v>106</v>
      </c>
      <c r="V6" s="2" t="s">
        <v>163</v>
      </c>
      <c r="W6" s="2" t="s">
        <v>106</v>
      </c>
    </row>
    <row r="7" spans="1:24" x14ac:dyDescent="0.25">
      <c r="A7" t="s">
        <v>141</v>
      </c>
      <c r="B7" t="s">
        <v>134</v>
      </c>
      <c r="C7">
        <v>11.1555241935407</v>
      </c>
      <c r="H7">
        <v>-100</v>
      </c>
      <c r="I7">
        <v>100</v>
      </c>
      <c r="M7" s="2" t="s">
        <v>106</v>
      </c>
      <c r="V7" s="2" t="s">
        <v>163</v>
      </c>
      <c r="W7" s="2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3"/>
  <sheetViews>
    <sheetView workbookViewId="0">
      <selection activeCell="B4" sqref="B4"/>
    </sheetView>
  </sheetViews>
  <sheetFormatPr defaultRowHeight="15" x14ac:dyDescent="0.25"/>
  <cols>
    <col min="1" max="1" width="12.140625" bestFit="1" customWidth="1"/>
    <col min="4" max="4" width="10.28515625" bestFit="1" customWidth="1"/>
    <col min="6" max="6" width="13.85546875" bestFit="1" customWidth="1"/>
    <col min="7" max="7" width="7.42578125" bestFit="1" customWidth="1"/>
    <col min="8" max="8" width="7.140625" bestFit="1" customWidth="1"/>
    <col min="11" max="11" width="12.28515625" bestFit="1" customWidth="1"/>
    <col min="12" max="12" width="12" bestFit="1" customWidth="1"/>
    <col min="15" max="15" width="11.7109375" bestFit="1" customWidth="1"/>
    <col min="16" max="16" width="10" bestFit="1" customWidth="1"/>
  </cols>
  <sheetData>
    <row r="1" spans="1:17" x14ac:dyDescent="0.25">
      <c r="A1" t="s">
        <v>0</v>
      </c>
      <c r="B1" t="s">
        <v>20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17</v>
      </c>
      <c r="J1" t="s">
        <v>16</v>
      </c>
      <c r="K1" t="s">
        <v>77</v>
      </c>
      <c r="L1" t="s">
        <v>78</v>
      </c>
      <c r="M1" t="s">
        <v>85</v>
      </c>
      <c r="N1" t="s">
        <v>86</v>
      </c>
      <c r="O1" t="s">
        <v>14</v>
      </c>
      <c r="P1" t="s">
        <v>3</v>
      </c>
      <c r="Q1" t="s">
        <v>87</v>
      </c>
    </row>
    <row r="2" spans="1:17" x14ac:dyDescent="0.25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  <c r="O2" s="2" t="s">
        <v>163</v>
      </c>
      <c r="P2" s="2" t="s">
        <v>106</v>
      </c>
    </row>
    <row r="3" spans="1:17" x14ac:dyDescent="0.25">
      <c r="A3" t="s">
        <v>164</v>
      </c>
      <c r="B3" t="s">
        <v>118</v>
      </c>
      <c r="C3">
        <v>1</v>
      </c>
      <c r="I3">
        <v>100</v>
      </c>
      <c r="J3">
        <v>-100</v>
      </c>
      <c r="K3">
        <v>100</v>
      </c>
      <c r="L3">
        <v>-100</v>
      </c>
      <c r="O3" s="2" t="s">
        <v>163</v>
      </c>
      <c r="P3" s="2" t="s">
        <v>163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/>
  </sheetViews>
  <sheetFormatPr defaultRowHeight="15" x14ac:dyDescent="0.25"/>
  <cols>
    <col min="1" max="1" width="19" bestFit="1" customWidth="1"/>
    <col min="2" max="2" width="9.28515625" bestFit="1" customWidth="1"/>
    <col min="3" max="3" width="8.7109375" bestFit="1" customWidth="1"/>
    <col min="4" max="4" width="7.7109375" bestFit="1" customWidth="1"/>
    <col min="5" max="5" width="10.85546875" bestFit="1" customWidth="1"/>
    <col min="6" max="6" width="11.5703125" bestFit="1" customWidth="1"/>
    <col min="7" max="7" width="7.5703125" bestFit="1" customWidth="1"/>
    <col min="8" max="8" width="10.42578125" bestFit="1" customWidth="1"/>
    <col min="9" max="9" width="12.28515625" bestFit="1" customWidth="1"/>
    <col min="10" max="10" width="8.5703125" bestFit="1" customWidth="1"/>
    <col min="11" max="11" width="11.28515625" bestFit="1" customWidth="1"/>
    <col min="12" max="12" width="8.28515625" bestFit="1" customWidth="1"/>
    <col min="13" max="13" width="8.5703125" bestFit="1" customWidth="1"/>
    <col min="14" max="14" width="16.7109375" bestFit="1" customWidth="1"/>
    <col min="15" max="15" width="16.140625" bestFit="1" customWidth="1"/>
    <col min="16" max="16" width="17.28515625" bestFit="1" customWidth="1"/>
  </cols>
  <sheetData>
    <row r="1" spans="1:16" x14ac:dyDescent="0.25">
      <c r="A1" t="s">
        <v>0</v>
      </c>
      <c r="B1" t="s">
        <v>50</v>
      </c>
      <c r="C1" t="s">
        <v>51</v>
      </c>
      <c r="D1" t="s">
        <v>26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</row>
    <row r="2" spans="1:16" x14ac:dyDescent="0.25">
      <c r="A2" t="s">
        <v>9</v>
      </c>
      <c r="B2">
        <v>220</v>
      </c>
      <c r="C2">
        <v>110</v>
      </c>
      <c r="D2">
        <v>100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57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J2"/>
  <sheetViews>
    <sheetView workbookViewId="0">
      <selection activeCell="M36" sqref="M36"/>
    </sheetView>
  </sheetViews>
  <sheetFormatPr defaultRowHeight="15" x14ac:dyDescent="0.25"/>
  <cols>
    <col min="1" max="1" width="6" bestFit="1" customWidth="1"/>
    <col min="2" max="2" width="7.7109375" bestFit="1" customWidth="1"/>
    <col min="3" max="3" width="7.42578125" bestFit="1" customWidth="1"/>
    <col min="4" max="4" width="19" bestFit="1" customWidth="1"/>
    <col min="5" max="5" width="10" bestFit="1" customWidth="1"/>
    <col min="6" max="6" width="7.7109375" bestFit="1" customWidth="1"/>
    <col min="7" max="7" width="8" bestFit="1" customWidth="1"/>
    <col min="8" max="8" width="12.7109375" bestFit="1" customWidth="1"/>
    <col min="9" max="9" width="20.42578125" bestFit="1" customWidth="1"/>
    <col min="10" max="10" width="2.85546875" bestFit="1" customWidth="1"/>
  </cols>
  <sheetData>
    <row r="1" spans="1:10" x14ac:dyDescent="0.25">
      <c r="A1" t="s">
        <v>0</v>
      </c>
      <c r="B1" t="s">
        <v>21</v>
      </c>
      <c r="C1" t="s">
        <v>22</v>
      </c>
      <c r="D1" t="s">
        <v>8</v>
      </c>
      <c r="E1" t="s">
        <v>3</v>
      </c>
      <c r="F1" t="s">
        <v>34</v>
      </c>
      <c r="G1" t="s">
        <v>66</v>
      </c>
      <c r="H1" t="s">
        <v>67</v>
      </c>
      <c r="I1" t="s">
        <v>35</v>
      </c>
      <c r="J1" t="s">
        <v>33</v>
      </c>
    </row>
    <row r="2" spans="1:10" x14ac:dyDescent="0.25">
      <c r="A2" t="s">
        <v>10</v>
      </c>
      <c r="B2" t="s">
        <v>4</v>
      </c>
      <c r="C2" t="s">
        <v>5</v>
      </c>
      <c r="D2" t="s">
        <v>9</v>
      </c>
      <c r="E2" s="2" t="s">
        <v>106</v>
      </c>
      <c r="I2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P18"/>
  <sheetViews>
    <sheetView workbookViewId="0">
      <selection activeCell="L34" sqref="L34"/>
    </sheetView>
  </sheetViews>
  <sheetFormatPr defaultRowHeight="15" x14ac:dyDescent="0.25"/>
  <cols>
    <col min="1" max="1" width="6.42578125" bestFit="1" customWidth="1"/>
    <col min="2" max="2" width="9.42578125" bestFit="1" customWidth="1"/>
    <col min="3" max="3" width="7" bestFit="1" customWidth="1"/>
    <col min="4" max="4" width="10.42578125" bestFit="1" customWidth="1"/>
    <col min="5" max="5" width="21" bestFit="1" customWidth="1"/>
    <col min="6" max="6" width="6" bestFit="1" customWidth="1"/>
    <col min="7" max="7" width="13.42578125" bestFit="1" customWidth="1"/>
    <col min="8" max="8" width="15" bestFit="1" customWidth="1"/>
    <col min="9" max="9" width="10.85546875" bestFit="1" customWidth="1"/>
    <col min="10" max="10" width="12.42578125" bestFit="1" customWidth="1"/>
    <col min="11" max="11" width="10" bestFit="1" customWidth="1"/>
    <col min="12" max="12" width="2.85546875" bestFit="1" customWidth="1"/>
    <col min="13" max="13" width="7.7109375" bestFit="1" customWidth="1"/>
    <col min="14" max="14" width="20.42578125" bestFit="1" customWidth="1"/>
    <col min="15" max="15" width="11" bestFit="1" customWidth="1"/>
    <col min="16" max="16" width="10.42578125" bestFit="1" customWidth="1"/>
  </cols>
  <sheetData>
    <row r="1" spans="1:16" x14ac:dyDescent="0.25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71</v>
      </c>
      <c r="H1" t="s">
        <v>68</v>
      </c>
      <c r="I1" t="s">
        <v>70</v>
      </c>
      <c r="J1" t="s">
        <v>69</v>
      </c>
      <c r="K1" t="s">
        <v>3</v>
      </c>
      <c r="L1" t="s">
        <v>33</v>
      </c>
      <c r="M1" t="s">
        <v>34</v>
      </c>
      <c r="N1" t="s">
        <v>35</v>
      </c>
      <c r="O1" t="s">
        <v>158</v>
      </c>
      <c r="P1" t="s">
        <v>159</v>
      </c>
    </row>
    <row r="2" spans="1:16" x14ac:dyDescent="0.25">
      <c r="A2" t="s">
        <v>47</v>
      </c>
      <c r="B2" t="s">
        <v>5</v>
      </c>
      <c r="C2" t="s">
        <v>6</v>
      </c>
      <c r="D2">
        <v>70</v>
      </c>
      <c r="E2" t="s">
        <v>45</v>
      </c>
      <c r="K2" s="2" t="s">
        <v>106</v>
      </c>
      <c r="N2">
        <v>100</v>
      </c>
      <c r="O2">
        <v>0.20187829087047993</v>
      </c>
      <c r="P2">
        <f ca="1">RANDBETWEEN(0,0.8*simulation!$C$5)</f>
        <v>3</v>
      </c>
    </row>
    <row r="3" spans="1:16" x14ac:dyDescent="0.25">
      <c r="A3" t="s">
        <v>48</v>
      </c>
      <c r="B3" t="s">
        <v>6</v>
      </c>
      <c r="C3" t="s">
        <v>7</v>
      </c>
      <c r="D3">
        <v>50</v>
      </c>
      <c r="E3" t="s">
        <v>45</v>
      </c>
      <c r="K3" s="2" t="s">
        <v>106</v>
      </c>
      <c r="N3">
        <v>100</v>
      </c>
      <c r="O3">
        <v>0.13636616953897529</v>
      </c>
      <c r="P3">
        <f ca="1">RANDBETWEEN(0,0.8*simulation!$C$5)</f>
        <v>3</v>
      </c>
    </row>
    <row r="4" spans="1:16" x14ac:dyDescent="0.25">
      <c r="A4" t="s">
        <v>49</v>
      </c>
      <c r="B4" t="s">
        <v>7</v>
      </c>
      <c r="C4" t="s">
        <v>5</v>
      </c>
      <c r="D4">
        <v>40</v>
      </c>
      <c r="E4" t="s">
        <v>45</v>
      </c>
      <c r="K4" s="2" t="s">
        <v>106</v>
      </c>
      <c r="N4">
        <v>100</v>
      </c>
      <c r="O4">
        <v>0.34572290583201271</v>
      </c>
      <c r="P4">
        <f ca="1">RANDBETWEEN(0,0.8*simulation!$C$5)</f>
        <v>1</v>
      </c>
    </row>
    <row r="5" spans="1:16" x14ac:dyDescent="0.25">
      <c r="A5" t="s">
        <v>119</v>
      </c>
      <c r="B5" t="s">
        <v>7</v>
      </c>
      <c r="C5" t="s">
        <v>107</v>
      </c>
      <c r="D5">
        <v>41</v>
      </c>
      <c r="E5" t="s">
        <v>45</v>
      </c>
      <c r="K5" s="2" t="s">
        <v>106</v>
      </c>
      <c r="N5">
        <v>100</v>
      </c>
      <c r="O5">
        <v>0.23869667722411225</v>
      </c>
      <c r="P5" s="6">
        <f ca="1">RANDBETWEEN(0,0.8*simulation!$C$5)</f>
        <v>2</v>
      </c>
    </row>
    <row r="6" spans="1:16" x14ac:dyDescent="0.25">
      <c r="A6" t="s">
        <v>120</v>
      </c>
      <c r="B6" t="s">
        <v>107</v>
      </c>
      <c r="C6" t="s">
        <v>108</v>
      </c>
      <c r="D6">
        <v>42</v>
      </c>
      <c r="E6" t="s">
        <v>45</v>
      </c>
      <c r="K6" s="2" t="s">
        <v>106</v>
      </c>
      <c r="N6">
        <v>100</v>
      </c>
      <c r="O6">
        <v>8.2072477201456495E-2</v>
      </c>
      <c r="P6">
        <f ca="1">RANDBETWEEN(0,0.8*simulation!$C$5)</f>
        <v>4</v>
      </c>
    </row>
    <row r="7" spans="1:16" x14ac:dyDescent="0.25">
      <c r="A7" t="s">
        <v>121</v>
      </c>
      <c r="B7" t="s">
        <v>107</v>
      </c>
      <c r="C7" t="s">
        <v>109</v>
      </c>
      <c r="D7">
        <v>43</v>
      </c>
      <c r="E7" t="s">
        <v>45</v>
      </c>
      <c r="K7" s="2" t="s">
        <v>106</v>
      </c>
      <c r="N7">
        <v>100</v>
      </c>
      <c r="O7">
        <v>0.42369900879074229</v>
      </c>
      <c r="P7">
        <f ca="1">RANDBETWEEN(0,0.8*simulation!$C$5)</f>
        <v>0</v>
      </c>
    </row>
    <row r="8" spans="1:16" x14ac:dyDescent="0.25">
      <c r="A8" t="s">
        <v>122</v>
      </c>
      <c r="B8" t="s">
        <v>109</v>
      </c>
      <c r="C8" t="s">
        <v>110</v>
      </c>
      <c r="D8">
        <v>44</v>
      </c>
      <c r="E8" t="s">
        <v>45</v>
      </c>
      <c r="K8" s="2" t="s">
        <v>106</v>
      </c>
      <c r="N8">
        <v>100</v>
      </c>
      <c r="O8">
        <v>0.1241405654536567</v>
      </c>
      <c r="P8">
        <f ca="1">RANDBETWEEN(0,0.8*simulation!$C$5)</f>
        <v>2</v>
      </c>
    </row>
    <row r="9" spans="1:16" x14ac:dyDescent="0.25">
      <c r="A9" t="s">
        <v>123</v>
      </c>
      <c r="B9" t="s">
        <v>110</v>
      </c>
      <c r="C9" t="s">
        <v>111</v>
      </c>
      <c r="D9">
        <v>45</v>
      </c>
      <c r="E9" t="s">
        <v>45</v>
      </c>
      <c r="K9" s="2" t="s">
        <v>106</v>
      </c>
      <c r="N9">
        <v>100</v>
      </c>
      <c r="O9">
        <v>0.32595850229310153</v>
      </c>
      <c r="P9">
        <f ca="1">RANDBETWEEN(0,0.8*simulation!$C$5)</f>
        <v>3</v>
      </c>
    </row>
    <row r="10" spans="1:16" x14ac:dyDescent="0.25">
      <c r="A10" t="s">
        <v>124</v>
      </c>
      <c r="B10" t="s">
        <v>110</v>
      </c>
      <c r="C10" t="s">
        <v>134</v>
      </c>
      <c r="D10">
        <v>46</v>
      </c>
      <c r="E10" t="s">
        <v>45</v>
      </c>
      <c r="K10" s="2" t="s">
        <v>106</v>
      </c>
      <c r="N10">
        <v>100</v>
      </c>
      <c r="O10">
        <v>0.36936962689871244</v>
      </c>
      <c r="P10">
        <f ca="1">RANDBETWEEN(0,0.8*simulation!$C$5)</f>
        <v>2</v>
      </c>
    </row>
    <row r="11" spans="1:16" x14ac:dyDescent="0.25">
      <c r="A11" t="s">
        <v>125</v>
      </c>
      <c r="B11" t="s">
        <v>6</v>
      </c>
      <c r="C11" t="s">
        <v>112</v>
      </c>
      <c r="D11">
        <v>47</v>
      </c>
      <c r="E11" t="s">
        <v>45</v>
      </c>
      <c r="K11" s="2" t="s">
        <v>106</v>
      </c>
      <c r="N11">
        <v>100</v>
      </c>
      <c r="O11">
        <v>0.80885685592316181</v>
      </c>
      <c r="P11">
        <f ca="1">RANDBETWEEN(0,0.8*simulation!$C$5)</f>
        <v>0</v>
      </c>
    </row>
    <row r="12" spans="1:16" x14ac:dyDescent="0.25">
      <c r="A12" t="s">
        <v>126</v>
      </c>
      <c r="B12" t="s">
        <v>112</v>
      </c>
      <c r="C12" t="s">
        <v>113</v>
      </c>
      <c r="D12">
        <v>48</v>
      </c>
      <c r="E12" t="s">
        <v>45</v>
      </c>
      <c r="K12" s="2" t="s">
        <v>106</v>
      </c>
      <c r="N12">
        <v>100</v>
      </c>
      <c r="O12">
        <v>0.58511935429538409</v>
      </c>
      <c r="P12">
        <f ca="1">RANDBETWEEN(0,0.8*simulation!$C$5)</f>
        <v>0</v>
      </c>
    </row>
    <row r="13" spans="1:16" x14ac:dyDescent="0.25">
      <c r="A13" t="s">
        <v>127</v>
      </c>
      <c r="B13" t="s">
        <v>112</v>
      </c>
      <c r="C13" t="s">
        <v>114</v>
      </c>
      <c r="D13">
        <v>49</v>
      </c>
      <c r="E13" t="s">
        <v>45</v>
      </c>
      <c r="K13" s="2" t="s">
        <v>106</v>
      </c>
      <c r="N13">
        <v>100</v>
      </c>
      <c r="O13">
        <v>0.65065154081854448</v>
      </c>
      <c r="P13">
        <f ca="1">RANDBETWEEN(0,0.8*simulation!$C$5)</f>
        <v>3</v>
      </c>
    </row>
    <row r="14" spans="1:16" x14ac:dyDescent="0.25">
      <c r="A14" t="s">
        <v>128</v>
      </c>
      <c r="B14" t="s">
        <v>114</v>
      </c>
      <c r="C14" t="s">
        <v>115</v>
      </c>
      <c r="D14">
        <v>50</v>
      </c>
      <c r="E14" t="s">
        <v>45</v>
      </c>
      <c r="K14" s="2" t="s">
        <v>106</v>
      </c>
      <c r="N14">
        <v>100</v>
      </c>
      <c r="O14">
        <v>0.95245071881845067</v>
      </c>
      <c r="P14">
        <f ca="1">RANDBETWEEN(0,0.8*simulation!$C$5)</f>
        <v>4</v>
      </c>
    </row>
    <row r="15" spans="1:16" x14ac:dyDescent="0.25">
      <c r="A15" t="s">
        <v>129</v>
      </c>
      <c r="B15" t="s">
        <v>115</v>
      </c>
      <c r="C15" t="s">
        <v>116</v>
      </c>
      <c r="D15">
        <v>51</v>
      </c>
      <c r="E15" t="s">
        <v>45</v>
      </c>
      <c r="K15" s="2" t="s">
        <v>106</v>
      </c>
      <c r="N15">
        <v>100</v>
      </c>
      <c r="O15">
        <v>0.59844755349762468</v>
      </c>
      <c r="P15">
        <f ca="1">RANDBETWEEN(0,0.8*simulation!$C$5)</f>
        <v>1</v>
      </c>
    </row>
    <row r="16" spans="1:16" x14ac:dyDescent="0.25">
      <c r="A16" t="s">
        <v>130</v>
      </c>
      <c r="B16" t="s">
        <v>115</v>
      </c>
      <c r="C16" t="s">
        <v>117</v>
      </c>
      <c r="D16">
        <v>52</v>
      </c>
      <c r="E16" t="s">
        <v>45</v>
      </c>
      <c r="K16" s="2" t="s">
        <v>106</v>
      </c>
      <c r="N16">
        <v>100</v>
      </c>
      <c r="O16">
        <v>0.11970343905775549</v>
      </c>
      <c r="P16">
        <f ca="1">RANDBETWEEN(0,0.8*simulation!$C$5)</f>
        <v>1</v>
      </c>
    </row>
    <row r="17" spans="1:16" x14ac:dyDescent="0.25">
      <c r="A17" t="s">
        <v>131</v>
      </c>
      <c r="B17" t="s">
        <v>117</v>
      </c>
      <c r="C17" t="s">
        <v>118</v>
      </c>
      <c r="D17">
        <v>53</v>
      </c>
      <c r="E17" t="s">
        <v>45</v>
      </c>
      <c r="K17" s="2" t="s">
        <v>106</v>
      </c>
      <c r="N17">
        <v>100</v>
      </c>
      <c r="O17">
        <v>0.75180522348958378</v>
      </c>
      <c r="P17">
        <f ca="1">RANDBETWEEN(0,0.8*simulation!$C$5)</f>
        <v>0</v>
      </c>
    </row>
    <row r="18" spans="1:16" x14ac:dyDescent="0.25">
      <c r="A18" t="s">
        <v>132</v>
      </c>
      <c r="B18" t="s">
        <v>117</v>
      </c>
      <c r="C18" t="s">
        <v>133</v>
      </c>
      <c r="D18">
        <v>54</v>
      </c>
      <c r="E18" t="s">
        <v>45</v>
      </c>
      <c r="K18" s="2" t="s">
        <v>106</v>
      </c>
      <c r="N18">
        <v>100</v>
      </c>
      <c r="O18">
        <v>0.40204258164879814</v>
      </c>
      <c r="P18">
        <f ca="1">RANDBETWEEN(0,0.8*simulation!$C$5)</f>
        <v>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simulation</vt:lpstr>
      <vt:lpstr>network</vt:lpstr>
      <vt:lpstr>nodes</vt:lpstr>
      <vt:lpstr>loads</vt:lpstr>
      <vt:lpstr>generators</vt:lpstr>
      <vt:lpstr>external_gen</vt:lpstr>
      <vt:lpstr>tr_type</vt:lpstr>
      <vt:lpstr>transformers</vt:lpstr>
      <vt:lpstr>lines</vt:lpstr>
      <vt:lpstr>ln_type</vt:lpstr>
      <vt:lpstr>cost</vt:lpstr>
      <vt:lpstr>profiles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Gallegos Pablo</cp:lastModifiedBy>
  <dcterms:created xsi:type="dcterms:W3CDTF">2015-06-05T18:19:34Z</dcterms:created>
  <dcterms:modified xsi:type="dcterms:W3CDTF">2022-09-06T14:36:26Z</dcterms:modified>
</cp:coreProperties>
</file>