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GitHub\reXplan-repo\jupyter_notebooks\file\input\strata_example\"/>
    </mc:Choice>
  </mc:AlternateContent>
  <xr:revisionPtr revIDLastSave="0" documentId="13_ncr:1_{D31E0E80-A2AD-4894-8900-E71B98DE7609}" xr6:coauthVersionLast="47" xr6:coauthVersionMax="47" xr10:uidLastSave="{00000000-0000-0000-0000-000000000000}"/>
  <bookViews>
    <workbookView xWindow="6825" yWindow="5010" windowWidth="28365" windowHeight="15345" firstSheet="8" activeTab="8" xr2:uid="{9ECEC293-7360-4DDE-9C10-8A2C51BA16DF}"/>
  </bookViews>
  <sheets>
    <sheet name="simulation" sheetId="12" r:id="rId1"/>
    <sheet name="network" sheetId="5" r:id="rId2"/>
    <sheet name="nodes" sheetId="1" r:id="rId3"/>
    <sheet name="loads" sheetId="8" r:id="rId4"/>
    <sheet name="generators" sheetId="2" r:id="rId5"/>
    <sheet name="external_gen" sheetId="9" r:id="rId6"/>
    <sheet name="tr_type" sheetId="6" r:id="rId7"/>
    <sheet name="transformers" sheetId="3" r:id="rId8"/>
    <sheet name="lines" sheetId="4" r:id="rId9"/>
    <sheet name="switches" sheetId="14" r:id="rId10"/>
    <sheet name="ln_type" sheetId="7" r:id="rId11"/>
    <sheet name="cost" sheetId="10" r:id="rId12"/>
    <sheet name="profiles" sheetId="11" r:id="rId13"/>
    <sheet name="crews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1" l="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I50" i="11"/>
  <c r="H50" i="11"/>
  <c r="G50" i="11"/>
  <c r="F50" i="11"/>
  <c r="E50" i="11"/>
  <c r="D50" i="11"/>
  <c r="C50" i="11"/>
  <c r="B50" i="11"/>
  <c r="I49" i="11"/>
  <c r="H49" i="11"/>
  <c r="G49" i="11"/>
  <c r="F49" i="11"/>
  <c r="E49" i="11"/>
  <c r="D49" i="11"/>
  <c r="C49" i="11"/>
  <c r="B49" i="11"/>
  <c r="I48" i="11"/>
  <c r="H48" i="11"/>
  <c r="G48" i="11"/>
  <c r="F48" i="11"/>
  <c r="E48" i="11"/>
  <c r="D48" i="11"/>
  <c r="C48" i="11"/>
  <c r="B48" i="11"/>
  <c r="I47" i="11"/>
  <c r="H47" i="11"/>
  <c r="G47" i="11"/>
  <c r="F47" i="11"/>
  <c r="E47" i="11"/>
  <c r="D47" i="11"/>
  <c r="C47" i="11"/>
  <c r="B47" i="11"/>
  <c r="I46" i="11"/>
  <c r="H46" i="11"/>
  <c r="G46" i="11"/>
  <c r="F46" i="11"/>
  <c r="E46" i="11"/>
  <c r="D46" i="11"/>
  <c r="C46" i="11"/>
  <c r="B46" i="11"/>
  <c r="I45" i="11"/>
  <c r="H45" i="11"/>
  <c r="G45" i="11"/>
  <c r="F45" i="11"/>
  <c r="E45" i="11"/>
  <c r="D45" i="11"/>
  <c r="C45" i="11"/>
  <c r="B45" i="11"/>
  <c r="I44" i="11"/>
  <c r="H44" i="11"/>
  <c r="G44" i="11"/>
  <c r="F44" i="11"/>
  <c r="E44" i="11"/>
  <c r="D44" i="11"/>
  <c r="C44" i="11"/>
  <c r="B44" i="11"/>
  <c r="I43" i="11"/>
  <c r="H43" i="11"/>
  <c r="G43" i="11"/>
  <c r="F43" i="11"/>
  <c r="E43" i="11"/>
  <c r="D43" i="11"/>
  <c r="C43" i="11"/>
  <c r="B43" i="11"/>
  <c r="I42" i="11"/>
  <c r="H42" i="11"/>
  <c r="G42" i="11"/>
  <c r="F42" i="11"/>
  <c r="E42" i="11"/>
  <c r="D42" i="11"/>
  <c r="C42" i="11"/>
  <c r="B42" i="11"/>
  <c r="I41" i="11"/>
  <c r="H41" i="11"/>
  <c r="G41" i="11"/>
  <c r="F41" i="11"/>
  <c r="E41" i="11"/>
  <c r="D41" i="11"/>
  <c r="C41" i="11"/>
  <c r="B41" i="11"/>
  <c r="I40" i="11"/>
  <c r="H40" i="11"/>
  <c r="G40" i="11"/>
  <c r="F40" i="11"/>
  <c r="E40" i="11"/>
  <c r="D40" i="11"/>
  <c r="C40" i="11"/>
  <c r="B40" i="11"/>
  <c r="I39" i="11"/>
  <c r="H39" i="11"/>
  <c r="G39" i="11"/>
  <c r="F39" i="11"/>
  <c r="E39" i="11"/>
  <c r="D39" i="11"/>
  <c r="C39" i="11"/>
  <c r="B39" i="11"/>
  <c r="I38" i="11"/>
  <c r="H38" i="11"/>
  <c r="G38" i="11"/>
  <c r="F38" i="11"/>
  <c r="E38" i="11"/>
  <c r="D38" i="11"/>
  <c r="C38" i="11"/>
  <c r="B38" i="11"/>
  <c r="I37" i="11"/>
  <c r="H37" i="11"/>
  <c r="G37" i="11"/>
  <c r="F37" i="11"/>
  <c r="E37" i="11"/>
  <c r="D37" i="11"/>
  <c r="C37" i="11"/>
  <c r="B37" i="11"/>
  <c r="I36" i="11"/>
  <c r="H36" i="11"/>
  <c r="G36" i="11"/>
  <c r="F36" i="11"/>
  <c r="E36" i="11"/>
  <c r="D36" i="11"/>
  <c r="C36" i="11"/>
  <c r="B36" i="11"/>
  <c r="I35" i="11"/>
  <c r="H35" i="11"/>
  <c r="G35" i="11"/>
  <c r="F35" i="11"/>
  <c r="E35" i="11"/>
  <c r="D35" i="11"/>
  <c r="C35" i="11"/>
  <c r="B35" i="11"/>
  <c r="I34" i="11"/>
  <c r="H34" i="11"/>
  <c r="G34" i="11"/>
  <c r="F34" i="11"/>
  <c r="E34" i="11"/>
  <c r="D34" i="11"/>
  <c r="C34" i="11"/>
  <c r="B34" i="11"/>
  <c r="I33" i="11"/>
  <c r="H33" i="11"/>
  <c r="G33" i="11"/>
  <c r="F33" i="11"/>
  <c r="E33" i="11"/>
  <c r="D33" i="11"/>
  <c r="C33" i="11"/>
  <c r="B33" i="11"/>
  <c r="I32" i="11"/>
  <c r="H32" i="11"/>
  <c r="G32" i="11"/>
  <c r="F32" i="11"/>
  <c r="E32" i="11"/>
  <c r="D32" i="11"/>
  <c r="C32" i="11"/>
  <c r="B32" i="11"/>
  <c r="I31" i="11"/>
  <c r="H31" i="11"/>
  <c r="G31" i="11"/>
  <c r="F31" i="11"/>
  <c r="E31" i="11"/>
  <c r="D31" i="11"/>
  <c r="C31" i="11"/>
  <c r="B31" i="11"/>
  <c r="I30" i="11"/>
  <c r="H30" i="11"/>
  <c r="G30" i="11"/>
  <c r="F30" i="11"/>
  <c r="E30" i="11"/>
  <c r="D30" i="11"/>
  <c r="C30" i="11"/>
  <c r="B30" i="11"/>
  <c r="I29" i="11"/>
  <c r="H29" i="11"/>
  <c r="G29" i="11"/>
  <c r="F29" i="11"/>
  <c r="E29" i="11"/>
  <c r="D29" i="11"/>
  <c r="C29" i="11"/>
  <c r="B29" i="11"/>
  <c r="I28" i="11"/>
  <c r="H28" i="11"/>
  <c r="G28" i="11"/>
  <c r="F28" i="11"/>
  <c r="E28" i="11"/>
  <c r="D28" i="11"/>
  <c r="C28" i="11"/>
  <c r="B28" i="11"/>
  <c r="I27" i="11"/>
  <c r="H27" i="11"/>
  <c r="G27" i="11"/>
  <c r="F27" i="11"/>
  <c r="E27" i="11"/>
  <c r="D27" i="11"/>
  <c r="C27" i="11"/>
  <c r="B27" i="11"/>
  <c r="I26" i="11"/>
  <c r="H26" i="11"/>
  <c r="G26" i="11"/>
  <c r="F26" i="11"/>
  <c r="E26" i="11"/>
  <c r="D26" i="11"/>
  <c r="C26" i="11"/>
  <c r="B26" i="11"/>
  <c r="I25" i="11"/>
  <c r="H25" i="11"/>
  <c r="G25" i="11"/>
  <c r="F25" i="11"/>
  <c r="E25" i="11"/>
  <c r="D25" i="11"/>
  <c r="C25" i="11"/>
  <c r="B25" i="11"/>
  <c r="I24" i="11"/>
  <c r="H24" i="11"/>
  <c r="G24" i="11"/>
  <c r="F24" i="11"/>
  <c r="E24" i="11"/>
  <c r="D24" i="11"/>
  <c r="C24" i="11"/>
  <c r="B24" i="11"/>
  <c r="I23" i="11"/>
  <c r="H23" i="11"/>
  <c r="G23" i="11"/>
  <c r="F23" i="11"/>
  <c r="E23" i="11"/>
  <c r="D23" i="11"/>
  <c r="C23" i="11"/>
  <c r="B23" i="11"/>
  <c r="I22" i="11"/>
  <c r="H22" i="11"/>
  <c r="G22" i="11"/>
  <c r="F22" i="11"/>
  <c r="E22" i="11"/>
  <c r="D22" i="11"/>
  <c r="C22" i="11"/>
  <c r="B22" i="11"/>
  <c r="I21" i="11"/>
  <c r="H21" i="11"/>
  <c r="G21" i="11"/>
  <c r="F21" i="11"/>
  <c r="E21" i="11"/>
  <c r="D21" i="11"/>
  <c r="C21" i="11"/>
  <c r="B21" i="11"/>
  <c r="I20" i="11"/>
  <c r="H20" i="11"/>
  <c r="G20" i="11"/>
  <c r="F20" i="11"/>
  <c r="E20" i="11"/>
  <c r="D20" i="11"/>
  <c r="C20" i="11"/>
  <c r="B20" i="11"/>
  <c r="I19" i="11"/>
  <c r="H19" i="11"/>
  <c r="G19" i="11"/>
  <c r="F19" i="11"/>
  <c r="E19" i="11"/>
  <c r="D19" i="11"/>
  <c r="C19" i="11"/>
  <c r="B19" i="11"/>
  <c r="I18" i="11"/>
  <c r="H18" i="11"/>
  <c r="G18" i="11"/>
  <c r="F18" i="11"/>
  <c r="E18" i="11"/>
  <c r="D18" i="11"/>
  <c r="C18" i="11"/>
  <c r="B18" i="11"/>
  <c r="I17" i="11"/>
  <c r="H17" i="11"/>
  <c r="G17" i="11"/>
  <c r="F17" i="11"/>
  <c r="E17" i="11"/>
  <c r="D17" i="11"/>
  <c r="C17" i="11"/>
  <c r="B17" i="11"/>
  <c r="I16" i="11"/>
  <c r="H16" i="11"/>
  <c r="G16" i="11"/>
  <c r="F16" i="11"/>
  <c r="E16" i="11"/>
  <c r="D16" i="11"/>
  <c r="C16" i="11"/>
  <c r="B16" i="11"/>
  <c r="I15" i="11"/>
  <c r="H15" i="11"/>
  <c r="G15" i="11"/>
  <c r="F15" i="11"/>
  <c r="E15" i="11"/>
  <c r="D15" i="11"/>
  <c r="C15" i="11"/>
  <c r="B15" i="11"/>
  <c r="I14" i="11"/>
  <c r="H14" i="11"/>
  <c r="G14" i="11"/>
  <c r="F14" i="11"/>
  <c r="E14" i="11"/>
  <c r="D14" i="11"/>
  <c r="C14" i="11"/>
  <c r="B14" i="11"/>
  <c r="I13" i="11"/>
  <c r="H13" i="11"/>
  <c r="G13" i="11"/>
  <c r="F13" i="11"/>
  <c r="E13" i="11"/>
  <c r="D13" i="11"/>
  <c r="C13" i="11"/>
  <c r="B13" i="11"/>
  <c r="I12" i="11"/>
  <c r="H12" i="11"/>
  <c r="G12" i="11"/>
  <c r="F12" i="11"/>
  <c r="E12" i="11"/>
  <c r="D12" i="11"/>
  <c r="C12" i="11"/>
  <c r="B12" i="11"/>
  <c r="I11" i="11"/>
  <c r="H11" i="11"/>
  <c r="G11" i="11"/>
  <c r="F11" i="11"/>
  <c r="E11" i="11"/>
  <c r="D11" i="11"/>
  <c r="C11" i="11"/>
  <c r="B11" i="11"/>
  <c r="I10" i="11"/>
  <c r="H10" i="11"/>
  <c r="G10" i="11"/>
  <c r="F10" i="11"/>
  <c r="E10" i="11"/>
  <c r="D10" i="11"/>
  <c r="C10" i="11"/>
  <c r="B10" i="11"/>
  <c r="I9" i="11"/>
  <c r="H9" i="11"/>
  <c r="G9" i="11"/>
  <c r="F9" i="11"/>
  <c r="E9" i="11"/>
  <c r="D9" i="11"/>
  <c r="C9" i="11"/>
  <c r="B9" i="11"/>
  <c r="I8" i="11"/>
  <c r="H8" i="11"/>
  <c r="G8" i="11"/>
  <c r="F8" i="11"/>
  <c r="E8" i="11"/>
  <c r="D8" i="11"/>
  <c r="C8" i="11"/>
  <c r="B8" i="11"/>
  <c r="I7" i="11"/>
  <c r="H7" i="11"/>
  <c r="G7" i="11"/>
  <c r="F7" i="11"/>
  <c r="E7" i="11"/>
  <c r="D7" i="11"/>
  <c r="C7" i="11"/>
  <c r="B7" i="11"/>
  <c r="I6" i="11"/>
  <c r="H6" i="11"/>
  <c r="G6" i="11"/>
  <c r="F6" i="11"/>
  <c r="E6" i="11"/>
  <c r="D6" i="11"/>
  <c r="C6" i="11"/>
  <c r="B6" i="11"/>
  <c r="I5" i="11"/>
  <c r="H5" i="11"/>
  <c r="G5" i="11"/>
  <c r="F5" i="11"/>
  <c r="E5" i="11"/>
  <c r="D5" i="11"/>
  <c r="C5" i="11"/>
  <c r="B5" i="11"/>
  <c r="I4" i="11"/>
  <c r="H4" i="11"/>
  <c r="G4" i="11"/>
  <c r="F4" i="11"/>
  <c r="E4" i="11"/>
  <c r="D4" i="11"/>
  <c r="C4" i="11"/>
  <c r="B4" i="11"/>
  <c r="I3" i="11"/>
  <c r="H3" i="11"/>
  <c r="G3" i="11"/>
  <c r="F3" i="11"/>
  <c r="E3" i="11"/>
  <c r="D3" i="11"/>
  <c r="C3" i="11"/>
  <c r="B3" i="11"/>
  <c r="C2" i="12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</calcChain>
</file>

<file path=xl/sharedStrings.xml><?xml version="1.0" encoding="utf-8"?>
<sst xmlns="http://schemas.openxmlformats.org/spreadsheetml/2006/main" count="443" uniqueCount="182">
  <si>
    <t>name</t>
  </si>
  <si>
    <t>vn_kv</t>
  </si>
  <si>
    <t>zone</t>
  </si>
  <si>
    <t>in_service</t>
  </si>
  <si>
    <t>bus1</t>
  </si>
  <si>
    <t>bus2</t>
  </si>
  <si>
    <t>bus3</t>
  </si>
  <si>
    <t>bus4</t>
  </si>
  <si>
    <t>type</t>
  </si>
  <si>
    <t>100 MVA 220/110 kV</t>
  </si>
  <si>
    <t>TR1</t>
  </si>
  <si>
    <t>load1</t>
  </si>
  <si>
    <t>load2</t>
  </si>
  <si>
    <t>load3</t>
  </si>
  <si>
    <t>controllable</t>
  </si>
  <si>
    <t>p_mw</t>
  </si>
  <si>
    <t>min_p_mw</t>
  </si>
  <si>
    <t>max_p_mw</t>
  </si>
  <si>
    <t>g0</t>
  </si>
  <si>
    <t>g1</t>
  </si>
  <si>
    <t>node</t>
  </si>
  <si>
    <t>node_p</t>
  </si>
  <si>
    <t>node_s</t>
  </si>
  <si>
    <t>eg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</si>
  <si>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</si>
  <si>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</si>
  <si>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</si>
  <si>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</si>
  <si>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</si>
  <si>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</si>
  <si>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</si>
  <si>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</si>
  <si>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</si>
  <si>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</si>
  <si>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</si>
  <si>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</si>
  <si>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</si>
  <si>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</si>
  <si>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</si>
  <si>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</si>
  <si>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</si>
  <si>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</si>
  <si>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</si>
  <si>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</si>
  <si>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</si>
  <si>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149-AL1/24-ST1A 110.0</t>
  </si>
  <si>
    <t>ol</t>
  </si>
  <si>
    <t>line1</t>
  </si>
  <si>
    <t>line2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</si>
  <si>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</si>
  <si>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</si>
  <si>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</si>
  <si>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</si>
  <si>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</si>
  <si>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</si>
  <si>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</si>
  <si>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</si>
  <si>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</si>
  <si>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</si>
  <si>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</si>
  <si>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</si>
  <si>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</si>
  <si>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</si>
  <si>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</si>
  <si>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</si>
  <si>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</si>
  <si>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</si>
  <si>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</si>
  <si>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</si>
  <si>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</si>
  <si>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</si>
  <si>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</si>
  <si>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</si>
  <si>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</si>
  <si>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</si>
  <si>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</si>
  <si>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</si>
  <si>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</si>
  <si>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</si>
  <si>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</si>
  <si>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</si>
  <si>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</si>
  <si>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</si>
  <si>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</si>
  <si>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</si>
  <si>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</si>
  <si>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</si>
  <si>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</si>
  <si>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</si>
  <si>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</si>
  <si>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</si>
  <si>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</si>
  <si>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</si>
  <si>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</si>
  <si>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</si>
  <si>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</si>
  <si>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</si>
  <si>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</si>
  <si>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</si>
  <si>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ext_grid</t>
  </si>
  <si>
    <t>gen</t>
  </si>
  <si>
    <t>fragility_curve</t>
  </si>
  <si>
    <t>kf</t>
  </si>
  <si>
    <t>resilienceFull</t>
  </si>
  <si>
    <t>weatherTTR</t>
  </si>
  <si>
    <t>True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</si>
  <si>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</si>
  <si>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</si>
  <si>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</si>
  <si>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</si>
  <si>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</si>
  <si>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</si>
  <si>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</si>
  <si>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</si>
  <si>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</si>
  <si>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</si>
  <si>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</si>
  <si>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</si>
  <si>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</si>
  <si>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</si>
  <si>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</si>
  <si>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</si>
  <si>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</si>
  <si>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</si>
  <si>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</si>
  <si>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</si>
  <si>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</si>
  <si>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</si>
  <si>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</si>
  <si>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</si>
  <si>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</si>
  <si>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</si>
  <si>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bus17</t>
  </si>
  <si>
    <t>bus18</t>
  </si>
  <si>
    <t>load6</t>
  </si>
  <si>
    <t>load9</t>
  </si>
  <si>
    <t>load11</t>
  </si>
  <si>
    <t>load14</t>
  </si>
  <si>
    <t>load17</t>
  </si>
  <si>
    <t>g7</t>
  </si>
  <si>
    <t>g18</t>
  </si>
  <si>
    <t>g11</t>
  </si>
  <si>
    <t>g16</t>
  </si>
  <si>
    <t>delta x</t>
  </si>
  <si>
    <t>delta y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</si>
  <si>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</si>
  <si>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</si>
  <si>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</si>
  <si>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</si>
  <si>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</si>
  <si>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</si>
  <si>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</si>
  <si>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</si>
  <si>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</si>
  <si>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</si>
  <si>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failureProb</t>
  </si>
  <si>
    <t>normalTTR</t>
  </si>
  <si>
    <t>int</t>
  </si>
  <si>
    <t>load</t>
  </si>
  <si>
    <t>slack</t>
  </si>
  <si>
    <t>lineSpan</t>
  </si>
  <si>
    <t>0.2</t>
  </si>
  <si>
    <t>towers_1</t>
  </si>
  <si>
    <t>towers_2</t>
  </si>
  <si>
    <t>element</t>
  </si>
  <si>
    <t>et</t>
  </si>
  <si>
    <t>in_ka</t>
  </si>
  <si>
    <t>closed</t>
  </si>
  <si>
    <t>associated elements</t>
  </si>
  <si>
    <t>ignore montecarlo</t>
  </si>
  <si>
    <t>return_period</t>
  </si>
  <si>
    <t>rp1</t>
  </si>
  <si>
    <t>rp2</t>
  </si>
  <si>
    <t>rp3</t>
  </si>
  <si>
    <t>rp4</t>
  </si>
  <si>
    <t>rp5</t>
  </si>
  <si>
    <t>rp6</t>
  </si>
  <si>
    <t>gen_1</t>
  </si>
  <si>
    <t>gen_2</t>
  </si>
  <si>
    <t>interpolation method</t>
  </si>
  <si>
    <t>0: Step - 1: Linear - 2: Polynomial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</si>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</sst>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1" fontId="0" fillId="0" borderId="0" xfId="0" applyNumberFormat="1"/>
    <xf numFmtId="0" fontId="3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6"/>
  <sheetViews>
    <sheetView workbookViewId="0">
      <selection activeCell="C11" sqref="C11"/>
    </sheetView>
  </sheetViews>
  <sheetFormatPr defaultRowHeight="15" x14ac:dyDescent="0.25"/>
  <cols>
    <col min="1" max="1" width="20.42578125" bestFit="1" customWidth="1"/>
    <col min="2" max="2" width="17.28515625" bestFit="1" customWidth="1"/>
    <col min="3" max="3" width="18.28515625" bestFit="1" customWidth="1"/>
    <col min="6" max="6" width="15.5703125" bestFit="1" customWidth="1"/>
  </cols>
  <sheetData>
    <row r="1" spans="1:6" x14ac:dyDescent="0.25">
      <c r="A1" s="4" t="s">
        <v>146</v>
      </c>
      <c r="B1" s="4" t="s">
        <v>151</v>
      </c>
      <c r="C1" s="4" t="s">
        <v>153</v>
      </c>
    </row>
    <row r="2" spans="1:6" x14ac:dyDescent="0.25">
      <c r="A2" t="s">
        <v>147</v>
      </c>
      <c r="B2" t="s">
        <v>152</v>
      </c>
      <c r="C2" s="3">
        <f>F2+TIME(1,0,0)</f>
        <v>44562.041666666664</v>
      </c>
      <c r="F2" s="5">
        <v>44562</v>
      </c>
    </row>
    <row r="3" spans="1:6" x14ac:dyDescent="0.25">
      <c r="A3" t="s">
        <v>148</v>
      </c>
      <c r="B3" t="s">
        <v>157</v>
      </c>
      <c r="C3">
        <v>40</v>
      </c>
    </row>
    <row r="4" spans="1:6" x14ac:dyDescent="0.25">
      <c r="A4" t="s">
        <v>149</v>
      </c>
      <c r="B4" t="s">
        <v>152</v>
      </c>
      <c r="C4" s="3">
        <v>44562.5</v>
      </c>
    </row>
    <row r="5" spans="1:6" x14ac:dyDescent="0.25">
      <c r="A5" t="s">
        <v>150</v>
      </c>
      <c r="B5" t="s">
        <v>157</v>
      </c>
      <c r="C5">
        <v>5</v>
      </c>
    </row>
    <row r="6" spans="1:6" x14ac:dyDescent="0.25">
      <c r="A6" t="s">
        <v>179</v>
      </c>
      <c r="B6" t="s">
        <v>157</v>
      </c>
      <c r="C6">
        <v>0</v>
      </c>
      <c r="F6" t="s">
        <v>180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48EE5-6CF5-4D91-BE31-E59CF33F6687}">
  <dimension ref="A1:I11"/>
  <sheetViews>
    <sheetView workbookViewId="0">
      <selection activeCell="H14" sqref="H14"/>
    </sheetView>
  </sheetViews>
  <sheetFormatPr defaultRowHeight="15" x14ac:dyDescent="0.25"/>
  <cols>
    <col min="1" max="1" width="12" bestFit="1" customWidth="1"/>
    <col min="7" max="7" width="12.85546875" bestFit="1" customWidth="1"/>
    <col min="8" max="8" width="40" bestFit="1" customWidth="1"/>
    <col min="9" max="9" width="20.85546875" bestFit="1" customWidth="1"/>
  </cols>
  <sheetData>
    <row r="1" spans="1:9" x14ac:dyDescent="0.25">
      <c r="A1" t="s">
        <v>0</v>
      </c>
      <c r="B1" t="s">
        <v>20</v>
      </c>
      <c r="C1" t="s">
        <v>164</v>
      </c>
      <c r="D1" t="s">
        <v>165</v>
      </c>
      <c r="E1" t="s">
        <v>8</v>
      </c>
      <c r="F1" t="s">
        <v>166</v>
      </c>
      <c r="G1" t="s">
        <v>167</v>
      </c>
      <c r="H1" t="s">
        <v>168</v>
      </c>
      <c r="I1" t="s">
        <v>169</v>
      </c>
    </row>
    <row r="2" spans="1:9" x14ac:dyDescent="0.25">
      <c r="G2" s="2"/>
      <c r="I2" s="2"/>
    </row>
    <row r="3" spans="1:9" x14ac:dyDescent="0.25">
      <c r="G3" s="2"/>
      <c r="H3" s="2"/>
      <c r="I3" s="2"/>
    </row>
    <row r="4" spans="1:9" x14ac:dyDescent="0.25">
      <c r="G4" s="2"/>
      <c r="I4" s="2"/>
    </row>
    <row r="5" spans="1:9" x14ac:dyDescent="0.25">
      <c r="G5" s="2"/>
      <c r="H5" s="2"/>
      <c r="I5" s="2"/>
    </row>
    <row r="6" spans="1:9" x14ac:dyDescent="0.25">
      <c r="G6" s="2"/>
      <c r="H6" s="2"/>
      <c r="I6" s="2"/>
    </row>
    <row r="7" spans="1:9" x14ac:dyDescent="0.25">
      <c r="G7" s="2"/>
      <c r="H7" s="2"/>
      <c r="I7" s="2"/>
    </row>
    <row r="8" spans="1:9" x14ac:dyDescent="0.25">
      <c r="G8" s="2"/>
      <c r="H8" s="2"/>
      <c r="I8" s="2"/>
    </row>
    <row r="9" spans="1:9" x14ac:dyDescent="0.25">
      <c r="G9" s="2"/>
      <c r="H9" s="2"/>
      <c r="I9" s="2"/>
    </row>
    <row r="10" spans="1:9" x14ac:dyDescent="0.25">
      <c r="G10" s="2"/>
      <c r="H10" s="2"/>
      <c r="I10" s="2"/>
    </row>
    <row r="11" spans="1:9" x14ac:dyDescent="0.25">
      <c r="G11" s="2"/>
      <c r="H1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2"/>
  <sheetViews>
    <sheetView workbookViewId="0">
      <selection activeCell="D8" sqref="D8"/>
    </sheetView>
  </sheetViews>
  <sheetFormatPr defaultRowHeight="15" x14ac:dyDescent="0.25"/>
  <cols>
    <col min="1" max="1" width="21.42578125" customWidth="1"/>
    <col min="2" max="2" width="13.5703125" bestFit="1" customWidth="1"/>
    <col min="3" max="3" width="13.7109375" bestFit="1" customWidth="1"/>
    <col min="4" max="4" width="11.7109375" bestFit="1" customWidth="1"/>
    <col min="5" max="5" width="14.5703125" bestFit="1" customWidth="1"/>
    <col min="6" max="6" width="14.7109375" bestFit="1" customWidth="1"/>
    <col min="7" max="7" width="12.7109375" bestFit="1" customWidth="1"/>
    <col min="8" max="8" width="8.7109375" bestFit="1" customWidth="1"/>
    <col min="9" max="9" width="11.7109375" bestFit="1" customWidth="1"/>
    <col min="10" max="10" width="12.7109375" bestFit="1" customWidth="1"/>
  </cols>
  <sheetData>
    <row r="1" spans="1:11" x14ac:dyDescent="0.25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8</v>
      </c>
    </row>
    <row r="2" spans="1:11" x14ac:dyDescent="0.25">
      <c r="A2" s="1" t="s">
        <v>45</v>
      </c>
      <c r="B2">
        <v>0.19400000000000001</v>
      </c>
      <c r="C2">
        <v>0.41</v>
      </c>
      <c r="D2">
        <v>8.75</v>
      </c>
      <c r="H2">
        <v>0.47</v>
      </c>
      <c r="K2" t="s">
        <v>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6"/>
  <sheetViews>
    <sheetView workbookViewId="0">
      <selection activeCell="K20" sqref="K20"/>
    </sheetView>
  </sheetViews>
  <sheetFormatPr defaultRowHeight="15" x14ac:dyDescent="0.25"/>
  <cols>
    <col min="1" max="1" width="6" bestFit="1" customWidth="1"/>
    <col min="2" max="2" width="8.28515625" bestFit="1" customWidth="1"/>
    <col min="3" max="3" width="16.42578125" bestFit="1" customWidth="1"/>
    <col min="4" max="4" width="8" bestFit="1" customWidth="1"/>
    <col min="5" max="5" width="17.7109375" bestFit="1" customWidth="1"/>
    <col min="6" max="6" width="8" bestFit="1" customWidth="1"/>
    <col min="7" max="7" width="17.5703125" bestFit="1" customWidth="1"/>
    <col min="8" max="8" width="18.7109375" bestFit="1" customWidth="1"/>
  </cols>
  <sheetData>
    <row r="1" spans="1:8" x14ac:dyDescent="0.25">
      <c r="A1" t="s">
        <v>0</v>
      </c>
      <c r="B1" t="s">
        <v>8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</row>
    <row r="2" spans="1:8" x14ac:dyDescent="0.25">
      <c r="A2" t="s">
        <v>23</v>
      </c>
      <c r="B2" t="s">
        <v>99</v>
      </c>
      <c r="C2">
        <v>0</v>
      </c>
      <c r="E2">
        <v>0</v>
      </c>
    </row>
    <row r="3" spans="1:8" x14ac:dyDescent="0.25">
      <c r="A3" t="s">
        <v>18</v>
      </c>
      <c r="B3" t="s">
        <v>100</v>
      </c>
      <c r="C3">
        <v>0</v>
      </c>
      <c r="E3">
        <v>0</v>
      </c>
    </row>
    <row r="4" spans="1:8" x14ac:dyDescent="0.25">
      <c r="A4" t="s">
        <v>19</v>
      </c>
      <c r="B4" t="s">
        <v>100</v>
      </c>
      <c r="C4">
        <v>0</v>
      </c>
      <c r="E4">
        <v>0</v>
      </c>
    </row>
    <row r="5" spans="1:8" x14ac:dyDescent="0.25">
      <c r="A5" t="s">
        <v>139</v>
      </c>
      <c r="B5" t="s">
        <v>100</v>
      </c>
      <c r="C5">
        <v>0</v>
      </c>
      <c r="E5">
        <v>0</v>
      </c>
    </row>
    <row r="6" spans="1:8" x14ac:dyDescent="0.25">
      <c r="A6" t="s">
        <v>140</v>
      </c>
      <c r="B6" t="s">
        <v>100</v>
      </c>
      <c r="C6">
        <v>0</v>
      </c>
      <c r="E6">
        <v>0</v>
      </c>
    </row>
    <row r="7" spans="1:8" x14ac:dyDescent="0.25">
      <c r="A7" t="s">
        <v>141</v>
      </c>
      <c r="B7" t="s">
        <v>100</v>
      </c>
      <c r="C7">
        <v>0</v>
      </c>
      <c r="E7">
        <v>0</v>
      </c>
    </row>
    <row r="8" spans="1:8" x14ac:dyDescent="0.25">
      <c r="A8" t="s">
        <v>142</v>
      </c>
      <c r="B8" t="s">
        <v>100</v>
      </c>
      <c r="C8">
        <v>0</v>
      </c>
      <c r="E8">
        <v>0</v>
      </c>
    </row>
    <row r="9" spans="1:8" x14ac:dyDescent="0.25">
      <c r="A9" t="s">
        <v>11</v>
      </c>
      <c r="B9" t="s">
        <v>158</v>
      </c>
      <c r="C9">
        <v>-1</v>
      </c>
      <c r="E9">
        <v>-1</v>
      </c>
    </row>
    <row r="10" spans="1:8" x14ac:dyDescent="0.25">
      <c r="A10" t="s">
        <v>12</v>
      </c>
      <c r="B10" t="s">
        <v>158</v>
      </c>
      <c r="C10">
        <v>-1</v>
      </c>
      <c r="E10">
        <v>-1</v>
      </c>
    </row>
    <row r="11" spans="1:8" x14ac:dyDescent="0.25">
      <c r="A11" t="s">
        <v>13</v>
      </c>
      <c r="B11" t="s">
        <v>158</v>
      </c>
      <c r="C11">
        <v>-1</v>
      </c>
      <c r="E11">
        <v>-1</v>
      </c>
    </row>
    <row r="12" spans="1:8" x14ac:dyDescent="0.25">
      <c r="A12" t="s">
        <v>134</v>
      </c>
      <c r="B12" t="s">
        <v>158</v>
      </c>
      <c r="C12">
        <v>-1</v>
      </c>
      <c r="E12">
        <v>-1</v>
      </c>
    </row>
    <row r="13" spans="1:8" x14ac:dyDescent="0.25">
      <c r="A13" t="s">
        <v>135</v>
      </c>
      <c r="B13" t="s">
        <v>158</v>
      </c>
      <c r="C13">
        <v>-1</v>
      </c>
      <c r="E13">
        <v>-1</v>
      </c>
    </row>
    <row r="14" spans="1:8" x14ac:dyDescent="0.25">
      <c r="A14" t="s">
        <v>136</v>
      </c>
      <c r="B14" t="s">
        <v>158</v>
      </c>
      <c r="C14">
        <v>-1</v>
      </c>
      <c r="E14">
        <v>-1</v>
      </c>
    </row>
    <row r="15" spans="1:8" x14ac:dyDescent="0.25">
      <c r="A15" t="s">
        <v>137</v>
      </c>
      <c r="B15" t="s">
        <v>158</v>
      </c>
      <c r="C15">
        <v>-1</v>
      </c>
      <c r="E15">
        <v>-1</v>
      </c>
    </row>
    <row r="16" spans="1:8" x14ac:dyDescent="0.25">
      <c r="A16" t="s">
        <v>138</v>
      </c>
      <c r="B16" t="s">
        <v>158</v>
      </c>
      <c r="C16">
        <v>-1</v>
      </c>
      <c r="E16">
        <v>-1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U50"/>
  <sheetViews>
    <sheetView workbookViewId="0">
      <selection activeCell="A31" sqref="A31"/>
    </sheetView>
  </sheetViews>
  <sheetFormatPr defaultRowHeight="15" x14ac:dyDescent="0.25"/>
  <cols>
    <col min="1" max="1" width="18.28515625" bestFit="1" customWidth="1"/>
    <col min="2" max="9" width="12" customWidth="1"/>
    <col min="10" max="17" width="12.7109375" bestFit="1" customWidth="1"/>
  </cols>
  <sheetData>
    <row r="1" spans="1:21" x14ac:dyDescent="0.25">
      <c r="A1" t="s">
        <v>145</v>
      </c>
      <c r="B1" t="s">
        <v>11</v>
      </c>
      <c r="C1" t="s">
        <v>12</v>
      </c>
      <c r="D1" t="s">
        <v>13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</row>
    <row r="2" spans="1:21" x14ac:dyDescent="0.25">
      <c r="A2" t="s">
        <v>146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</row>
    <row r="3" spans="1:21" x14ac:dyDescent="0.25">
      <c r="A3" s="3">
        <f>DATE(2022,1,1)+TIME(0,0,0)</f>
        <v>44562</v>
      </c>
      <c r="B3">
        <f>N3*$M$3</f>
        <v>294.21799405131799</v>
      </c>
      <c r="C3">
        <f t="shared" ref="C3:C50" si="0">O3*$M$3</f>
        <v>191.41470544397401</v>
      </c>
      <c r="D3">
        <f t="shared" ref="D3:D50" si="1">P3*$M$3</f>
        <v>21.168152320814748</v>
      </c>
      <c r="E3">
        <f t="shared" ref="E3:E50" si="2">Q3*$M$3</f>
        <v>47.009076066597899</v>
      </c>
      <c r="F3">
        <f t="shared" ref="F3:F50" si="3">R3*$M$3</f>
        <v>16.340925416841252</v>
      </c>
      <c r="G3">
        <f t="shared" ref="G3:G50" si="4">S3*$M$3</f>
        <v>28.231579920259698</v>
      </c>
      <c r="H3">
        <f t="shared" ref="H3:H50" si="5">T3*$M$3</f>
        <v>18.49814956171835</v>
      </c>
      <c r="I3">
        <f t="shared" ref="I3:I50" si="6">U3*$M$3</f>
        <v>21.371639409315751</v>
      </c>
      <c r="J3">
        <f>SUM(B3:I3)</f>
        <v>638.2522221908398</v>
      </c>
      <c r="M3">
        <v>5</v>
      </c>
      <c r="N3">
        <v>58.8435988102636</v>
      </c>
      <c r="O3">
        <v>38.2829410887948</v>
      </c>
      <c r="P3">
        <v>4.2336304641629496</v>
      </c>
      <c r="Q3">
        <v>9.4018152133195798</v>
      </c>
      <c r="R3">
        <v>3.26818508336825</v>
      </c>
      <c r="S3">
        <v>5.6463159840519399</v>
      </c>
      <c r="T3">
        <v>3.6996299123436698</v>
      </c>
      <c r="U3">
        <v>4.27432788186315</v>
      </c>
    </row>
    <row r="4" spans="1:21" x14ac:dyDescent="0.25">
      <c r="A4" s="3">
        <f>A3+TIME(1,0,0)</f>
        <v>44562.041666666664</v>
      </c>
      <c r="B4">
        <f t="shared" ref="B4:B50" si="7">N4*$M$3</f>
        <v>241.71672767745201</v>
      </c>
      <c r="C4">
        <f t="shared" si="0"/>
        <v>329.76324646224953</v>
      </c>
      <c r="D4">
        <f t="shared" si="1"/>
        <v>6.5516283754893001</v>
      </c>
      <c r="E4">
        <f t="shared" si="2"/>
        <v>20.8858503004795</v>
      </c>
      <c r="F4">
        <f t="shared" si="3"/>
        <v>1.9477235659960048</v>
      </c>
      <c r="G4">
        <f t="shared" si="4"/>
        <v>35.656441738070299</v>
      </c>
      <c r="H4">
        <f t="shared" si="5"/>
        <v>18.511494973593699</v>
      </c>
      <c r="I4">
        <f t="shared" si="6"/>
        <v>28.105959665329753</v>
      </c>
      <c r="J4">
        <f t="shared" ref="J4:J50" si="8">SUM(B4:I4)</f>
        <v>683.13907275866018</v>
      </c>
      <c r="N4">
        <v>48.3433455354904</v>
      </c>
      <c r="O4">
        <v>65.952649292449905</v>
      </c>
      <c r="P4">
        <v>1.31032567509786</v>
      </c>
      <c r="Q4">
        <v>4.1771700600959001</v>
      </c>
      <c r="R4">
        <v>0.38954471319920098</v>
      </c>
      <c r="S4">
        <v>7.1312883476140598</v>
      </c>
      <c r="T4">
        <v>3.7022989947187401</v>
      </c>
      <c r="U4">
        <v>5.6211919330659503</v>
      </c>
    </row>
    <row r="5" spans="1:21" x14ac:dyDescent="0.25">
      <c r="A5" s="3">
        <f t="shared" ref="A5:A50" si="9">A4+TIME(1,0,0)</f>
        <v>44562.083333333328</v>
      </c>
      <c r="B5">
        <f t="shared" si="7"/>
        <v>156.2362569640095</v>
      </c>
      <c r="C5">
        <f t="shared" si="0"/>
        <v>191.36307212008549</v>
      </c>
      <c r="D5">
        <f t="shared" si="1"/>
        <v>3.9975508672317348</v>
      </c>
      <c r="E5">
        <f t="shared" si="2"/>
        <v>15.373588500254399</v>
      </c>
      <c r="F5">
        <f t="shared" si="3"/>
        <v>44.467621765177299</v>
      </c>
      <c r="G5">
        <f t="shared" si="4"/>
        <v>4.9570485566215998</v>
      </c>
      <c r="H5">
        <f t="shared" si="5"/>
        <v>25.821639616447651</v>
      </c>
      <c r="I5">
        <f t="shared" si="6"/>
        <v>9.1282470045272994</v>
      </c>
      <c r="J5">
        <f t="shared" si="8"/>
        <v>451.34502539435493</v>
      </c>
      <c r="N5">
        <v>31.2472513928019</v>
      </c>
      <c r="O5">
        <v>38.2726144240171</v>
      </c>
      <c r="P5">
        <v>0.79951017344634701</v>
      </c>
      <c r="Q5">
        <v>3.0747177000508801</v>
      </c>
      <c r="R5">
        <v>8.8935243530354597</v>
      </c>
      <c r="S5">
        <v>0.99140971132431999</v>
      </c>
      <c r="T5">
        <v>5.1643279232895303</v>
      </c>
      <c r="U5">
        <v>1.82564940090546</v>
      </c>
    </row>
    <row r="6" spans="1:21" x14ac:dyDescent="0.25">
      <c r="A6" s="3">
        <f t="shared" si="9"/>
        <v>44562.124999999993</v>
      </c>
      <c r="B6">
        <f t="shared" si="7"/>
        <v>158.12535726987102</v>
      </c>
      <c r="C6">
        <f t="shared" si="0"/>
        <v>68.585185994575511</v>
      </c>
      <c r="D6">
        <f t="shared" si="1"/>
        <v>29.507507883899549</v>
      </c>
      <c r="E6">
        <f t="shared" si="2"/>
        <v>46.698986205525451</v>
      </c>
      <c r="F6">
        <f t="shared" si="3"/>
        <v>10.562522211575951</v>
      </c>
      <c r="G6">
        <f t="shared" si="4"/>
        <v>32.932855445849654</v>
      </c>
      <c r="H6">
        <f t="shared" si="5"/>
        <v>15.139846339278751</v>
      </c>
      <c r="I6">
        <f t="shared" si="6"/>
        <v>15.708574163724149</v>
      </c>
      <c r="J6">
        <f t="shared" si="8"/>
        <v>377.26083551430003</v>
      </c>
      <c r="N6">
        <v>31.625071453974201</v>
      </c>
      <c r="O6">
        <v>13.717037198915101</v>
      </c>
      <c r="P6">
        <v>5.9015015767799097</v>
      </c>
      <c r="Q6">
        <v>9.3397972411050905</v>
      </c>
      <c r="R6">
        <v>2.1125044423151902</v>
      </c>
      <c r="S6">
        <v>6.5865710891699303</v>
      </c>
      <c r="T6">
        <v>3.0279692678557502</v>
      </c>
      <c r="U6">
        <v>3.1417148327448299</v>
      </c>
    </row>
    <row r="7" spans="1:21" x14ac:dyDescent="0.25">
      <c r="A7" s="3">
        <f t="shared" si="9"/>
        <v>44562.166666666657</v>
      </c>
      <c r="B7">
        <f t="shared" si="7"/>
        <v>247.83620422220599</v>
      </c>
      <c r="C7">
        <f t="shared" si="0"/>
        <v>58.362010291136002</v>
      </c>
      <c r="D7">
        <f t="shared" si="1"/>
        <v>1.8915939518554201</v>
      </c>
      <c r="E7">
        <f t="shared" si="2"/>
        <v>30.88259735951555</v>
      </c>
      <c r="F7">
        <f t="shared" si="3"/>
        <v>32.188579901159301</v>
      </c>
      <c r="G7">
        <f t="shared" si="4"/>
        <v>33.404046696543503</v>
      </c>
      <c r="H7">
        <f t="shared" si="5"/>
        <v>14.057153077671449</v>
      </c>
      <c r="I7">
        <f t="shared" si="6"/>
        <v>12.2020182929984</v>
      </c>
      <c r="J7">
        <f t="shared" si="8"/>
        <v>430.82420379308564</v>
      </c>
      <c r="N7">
        <v>49.567240844441201</v>
      </c>
      <c r="O7">
        <v>11.672402058227201</v>
      </c>
      <c r="P7">
        <v>0.37831879037108401</v>
      </c>
      <c r="Q7">
        <v>6.1765194719031102</v>
      </c>
      <c r="R7">
        <v>6.43771598023186</v>
      </c>
      <c r="S7">
        <v>6.6808093393087002</v>
      </c>
      <c r="T7">
        <v>2.8114306155342899</v>
      </c>
      <c r="U7">
        <v>2.44040365859968</v>
      </c>
    </row>
    <row r="8" spans="1:21" x14ac:dyDescent="0.25">
      <c r="A8" s="3">
        <f t="shared" si="9"/>
        <v>44562.208333333321</v>
      </c>
      <c r="B8">
        <f t="shared" si="7"/>
        <v>260.850703055417</v>
      </c>
      <c r="C8">
        <f t="shared" si="0"/>
        <v>92.605518018929999</v>
      </c>
      <c r="D8">
        <f t="shared" si="1"/>
        <v>46.102789229810043</v>
      </c>
      <c r="E8">
        <f t="shared" si="2"/>
        <v>18.097034089401149</v>
      </c>
      <c r="F8">
        <f t="shared" si="3"/>
        <v>18.2707431005127</v>
      </c>
      <c r="G8">
        <f t="shared" si="4"/>
        <v>27.571771320126249</v>
      </c>
      <c r="H8">
        <f t="shared" si="5"/>
        <v>34.769894356158446</v>
      </c>
      <c r="I8">
        <f t="shared" si="6"/>
        <v>8.4403475853385999</v>
      </c>
      <c r="J8">
        <f t="shared" si="8"/>
        <v>506.70880075569414</v>
      </c>
      <c r="N8">
        <v>52.170140611083397</v>
      </c>
      <c r="O8">
        <v>18.521103603785999</v>
      </c>
      <c r="P8">
        <v>9.2205578459620092</v>
      </c>
      <c r="Q8">
        <v>3.6194068178802299</v>
      </c>
      <c r="R8">
        <v>3.6541486201025402</v>
      </c>
      <c r="S8">
        <v>5.5143542640252496</v>
      </c>
      <c r="T8">
        <v>6.9539788712316897</v>
      </c>
      <c r="U8">
        <v>1.68806951706772</v>
      </c>
    </row>
    <row r="9" spans="1:21" x14ac:dyDescent="0.25">
      <c r="A9" s="3">
        <f t="shared" si="9"/>
        <v>44562.249999999985</v>
      </c>
      <c r="B9">
        <f t="shared" si="7"/>
        <v>113.34637689364151</v>
      </c>
      <c r="C9">
        <f t="shared" si="0"/>
        <v>300.34620427306049</v>
      </c>
      <c r="D9">
        <f t="shared" si="1"/>
        <v>33.317018933915151</v>
      </c>
      <c r="E9">
        <f t="shared" si="2"/>
        <v>21.237027917726451</v>
      </c>
      <c r="F9">
        <f t="shared" si="3"/>
        <v>41.3082008201024</v>
      </c>
      <c r="G9">
        <f t="shared" si="4"/>
        <v>37.925623311290252</v>
      </c>
      <c r="H9">
        <f t="shared" si="5"/>
        <v>1.2908381765682999</v>
      </c>
      <c r="I9">
        <f t="shared" si="6"/>
        <v>28.807963169901448</v>
      </c>
      <c r="J9">
        <f t="shared" si="8"/>
        <v>577.57925349620598</v>
      </c>
      <c r="N9">
        <v>22.669275378728301</v>
      </c>
      <c r="O9">
        <v>60.069240854612097</v>
      </c>
      <c r="P9">
        <v>6.6634037867830296</v>
      </c>
      <c r="Q9">
        <v>4.24740558354529</v>
      </c>
      <c r="R9">
        <v>8.2616401640204806</v>
      </c>
      <c r="S9">
        <v>7.5851246622580497</v>
      </c>
      <c r="T9">
        <v>0.25816763531365999</v>
      </c>
      <c r="U9">
        <v>5.7615926339802899</v>
      </c>
    </row>
    <row r="10" spans="1:21" x14ac:dyDescent="0.25">
      <c r="A10" s="3">
        <f t="shared" si="9"/>
        <v>44562.29166666665</v>
      </c>
      <c r="B10">
        <f t="shared" si="7"/>
        <v>170.20448695461999</v>
      </c>
      <c r="C10">
        <f t="shared" si="0"/>
        <v>174.48167667795548</v>
      </c>
      <c r="D10">
        <f t="shared" si="1"/>
        <v>41.6582606232394</v>
      </c>
      <c r="E10">
        <f t="shared" si="2"/>
        <v>12.248348299802501</v>
      </c>
      <c r="F10">
        <f t="shared" si="3"/>
        <v>33.322567151161252</v>
      </c>
      <c r="G10">
        <f t="shared" si="4"/>
        <v>22.014371334754998</v>
      </c>
      <c r="H10">
        <f t="shared" si="5"/>
        <v>9.3910379714398999</v>
      </c>
      <c r="I10">
        <f t="shared" si="6"/>
        <v>22.373377782791152</v>
      </c>
      <c r="J10">
        <f t="shared" si="8"/>
        <v>485.69412679576476</v>
      </c>
      <c r="N10">
        <v>34.040897390924002</v>
      </c>
      <c r="O10">
        <v>34.896335335591097</v>
      </c>
      <c r="P10">
        <v>8.3316521246478796</v>
      </c>
      <c r="Q10">
        <v>2.4496696599605001</v>
      </c>
      <c r="R10">
        <v>6.6645134302322502</v>
      </c>
      <c r="S10">
        <v>4.4028742669509997</v>
      </c>
      <c r="T10">
        <v>1.8782075942879799</v>
      </c>
      <c r="U10">
        <v>4.4746755565582301</v>
      </c>
    </row>
    <row r="11" spans="1:21" x14ac:dyDescent="0.25">
      <c r="A11" s="3">
        <f t="shared" si="9"/>
        <v>44562.333333333314</v>
      </c>
      <c r="B11">
        <f t="shared" si="7"/>
        <v>149.373933910224</v>
      </c>
      <c r="C11">
        <f t="shared" si="0"/>
        <v>32.952572530700401</v>
      </c>
      <c r="D11">
        <f t="shared" si="1"/>
        <v>45.393999755125797</v>
      </c>
      <c r="E11">
        <f t="shared" si="2"/>
        <v>13.704858200695851</v>
      </c>
      <c r="F11">
        <f t="shared" si="3"/>
        <v>6.7276601824837998</v>
      </c>
      <c r="G11">
        <f t="shared" si="4"/>
        <v>21.31574843368595</v>
      </c>
      <c r="H11">
        <f t="shared" si="5"/>
        <v>29.744542554268797</v>
      </c>
      <c r="I11">
        <f t="shared" si="6"/>
        <v>4.9616913424379501</v>
      </c>
      <c r="J11">
        <f t="shared" si="8"/>
        <v>304.17500690962254</v>
      </c>
      <c r="N11">
        <v>29.874786782044801</v>
      </c>
      <c r="O11">
        <v>6.5905145061400798</v>
      </c>
      <c r="P11">
        <v>9.0787999510251591</v>
      </c>
      <c r="Q11">
        <v>2.7409716401391702</v>
      </c>
      <c r="R11">
        <v>1.34553203649676</v>
      </c>
      <c r="S11">
        <v>4.2631496867371901</v>
      </c>
      <c r="T11">
        <v>5.9489085108537596</v>
      </c>
      <c r="U11">
        <v>0.99233826848758999</v>
      </c>
    </row>
    <row r="12" spans="1:21" x14ac:dyDescent="0.25">
      <c r="A12" s="3">
        <f t="shared" si="9"/>
        <v>44562.374999999978</v>
      </c>
      <c r="B12">
        <f t="shared" si="7"/>
        <v>191.5591215740555</v>
      </c>
      <c r="C12">
        <f t="shared" si="0"/>
        <v>349.44388098049154</v>
      </c>
      <c r="D12">
        <f t="shared" si="1"/>
        <v>10.138196066751151</v>
      </c>
      <c r="E12">
        <f t="shared" si="2"/>
        <v>14.534444825787951</v>
      </c>
      <c r="F12">
        <f t="shared" si="3"/>
        <v>29.797762448006647</v>
      </c>
      <c r="G12">
        <f t="shared" si="4"/>
        <v>2.1698579267227598</v>
      </c>
      <c r="H12">
        <f t="shared" si="5"/>
        <v>32.214675063691899</v>
      </c>
      <c r="I12">
        <f t="shared" si="6"/>
        <v>7.2522069367350497</v>
      </c>
      <c r="J12">
        <f t="shared" si="8"/>
        <v>637.11014582224254</v>
      </c>
      <c r="N12">
        <v>38.311824314811098</v>
      </c>
      <c r="O12">
        <v>69.888776196098306</v>
      </c>
      <c r="P12">
        <v>2.0276392133502301</v>
      </c>
      <c r="Q12">
        <v>2.9068889651575902</v>
      </c>
      <c r="R12">
        <v>5.9595524896013297</v>
      </c>
      <c r="S12">
        <v>0.43397158534455199</v>
      </c>
      <c r="T12">
        <v>6.4429350127383804</v>
      </c>
      <c r="U12">
        <v>1.4504413873470099</v>
      </c>
    </row>
    <row r="13" spans="1:21" x14ac:dyDescent="0.25">
      <c r="A13" s="3">
        <f t="shared" si="9"/>
        <v>44562.416666666642</v>
      </c>
      <c r="B13">
        <f t="shared" si="7"/>
        <v>295.58669518685247</v>
      </c>
      <c r="C13">
        <f t="shared" si="0"/>
        <v>115.679528450915</v>
      </c>
      <c r="D13">
        <f t="shared" si="1"/>
        <v>24.879103241394848</v>
      </c>
      <c r="E13">
        <f t="shared" si="2"/>
        <v>39.365457952661899</v>
      </c>
      <c r="F13">
        <f t="shared" si="3"/>
        <v>42.071404361963502</v>
      </c>
      <c r="G13">
        <f t="shared" si="4"/>
        <v>7.5540885679005996</v>
      </c>
      <c r="H13">
        <f t="shared" si="5"/>
        <v>6.0648219809037496</v>
      </c>
      <c r="I13">
        <f t="shared" si="6"/>
        <v>17.212243949782501</v>
      </c>
      <c r="J13">
        <f t="shared" si="8"/>
        <v>548.4133436923745</v>
      </c>
      <c r="N13">
        <v>59.117339037370499</v>
      </c>
      <c r="O13">
        <v>23.135905690183002</v>
      </c>
      <c r="P13">
        <v>4.9758206482789697</v>
      </c>
      <c r="Q13">
        <v>7.8730915905323799</v>
      </c>
      <c r="R13">
        <v>8.4142808723927001</v>
      </c>
      <c r="S13">
        <v>1.51081771358012</v>
      </c>
      <c r="T13">
        <v>1.2129643961807499</v>
      </c>
      <c r="U13">
        <v>3.4424487899564999</v>
      </c>
    </row>
    <row r="14" spans="1:21" x14ac:dyDescent="0.25">
      <c r="A14" s="3">
        <f t="shared" si="9"/>
        <v>44562.458333333307</v>
      </c>
      <c r="B14">
        <f t="shared" si="7"/>
        <v>142.40365469968751</v>
      </c>
      <c r="C14">
        <f t="shared" si="0"/>
        <v>21.877091128298602</v>
      </c>
      <c r="D14">
        <f t="shared" si="1"/>
        <v>36.86770702357785</v>
      </c>
      <c r="E14">
        <f t="shared" si="2"/>
        <v>2.225914923908225</v>
      </c>
      <c r="F14">
        <f t="shared" si="3"/>
        <v>25.068250480440351</v>
      </c>
      <c r="G14">
        <f t="shared" si="4"/>
        <v>18.116252681980647</v>
      </c>
      <c r="H14">
        <f t="shared" si="5"/>
        <v>29.897647084137148</v>
      </c>
      <c r="I14">
        <f t="shared" si="6"/>
        <v>14.492097950783201</v>
      </c>
      <c r="J14">
        <f t="shared" si="8"/>
        <v>290.94861597281351</v>
      </c>
      <c r="N14">
        <v>28.480730939937501</v>
      </c>
      <c r="O14">
        <v>4.3754182256597201</v>
      </c>
      <c r="P14">
        <v>7.3735414047155698</v>
      </c>
      <c r="Q14">
        <v>0.44518298478164497</v>
      </c>
      <c r="R14">
        <v>5.0136500960880701</v>
      </c>
      <c r="S14">
        <v>3.6232505363961298</v>
      </c>
      <c r="T14">
        <v>5.9795294168274298</v>
      </c>
      <c r="U14">
        <v>2.8984195901566401</v>
      </c>
    </row>
    <row r="15" spans="1:21" x14ac:dyDescent="0.25">
      <c r="A15" s="3">
        <f t="shared" si="9"/>
        <v>44562.499999999971</v>
      </c>
      <c r="B15">
        <f t="shared" si="7"/>
        <v>135.98605146444299</v>
      </c>
      <c r="C15">
        <f t="shared" si="0"/>
        <v>169.68391061784399</v>
      </c>
      <c r="D15">
        <f t="shared" si="1"/>
        <v>43.380098557080402</v>
      </c>
      <c r="E15">
        <f t="shared" si="2"/>
        <v>44.447048370940301</v>
      </c>
      <c r="F15">
        <f t="shared" si="3"/>
        <v>38.979297681127449</v>
      </c>
      <c r="G15">
        <f t="shared" si="4"/>
        <v>37.11415249104455</v>
      </c>
      <c r="H15">
        <f t="shared" si="5"/>
        <v>7.6933698691567001</v>
      </c>
      <c r="I15">
        <f t="shared" si="6"/>
        <v>1.3686658934214349</v>
      </c>
      <c r="J15">
        <f t="shared" si="8"/>
        <v>478.65259494505784</v>
      </c>
      <c r="N15">
        <v>27.197210292888599</v>
      </c>
      <c r="O15">
        <v>33.936782123568797</v>
      </c>
      <c r="P15">
        <v>8.67601971141608</v>
      </c>
      <c r="Q15">
        <v>8.8894096741880606</v>
      </c>
      <c r="R15">
        <v>7.7958595362254899</v>
      </c>
      <c r="S15">
        <v>7.4228304982089099</v>
      </c>
      <c r="T15">
        <v>1.53867397383134</v>
      </c>
      <c r="U15">
        <v>0.27373317868428698</v>
      </c>
    </row>
    <row r="16" spans="1:21" x14ac:dyDescent="0.25">
      <c r="A16" s="3">
        <f t="shared" si="9"/>
        <v>44562.541666666635</v>
      </c>
      <c r="B16">
        <f t="shared" si="7"/>
        <v>208.947084055647</v>
      </c>
      <c r="C16">
        <f t="shared" si="0"/>
        <v>176.77649551666849</v>
      </c>
      <c r="D16">
        <f t="shared" si="1"/>
        <v>33.949452850376652</v>
      </c>
      <c r="E16">
        <f t="shared" si="2"/>
        <v>24.447587311587249</v>
      </c>
      <c r="F16">
        <f t="shared" si="3"/>
        <v>11.777519504424451</v>
      </c>
      <c r="G16">
        <f t="shared" si="4"/>
        <v>31.753817032572602</v>
      </c>
      <c r="H16">
        <f t="shared" si="5"/>
        <v>11.06707594288185</v>
      </c>
      <c r="I16">
        <f t="shared" si="6"/>
        <v>11.417938080505099</v>
      </c>
      <c r="J16">
        <f t="shared" si="8"/>
        <v>510.1369702946634</v>
      </c>
      <c r="N16">
        <v>41.789416811129399</v>
      </c>
      <c r="O16">
        <v>35.355299103333699</v>
      </c>
      <c r="P16">
        <v>6.7898905700753298</v>
      </c>
      <c r="Q16">
        <v>4.8895174623174498</v>
      </c>
      <c r="R16">
        <v>2.3555039008848899</v>
      </c>
      <c r="S16">
        <v>6.3507634065145204</v>
      </c>
      <c r="T16">
        <v>2.21341518857637</v>
      </c>
      <c r="U16">
        <v>2.2835876161010198</v>
      </c>
    </row>
    <row r="17" spans="1:21" x14ac:dyDescent="0.25">
      <c r="A17" s="3">
        <f t="shared" si="9"/>
        <v>44562.583333333299</v>
      </c>
      <c r="B17">
        <f t="shared" si="7"/>
        <v>181.84699498189349</v>
      </c>
      <c r="C17">
        <f t="shared" si="0"/>
        <v>94.768277134647505</v>
      </c>
      <c r="D17">
        <f t="shared" si="1"/>
        <v>49.782778189994502</v>
      </c>
      <c r="E17">
        <f t="shared" si="2"/>
        <v>21.695097261732247</v>
      </c>
      <c r="F17">
        <f t="shared" si="3"/>
        <v>3.70744931917499</v>
      </c>
      <c r="G17">
        <f t="shared" si="4"/>
        <v>22.713283479434651</v>
      </c>
      <c r="H17">
        <f t="shared" si="5"/>
        <v>13.475341072005449</v>
      </c>
      <c r="I17">
        <f t="shared" si="6"/>
        <v>16.021186417961001</v>
      </c>
      <c r="J17">
        <f t="shared" si="8"/>
        <v>404.01040785684393</v>
      </c>
      <c r="N17">
        <v>36.369398996378699</v>
      </c>
      <c r="O17">
        <v>18.953655426929501</v>
      </c>
      <c r="P17">
        <v>9.9565556379988998</v>
      </c>
      <c r="Q17">
        <v>4.3390194523464496</v>
      </c>
      <c r="R17">
        <v>0.74148986383499804</v>
      </c>
      <c r="S17">
        <v>4.5426566958869303</v>
      </c>
      <c r="T17">
        <v>2.6950682144010898</v>
      </c>
      <c r="U17">
        <v>3.2042372835921999</v>
      </c>
    </row>
    <row r="18" spans="1:21" x14ac:dyDescent="0.25">
      <c r="A18" s="3">
        <f t="shared" si="9"/>
        <v>44562.624999999964</v>
      </c>
      <c r="B18">
        <f t="shared" si="7"/>
        <v>89.644930677771995</v>
      </c>
      <c r="C18">
        <f t="shared" si="0"/>
        <v>207.09224364177348</v>
      </c>
      <c r="D18">
        <f t="shared" si="1"/>
        <v>17.88168328322725</v>
      </c>
      <c r="E18">
        <f t="shared" si="2"/>
        <v>25.932650751017199</v>
      </c>
      <c r="F18">
        <f t="shared" si="3"/>
        <v>5.7685250380233999</v>
      </c>
      <c r="G18">
        <f t="shared" si="4"/>
        <v>7.9620087193882503</v>
      </c>
      <c r="H18">
        <f t="shared" si="5"/>
        <v>23.852924208544849</v>
      </c>
      <c r="I18">
        <f t="shared" si="6"/>
        <v>21.7746678352377</v>
      </c>
      <c r="J18">
        <f t="shared" si="8"/>
        <v>399.90963415498413</v>
      </c>
      <c r="N18">
        <v>17.9289861355544</v>
      </c>
      <c r="O18">
        <v>41.418448728354697</v>
      </c>
      <c r="P18">
        <v>3.57633665664545</v>
      </c>
      <c r="Q18">
        <v>5.1865301502034402</v>
      </c>
      <c r="R18">
        <v>1.15370500760468</v>
      </c>
      <c r="S18">
        <v>1.5924017438776501</v>
      </c>
      <c r="T18">
        <v>4.7705848417089696</v>
      </c>
      <c r="U18">
        <v>4.3549335670475404</v>
      </c>
    </row>
    <row r="19" spans="1:21" x14ac:dyDescent="0.25">
      <c r="A19" s="3">
        <f t="shared" si="9"/>
        <v>44562.666666666628</v>
      </c>
      <c r="B19">
        <f t="shared" si="7"/>
        <v>86.238786687498987</v>
      </c>
      <c r="C19">
        <f t="shared" si="0"/>
        <v>293.49394066997002</v>
      </c>
      <c r="D19">
        <f t="shared" si="1"/>
        <v>11.668530685371501</v>
      </c>
      <c r="E19">
        <f t="shared" si="2"/>
        <v>3.2115967899839597</v>
      </c>
      <c r="F19">
        <f t="shared" si="3"/>
        <v>3.2601058191547598</v>
      </c>
      <c r="G19">
        <f t="shared" si="4"/>
        <v>18.147196881748449</v>
      </c>
      <c r="H19">
        <f t="shared" si="5"/>
        <v>26.70163794576645</v>
      </c>
      <c r="I19">
        <f t="shared" si="6"/>
        <v>7.2052768923937007</v>
      </c>
      <c r="J19">
        <f t="shared" si="8"/>
        <v>449.92707237188785</v>
      </c>
      <c r="N19">
        <v>17.247757337499799</v>
      </c>
      <c r="O19">
        <v>58.698788133994</v>
      </c>
      <c r="P19">
        <v>2.3337061370743002</v>
      </c>
      <c r="Q19">
        <v>0.64231935799679196</v>
      </c>
      <c r="R19">
        <v>0.65202116383095199</v>
      </c>
      <c r="S19">
        <v>3.6294393763496902</v>
      </c>
      <c r="T19">
        <v>5.34032758915329</v>
      </c>
      <c r="U19">
        <v>1.4410553784787401</v>
      </c>
    </row>
    <row r="20" spans="1:21" x14ac:dyDescent="0.25">
      <c r="A20" s="3">
        <f t="shared" si="9"/>
        <v>44562.708333333292</v>
      </c>
      <c r="B20">
        <f t="shared" si="7"/>
        <v>108.47817105691701</v>
      </c>
      <c r="C20">
        <f t="shared" si="0"/>
        <v>299.53254846493252</v>
      </c>
      <c r="D20">
        <f t="shared" si="1"/>
        <v>4.4866979436291698</v>
      </c>
      <c r="E20">
        <f t="shared" si="2"/>
        <v>8.3340255382288504</v>
      </c>
      <c r="F20">
        <f t="shared" si="3"/>
        <v>6.7228344704266991</v>
      </c>
      <c r="G20">
        <f t="shared" si="4"/>
        <v>31.86622254934835</v>
      </c>
      <c r="H20">
        <f t="shared" si="5"/>
        <v>2.9791155856932052</v>
      </c>
      <c r="I20">
        <f t="shared" si="6"/>
        <v>5.3483354798130502</v>
      </c>
      <c r="J20">
        <f t="shared" si="8"/>
        <v>467.74795108898877</v>
      </c>
      <c r="N20">
        <v>21.6956342113834</v>
      </c>
      <c r="O20">
        <v>59.906509692986504</v>
      </c>
      <c r="P20">
        <v>0.89733958872583397</v>
      </c>
      <c r="Q20">
        <v>1.6668051076457699</v>
      </c>
      <c r="R20">
        <v>1.3445668940853399</v>
      </c>
      <c r="S20">
        <v>6.3732445098696697</v>
      </c>
      <c r="T20">
        <v>0.595823117138641</v>
      </c>
      <c r="U20">
        <v>1.06966709596261</v>
      </c>
    </row>
    <row r="21" spans="1:21" x14ac:dyDescent="0.25">
      <c r="A21" s="3">
        <f t="shared" si="9"/>
        <v>44562.749999999956</v>
      </c>
      <c r="B21">
        <f t="shared" si="7"/>
        <v>166.75213689332949</v>
      </c>
      <c r="C21">
        <f t="shared" si="0"/>
        <v>87.526614100929493</v>
      </c>
      <c r="D21">
        <f t="shared" si="1"/>
        <v>3.1713610125444953</v>
      </c>
      <c r="E21">
        <f t="shared" si="2"/>
        <v>16.575352417107251</v>
      </c>
      <c r="F21">
        <f t="shared" si="3"/>
        <v>20.779384531422501</v>
      </c>
      <c r="G21">
        <f t="shared" si="4"/>
        <v>38.107705208961697</v>
      </c>
      <c r="H21">
        <f t="shared" si="5"/>
        <v>25.016413952721201</v>
      </c>
      <c r="I21">
        <f t="shared" si="6"/>
        <v>10.881664988415249</v>
      </c>
      <c r="J21">
        <f t="shared" si="8"/>
        <v>368.81063310543141</v>
      </c>
      <c r="N21">
        <v>33.350427378665898</v>
      </c>
      <c r="O21">
        <v>17.505322820185899</v>
      </c>
      <c r="P21">
        <v>0.63427220250889904</v>
      </c>
      <c r="Q21">
        <v>3.3150704834214499</v>
      </c>
      <c r="R21">
        <v>4.1558769062845</v>
      </c>
      <c r="S21">
        <v>7.6215410417923399</v>
      </c>
      <c r="T21">
        <v>5.0032827905442403</v>
      </c>
      <c r="U21">
        <v>2.1763329976830499</v>
      </c>
    </row>
    <row r="22" spans="1:21" x14ac:dyDescent="0.25">
      <c r="A22" s="3">
        <f t="shared" si="9"/>
        <v>44562.791666666621</v>
      </c>
      <c r="B22">
        <f t="shared" si="7"/>
        <v>101.1846329701595</v>
      </c>
      <c r="C22">
        <f t="shared" si="0"/>
        <v>62.745897146429002</v>
      </c>
      <c r="D22">
        <f t="shared" si="1"/>
        <v>46.551001757924993</v>
      </c>
      <c r="E22">
        <f t="shared" si="2"/>
        <v>20.743335449446949</v>
      </c>
      <c r="F22">
        <f t="shared" si="3"/>
        <v>41.6476738106551</v>
      </c>
      <c r="G22">
        <f t="shared" si="4"/>
        <v>30.434606285484552</v>
      </c>
      <c r="H22">
        <f t="shared" si="5"/>
        <v>0.22382241433921701</v>
      </c>
      <c r="I22">
        <f t="shared" si="6"/>
        <v>8.1500039867009999</v>
      </c>
      <c r="J22">
        <f t="shared" si="8"/>
        <v>311.68097382114036</v>
      </c>
      <c r="N22">
        <v>20.2369265940319</v>
      </c>
      <c r="O22">
        <v>12.5491794292858</v>
      </c>
      <c r="P22">
        <v>9.3102003515849994</v>
      </c>
      <c r="Q22">
        <v>4.1486670898893898</v>
      </c>
      <c r="R22">
        <v>8.3295347621310203</v>
      </c>
      <c r="S22">
        <v>6.0869212570969102</v>
      </c>
      <c r="T22">
        <v>4.4764482867843403E-2</v>
      </c>
      <c r="U22">
        <v>1.6300007973402</v>
      </c>
    </row>
    <row r="23" spans="1:21" x14ac:dyDescent="0.25">
      <c r="A23" s="3">
        <f t="shared" si="9"/>
        <v>44562.833333333285</v>
      </c>
      <c r="B23">
        <f t="shared" si="7"/>
        <v>77.053749500659507</v>
      </c>
      <c r="C23">
        <f t="shared" si="0"/>
        <v>53.452696765957</v>
      </c>
      <c r="D23">
        <f t="shared" si="1"/>
        <v>15.145963413823999</v>
      </c>
      <c r="E23">
        <f t="shared" si="2"/>
        <v>19.619231377387948</v>
      </c>
      <c r="F23">
        <f t="shared" si="3"/>
        <v>25.98958648543535</v>
      </c>
      <c r="G23">
        <f t="shared" si="4"/>
        <v>28.567679286657949</v>
      </c>
      <c r="H23">
        <f t="shared" si="5"/>
        <v>32.031077560445553</v>
      </c>
      <c r="I23">
        <f t="shared" si="6"/>
        <v>26.956796269977652</v>
      </c>
      <c r="J23">
        <f t="shared" si="8"/>
        <v>278.81678066034493</v>
      </c>
      <c r="N23">
        <v>15.410749900131901</v>
      </c>
      <c r="O23">
        <v>10.690539353191401</v>
      </c>
      <c r="P23">
        <v>3.0291926827647999</v>
      </c>
      <c r="Q23">
        <v>3.9238462754775898</v>
      </c>
      <c r="R23">
        <v>5.19791729708707</v>
      </c>
      <c r="S23">
        <v>5.71353585733159</v>
      </c>
      <c r="T23">
        <v>6.4062155120891102</v>
      </c>
      <c r="U23">
        <v>5.39135925399553</v>
      </c>
    </row>
    <row r="24" spans="1:21" x14ac:dyDescent="0.25">
      <c r="A24" s="3">
        <f t="shared" si="9"/>
        <v>44562.874999999949</v>
      </c>
      <c r="B24">
        <f t="shared" si="7"/>
        <v>232.79887354147948</v>
      </c>
      <c r="C24">
        <f t="shared" si="0"/>
        <v>223.42487941305399</v>
      </c>
      <c r="D24">
        <f t="shared" si="1"/>
        <v>26.066680769436452</v>
      </c>
      <c r="E24">
        <f t="shared" si="2"/>
        <v>20.19487576634015</v>
      </c>
      <c r="F24">
        <f t="shared" si="3"/>
        <v>43.882480934187804</v>
      </c>
      <c r="G24">
        <f t="shared" si="4"/>
        <v>35.404758480386498</v>
      </c>
      <c r="H24">
        <f t="shared" si="5"/>
        <v>23.654189367504049</v>
      </c>
      <c r="I24">
        <f t="shared" si="6"/>
        <v>13.1230883033355</v>
      </c>
      <c r="J24">
        <f t="shared" si="8"/>
        <v>618.54982657572384</v>
      </c>
      <c r="N24">
        <v>46.559774708295897</v>
      </c>
      <c r="O24">
        <v>44.6849758826108</v>
      </c>
      <c r="P24">
        <v>5.2133361538872904</v>
      </c>
      <c r="Q24">
        <v>4.03897515326803</v>
      </c>
      <c r="R24">
        <v>8.7764961868375604</v>
      </c>
      <c r="S24">
        <v>7.0809516960772996</v>
      </c>
      <c r="T24">
        <v>4.7308378735008096</v>
      </c>
      <c r="U24">
        <v>2.6246176606670999</v>
      </c>
    </row>
    <row r="25" spans="1:21" x14ac:dyDescent="0.25">
      <c r="A25" s="3">
        <f t="shared" si="9"/>
        <v>44562.916666666613</v>
      </c>
      <c r="B25">
        <f t="shared" si="7"/>
        <v>191.01927296785249</v>
      </c>
      <c r="C25">
        <f t="shared" si="0"/>
        <v>215.60905820585202</v>
      </c>
      <c r="D25">
        <f t="shared" si="1"/>
        <v>13.589159952943199</v>
      </c>
      <c r="E25">
        <f t="shared" si="2"/>
        <v>5.9896711504164504</v>
      </c>
      <c r="F25">
        <f t="shared" si="3"/>
        <v>13.5881145463223</v>
      </c>
      <c r="G25">
        <f t="shared" si="4"/>
        <v>21.375358050771549</v>
      </c>
      <c r="H25">
        <f t="shared" si="5"/>
        <v>18.643492730551699</v>
      </c>
      <c r="I25">
        <f t="shared" si="6"/>
        <v>8.8088712856655</v>
      </c>
      <c r="J25">
        <f t="shared" si="8"/>
        <v>488.62299889037513</v>
      </c>
      <c r="N25">
        <v>38.203854593570497</v>
      </c>
      <c r="O25">
        <v>43.121811641170403</v>
      </c>
      <c r="P25">
        <v>2.7178319905886399</v>
      </c>
      <c r="Q25">
        <v>1.19793423008329</v>
      </c>
      <c r="R25">
        <v>2.7176229092644602</v>
      </c>
      <c r="S25">
        <v>4.2750716101543098</v>
      </c>
      <c r="T25">
        <v>3.7286985461103401</v>
      </c>
      <c r="U25">
        <v>1.7617742571331001</v>
      </c>
    </row>
    <row r="26" spans="1:21" x14ac:dyDescent="0.25">
      <c r="A26" s="3">
        <f t="shared" si="9"/>
        <v>44562.958333333278</v>
      </c>
      <c r="B26">
        <f t="shared" si="7"/>
        <v>100.22130631205449</v>
      </c>
      <c r="C26">
        <f t="shared" si="0"/>
        <v>5.2350397866842506</v>
      </c>
      <c r="D26">
        <f t="shared" si="1"/>
        <v>19.148395761807251</v>
      </c>
      <c r="E26">
        <f t="shared" si="2"/>
        <v>35.015205763349051</v>
      </c>
      <c r="F26">
        <f t="shared" si="3"/>
        <v>41.191449389917601</v>
      </c>
      <c r="G26">
        <f t="shared" si="4"/>
        <v>15.246634574269899</v>
      </c>
      <c r="H26">
        <f t="shared" si="5"/>
        <v>17.908309471399551</v>
      </c>
      <c r="I26">
        <f t="shared" si="6"/>
        <v>17.264486743835</v>
      </c>
      <c r="J26">
        <f t="shared" si="8"/>
        <v>251.23082780331711</v>
      </c>
      <c r="N26">
        <v>20.044261262410899</v>
      </c>
      <c r="O26">
        <v>1.04700795733685</v>
      </c>
      <c r="P26">
        <v>3.8296791523614502</v>
      </c>
      <c r="Q26">
        <v>7.0030411526698098</v>
      </c>
      <c r="R26">
        <v>8.2382898779835205</v>
      </c>
      <c r="S26">
        <v>3.0493269148539799</v>
      </c>
      <c r="T26">
        <v>3.5816618942799101</v>
      </c>
      <c r="U26">
        <v>3.4528973487669998</v>
      </c>
    </row>
    <row r="27" spans="1:21" x14ac:dyDescent="0.25">
      <c r="A27" s="3">
        <f t="shared" si="9"/>
        <v>44562.999999999942</v>
      </c>
      <c r="B27">
        <f t="shared" si="7"/>
        <v>113.45692132801651</v>
      </c>
      <c r="C27">
        <f t="shared" si="0"/>
        <v>189.49911999961301</v>
      </c>
      <c r="D27">
        <f t="shared" si="1"/>
        <v>48.960874378711203</v>
      </c>
      <c r="E27">
        <f t="shared" si="2"/>
        <v>25.662864219950649</v>
      </c>
      <c r="F27">
        <f t="shared" si="3"/>
        <v>32.028143936205055</v>
      </c>
      <c r="G27">
        <f t="shared" si="4"/>
        <v>18.450248071515002</v>
      </c>
      <c r="H27">
        <f t="shared" si="5"/>
        <v>1.69738961915435</v>
      </c>
      <c r="I27">
        <f t="shared" si="6"/>
        <v>21.30123747192275</v>
      </c>
      <c r="J27">
        <f t="shared" si="8"/>
        <v>451.05679902508859</v>
      </c>
      <c r="N27">
        <v>22.6913842656033</v>
      </c>
      <c r="O27">
        <v>37.899823999922603</v>
      </c>
      <c r="P27">
        <v>9.7921748757422407</v>
      </c>
      <c r="Q27">
        <v>5.1325728439901299</v>
      </c>
      <c r="R27">
        <v>6.4056287872410103</v>
      </c>
      <c r="S27">
        <v>3.6900496143030002</v>
      </c>
      <c r="T27">
        <v>0.33947792383087</v>
      </c>
      <c r="U27">
        <v>4.2602474943845499</v>
      </c>
    </row>
    <row r="28" spans="1:21" x14ac:dyDescent="0.25">
      <c r="A28" s="3">
        <f t="shared" si="9"/>
        <v>44563.041666666606</v>
      </c>
      <c r="B28">
        <f t="shared" si="7"/>
        <v>152.92084177800049</v>
      </c>
      <c r="C28">
        <f t="shared" si="0"/>
        <v>209.24529978871749</v>
      </c>
      <c r="D28">
        <f t="shared" si="1"/>
        <v>47.860577035748051</v>
      </c>
      <c r="E28">
        <f t="shared" si="2"/>
        <v>22.8446043141141</v>
      </c>
      <c r="F28">
        <f t="shared" si="3"/>
        <v>27.885147707459449</v>
      </c>
      <c r="G28">
        <f t="shared" si="4"/>
        <v>33.277930362127648</v>
      </c>
      <c r="H28">
        <f t="shared" si="5"/>
        <v>16.21330046153825</v>
      </c>
      <c r="I28">
        <f t="shared" si="6"/>
        <v>29.080919589563102</v>
      </c>
      <c r="J28">
        <f t="shared" si="8"/>
        <v>539.32862103726859</v>
      </c>
      <c r="N28">
        <v>30.584168355600099</v>
      </c>
      <c r="O28">
        <v>41.849059957743499</v>
      </c>
      <c r="P28">
        <v>9.5721154071496102</v>
      </c>
      <c r="Q28">
        <v>4.5689208628228197</v>
      </c>
      <c r="R28">
        <v>5.57702954149189</v>
      </c>
      <c r="S28">
        <v>6.65558607242553</v>
      </c>
      <c r="T28">
        <v>3.2426600923076498</v>
      </c>
      <c r="U28">
        <v>5.8161839179126202</v>
      </c>
    </row>
    <row r="29" spans="1:21" x14ac:dyDescent="0.25">
      <c r="A29" s="3">
        <f t="shared" si="9"/>
        <v>44563.08333333327</v>
      </c>
      <c r="B29">
        <f t="shared" si="7"/>
        <v>97.758788581883493</v>
      </c>
      <c r="C29">
        <f t="shared" si="0"/>
        <v>63.604542581158</v>
      </c>
      <c r="D29">
        <f t="shared" si="1"/>
        <v>47.245375364340951</v>
      </c>
      <c r="E29">
        <f t="shared" si="2"/>
        <v>24.621203574210249</v>
      </c>
      <c r="F29">
        <f t="shared" si="3"/>
        <v>16.014938467524949</v>
      </c>
      <c r="G29">
        <f t="shared" si="4"/>
        <v>22.188410386204449</v>
      </c>
      <c r="H29">
        <f t="shared" si="5"/>
        <v>7.5164525552753503</v>
      </c>
      <c r="I29">
        <f t="shared" si="6"/>
        <v>7.30968287190335</v>
      </c>
      <c r="J29">
        <f t="shared" si="8"/>
        <v>286.25939438250083</v>
      </c>
      <c r="N29">
        <v>19.551757716376699</v>
      </c>
      <c r="O29">
        <v>12.720908516231599</v>
      </c>
      <c r="P29">
        <v>9.4490750728681903</v>
      </c>
      <c r="Q29">
        <v>4.9242407148420497</v>
      </c>
      <c r="R29">
        <v>3.2029876935049901</v>
      </c>
      <c r="S29">
        <v>4.4376820772408898</v>
      </c>
      <c r="T29">
        <v>1.5032905110550701</v>
      </c>
      <c r="U29">
        <v>1.46193657438067</v>
      </c>
    </row>
    <row r="30" spans="1:21" x14ac:dyDescent="0.25">
      <c r="A30" s="3">
        <f t="shared" si="9"/>
        <v>44563.124999999935</v>
      </c>
      <c r="B30">
        <f t="shared" si="7"/>
        <v>104.1014434746665</v>
      </c>
      <c r="C30">
        <f t="shared" si="0"/>
        <v>49.216780081232855</v>
      </c>
      <c r="D30">
        <f t="shared" si="1"/>
        <v>2.9679760624772502</v>
      </c>
      <c r="E30">
        <f t="shared" si="2"/>
        <v>48.883319149812998</v>
      </c>
      <c r="F30">
        <f t="shared" si="3"/>
        <v>35.069839365823299</v>
      </c>
      <c r="G30">
        <f t="shared" si="4"/>
        <v>2.5627233964823297</v>
      </c>
      <c r="H30">
        <f t="shared" si="5"/>
        <v>26.682581370723849</v>
      </c>
      <c r="I30">
        <f t="shared" si="6"/>
        <v>8.2955889811806998</v>
      </c>
      <c r="J30">
        <f t="shared" si="8"/>
        <v>277.78025188239974</v>
      </c>
      <c r="N30">
        <v>20.8202886949333</v>
      </c>
      <c r="O30">
        <v>9.8433560162465703</v>
      </c>
      <c r="P30">
        <v>0.59359521249545</v>
      </c>
      <c r="Q30">
        <v>9.7766638299625992</v>
      </c>
      <c r="R30">
        <v>7.0139678731646597</v>
      </c>
      <c r="S30">
        <v>0.51254467929646597</v>
      </c>
      <c r="T30">
        <v>5.3365162741447696</v>
      </c>
      <c r="U30">
        <v>1.6591177962361401</v>
      </c>
    </row>
    <row r="31" spans="1:21" x14ac:dyDescent="0.25">
      <c r="A31" s="3">
        <f t="shared" si="9"/>
        <v>44563.166666666599</v>
      </c>
      <c r="B31">
        <f t="shared" si="7"/>
        <v>219.29137848847</v>
      </c>
      <c r="C31">
        <f t="shared" si="0"/>
        <v>347.10352899378199</v>
      </c>
      <c r="D31">
        <f t="shared" si="1"/>
        <v>43.123801773428397</v>
      </c>
      <c r="E31">
        <f t="shared" si="2"/>
        <v>32.140681530053953</v>
      </c>
      <c r="F31">
        <f t="shared" si="3"/>
        <v>44.239508781573903</v>
      </c>
      <c r="G31">
        <f t="shared" si="4"/>
        <v>35.762269996220148</v>
      </c>
      <c r="H31">
        <f t="shared" si="5"/>
        <v>15.737030240630251</v>
      </c>
      <c r="I31">
        <f t="shared" si="6"/>
        <v>27.29881060630365</v>
      </c>
      <c r="J31">
        <f t="shared" si="8"/>
        <v>764.69701041046221</v>
      </c>
      <c r="N31">
        <v>43.858275697693998</v>
      </c>
      <c r="O31">
        <v>69.420705798756401</v>
      </c>
      <c r="P31">
        <v>8.6247603546856801</v>
      </c>
      <c r="Q31">
        <v>6.4281363060107903</v>
      </c>
      <c r="R31">
        <v>8.8479017563147799</v>
      </c>
      <c r="S31">
        <v>7.1524539992440301</v>
      </c>
      <c r="T31">
        <v>3.14740604812605</v>
      </c>
      <c r="U31">
        <v>5.4597621212607299</v>
      </c>
    </row>
    <row r="32" spans="1:21" x14ac:dyDescent="0.25">
      <c r="A32" s="3">
        <f t="shared" si="9"/>
        <v>44563.208333333263</v>
      </c>
      <c r="B32">
        <f t="shared" si="7"/>
        <v>9.7000153028726501</v>
      </c>
      <c r="C32">
        <f t="shared" si="0"/>
        <v>47.941609314960999</v>
      </c>
      <c r="D32">
        <f t="shared" si="1"/>
        <v>11.462738011088401</v>
      </c>
      <c r="E32">
        <f t="shared" si="2"/>
        <v>10.2149428964957</v>
      </c>
      <c r="F32">
        <f t="shared" si="3"/>
        <v>25.57261601639015</v>
      </c>
      <c r="G32">
        <f t="shared" si="4"/>
        <v>18.4224457043764</v>
      </c>
      <c r="H32">
        <f t="shared" si="5"/>
        <v>18.526972284022349</v>
      </c>
      <c r="I32">
        <f t="shared" si="6"/>
        <v>6.2590960407578997</v>
      </c>
      <c r="J32">
        <f t="shared" si="8"/>
        <v>148.10043557096455</v>
      </c>
      <c r="N32">
        <v>1.94000306057453</v>
      </c>
      <c r="O32">
        <v>9.5883218629921991</v>
      </c>
      <c r="P32">
        <v>2.2925476022176801</v>
      </c>
      <c r="Q32">
        <v>2.04298857929914</v>
      </c>
      <c r="R32">
        <v>5.1145232032780301</v>
      </c>
      <c r="S32">
        <v>3.68448914087528</v>
      </c>
      <c r="T32">
        <v>3.7053944568044699</v>
      </c>
      <c r="U32">
        <v>1.25181920815158</v>
      </c>
    </row>
    <row r="33" spans="1:21" x14ac:dyDescent="0.25">
      <c r="A33" s="3">
        <f t="shared" si="9"/>
        <v>44563.249999999927</v>
      </c>
      <c r="B33">
        <f t="shared" si="7"/>
        <v>277.25573259631551</v>
      </c>
      <c r="C33">
        <f t="shared" si="0"/>
        <v>260.8132490287465</v>
      </c>
      <c r="D33">
        <f t="shared" si="1"/>
        <v>17.23644350113295</v>
      </c>
      <c r="E33">
        <f t="shared" si="2"/>
        <v>9.8461758537690507</v>
      </c>
      <c r="F33">
        <f t="shared" si="3"/>
        <v>14.5511470538609</v>
      </c>
      <c r="G33">
        <f t="shared" si="4"/>
        <v>32.064388563853456</v>
      </c>
      <c r="H33">
        <f t="shared" si="5"/>
        <v>3.2852857117934549</v>
      </c>
      <c r="I33">
        <f t="shared" si="6"/>
        <v>16.754563657699052</v>
      </c>
      <c r="J33">
        <f t="shared" si="8"/>
        <v>631.8069859671707</v>
      </c>
      <c r="N33">
        <v>55.451146519263098</v>
      </c>
      <c r="O33">
        <v>52.162649805749297</v>
      </c>
      <c r="P33">
        <v>3.44728870022659</v>
      </c>
      <c r="Q33">
        <v>1.96923517075381</v>
      </c>
      <c r="R33">
        <v>2.91022941077218</v>
      </c>
      <c r="S33">
        <v>6.4128777127706904</v>
      </c>
      <c r="T33">
        <v>0.65705714235869095</v>
      </c>
      <c r="U33">
        <v>3.3509127315398102</v>
      </c>
    </row>
    <row r="34" spans="1:21" x14ac:dyDescent="0.25">
      <c r="A34" s="3">
        <f t="shared" si="9"/>
        <v>44563.291666666591</v>
      </c>
      <c r="B34">
        <f t="shared" si="7"/>
        <v>163.51897543866698</v>
      </c>
      <c r="C34">
        <f t="shared" si="0"/>
        <v>191.5342494550045</v>
      </c>
      <c r="D34">
        <f t="shared" si="1"/>
        <v>11.7753417140121</v>
      </c>
      <c r="E34">
        <f t="shared" si="2"/>
        <v>49.182929364354749</v>
      </c>
      <c r="F34">
        <f t="shared" si="3"/>
        <v>35.593011334098151</v>
      </c>
      <c r="G34">
        <f t="shared" si="4"/>
        <v>34.017617696551447</v>
      </c>
      <c r="H34">
        <f t="shared" si="5"/>
        <v>23.4553298019623</v>
      </c>
      <c r="I34">
        <f t="shared" si="6"/>
        <v>26.55783872232465</v>
      </c>
      <c r="J34">
        <f t="shared" si="8"/>
        <v>535.63529352697492</v>
      </c>
      <c r="N34">
        <v>32.703795087733397</v>
      </c>
      <c r="O34">
        <v>38.306849891000901</v>
      </c>
      <c r="P34">
        <v>2.3550683428024199</v>
      </c>
      <c r="Q34">
        <v>9.8365858728709501</v>
      </c>
      <c r="R34">
        <v>7.1186022668196296</v>
      </c>
      <c r="S34">
        <v>6.80352353931029</v>
      </c>
      <c r="T34">
        <v>4.6910659603924598</v>
      </c>
      <c r="U34">
        <v>5.3115677444649299</v>
      </c>
    </row>
    <row r="35" spans="1:21" x14ac:dyDescent="0.25">
      <c r="A35" s="3">
        <f t="shared" si="9"/>
        <v>44563.333333333256</v>
      </c>
      <c r="B35">
        <f t="shared" si="7"/>
        <v>216.37714050628449</v>
      </c>
      <c r="C35">
        <f t="shared" si="0"/>
        <v>233.56532421166497</v>
      </c>
      <c r="D35">
        <f t="shared" si="1"/>
        <v>7.5836318045413993</v>
      </c>
      <c r="E35">
        <f t="shared" si="2"/>
        <v>2.4678965121876448</v>
      </c>
      <c r="F35">
        <f t="shared" si="3"/>
        <v>5.1956985731211507</v>
      </c>
      <c r="G35">
        <f t="shared" si="4"/>
        <v>15.82162917269315</v>
      </c>
      <c r="H35">
        <f t="shared" si="5"/>
        <v>16.490662574801448</v>
      </c>
      <c r="I35">
        <f t="shared" si="6"/>
        <v>27.360605552400699</v>
      </c>
      <c r="J35">
        <f t="shared" si="8"/>
        <v>524.862588907695</v>
      </c>
      <c r="N35">
        <v>43.2754281012569</v>
      </c>
      <c r="O35">
        <v>46.713064842332997</v>
      </c>
      <c r="P35">
        <v>1.5167263609082799</v>
      </c>
      <c r="Q35">
        <v>0.49357930243752901</v>
      </c>
      <c r="R35">
        <v>1.03913971462423</v>
      </c>
      <c r="S35">
        <v>3.16432583453863</v>
      </c>
      <c r="T35">
        <v>3.2981325149602898</v>
      </c>
      <c r="U35">
        <v>5.4721211104801402</v>
      </c>
    </row>
    <row r="36" spans="1:21" x14ac:dyDescent="0.25">
      <c r="A36" s="3">
        <f t="shared" si="9"/>
        <v>44563.37499999992</v>
      </c>
      <c r="B36">
        <f t="shared" si="7"/>
        <v>144.58018776517801</v>
      </c>
      <c r="C36">
        <f t="shared" si="0"/>
        <v>76.357392774052002</v>
      </c>
      <c r="D36">
        <f t="shared" si="1"/>
        <v>21.281835968206998</v>
      </c>
      <c r="E36">
        <f t="shared" si="2"/>
        <v>29.669335282996499</v>
      </c>
      <c r="F36">
        <f t="shared" si="3"/>
        <v>35.810053279238652</v>
      </c>
      <c r="G36">
        <f t="shared" si="4"/>
        <v>31.135978717644601</v>
      </c>
      <c r="H36">
        <f t="shared" si="5"/>
        <v>7.5672587774361499</v>
      </c>
      <c r="I36">
        <f t="shared" si="6"/>
        <v>20.850242364518451</v>
      </c>
      <c r="J36">
        <f t="shared" si="8"/>
        <v>367.25228492927141</v>
      </c>
      <c r="N36">
        <v>28.916037553035601</v>
      </c>
      <c r="O36">
        <v>15.2714785548104</v>
      </c>
      <c r="P36">
        <v>4.2563671936413998</v>
      </c>
      <c r="Q36">
        <v>5.9338670565992997</v>
      </c>
      <c r="R36">
        <v>7.1620106558477303</v>
      </c>
      <c r="S36">
        <v>6.2271957435289202</v>
      </c>
      <c r="T36">
        <v>1.51345175548723</v>
      </c>
      <c r="U36">
        <v>4.17004847290369</v>
      </c>
    </row>
    <row r="37" spans="1:21" x14ac:dyDescent="0.25">
      <c r="A37" s="3">
        <f t="shared" si="9"/>
        <v>44563.416666666584</v>
      </c>
      <c r="B37">
        <f t="shared" si="7"/>
        <v>76.672346749012007</v>
      </c>
      <c r="C37">
        <f t="shared" si="0"/>
        <v>281.09974359477502</v>
      </c>
      <c r="D37">
        <f t="shared" si="1"/>
        <v>21.12047419802105</v>
      </c>
      <c r="E37">
        <f t="shared" si="2"/>
        <v>17.901876340164449</v>
      </c>
      <c r="F37">
        <f t="shared" si="3"/>
        <v>18.054119076147501</v>
      </c>
      <c r="G37">
        <f t="shared" si="4"/>
        <v>7.7582697238052498</v>
      </c>
      <c r="H37">
        <f t="shared" si="5"/>
        <v>30.97918114324305</v>
      </c>
      <c r="I37">
        <f t="shared" si="6"/>
        <v>28.6750511358761</v>
      </c>
      <c r="J37">
        <f t="shared" si="8"/>
        <v>482.26106196104445</v>
      </c>
      <c r="N37">
        <v>15.334469349802401</v>
      </c>
      <c r="O37">
        <v>56.219948718955003</v>
      </c>
      <c r="P37">
        <v>4.2240948396042102</v>
      </c>
      <c r="Q37">
        <v>3.5803752680328902</v>
      </c>
      <c r="R37">
        <v>3.6108238152294998</v>
      </c>
      <c r="S37">
        <v>1.55165394476105</v>
      </c>
      <c r="T37">
        <v>6.1958362286486102</v>
      </c>
      <c r="U37">
        <v>5.7350102271752199</v>
      </c>
    </row>
    <row r="38" spans="1:21" x14ac:dyDescent="0.25">
      <c r="A38" s="3">
        <f t="shared" si="9"/>
        <v>44563.458333333248</v>
      </c>
      <c r="B38">
        <f t="shared" si="7"/>
        <v>86.235142179082004</v>
      </c>
      <c r="C38">
        <f t="shared" si="0"/>
        <v>279.80558570653795</v>
      </c>
      <c r="D38">
        <f t="shared" si="1"/>
        <v>14.35567976570435</v>
      </c>
      <c r="E38">
        <f t="shared" si="2"/>
        <v>49.218962825675248</v>
      </c>
      <c r="F38">
        <f t="shared" si="3"/>
        <v>18.755727019532248</v>
      </c>
      <c r="G38">
        <f t="shared" si="4"/>
        <v>37.033140921732752</v>
      </c>
      <c r="H38">
        <f t="shared" si="5"/>
        <v>29.840619486706448</v>
      </c>
      <c r="I38">
        <f t="shared" si="6"/>
        <v>15.266009289393949</v>
      </c>
      <c r="J38">
        <f t="shared" si="8"/>
        <v>530.51086719436501</v>
      </c>
      <c r="N38">
        <v>17.2470284358164</v>
      </c>
      <c r="O38">
        <v>55.961117141307597</v>
      </c>
      <c r="P38">
        <v>2.87113595314087</v>
      </c>
      <c r="Q38">
        <v>9.8437925651350504</v>
      </c>
      <c r="R38">
        <v>3.7511454039064498</v>
      </c>
      <c r="S38">
        <v>7.40662818434655</v>
      </c>
      <c r="T38">
        <v>5.9681238973412896</v>
      </c>
      <c r="U38">
        <v>3.0532018578787898</v>
      </c>
    </row>
    <row r="39" spans="1:21" x14ac:dyDescent="0.25">
      <c r="A39" s="3">
        <f t="shared" si="9"/>
        <v>44563.499999999913</v>
      </c>
      <c r="B39">
        <f t="shared" si="7"/>
        <v>198.41912588953397</v>
      </c>
      <c r="C39">
        <f t="shared" si="0"/>
        <v>320.34706618016452</v>
      </c>
      <c r="D39">
        <f t="shared" si="1"/>
        <v>21.1466152746052</v>
      </c>
      <c r="E39">
        <f t="shared" si="2"/>
        <v>39.091592367855903</v>
      </c>
      <c r="F39">
        <f t="shared" si="3"/>
        <v>18.6459046633029</v>
      </c>
      <c r="G39">
        <f t="shared" si="4"/>
        <v>30.722894970597601</v>
      </c>
      <c r="H39">
        <f t="shared" si="5"/>
        <v>2.9077882500287648</v>
      </c>
      <c r="I39">
        <f t="shared" si="6"/>
        <v>22.563764908730903</v>
      </c>
      <c r="J39">
        <f t="shared" si="8"/>
        <v>653.84475250481978</v>
      </c>
      <c r="N39">
        <v>39.683825177906797</v>
      </c>
      <c r="O39">
        <v>64.069413236032901</v>
      </c>
      <c r="P39">
        <v>4.2293230549210401</v>
      </c>
      <c r="Q39">
        <v>7.8183184735711801</v>
      </c>
      <c r="R39">
        <v>3.7291809326605798</v>
      </c>
      <c r="S39">
        <v>6.1445789941195201</v>
      </c>
      <c r="T39">
        <v>0.58155765000575299</v>
      </c>
      <c r="U39">
        <v>4.5127529817461802</v>
      </c>
    </row>
    <row r="40" spans="1:21" x14ac:dyDescent="0.25">
      <c r="A40" s="3">
        <f t="shared" si="9"/>
        <v>44563.541666666577</v>
      </c>
      <c r="B40">
        <f t="shared" si="7"/>
        <v>95.23167618917951</v>
      </c>
      <c r="C40">
        <f t="shared" si="0"/>
        <v>303.67876174603953</v>
      </c>
      <c r="D40">
        <f t="shared" si="1"/>
        <v>20.494288259547503</v>
      </c>
      <c r="E40">
        <f t="shared" si="2"/>
        <v>45.348983750105702</v>
      </c>
      <c r="F40">
        <f t="shared" si="3"/>
        <v>21.240354197478698</v>
      </c>
      <c r="G40">
        <f t="shared" si="4"/>
        <v>31.45771798401395</v>
      </c>
      <c r="H40">
        <f t="shared" si="5"/>
        <v>17.477528787743498</v>
      </c>
      <c r="I40">
        <f t="shared" si="6"/>
        <v>9.0941284141763497</v>
      </c>
      <c r="J40">
        <f t="shared" si="8"/>
        <v>544.02343932828467</v>
      </c>
      <c r="N40">
        <v>19.046335237835901</v>
      </c>
      <c r="O40">
        <v>60.7357523492079</v>
      </c>
      <c r="P40">
        <v>4.0988576519095004</v>
      </c>
      <c r="Q40">
        <v>9.0697967500211405</v>
      </c>
      <c r="R40">
        <v>4.2480708394957398</v>
      </c>
      <c r="S40">
        <v>6.2915435968027902</v>
      </c>
      <c r="T40">
        <v>3.4955057575486999</v>
      </c>
      <c r="U40">
        <v>1.81882568283527</v>
      </c>
    </row>
    <row r="41" spans="1:21" x14ac:dyDescent="0.25">
      <c r="A41" s="3">
        <f t="shared" si="9"/>
        <v>44563.583333333241</v>
      </c>
      <c r="B41">
        <f t="shared" si="7"/>
        <v>118.9528374001215</v>
      </c>
      <c r="C41">
        <f t="shared" si="0"/>
        <v>219.40157308220151</v>
      </c>
      <c r="D41">
        <f t="shared" si="1"/>
        <v>35.294418362044603</v>
      </c>
      <c r="E41">
        <f t="shared" si="2"/>
        <v>18.206178492737198</v>
      </c>
      <c r="F41">
        <f t="shared" si="3"/>
        <v>4.2275128314731099</v>
      </c>
      <c r="G41">
        <f t="shared" si="4"/>
        <v>36.518441238719802</v>
      </c>
      <c r="H41">
        <f t="shared" si="5"/>
        <v>5.7663694201747493</v>
      </c>
      <c r="I41">
        <f t="shared" si="6"/>
        <v>20.835089735846001</v>
      </c>
      <c r="J41">
        <f t="shared" si="8"/>
        <v>459.20242056331847</v>
      </c>
      <c r="N41">
        <v>23.790567480024301</v>
      </c>
      <c r="O41">
        <v>43.880314616440302</v>
      </c>
      <c r="P41">
        <v>7.0588836724089203</v>
      </c>
      <c r="Q41">
        <v>3.6412356985474399</v>
      </c>
      <c r="R41">
        <v>0.84550256629462195</v>
      </c>
      <c r="S41">
        <v>7.3036882477439597</v>
      </c>
      <c r="T41">
        <v>1.1532738840349499</v>
      </c>
      <c r="U41">
        <v>4.1670179471692004</v>
      </c>
    </row>
    <row r="42" spans="1:21" x14ac:dyDescent="0.25">
      <c r="A42" s="3">
        <f t="shared" si="9"/>
        <v>44563.624999999905</v>
      </c>
      <c r="B42">
        <f t="shared" si="7"/>
        <v>293.50204277267449</v>
      </c>
      <c r="C42">
        <f t="shared" si="0"/>
        <v>75.767391625181503</v>
      </c>
      <c r="D42">
        <f t="shared" si="1"/>
        <v>36.135845501936103</v>
      </c>
      <c r="E42">
        <f t="shared" si="2"/>
        <v>24.233863026774799</v>
      </c>
      <c r="F42">
        <f t="shared" si="3"/>
        <v>0.86725142934279009</v>
      </c>
      <c r="G42">
        <f t="shared" si="4"/>
        <v>5.3158608672301995</v>
      </c>
      <c r="H42">
        <f t="shared" si="5"/>
        <v>27.517164543269953</v>
      </c>
      <c r="I42">
        <f t="shared" si="6"/>
        <v>25.072970954939052</v>
      </c>
      <c r="J42">
        <f t="shared" si="8"/>
        <v>488.41239072134886</v>
      </c>
      <c r="N42">
        <v>58.700408554534903</v>
      </c>
      <c r="O42">
        <v>15.1534783250363</v>
      </c>
      <c r="P42">
        <v>7.2271691003872203</v>
      </c>
      <c r="Q42">
        <v>4.8467726053549596</v>
      </c>
      <c r="R42">
        <v>0.17345028586855801</v>
      </c>
      <c r="S42">
        <v>1.06317217344604</v>
      </c>
      <c r="T42">
        <v>5.5034329086539904</v>
      </c>
      <c r="U42">
        <v>5.0145941909878102</v>
      </c>
    </row>
    <row r="43" spans="1:21" x14ac:dyDescent="0.25">
      <c r="A43" s="3">
        <f t="shared" si="9"/>
        <v>44563.66666666657</v>
      </c>
      <c r="B43">
        <f t="shared" si="7"/>
        <v>43.453905876368204</v>
      </c>
      <c r="C43">
        <f t="shared" si="0"/>
        <v>143.998882172864</v>
      </c>
      <c r="D43">
        <f t="shared" si="1"/>
        <v>35.580612728250152</v>
      </c>
      <c r="E43">
        <f t="shared" si="2"/>
        <v>44.682476371188443</v>
      </c>
      <c r="F43">
        <f t="shared" si="3"/>
        <v>0.98368134424427001</v>
      </c>
      <c r="G43">
        <f t="shared" si="4"/>
        <v>8.5093924005874992</v>
      </c>
      <c r="H43">
        <f t="shared" si="5"/>
        <v>22.592835918806248</v>
      </c>
      <c r="I43">
        <f t="shared" si="6"/>
        <v>23.1017837324544</v>
      </c>
      <c r="J43">
        <f t="shared" si="8"/>
        <v>322.90357054476317</v>
      </c>
      <c r="N43">
        <v>8.6907811752736404</v>
      </c>
      <c r="O43">
        <v>28.799776434572799</v>
      </c>
      <c r="P43">
        <v>7.1161225456500299</v>
      </c>
      <c r="Q43">
        <v>8.9364952742376893</v>
      </c>
      <c r="R43">
        <v>0.19673626884885401</v>
      </c>
      <c r="S43">
        <v>1.7018784801175</v>
      </c>
      <c r="T43">
        <v>4.5185671837612498</v>
      </c>
      <c r="U43">
        <v>4.6203567464908799</v>
      </c>
    </row>
    <row r="44" spans="1:21" x14ac:dyDescent="0.25">
      <c r="A44" s="3">
        <f t="shared" si="9"/>
        <v>44563.708333333234</v>
      </c>
      <c r="B44">
        <f t="shared" si="7"/>
        <v>144.013405509677</v>
      </c>
      <c r="C44">
        <f t="shared" si="0"/>
        <v>249.52244877400901</v>
      </c>
      <c r="D44">
        <f t="shared" si="1"/>
        <v>49.283948390335951</v>
      </c>
      <c r="E44">
        <f t="shared" si="2"/>
        <v>9.7844588744182506</v>
      </c>
      <c r="F44">
        <f t="shared" si="3"/>
        <v>8.5514454985938499</v>
      </c>
      <c r="G44">
        <f t="shared" si="4"/>
        <v>28.8607882965896</v>
      </c>
      <c r="H44">
        <f t="shared" si="5"/>
        <v>19.654476450261249</v>
      </c>
      <c r="I44">
        <f t="shared" si="6"/>
        <v>15.93018651585025</v>
      </c>
      <c r="J44">
        <f t="shared" si="8"/>
        <v>525.60115830973518</v>
      </c>
      <c r="N44">
        <v>28.802681101935399</v>
      </c>
      <c r="O44">
        <v>49.904489754801801</v>
      </c>
      <c r="P44">
        <v>9.8567896780671909</v>
      </c>
      <c r="Q44">
        <v>1.9568917748836501</v>
      </c>
      <c r="R44">
        <v>1.7102890997187701</v>
      </c>
      <c r="S44">
        <v>5.7721576593179202</v>
      </c>
      <c r="T44">
        <v>3.9308952900522498</v>
      </c>
      <c r="U44">
        <v>3.1860373031700502</v>
      </c>
    </row>
    <row r="45" spans="1:21" x14ac:dyDescent="0.25">
      <c r="A45" s="3">
        <f t="shared" si="9"/>
        <v>44563.749999999898</v>
      </c>
      <c r="B45">
        <f t="shared" si="7"/>
        <v>129.97883672307199</v>
      </c>
      <c r="C45">
        <f t="shared" si="0"/>
        <v>32.979808492103054</v>
      </c>
      <c r="D45">
        <f t="shared" si="1"/>
        <v>9.31897766578785</v>
      </c>
      <c r="E45">
        <f t="shared" si="2"/>
        <v>16.442965838809251</v>
      </c>
      <c r="F45">
        <f t="shared" si="3"/>
        <v>18.009642141009699</v>
      </c>
      <c r="G45">
        <f t="shared" si="4"/>
        <v>35.8199442747106</v>
      </c>
      <c r="H45">
        <f t="shared" si="5"/>
        <v>24.10373549630155</v>
      </c>
      <c r="I45">
        <f t="shared" si="6"/>
        <v>7.2710561235541507</v>
      </c>
      <c r="J45">
        <f t="shared" si="8"/>
        <v>273.92496675534812</v>
      </c>
      <c r="N45">
        <v>25.9957673446144</v>
      </c>
      <c r="O45">
        <v>6.5959616984206102</v>
      </c>
      <c r="P45">
        <v>1.86379553315757</v>
      </c>
      <c r="Q45">
        <v>3.2885931677618498</v>
      </c>
      <c r="R45">
        <v>3.6019284282019401</v>
      </c>
      <c r="S45">
        <v>7.1639888549421196</v>
      </c>
      <c r="T45">
        <v>4.8207470992603101</v>
      </c>
      <c r="U45">
        <v>1.4542112247108301</v>
      </c>
    </row>
    <row r="46" spans="1:21" x14ac:dyDescent="0.25">
      <c r="A46" s="3">
        <f t="shared" si="9"/>
        <v>44563.791666666562</v>
      </c>
      <c r="B46">
        <f t="shared" si="7"/>
        <v>201.95080193026052</v>
      </c>
      <c r="C46">
        <f t="shared" si="0"/>
        <v>5.9815452449017004</v>
      </c>
      <c r="D46">
        <f t="shared" si="1"/>
        <v>44.897139312670298</v>
      </c>
      <c r="E46">
        <f t="shared" si="2"/>
        <v>28.188484090163797</v>
      </c>
      <c r="F46">
        <f t="shared" si="3"/>
        <v>6.2387605203829501</v>
      </c>
      <c r="G46">
        <f t="shared" si="4"/>
        <v>24.679252421246151</v>
      </c>
      <c r="H46">
        <f t="shared" si="5"/>
        <v>2.3294472791235949</v>
      </c>
      <c r="I46">
        <f t="shared" si="6"/>
        <v>2.9321478799559801</v>
      </c>
      <c r="J46">
        <f t="shared" si="8"/>
        <v>317.19757867870499</v>
      </c>
      <c r="N46">
        <v>40.390160386052102</v>
      </c>
      <c r="O46">
        <v>1.1963090489803401</v>
      </c>
      <c r="P46">
        <v>8.9794278625340596</v>
      </c>
      <c r="Q46">
        <v>5.6376968180327598</v>
      </c>
      <c r="R46">
        <v>1.24775210407659</v>
      </c>
      <c r="S46">
        <v>4.9358504842492303</v>
      </c>
      <c r="T46">
        <v>0.46588945582471902</v>
      </c>
      <c r="U46">
        <v>0.58642957599119605</v>
      </c>
    </row>
    <row r="47" spans="1:21" x14ac:dyDescent="0.25">
      <c r="A47" s="3">
        <f t="shared" si="9"/>
        <v>44563.833333333227</v>
      </c>
      <c r="B47">
        <f t="shared" si="7"/>
        <v>230.29224389494652</v>
      </c>
      <c r="C47">
        <f t="shared" si="0"/>
        <v>216.6969268654035</v>
      </c>
      <c r="D47">
        <f t="shared" si="1"/>
        <v>6.58511643256365</v>
      </c>
      <c r="E47">
        <f t="shared" si="2"/>
        <v>27.563502275601799</v>
      </c>
      <c r="F47">
        <f t="shared" si="3"/>
        <v>9.2540289758816492</v>
      </c>
      <c r="G47">
        <f t="shared" si="4"/>
        <v>23.948672729546598</v>
      </c>
      <c r="H47">
        <f t="shared" si="5"/>
        <v>2.3572864501487349</v>
      </c>
      <c r="I47">
        <f t="shared" si="6"/>
        <v>10.4956875711216</v>
      </c>
      <c r="J47">
        <f t="shared" si="8"/>
        <v>527.19346519521412</v>
      </c>
      <c r="N47">
        <v>46.058448778989302</v>
      </c>
      <c r="O47">
        <v>43.339385373080702</v>
      </c>
      <c r="P47">
        <v>1.31702328651273</v>
      </c>
      <c r="Q47">
        <v>5.5127004551203598</v>
      </c>
      <c r="R47">
        <v>1.8508057951763299</v>
      </c>
      <c r="S47">
        <v>4.7897345459093197</v>
      </c>
      <c r="T47">
        <v>0.47145729002974701</v>
      </c>
      <c r="U47">
        <v>2.0991375142243198</v>
      </c>
    </row>
    <row r="48" spans="1:21" x14ac:dyDescent="0.25">
      <c r="A48" s="3">
        <f t="shared" si="9"/>
        <v>44563.874999999891</v>
      </c>
      <c r="B48">
        <f t="shared" si="7"/>
        <v>210.18064942444147</v>
      </c>
      <c r="C48">
        <f t="shared" si="0"/>
        <v>332.23071125975105</v>
      </c>
      <c r="D48">
        <f t="shared" si="1"/>
        <v>34.542603208264602</v>
      </c>
      <c r="E48">
        <f t="shared" si="2"/>
        <v>29.381546860521599</v>
      </c>
      <c r="F48">
        <f t="shared" si="3"/>
        <v>4.35369520359367</v>
      </c>
      <c r="G48">
        <f t="shared" si="4"/>
        <v>27.613800132987699</v>
      </c>
      <c r="H48">
        <f t="shared" si="5"/>
        <v>7.4696433231587998</v>
      </c>
      <c r="I48">
        <f t="shared" si="6"/>
        <v>27.439705498793199</v>
      </c>
      <c r="J48">
        <f t="shared" si="8"/>
        <v>673.21235491151197</v>
      </c>
      <c r="N48">
        <v>42.036129884888297</v>
      </c>
      <c r="O48">
        <v>66.446142251950207</v>
      </c>
      <c r="P48">
        <v>6.9085206416529203</v>
      </c>
      <c r="Q48">
        <v>5.8763093721043198</v>
      </c>
      <c r="R48">
        <v>0.87073904071873398</v>
      </c>
      <c r="S48">
        <v>5.5227600265975401</v>
      </c>
      <c r="T48">
        <v>1.49392866463176</v>
      </c>
      <c r="U48">
        <v>5.4879410997586398</v>
      </c>
    </row>
    <row r="49" spans="1:21" x14ac:dyDescent="0.25">
      <c r="A49" s="3">
        <f t="shared" si="9"/>
        <v>44563.916666666555</v>
      </c>
      <c r="B49">
        <f t="shared" si="7"/>
        <v>269.3230213374265</v>
      </c>
      <c r="C49">
        <f t="shared" si="0"/>
        <v>91.733427609553999</v>
      </c>
      <c r="D49">
        <f t="shared" si="1"/>
        <v>25.476638413221199</v>
      </c>
      <c r="E49">
        <f t="shared" si="2"/>
        <v>12.95459929586865</v>
      </c>
      <c r="F49">
        <f t="shared" si="3"/>
        <v>13.702685585497749</v>
      </c>
      <c r="G49">
        <f t="shared" si="4"/>
        <v>0.35593810226302453</v>
      </c>
      <c r="H49">
        <f t="shared" si="5"/>
        <v>18.736455231473201</v>
      </c>
      <c r="I49">
        <f t="shared" si="6"/>
        <v>25.294130966796452</v>
      </c>
      <c r="J49">
        <f t="shared" si="8"/>
        <v>457.57689654210077</v>
      </c>
      <c r="N49">
        <v>53.864604267485298</v>
      </c>
      <c r="O49">
        <v>18.3466855219108</v>
      </c>
      <c r="P49">
        <v>5.09532768264424</v>
      </c>
      <c r="Q49">
        <v>2.5909198591737299</v>
      </c>
      <c r="R49">
        <v>2.7405371170995498</v>
      </c>
      <c r="S49">
        <v>7.1187620452604905E-2</v>
      </c>
      <c r="T49">
        <v>3.7472910462946398</v>
      </c>
      <c r="U49">
        <v>5.0588261933592902</v>
      </c>
    </row>
    <row r="50" spans="1:21" x14ac:dyDescent="0.25">
      <c r="A50" s="3">
        <f t="shared" si="9"/>
        <v>44563.958333333219</v>
      </c>
      <c r="B50">
        <f t="shared" si="7"/>
        <v>33.34625359906515</v>
      </c>
      <c r="C50">
        <f t="shared" si="0"/>
        <v>95.284949123924491</v>
      </c>
      <c r="D50">
        <f t="shared" si="1"/>
        <v>23.034561899109601</v>
      </c>
      <c r="E50">
        <f t="shared" si="2"/>
        <v>19.968267810215199</v>
      </c>
      <c r="F50">
        <f t="shared" si="3"/>
        <v>1.0256673037458699</v>
      </c>
      <c r="G50">
        <f t="shared" si="4"/>
        <v>6.6274535148051505</v>
      </c>
      <c r="H50">
        <f t="shared" si="5"/>
        <v>12.513735741407499</v>
      </c>
      <c r="I50">
        <f t="shared" si="6"/>
        <v>22.102806240620598</v>
      </c>
      <c r="J50">
        <f t="shared" si="8"/>
        <v>213.90369523289357</v>
      </c>
      <c r="N50">
        <v>6.6692507198130304</v>
      </c>
      <c r="O50">
        <v>19.0569898247849</v>
      </c>
      <c r="P50">
        <v>4.60691237982192</v>
      </c>
      <c r="Q50">
        <v>3.9936535620430398</v>
      </c>
      <c r="R50">
        <v>0.20513346074917399</v>
      </c>
      <c r="S50">
        <v>1.3254907029610301</v>
      </c>
      <c r="T50">
        <v>2.5027471482814998</v>
      </c>
      <c r="U50">
        <v>4.4205612481241197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2"/>
  <sheetViews>
    <sheetView workbookViewId="0">
      <selection activeCell="K11" sqref="K11"/>
    </sheetView>
  </sheetViews>
  <sheetFormatPr defaultRowHeight="15" x14ac:dyDescent="0.25"/>
  <cols>
    <col min="1" max="1" width="7.28515625" bestFit="1" customWidth="1"/>
  </cols>
  <sheetData>
    <row r="1" spans="1:1" x14ac:dyDescent="0.25">
      <c r="A1" s="4" t="s">
        <v>0</v>
      </c>
    </row>
    <row r="2" spans="1:1" x14ac:dyDescent="0.25">
      <c r="A2" t="s">
        <v>154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>
      <selection activeCell="F6" sqref="F6"/>
    </sheetView>
  </sheetViews>
  <sheetFormatPr defaultRowHeight="15" x14ac:dyDescent="0.25"/>
  <sheetData>
    <row r="1" spans="1:3" x14ac:dyDescent="0.25">
      <c r="A1" t="s">
        <v>0</v>
      </c>
      <c r="B1" t="s">
        <v>25</v>
      </c>
      <c r="C1" t="s">
        <v>26</v>
      </c>
    </row>
    <row r="2" spans="1:3" x14ac:dyDescent="0.25">
      <c r="A2" t="s">
        <v>24</v>
      </c>
      <c r="B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workbookViewId="0">
      <selection activeCell="F21" sqref="F21"/>
    </sheetView>
  </sheetViews>
  <sheetFormatPr defaultRowHeight="15" x14ac:dyDescent="0.25"/>
  <cols>
    <col min="4" max="4" width="9.28515625" bestFit="1" customWidth="1"/>
    <col min="7" max="7" width="11.7109375" bestFit="1" customWidth="1"/>
    <col min="8" max="8" width="11.42578125" bestFit="1" customWidth="1"/>
    <col min="9" max="9" width="10" bestFit="1" customWidth="1"/>
    <col min="10" max="10" width="6.7109375" customWidth="1"/>
    <col min="11" max="11" width="13.140625" bestFit="1" customWidth="1"/>
    <col min="12" max="12" width="11.5703125" bestFit="1" customWidth="1"/>
  </cols>
  <sheetData>
    <row r="1" spans="1:15" x14ac:dyDescent="0.25">
      <c r="A1" t="s">
        <v>0</v>
      </c>
      <c r="B1" t="s">
        <v>27</v>
      </c>
      <c r="C1" t="s">
        <v>1</v>
      </c>
      <c r="D1" t="s">
        <v>64</v>
      </c>
      <c r="E1" t="s">
        <v>71</v>
      </c>
      <c r="F1" t="s">
        <v>2</v>
      </c>
      <c r="G1" t="s">
        <v>28</v>
      </c>
      <c r="H1" t="s">
        <v>29</v>
      </c>
      <c r="I1" t="s">
        <v>3</v>
      </c>
      <c r="J1" t="s">
        <v>102</v>
      </c>
      <c r="K1" t="s">
        <v>103</v>
      </c>
      <c r="L1" t="s">
        <v>104</v>
      </c>
      <c r="N1" t="s">
        <v>143</v>
      </c>
      <c r="O1" t="s">
        <v>144</v>
      </c>
    </row>
    <row r="2" spans="1:15" x14ac:dyDescent="0.25">
      <c r="A2" t="s">
        <v>4</v>
      </c>
      <c r="C2">
        <v>220</v>
      </c>
      <c r="D2">
        <v>8.58</v>
      </c>
      <c r="E2">
        <v>52.71</v>
      </c>
      <c r="G2">
        <v>1.1000000000000001</v>
      </c>
      <c r="H2">
        <v>0.9</v>
      </c>
      <c r="I2" s="2" t="s">
        <v>105</v>
      </c>
      <c r="N2">
        <v>1</v>
      </c>
      <c r="O2">
        <v>1</v>
      </c>
    </row>
    <row r="3" spans="1:15" x14ac:dyDescent="0.25">
      <c r="A3" t="s">
        <v>5</v>
      </c>
      <c r="C3">
        <v>110</v>
      </c>
      <c r="D3">
        <v>8.66</v>
      </c>
      <c r="E3">
        <v>52.28</v>
      </c>
      <c r="G3">
        <v>1.1000000000000001</v>
      </c>
      <c r="H3">
        <v>0.9</v>
      </c>
      <c r="I3" s="2" t="s">
        <v>105</v>
      </c>
    </row>
    <row r="4" spans="1:15" x14ac:dyDescent="0.25">
      <c r="A4" t="s">
        <v>6</v>
      </c>
      <c r="C4">
        <v>110</v>
      </c>
      <c r="D4">
        <v>8.76</v>
      </c>
      <c r="E4">
        <v>52.65</v>
      </c>
      <c r="G4">
        <v>1.1000000000000001</v>
      </c>
      <c r="H4">
        <v>0.9</v>
      </c>
      <c r="I4" s="2" t="s">
        <v>105</v>
      </c>
    </row>
    <row r="5" spans="1:15" x14ac:dyDescent="0.25">
      <c r="A5" t="s">
        <v>7</v>
      </c>
      <c r="C5">
        <v>110</v>
      </c>
      <c r="D5">
        <v>9.68</v>
      </c>
      <c r="E5">
        <v>51.59</v>
      </c>
      <c r="G5">
        <v>1.1000000000000001</v>
      </c>
      <c r="H5">
        <v>0.9</v>
      </c>
      <c r="I5" s="2" t="s">
        <v>105</v>
      </c>
    </row>
    <row r="6" spans="1:15" x14ac:dyDescent="0.25">
      <c r="A6" t="s">
        <v>106</v>
      </c>
      <c r="C6">
        <v>110</v>
      </c>
      <c r="D6">
        <v>10.62</v>
      </c>
      <c r="E6">
        <v>51.57</v>
      </c>
      <c r="G6">
        <v>1.1000000000000001</v>
      </c>
      <c r="H6">
        <v>0.9</v>
      </c>
      <c r="I6" s="2" t="s">
        <v>105</v>
      </c>
    </row>
    <row r="7" spans="1:15" x14ac:dyDescent="0.25">
      <c r="A7" t="s">
        <v>107</v>
      </c>
      <c r="C7">
        <v>110</v>
      </c>
      <c r="D7">
        <v>11.43</v>
      </c>
      <c r="E7">
        <v>51.52</v>
      </c>
      <c r="G7">
        <v>1.1000000000000001</v>
      </c>
      <c r="H7">
        <v>0.9</v>
      </c>
      <c r="I7" s="2" t="s">
        <v>105</v>
      </c>
    </row>
    <row r="8" spans="1:15" x14ac:dyDescent="0.25">
      <c r="A8" t="s">
        <v>108</v>
      </c>
      <c r="C8">
        <v>110</v>
      </c>
      <c r="D8">
        <v>10.67</v>
      </c>
      <c r="E8">
        <v>50.9</v>
      </c>
      <c r="G8">
        <v>1.1000000000000001</v>
      </c>
      <c r="H8">
        <v>0.9</v>
      </c>
      <c r="I8" s="2" t="s">
        <v>105</v>
      </c>
    </row>
    <row r="9" spans="1:15" x14ac:dyDescent="0.25">
      <c r="A9" t="s">
        <v>109</v>
      </c>
      <c r="C9">
        <v>110</v>
      </c>
      <c r="D9">
        <v>10.67</v>
      </c>
      <c r="E9">
        <v>50.45</v>
      </c>
      <c r="G9">
        <v>1.1000000000000001</v>
      </c>
      <c r="H9">
        <v>0.9</v>
      </c>
      <c r="I9" s="2" t="s">
        <v>105</v>
      </c>
    </row>
    <row r="10" spans="1:15" x14ac:dyDescent="0.25">
      <c r="A10" t="s">
        <v>110</v>
      </c>
      <c r="C10">
        <v>110</v>
      </c>
      <c r="D10">
        <v>10.88</v>
      </c>
      <c r="E10">
        <v>49.94</v>
      </c>
      <c r="G10">
        <v>1.1000000000000001</v>
      </c>
      <c r="H10">
        <v>0.9</v>
      </c>
      <c r="I10" s="2" t="s">
        <v>105</v>
      </c>
    </row>
    <row r="11" spans="1:15" x14ac:dyDescent="0.25">
      <c r="A11" t="s">
        <v>111</v>
      </c>
      <c r="C11">
        <v>110</v>
      </c>
      <c r="D11">
        <v>8.32</v>
      </c>
      <c r="E11">
        <v>51.26</v>
      </c>
      <c r="G11">
        <v>1.1000000000000001</v>
      </c>
      <c r="H11">
        <v>0.9</v>
      </c>
      <c r="I11" s="2" t="s">
        <v>105</v>
      </c>
    </row>
    <row r="12" spans="1:15" x14ac:dyDescent="0.25">
      <c r="A12" t="s">
        <v>112</v>
      </c>
      <c r="C12">
        <v>110</v>
      </c>
      <c r="D12">
        <v>7.51</v>
      </c>
      <c r="E12">
        <v>51.21</v>
      </c>
      <c r="G12">
        <v>1.1000000000000001</v>
      </c>
      <c r="H12">
        <v>0.9</v>
      </c>
      <c r="I12" s="2" t="s">
        <v>105</v>
      </c>
    </row>
    <row r="13" spans="1:15" x14ac:dyDescent="0.25">
      <c r="A13" t="s">
        <v>113</v>
      </c>
      <c r="C13">
        <v>110</v>
      </c>
      <c r="D13">
        <v>8.59</v>
      </c>
      <c r="E13">
        <v>50.66</v>
      </c>
      <c r="G13">
        <v>1.1000000000000001</v>
      </c>
      <c r="H13">
        <v>0.9</v>
      </c>
      <c r="I13" s="2" t="s">
        <v>105</v>
      </c>
    </row>
    <row r="14" spans="1:15" x14ac:dyDescent="0.25">
      <c r="A14" t="s">
        <v>114</v>
      </c>
      <c r="C14">
        <v>110</v>
      </c>
      <c r="D14">
        <v>8.7899999999999991</v>
      </c>
      <c r="E14">
        <v>49.93</v>
      </c>
      <c r="G14">
        <v>1.1000000000000001</v>
      </c>
      <c r="H14">
        <v>0.9</v>
      </c>
      <c r="I14" s="2" t="s">
        <v>105</v>
      </c>
    </row>
    <row r="15" spans="1:15" x14ac:dyDescent="0.25">
      <c r="A15" t="s">
        <v>115</v>
      </c>
      <c r="C15">
        <v>110</v>
      </c>
      <c r="D15">
        <v>7.88</v>
      </c>
      <c r="E15">
        <v>49.91</v>
      </c>
      <c r="G15">
        <v>1.1000000000000001</v>
      </c>
      <c r="H15">
        <v>0.9</v>
      </c>
      <c r="I15" s="2" t="s">
        <v>105</v>
      </c>
    </row>
    <row r="16" spans="1:15" x14ac:dyDescent="0.25">
      <c r="A16" t="s">
        <v>116</v>
      </c>
      <c r="C16">
        <v>110</v>
      </c>
      <c r="D16">
        <v>8.7799999999999994</v>
      </c>
      <c r="E16">
        <v>49.37</v>
      </c>
      <c r="G16">
        <v>1.1000000000000001</v>
      </c>
      <c r="H16">
        <v>0.9</v>
      </c>
      <c r="I16" s="2" t="s">
        <v>105</v>
      </c>
    </row>
    <row r="17" spans="1:9" x14ac:dyDescent="0.25">
      <c r="A17" t="s">
        <v>117</v>
      </c>
      <c r="C17">
        <v>110</v>
      </c>
      <c r="D17">
        <v>7.6</v>
      </c>
      <c r="E17">
        <v>49.33</v>
      </c>
      <c r="G17">
        <v>1.1000000000000001</v>
      </c>
      <c r="H17">
        <v>0.9</v>
      </c>
      <c r="I17" s="2" t="s">
        <v>105</v>
      </c>
    </row>
    <row r="18" spans="1:9" x14ac:dyDescent="0.25">
      <c r="A18" t="s">
        <v>132</v>
      </c>
      <c r="C18">
        <v>110</v>
      </c>
      <c r="D18">
        <v>8.92</v>
      </c>
      <c r="E18">
        <v>48.75</v>
      </c>
      <c r="G18">
        <v>1.1000000000000001</v>
      </c>
      <c r="H18">
        <v>0.9</v>
      </c>
      <c r="I18" s="2" t="s">
        <v>105</v>
      </c>
    </row>
    <row r="19" spans="1:9" x14ac:dyDescent="0.25">
      <c r="A19" t="s">
        <v>133</v>
      </c>
      <c r="C19">
        <v>110</v>
      </c>
      <c r="D19">
        <v>11.64</v>
      </c>
      <c r="E19">
        <v>50.39</v>
      </c>
      <c r="G19">
        <v>1.1000000000000001</v>
      </c>
      <c r="H19">
        <v>0.9</v>
      </c>
      <c r="I19" s="2" t="s">
        <v>105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Q9"/>
  <sheetViews>
    <sheetView workbookViewId="0">
      <selection activeCell="N13" sqref="N13"/>
    </sheetView>
  </sheetViews>
  <sheetFormatPr defaultRowHeight="15" x14ac:dyDescent="0.25"/>
  <cols>
    <col min="1" max="1" width="6.85546875" bestFit="1" customWidth="1"/>
    <col min="2" max="2" width="6.140625" bestFit="1" customWidth="1"/>
    <col min="3" max="3" width="6.42578125" bestFit="1" customWidth="1"/>
    <col min="4" max="4" width="7.5703125" bestFit="1" customWidth="1"/>
    <col min="5" max="5" width="15.5703125" bestFit="1" customWidth="1"/>
    <col min="6" max="6" width="15.28515625" bestFit="1" customWidth="1"/>
    <col min="7" max="7" width="7.7109375" bestFit="1" customWidth="1"/>
    <col min="8" max="8" width="7" bestFit="1" customWidth="1"/>
    <col min="9" max="9" width="10" bestFit="1" customWidth="1"/>
    <col min="10" max="10" width="5" bestFit="1" customWidth="1"/>
    <col min="11" max="11" width="11.140625" bestFit="1" customWidth="1"/>
    <col min="12" max="12" width="10.85546875" bestFit="1" customWidth="1"/>
    <col min="13" max="13" width="12.28515625" bestFit="1" customWidth="1"/>
    <col min="14" max="14" width="12" bestFit="1" customWidth="1"/>
    <col min="15" max="15" width="11.7109375" bestFit="1" customWidth="1"/>
    <col min="16" max="16" width="13.85546875" bestFit="1" customWidth="1"/>
  </cols>
  <sheetData>
    <row r="1" spans="1:17" x14ac:dyDescent="0.25">
      <c r="A1" t="s">
        <v>0</v>
      </c>
      <c r="B1" t="s">
        <v>20</v>
      </c>
      <c r="C1" t="s">
        <v>15</v>
      </c>
      <c r="D1" t="s">
        <v>72</v>
      </c>
      <c r="E1" t="s">
        <v>73</v>
      </c>
      <c r="F1" t="s">
        <v>74</v>
      </c>
      <c r="G1" t="s">
        <v>26</v>
      </c>
      <c r="H1" t="s">
        <v>75</v>
      </c>
      <c r="I1" t="s">
        <v>3</v>
      </c>
      <c r="J1" t="s">
        <v>8</v>
      </c>
      <c r="K1" t="s">
        <v>17</v>
      </c>
      <c r="L1" t="s">
        <v>16</v>
      </c>
      <c r="M1" t="s">
        <v>76</v>
      </c>
      <c r="N1" t="s">
        <v>77</v>
      </c>
      <c r="O1" t="s">
        <v>14</v>
      </c>
      <c r="P1" t="s">
        <v>101</v>
      </c>
      <c r="Q1" t="s">
        <v>156</v>
      </c>
    </row>
    <row r="2" spans="1:17" x14ac:dyDescent="0.25">
      <c r="A2" t="s">
        <v>11</v>
      </c>
      <c r="B2" t="s">
        <v>5</v>
      </c>
      <c r="C2">
        <v>48.3433455354904</v>
      </c>
      <c r="L2">
        <v>0</v>
      </c>
      <c r="M2">
        <v>0</v>
      </c>
      <c r="N2">
        <v>0</v>
      </c>
      <c r="O2" s="2" t="s">
        <v>105</v>
      </c>
      <c r="Q2">
        <v>1</v>
      </c>
    </row>
    <row r="3" spans="1:17" x14ac:dyDescent="0.25">
      <c r="A3" t="s">
        <v>12</v>
      </c>
      <c r="B3" t="s">
        <v>6</v>
      </c>
      <c r="C3">
        <v>65.952649292449905</v>
      </c>
      <c r="L3">
        <v>0</v>
      </c>
      <c r="M3">
        <v>0</v>
      </c>
      <c r="N3">
        <v>0</v>
      </c>
      <c r="O3" s="2" t="s">
        <v>105</v>
      </c>
      <c r="Q3">
        <v>1</v>
      </c>
    </row>
    <row r="4" spans="1:17" x14ac:dyDescent="0.25">
      <c r="A4" t="s">
        <v>13</v>
      </c>
      <c r="B4" t="s">
        <v>7</v>
      </c>
      <c r="C4">
        <v>1.31032567509786</v>
      </c>
      <c r="L4">
        <v>0</v>
      </c>
      <c r="M4">
        <v>0</v>
      </c>
      <c r="N4">
        <v>0</v>
      </c>
      <c r="O4" s="2" t="s">
        <v>105</v>
      </c>
      <c r="Q4">
        <v>1</v>
      </c>
    </row>
    <row r="5" spans="1:17" x14ac:dyDescent="0.25">
      <c r="A5" t="s">
        <v>134</v>
      </c>
      <c r="B5" t="s">
        <v>107</v>
      </c>
      <c r="C5">
        <v>4.1771700600959001</v>
      </c>
      <c r="L5">
        <v>0</v>
      </c>
      <c r="M5">
        <v>0</v>
      </c>
      <c r="N5">
        <v>0</v>
      </c>
      <c r="O5" s="2" t="s">
        <v>105</v>
      </c>
      <c r="Q5">
        <v>1</v>
      </c>
    </row>
    <row r="6" spans="1:17" x14ac:dyDescent="0.25">
      <c r="A6" t="s">
        <v>135</v>
      </c>
      <c r="B6" t="s">
        <v>110</v>
      </c>
      <c r="C6">
        <v>0.38954471319920098</v>
      </c>
      <c r="L6">
        <v>0</v>
      </c>
      <c r="M6">
        <v>0</v>
      </c>
      <c r="N6">
        <v>0</v>
      </c>
      <c r="O6" s="2" t="s">
        <v>105</v>
      </c>
      <c r="Q6">
        <v>1</v>
      </c>
    </row>
    <row r="7" spans="1:17" x14ac:dyDescent="0.25">
      <c r="A7" t="s">
        <v>136</v>
      </c>
      <c r="B7" t="s">
        <v>112</v>
      </c>
      <c r="C7">
        <v>7.1312883476140598</v>
      </c>
      <c r="L7">
        <v>0</v>
      </c>
      <c r="M7">
        <v>0</v>
      </c>
      <c r="N7">
        <v>0</v>
      </c>
      <c r="O7" s="2" t="s">
        <v>105</v>
      </c>
      <c r="Q7">
        <v>1</v>
      </c>
    </row>
    <row r="8" spans="1:17" x14ac:dyDescent="0.25">
      <c r="A8" t="s">
        <v>137</v>
      </c>
      <c r="B8" t="s">
        <v>115</v>
      </c>
      <c r="C8">
        <v>3.7022989947187401</v>
      </c>
      <c r="L8">
        <v>0</v>
      </c>
      <c r="M8">
        <v>0</v>
      </c>
      <c r="N8">
        <v>0</v>
      </c>
      <c r="O8" s="2" t="s">
        <v>105</v>
      </c>
      <c r="Q8">
        <v>1</v>
      </c>
    </row>
    <row r="9" spans="1:17" x14ac:dyDescent="0.25">
      <c r="A9" t="s">
        <v>138</v>
      </c>
      <c r="B9" t="s">
        <v>132</v>
      </c>
      <c r="C9">
        <v>5.6211919330659503</v>
      </c>
      <c r="L9">
        <v>0</v>
      </c>
      <c r="M9">
        <v>0</v>
      </c>
      <c r="N9">
        <v>0</v>
      </c>
      <c r="O9" s="2" t="s">
        <v>105</v>
      </c>
      <c r="Q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AA8"/>
  <sheetViews>
    <sheetView workbookViewId="0">
      <selection activeCell="G46" sqref="G46"/>
    </sheetView>
  </sheetViews>
  <sheetFormatPr defaultRowHeight="15" x14ac:dyDescent="0.25"/>
  <cols>
    <col min="1" max="1" width="6" bestFit="1" customWidth="1"/>
    <col min="2" max="2" width="6.140625" bestFit="1" customWidth="1"/>
    <col min="3" max="3" width="6.42578125" bestFit="1" customWidth="1"/>
    <col min="4" max="4" width="7" bestFit="1" customWidth="1"/>
    <col min="5" max="5" width="7.7109375" bestFit="1" customWidth="1"/>
    <col min="6" max="6" width="12.28515625" bestFit="1" customWidth="1"/>
    <col min="7" max="7" width="12" bestFit="1" customWidth="1"/>
    <col min="8" max="8" width="10.85546875" bestFit="1" customWidth="1"/>
    <col min="9" max="9" width="11.140625" bestFit="1" customWidth="1"/>
    <col min="10" max="10" width="11.42578125" bestFit="1" customWidth="1"/>
    <col min="11" max="11" width="11.7109375" bestFit="1" customWidth="1"/>
    <col min="12" max="12" width="7" bestFit="1" customWidth="1"/>
    <col min="13" max="13" width="11.7109375" bestFit="1" customWidth="1"/>
    <col min="14" max="14" width="5" bestFit="1" customWidth="1"/>
    <col min="15" max="15" width="4.42578125" bestFit="1" customWidth="1"/>
    <col min="16" max="16" width="6.140625" bestFit="1" customWidth="1"/>
    <col min="17" max="17" width="8.140625" bestFit="1" customWidth="1"/>
    <col min="18" max="18" width="9.5703125" bestFit="1" customWidth="1"/>
    <col min="19" max="19" width="7.7109375" bestFit="1" customWidth="1"/>
    <col min="20" max="20" width="11" bestFit="1" customWidth="1"/>
    <col min="21" max="21" width="19.42578125" bestFit="1" customWidth="1"/>
    <col min="23" max="23" width="13.85546875" bestFit="1" customWidth="1"/>
    <col min="24" max="24" width="10" bestFit="1" customWidth="1"/>
    <col min="25" max="25" width="12.42578125" bestFit="1" customWidth="1"/>
    <col min="27" max="27" width="13.5703125" bestFit="1" customWidth="1"/>
  </cols>
  <sheetData>
    <row r="1" spans="1:27" x14ac:dyDescent="0.25">
      <c r="A1" t="s">
        <v>0</v>
      </c>
      <c r="B1" t="s">
        <v>20</v>
      </c>
      <c r="C1" t="s">
        <v>15</v>
      </c>
      <c r="D1" t="s">
        <v>78</v>
      </c>
      <c r="E1" t="s">
        <v>26</v>
      </c>
      <c r="F1" t="s">
        <v>76</v>
      </c>
      <c r="G1" t="s">
        <v>77</v>
      </c>
      <c r="H1" t="s">
        <v>16</v>
      </c>
      <c r="I1" t="s">
        <v>17</v>
      </c>
      <c r="J1" t="s">
        <v>29</v>
      </c>
      <c r="K1" t="s">
        <v>28</v>
      </c>
      <c r="L1" t="s">
        <v>75</v>
      </c>
      <c r="M1" t="s">
        <v>14</v>
      </c>
      <c r="N1" t="s">
        <v>8</v>
      </c>
      <c r="O1" t="s">
        <v>87</v>
      </c>
      <c r="P1" t="s">
        <v>1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159</v>
      </c>
      <c r="W1" t="s">
        <v>101</v>
      </c>
      <c r="X1" t="s">
        <v>3</v>
      </c>
      <c r="Y1" t="s">
        <v>86</v>
      </c>
      <c r="Z1" t="s">
        <v>156</v>
      </c>
      <c r="AA1" t="s">
        <v>170</v>
      </c>
    </row>
    <row r="2" spans="1:27" x14ac:dyDescent="0.25">
      <c r="A2" t="s">
        <v>18</v>
      </c>
      <c r="B2" t="s">
        <v>6</v>
      </c>
      <c r="C2">
        <v>7.45817250028822</v>
      </c>
      <c r="H2">
        <v>-100</v>
      </c>
      <c r="I2">
        <v>100</v>
      </c>
      <c r="M2" s="2" t="s">
        <v>105</v>
      </c>
      <c r="V2" s="2" t="s">
        <v>105</v>
      </c>
      <c r="W2" t="s">
        <v>177</v>
      </c>
      <c r="X2" s="2"/>
      <c r="Z2">
        <v>1</v>
      </c>
      <c r="AA2" t="s">
        <v>171</v>
      </c>
    </row>
    <row r="3" spans="1:27" x14ac:dyDescent="0.25">
      <c r="A3" t="s">
        <v>19</v>
      </c>
      <c r="B3" t="s">
        <v>7</v>
      </c>
      <c r="C3">
        <v>8.9224525799274002</v>
      </c>
      <c r="H3">
        <v>-100</v>
      </c>
      <c r="I3">
        <v>100</v>
      </c>
      <c r="M3" s="2" t="s">
        <v>105</v>
      </c>
      <c r="V3" s="2" t="s">
        <v>105</v>
      </c>
      <c r="W3" t="s">
        <v>178</v>
      </c>
      <c r="X3" s="2"/>
      <c r="Z3">
        <v>1</v>
      </c>
      <c r="AA3" t="s">
        <v>171</v>
      </c>
    </row>
    <row r="4" spans="1:27" x14ac:dyDescent="0.25">
      <c r="A4" t="s">
        <v>139</v>
      </c>
      <c r="B4" t="s">
        <v>108</v>
      </c>
      <c r="C4">
        <v>4.4391600135695803</v>
      </c>
      <c r="H4">
        <v>-100</v>
      </c>
      <c r="I4">
        <v>100</v>
      </c>
      <c r="M4" s="2" t="s">
        <v>105</v>
      </c>
      <c r="V4" s="2" t="s">
        <v>105</v>
      </c>
      <c r="X4" s="2"/>
      <c r="Z4">
        <v>1</v>
      </c>
    </row>
    <row r="5" spans="1:27" x14ac:dyDescent="0.25">
      <c r="A5" t="s">
        <v>140</v>
      </c>
      <c r="B5" t="s">
        <v>133</v>
      </c>
      <c r="C5">
        <v>11.1555241935407</v>
      </c>
      <c r="H5">
        <v>-100</v>
      </c>
      <c r="I5">
        <v>100</v>
      </c>
      <c r="M5" s="2" t="s">
        <v>105</v>
      </c>
      <c r="V5" s="2" t="s">
        <v>105</v>
      </c>
      <c r="W5" t="s">
        <v>177</v>
      </c>
      <c r="X5" s="2"/>
      <c r="Z5">
        <v>1</v>
      </c>
      <c r="AA5" t="s">
        <v>176</v>
      </c>
    </row>
    <row r="6" spans="1:27" x14ac:dyDescent="0.25">
      <c r="A6" t="s">
        <v>141</v>
      </c>
      <c r="B6" t="s">
        <v>112</v>
      </c>
      <c r="C6">
        <v>1.5109633284500099</v>
      </c>
      <c r="H6">
        <v>-100</v>
      </c>
      <c r="I6">
        <v>100</v>
      </c>
      <c r="M6" s="2" t="s">
        <v>105</v>
      </c>
      <c r="V6" s="2" t="s">
        <v>105</v>
      </c>
      <c r="W6" t="s">
        <v>178</v>
      </c>
      <c r="X6" s="2"/>
      <c r="Z6">
        <v>1</v>
      </c>
      <c r="AA6" t="s">
        <v>176</v>
      </c>
    </row>
    <row r="7" spans="1:27" x14ac:dyDescent="0.25">
      <c r="A7" t="s">
        <v>142</v>
      </c>
      <c r="B7" t="s">
        <v>117</v>
      </c>
      <c r="C7">
        <v>3.2156730217154998</v>
      </c>
      <c r="H7">
        <v>-100</v>
      </c>
      <c r="I7">
        <v>100</v>
      </c>
      <c r="M7" s="2" t="s">
        <v>105</v>
      </c>
      <c r="V7" s="2" t="s">
        <v>105</v>
      </c>
      <c r="X7" s="2"/>
      <c r="Z7">
        <v>1</v>
      </c>
    </row>
    <row r="8" spans="1:27" x14ac:dyDescent="0.25">
      <c r="M8" s="2"/>
      <c r="V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workbookViewId="0">
      <selection activeCell="P7" sqref="P7"/>
    </sheetView>
  </sheetViews>
  <sheetFormatPr defaultRowHeight="15" x14ac:dyDescent="0.25"/>
  <cols>
    <col min="1" max="1" width="6" bestFit="1" customWidth="1"/>
    <col min="2" max="2" width="5.5703125" bestFit="1" customWidth="1"/>
    <col min="3" max="3" width="7" bestFit="1" customWidth="1"/>
    <col min="4" max="4" width="10.28515625" bestFit="1" customWidth="1"/>
    <col min="5" max="5" width="14.140625" bestFit="1" customWidth="1"/>
    <col min="6" max="6" width="13.85546875" bestFit="1" customWidth="1"/>
    <col min="7" max="7" width="7.42578125" bestFit="1" customWidth="1"/>
    <col min="8" max="8" width="7.140625" bestFit="1" customWidth="1"/>
    <col min="9" max="9" width="11.140625" bestFit="1" customWidth="1"/>
    <col min="10" max="10" width="10.85546875" bestFit="1" customWidth="1"/>
    <col min="11" max="11" width="12.28515625" bestFit="1" customWidth="1"/>
    <col min="12" max="12" width="12" bestFit="1" customWidth="1"/>
    <col min="13" max="13" width="9.42578125" bestFit="1" customWidth="1"/>
    <col min="14" max="14" width="8.7109375" bestFit="1" customWidth="1"/>
    <col min="15" max="15" width="11.7109375" bestFit="1" customWidth="1"/>
    <col min="16" max="16" width="10" bestFit="1" customWidth="1"/>
    <col min="17" max="17" width="12.42578125" bestFit="1" customWidth="1"/>
  </cols>
  <sheetData>
    <row r="1" spans="1:17" x14ac:dyDescent="0.25">
      <c r="A1" t="s">
        <v>0</v>
      </c>
      <c r="B1" t="s">
        <v>20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17</v>
      </c>
      <c r="J1" t="s">
        <v>16</v>
      </c>
      <c r="K1" t="s">
        <v>76</v>
      </c>
      <c r="L1" t="s">
        <v>77</v>
      </c>
      <c r="M1" t="s">
        <v>84</v>
      </c>
      <c r="N1" t="s">
        <v>85</v>
      </c>
      <c r="O1" t="s">
        <v>14</v>
      </c>
      <c r="P1" t="s">
        <v>3</v>
      </c>
      <c r="Q1" t="s">
        <v>86</v>
      </c>
    </row>
    <row r="2" spans="1:17" x14ac:dyDescent="0.25">
      <c r="A2" t="s">
        <v>23</v>
      </c>
      <c r="B2" t="s">
        <v>4</v>
      </c>
      <c r="C2">
        <v>1</v>
      </c>
      <c r="I2">
        <v>1000</v>
      </c>
      <c r="J2">
        <v>-1000</v>
      </c>
      <c r="K2">
        <v>1000</v>
      </c>
      <c r="L2">
        <v>-1000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2"/>
  <sheetViews>
    <sheetView workbookViewId="0">
      <selection activeCell="H19" sqref="H19"/>
    </sheetView>
  </sheetViews>
  <sheetFormatPr defaultRowHeight="15" x14ac:dyDescent="0.25"/>
  <cols>
    <col min="1" max="1" width="19" bestFit="1" customWidth="1"/>
    <col min="2" max="2" width="9.28515625" bestFit="1" customWidth="1"/>
    <col min="3" max="3" width="8.7109375" bestFit="1" customWidth="1"/>
    <col min="4" max="4" width="7.7109375" bestFit="1" customWidth="1"/>
    <col min="5" max="5" width="10.85546875" bestFit="1" customWidth="1"/>
    <col min="6" max="6" width="11.5703125" bestFit="1" customWidth="1"/>
    <col min="7" max="7" width="7.5703125" bestFit="1" customWidth="1"/>
    <col min="8" max="8" width="10.42578125" bestFit="1" customWidth="1"/>
    <col min="9" max="9" width="12.28515625" bestFit="1" customWidth="1"/>
    <col min="10" max="10" width="8.5703125" bestFit="1" customWidth="1"/>
    <col min="11" max="11" width="11.28515625" bestFit="1" customWidth="1"/>
    <col min="12" max="12" width="8.28515625" bestFit="1" customWidth="1"/>
    <col min="13" max="13" width="8.5703125" bestFit="1" customWidth="1"/>
    <col min="14" max="14" width="16.7109375" bestFit="1" customWidth="1"/>
    <col min="15" max="15" width="16.140625" bestFit="1" customWidth="1"/>
    <col min="16" max="16" width="17.28515625" bestFit="1" customWidth="1"/>
  </cols>
  <sheetData>
    <row r="1" spans="1:16" x14ac:dyDescent="0.25">
      <c r="A1" t="s">
        <v>0</v>
      </c>
      <c r="B1" t="s">
        <v>49</v>
      </c>
      <c r="C1" t="s">
        <v>50</v>
      </c>
      <c r="D1" t="s">
        <v>26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</row>
    <row r="2" spans="1:16" x14ac:dyDescent="0.25">
      <c r="A2" t="s">
        <v>9</v>
      </c>
      <c r="B2">
        <v>220</v>
      </c>
      <c r="C2">
        <v>110</v>
      </c>
      <c r="D2">
        <v>500</v>
      </c>
      <c r="E2">
        <v>12</v>
      </c>
      <c r="F2">
        <v>0.26</v>
      </c>
      <c r="G2">
        <v>55</v>
      </c>
      <c r="H2">
        <v>0.06</v>
      </c>
      <c r="I2">
        <v>0</v>
      </c>
      <c r="J2" t="s">
        <v>56</v>
      </c>
      <c r="K2">
        <v>0</v>
      </c>
      <c r="L2">
        <v>-9</v>
      </c>
      <c r="M2">
        <v>9</v>
      </c>
      <c r="N2">
        <v>1.5</v>
      </c>
      <c r="O2">
        <v>0</v>
      </c>
      <c r="P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M2"/>
  <sheetViews>
    <sheetView workbookViewId="0">
      <selection activeCell="L12" sqref="L12"/>
    </sheetView>
  </sheetViews>
  <sheetFormatPr defaultRowHeight="15" x14ac:dyDescent="0.25"/>
  <cols>
    <col min="1" max="1" width="6" bestFit="1" customWidth="1"/>
    <col min="2" max="2" width="7.7109375" bestFit="1" customWidth="1"/>
    <col min="3" max="3" width="7.42578125" bestFit="1" customWidth="1"/>
    <col min="4" max="4" width="19" bestFit="1" customWidth="1"/>
    <col min="5" max="5" width="19" customWidth="1"/>
    <col min="6" max="6" width="10" bestFit="1" customWidth="1"/>
    <col min="7" max="7" width="7.7109375" bestFit="1" customWidth="1"/>
    <col min="8" max="8" width="8.7109375" customWidth="1"/>
    <col min="9" max="9" width="12.7109375" bestFit="1" customWidth="1"/>
    <col min="10" max="10" width="20.42578125" bestFit="1" customWidth="1"/>
    <col min="11" max="11" width="2.85546875" bestFit="1" customWidth="1"/>
  </cols>
  <sheetData>
    <row r="1" spans="1:13" x14ac:dyDescent="0.25">
      <c r="A1" t="s">
        <v>0</v>
      </c>
      <c r="B1" t="s">
        <v>21</v>
      </c>
      <c r="C1" t="s">
        <v>22</v>
      </c>
      <c r="D1" t="s">
        <v>8</v>
      </c>
      <c r="E1" t="s">
        <v>101</v>
      </c>
      <c r="F1" t="s">
        <v>3</v>
      </c>
      <c r="G1" t="s">
        <v>34</v>
      </c>
      <c r="H1" t="s">
        <v>65</v>
      </c>
      <c r="I1" t="s">
        <v>66</v>
      </c>
      <c r="J1" t="s">
        <v>35</v>
      </c>
      <c r="K1" t="s">
        <v>33</v>
      </c>
      <c r="L1" t="s">
        <v>156</v>
      </c>
      <c r="M1" t="s">
        <v>170</v>
      </c>
    </row>
    <row r="2" spans="1:13" x14ac:dyDescent="0.25">
      <c r="A2" t="s">
        <v>10</v>
      </c>
      <c r="B2" t="s">
        <v>4</v>
      </c>
      <c r="C2" t="s">
        <v>5</v>
      </c>
      <c r="D2" t="s">
        <v>9</v>
      </c>
      <c r="F2" s="2" t="s">
        <v>105</v>
      </c>
      <c r="J2">
        <v>100</v>
      </c>
      <c r="L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T17"/>
  <sheetViews>
    <sheetView tabSelected="1" workbookViewId="0">
      <selection activeCell="U12" sqref="U12"/>
    </sheetView>
  </sheetViews>
  <sheetFormatPr defaultRowHeight="15" x14ac:dyDescent="0.25"/>
  <cols>
    <col min="1" max="1" width="6.42578125" bestFit="1" customWidth="1"/>
    <col min="2" max="2" width="9.42578125" bestFit="1" customWidth="1"/>
    <col min="3" max="3" width="7" bestFit="1" customWidth="1"/>
    <col min="4" max="4" width="10.42578125" bestFit="1" customWidth="1"/>
    <col min="5" max="5" width="21" bestFit="1" customWidth="1"/>
    <col min="6" max="6" width="6" bestFit="1" customWidth="1"/>
    <col min="7" max="7" width="13.42578125" bestFit="1" customWidth="1"/>
    <col min="8" max="8" width="15" bestFit="1" customWidth="1"/>
    <col min="9" max="9" width="10.85546875" bestFit="1" customWidth="1"/>
    <col min="10" max="10" width="12.42578125" bestFit="1" customWidth="1"/>
    <col min="11" max="11" width="13.85546875" bestFit="1" customWidth="1"/>
    <col min="12" max="12" width="10" bestFit="1" customWidth="1"/>
    <col min="13" max="13" width="4.28515625" customWidth="1"/>
    <col min="14" max="14" width="7.7109375" bestFit="1" customWidth="1"/>
    <col min="15" max="15" width="20.42578125" bestFit="1" customWidth="1"/>
    <col min="16" max="16" width="11" bestFit="1" customWidth="1"/>
    <col min="17" max="17" width="10.42578125" bestFit="1" customWidth="1"/>
    <col min="19" max="19" width="13.28515625" bestFit="1" customWidth="1"/>
    <col min="20" max="20" width="13.42578125" bestFit="1" customWidth="1"/>
  </cols>
  <sheetData>
    <row r="1" spans="1:20" x14ac:dyDescent="0.25">
      <c r="A1" t="s">
        <v>0</v>
      </c>
      <c r="B1" t="s">
        <v>30</v>
      </c>
      <c r="C1" t="s">
        <v>31</v>
      </c>
      <c r="D1" t="s">
        <v>32</v>
      </c>
      <c r="E1" t="s">
        <v>8</v>
      </c>
      <c r="F1" t="s">
        <v>27</v>
      </c>
      <c r="G1" t="s">
        <v>70</v>
      </c>
      <c r="H1" t="s">
        <v>67</v>
      </c>
      <c r="I1" t="s">
        <v>69</v>
      </c>
      <c r="J1" t="s">
        <v>68</v>
      </c>
      <c r="K1" t="s">
        <v>101</v>
      </c>
      <c r="L1" t="s">
        <v>3</v>
      </c>
      <c r="M1" t="s">
        <v>33</v>
      </c>
      <c r="N1" t="s">
        <v>34</v>
      </c>
      <c r="O1" t="s">
        <v>35</v>
      </c>
      <c r="P1" t="s">
        <v>155</v>
      </c>
      <c r="Q1" t="s">
        <v>156</v>
      </c>
      <c r="R1" t="s">
        <v>160</v>
      </c>
      <c r="S1" t="s">
        <v>170</v>
      </c>
      <c r="T1" t="s">
        <v>181</v>
      </c>
    </row>
    <row r="2" spans="1:20" x14ac:dyDescent="0.25">
      <c r="A2" t="s">
        <v>47</v>
      </c>
      <c r="B2" t="s">
        <v>5</v>
      </c>
      <c r="C2" t="s">
        <v>6</v>
      </c>
      <c r="D2">
        <v>35</v>
      </c>
      <c r="E2" t="s">
        <v>45</v>
      </c>
      <c r="L2" s="2" t="s">
        <v>105</v>
      </c>
      <c r="O2">
        <v>100</v>
      </c>
      <c r="P2">
        <v>0</v>
      </c>
      <c r="Q2">
        <v>1</v>
      </c>
      <c r="R2" t="s">
        <v>161</v>
      </c>
      <c r="T2">
        <v>17</v>
      </c>
    </row>
    <row r="3" spans="1:20" x14ac:dyDescent="0.25">
      <c r="A3" t="s">
        <v>48</v>
      </c>
      <c r="B3" t="s">
        <v>6</v>
      </c>
      <c r="C3" t="s">
        <v>7</v>
      </c>
      <c r="D3">
        <v>25</v>
      </c>
      <c r="E3" t="s">
        <v>45</v>
      </c>
      <c r="K3" t="s">
        <v>162</v>
      </c>
      <c r="L3" s="2" t="s">
        <v>105</v>
      </c>
      <c r="O3">
        <v>100</v>
      </c>
      <c r="P3">
        <v>0</v>
      </c>
      <c r="Q3">
        <v>4</v>
      </c>
      <c r="R3" t="s">
        <v>161</v>
      </c>
      <c r="S3" t="s">
        <v>171</v>
      </c>
      <c r="T3">
        <v>16</v>
      </c>
    </row>
    <row r="4" spans="1:20" x14ac:dyDescent="0.25">
      <c r="A4" t="s">
        <v>118</v>
      </c>
      <c r="B4" t="s">
        <v>7</v>
      </c>
      <c r="C4" t="s">
        <v>106</v>
      </c>
      <c r="D4">
        <v>20.5</v>
      </c>
      <c r="E4" t="s">
        <v>45</v>
      </c>
      <c r="K4" t="s">
        <v>163</v>
      </c>
      <c r="L4" s="2" t="s">
        <v>105</v>
      </c>
      <c r="O4">
        <v>100</v>
      </c>
      <c r="P4">
        <v>0</v>
      </c>
      <c r="Q4" s="6">
        <v>3</v>
      </c>
      <c r="R4" t="s">
        <v>161</v>
      </c>
      <c r="S4" t="s">
        <v>171</v>
      </c>
      <c r="T4">
        <v>15</v>
      </c>
    </row>
    <row r="5" spans="1:20" x14ac:dyDescent="0.25">
      <c r="A5" t="s">
        <v>119</v>
      </c>
      <c r="B5" t="s">
        <v>106</v>
      </c>
      <c r="C5" t="s">
        <v>107</v>
      </c>
      <c r="D5">
        <v>21</v>
      </c>
      <c r="E5" t="s">
        <v>45</v>
      </c>
      <c r="K5" t="s">
        <v>162</v>
      </c>
      <c r="L5" s="2" t="s">
        <v>105</v>
      </c>
      <c r="O5">
        <v>100</v>
      </c>
      <c r="P5">
        <v>0</v>
      </c>
      <c r="Q5">
        <v>3</v>
      </c>
      <c r="R5" t="s">
        <v>161</v>
      </c>
      <c r="S5" t="s">
        <v>171</v>
      </c>
      <c r="T5">
        <v>14</v>
      </c>
    </row>
    <row r="6" spans="1:20" x14ac:dyDescent="0.25">
      <c r="A6" t="s">
        <v>120</v>
      </c>
      <c r="B6" t="s">
        <v>106</v>
      </c>
      <c r="C6" t="s">
        <v>108</v>
      </c>
      <c r="D6">
        <v>21.5</v>
      </c>
      <c r="E6" t="s">
        <v>45</v>
      </c>
      <c r="K6" t="s">
        <v>162</v>
      </c>
      <c r="L6" s="2" t="s">
        <v>105</v>
      </c>
      <c r="O6">
        <v>100</v>
      </c>
      <c r="P6">
        <v>0</v>
      </c>
      <c r="Q6">
        <v>3</v>
      </c>
      <c r="R6" t="s">
        <v>161</v>
      </c>
      <c r="S6" t="s">
        <v>172</v>
      </c>
      <c r="T6">
        <v>13</v>
      </c>
    </row>
    <row r="7" spans="1:20" x14ac:dyDescent="0.25">
      <c r="A7" t="s">
        <v>121</v>
      </c>
      <c r="B7" t="s">
        <v>108</v>
      </c>
      <c r="C7" t="s">
        <v>109</v>
      </c>
      <c r="D7">
        <v>22</v>
      </c>
      <c r="E7" t="s">
        <v>45</v>
      </c>
      <c r="K7" t="s">
        <v>163</v>
      </c>
      <c r="L7" s="2" t="s">
        <v>105</v>
      </c>
      <c r="O7">
        <v>100</v>
      </c>
      <c r="P7">
        <v>0</v>
      </c>
      <c r="Q7">
        <v>1</v>
      </c>
      <c r="R7" t="s">
        <v>161</v>
      </c>
      <c r="S7" t="s">
        <v>172</v>
      </c>
      <c r="T7">
        <v>12</v>
      </c>
    </row>
    <row r="8" spans="1:20" x14ac:dyDescent="0.25">
      <c r="A8" t="s">
        <v>122</v>
      </c>
      <c r="B8" t="s">
        <v>109</v>
      </c>
      <c r="C8" t="s">
        <v>110</v>
      </c>
      <c r="D8">
        <v>22.5</v>
      </c>
      <c r="E8" t="s">
        <v>45</v>
      </c>
      <c r="K8" t="s">
        <v>163</v>
      </c>
      <c r="L8" s="2" t="s">
        <v>105</v>
      </c>
      <c r="O8">
        <v>100</v>
      </c>
      <c r="P8">
        <v>0</v>
      </c>
      <c r="Q8">
        <v>2</v>
      </c>
      <c r="R8" t="s">
        <v>161</v>
      </c>
      <c r="S8" t="s">
        <v>173</v>
      </c>
      <c r="T8">
        <v>11</v>
      </c>
    </row>
    <row r="9" spans="1:20" x14ac:dyDescent="0.25">
      <c r="A9" t="s">
        <v>123</v>
      </c>
      <c r="B9" t="s">
        <v>109</v>
      </c>
      <c r="C9" t="s">
        <v>133</v>
      </c>
      <c r="D9">
        <v>23</v>
      </c>
      <c r="E9" t="s">
        <v>45</v>
      </c>
      <c r="K9" t="s">
        <v>163</v>
      </c>
      <c r="L9" s="2" t="s">
        <v>105</v>
      </c>
      <c r="O9">
        <v>100</v>
      </c>
      <c r="P9">
        <v>0</v>
      </c>
      <c r="Q9">
        <v>1</v>
      </c>
      <c r="R9" t="s">
        <v>161</v>
      </c>
      <c r="S9" t="s">
        <v>173</v>
      </c>
      <c r="T9">
        <v>10</v>
      </c>
    </row>
    <row r="10" spans="1:20" x14ac:dyDescent="0.25">
      <c r="A10" t="s">
        <v>124</v>
      </c>
      <c r="B10" t="s">
        <v>6</v>
      </c>
      <c r="C10" t="s">
        <v>111</v>
      </c>
      <c r="D10">
        <v>23.5</v>
      </c>
      <c r="E10" t="s">
        <v>45</v>
      </c>
      <c r="K10" t="s">
        <v>162</v>
      </c>
      <c r="L10" s="2" t="s">
        <v>105</v>
      </c>
      <c r="N10" s="7"/>
      <c r="O10">
        <v>100</v>
      </c>
      <c r="P10">
        <v>0</v>
      </c>
      <c r="Q10">
        <v>1</v>
      </c>
      <c r="R10" t="s">
        <v>161</v>
      </c>
      <c r="S10" t="s">
        <v>174</v>
      </c>
      <c r="T10">
        <v>9</v>
      </c>
    </row>
    <row r="11" spans="1:20" x14ac:dyDescent="0.25">
      <c r="A11" t="s">
        <v>125</v>
      </c>
      <c r="B11" t="s">
        <v>111</v>
      </c>
      <c r="C11" t="s">
        <v>112</v>
      </c>
      <c r="D11">
        <v>24</v>
      </c>
      <c r="E11" t="s">
        <v>45</v>
      </c>
      <c r="L11" s="2" t="s">
        <v>105</v>
      </c>
      <c r="O11">
        <v>100</v>
      </c>
      <c r="P11">
        <v>0</v>
      </c>
      <c r="Q11">
        <v>0</v>
      </c>
      <c r="R11" t="s">
        <v>161</v>
      </c>
      <c r="T11">
        <v>8</v>
      </c>
    </row>
    <row r="12" spans="1:20" x14ac:dyDescent="0.25">
      <c r="A12" t="s">
        <v>126</v>
      </c>
      <c r="B12" t="s">
        <v>111</v>
      </c>
      <c r="C12" t="s">
        <v>113</v>
      </c>
      <c r="D12">
        <v>24.5</v>
      </c>
      <c r="E12" t="s">
        <v>45</v>
      </c>
      <c r="K12" t="s">
        <v>162</v>
      </c>
      <c r="L12" s="2" t="s">
        <v>105</v>
      </c>
      <c r="O12">
        <v>100</v>
      </c>
      <c r="P12">
        <v>0</v>
      </c>
      <c r="Q12">
        <v>3</v>
      </c>
      <c r="R12" t="s">
        <v>161</v>
      </c>
      <c r="S12" t="s">
        <v>174</v>
      </c>
      <c r="T12">
        <v>7</v>
      </c>
    </row>
    <row r="13" spans="1:20" x14ac:dyDescent="0.25">
      <c r="A13" t="s">
        <v>127</v>
      </c>
      <c r="B13" t="s">
        <v>113</v>
      </c>
      <c r="C13" t="s">
        <v>114</v>
      </c>
      <c r="D13">
        <v>25</v>
      </c>
      <c r="E13" t="s">
        <v>45</v>
      </c>
      <c r="K13" t="s">
        <v>162</v>
      </c>
      <c r="L13" s="2" t="s">
        <v>105</v>
      </c>
      <c r="O13">
        <v>100</v>
      </c>
      <c r="P13">
        <v>0</v>
      </c>
      <c r="Q13">
        <v>3</v>
      </c>
      <c r="R13" t="s">
        <v>161</v>
      </c>
      <c r="S13" t="s">
        <v>175</v>
      </c>
      <c r="T13">
        <v>6</v>
      </c>
    </row>
    <row r="14" spans="1:20" x14ac:dyDescent="0.25">
      <c r="A14" t="s">
        <v>128</v>
      </c>
      <c r="B14" t="s">
        <v>114</v>
      </c>
      <c r="C14" t="s">
        <v>115</v>
      </c>
      <c r="D14">
        <v>25.5</v>
      </c>
      <c r="E14" t="s">
        <v>45</v>
      </c>
      <c r="K14" t="s">
        <v>163</v>
      </c>
      <c r="L14" s="2" t="s">
        <v>105</v>
      </c>
      <c r="O14">
        <v>100</v>
      </c>
      <c r="P14">
        <v>0</v>
      </c>
      <c r="Q14">
        <v>4</v>
      </c>
      <c r="R14" t="s">
        <v>161</v>
      </c>
      <c r="S14" t="s">
        <v>175</v>
      </c>
      <c r="T14">
        <v>5</v>
      </c>
    </row>
    <row r="15" spans="1:20" x14ac:dyDescent="0.25">
      <c r="A15" t="s">
        <v>129</v>
      </c>
      <c r="B15" t="s">
        <v>114</v>
      </c>
      <c r="C15" t="s">
        <v>116</v>
      </c>
      <c r="D15">
        <v>26</v>
      </c>
      <c r="E15" t="s">
        <v>45</v>
      </c>
      <c r="K15" t="s">
        <v>163</v>
      </c>
      <c r="L15" s="2" t="s">
        <v>105</v>
      </c>
      <c r="O15">
        <v>100</v>
      </c>
      <c r="P15">
        <v>0</v>
      </c>
      <c r="Q15">
        <v>1</v>
      </c>
      <c r="R15" t="s">
        <v>161</v>
      </c>
      <c r="S15" t="s">
        <v>176</v>
      </c>
      <c r="T15">
        <v>4</v>
      </c>
    </row>
    <row r="16" spans="1:20" x14ac:dyDescent="0.25">
      <c r="A16" t="s">
        <v>130</v>
      </c>
      <c r="B16" t="s">
        <v>116</v>
      </c>
      <c r="C16" t="s">
        <v>117</v>
      </c>
      <c r="D16">
        <v>26.5</v>
      </c>
      <c r="E16" t="s">
        <v>45</v>
      </c>
      <c r="L16" s="2" t="s">
        <v>105</v>
      </c>
      <c r="O16">
        <v>100</v>
      </c>
      <c r="P16">
        <v>0</v>
      </c>
      <c r="Q16">
        <v>0</v>
      </c>
      <c r="R16" t="s">
        <v>161</v>
      </c>
      <c r="T16">
        <v>3</v>
      </c>
    </row>
    <row r="17" spans="1:20" x14ac:dyDescent="0.25">
      <c r="A17" t="s">
        <v>131</v>
      </c>
      <c r="B17" t="s">
        <v>116</v>
      </c>
      <c r="C17" t="s">
        <v>132</v>
      </c>
      <c r="D17">
        <v>27</v>
      </c>
      <c r="E17" t="s">
        <v>45</v>
      </c>
      <c r="L17" s="2" t="s">
        <v>105</v>
      </c>
      <c r="O17">
        <v>100</v>
      </c>
      <c r="P17">
        <v>0</v>
      </c>
      <c r="Q17">
        <v>2</v>
      </c>
      <c r="R17" t="s">
        <v>161</v>
      </c>
      <c r="T17">
        <v>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simulation</vt:lpstr>
      <vt:lpstr>network</vt:lpstr>
      <vt:lpstr>nodes</vt:lpstr>
      <vt:lpstr>loads</vt:lpstr>
      <vt:lpstr>generators</vt:lpstr>
      <vt:lpstr>external_gen</vt:lpstr>
      <vt:lpstr>tr_type</vt:lpstr>
      <vt:lpstr>transformers</vt:lpstr>
      <vt:lpstr>lines</vt:lpstr>
      <vt:lpstr>switches</vt:lpstr>
      <vt:lpstr>ln_type</vt:lpstr>
      <vt:lpstr>cost</vt:lpstr>
      <vt:lpstr>profiles</vt:lpstr>
      <vt:lpstr>crews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BELHAJ JRAD Firas (TRACTEBEL - GERMANY)</cp:lastModifiedBy>
  <dcterms:created xsi:type="dcterms:W3CDTF">2015-06-05T18:19:34Z</dcterms:created>
  <dcterms:modified xsi:type="dcterms:W3CDTF">2025-02-10T10:57:58Z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2022-10-24T15:03:56Z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d0c87b05-7504-4d2c-ac74-73bcecbbf2f8</vt:lpwstr>
  </property>
  <property fmtid="{D5CDD505-2E9C-101B-9397-08002B2CF9AE}" pid="8" name="MSIP_Label_c135c4ba-2280-41f8-be7d-6f21d368baa3_ContentBits">
    <vt:lpwstr>0</vt:lpwstr>
  </property>
</Properties>
</file>