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any\trade control\apps\repos\tc-office\docs\"/>
    </mc:Choice>
  </mc:AlternateContent>
  <xr:revisionPtr revIDLastSave="0" documentId="13_ncr:1_{E7231434-7255-48AA-8C80-12A9AD073384}" xr6:coauthVersionLast="45" xr6:coauthVersionMax="45" xr10:uidLastSave="{00000000-0000-0000-0000-000000000000}"/>
  <bookViews>
    <workbookView xWindow="2850" yWindow="2850" windowWidth="23655" windowHeight="12300" activeTab="1" xr2:uid="{F821936F-7F44-42E2-BCB5-A31DEFFCB6A9}"/>
  </bookViews>
  <sheets>
    <sheet name="Basic" sheetId="5" r:id="rId1"/>
    <sheet name="Advanced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40" i="7" l="1"/>
  <c r="AO140" i="7"/>
  <c r="AP140" i="7" s="1"/>
  <c r="AN140" i="7"/>
  <c r="AM140" i="7"/>
  <c r="AL140" i="7"/>
  <c r="AK140" i="7"/>
  <c r="AJ140" i="7"/>
  <c r="AI140" i="7"/>
  <c r="AH140" i="7"/>
  <c r="AG140" i="7"/>
  <c r="AF140" i="7"/>
  <c r="AE140" i="7"/>
  <c r="AD140" i="7"/>
  <c r="AB140" i="7"/>
  <c r="AC140" i="7" s="1"/>
  <c r="AA140" i="7"/>
  <c r="Z140" i="7"/>
  <c r="Y140" i="7"/>
  <c r="X140" i="7"/>
  <c r="W140" i="7"/>
  <c r="V140" i="7"/>
  <c r="U140" i="7"/>
  <c r="T140" i="7"/>
  <c r="S140" i="7"/>
  <c r="R140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AC139" i="7"/>
  <c r="P139" i="7"/>
  <c r="AC138" i="7"/>
  <c r="P138" i="7"/>
  <c r="AC137" i="7"/>
  <c r="P137" i="7"/>
  <c r="AC136" i="7"/>
  <c r="P136" i="7"/>
  <c r="AC135" i="7"/>
  <c r="P135" i="7"/>
  <c r="AC134" i="7"/>
  <c r="P134" i="7"/>
  <c r="AC133" i="7"/>
  <c r="P133" i="7"/>
  <c r="AC132" i="7"/>
  <c r="P132" i="7"/>
  <c r="AC131" i="7"/>
  <c r="P131" i="7"/>
  <c r="AP128" i="7"/>
  <c r="AC128" i="7"/>
  <c r="P128" i="7"/>
  <c r="AP127" i="7"/>
  <c r="AC127" i="7"/>
  <c r="P127" i="7"/>
  <c r="AP126" i="7"/>
  <c r="AC126" i="7"/>
  <c r="P126" i="7"/>
  <c r="AP125" i="7"/>
  <c r="AC125" i="7"/>
  <c r="P125" i="7"/>
  <c r="AP124" i="7"/>
  <c r="AC124" i="7"/>
  <c r="P124" i="7"/>
  <c r="AP123" i="7"/>
  <c r="AC123" i="7"/>
  <c r="P123" i="7"/>
  <c r="AP122" i="7"/>
  <c r="AC122" i="7"/>
  <c r="P122" i="7"/>
  <c r="AP121" i="7"/>
  <c r="AC121" i="7"/>
  <c r="P121" i="7"/>
  <c r="AP120" i="7"/>
  <c r="AC120" i="7"/>
  <c r="P120" i="7"/>
  <c r="AP117" i="7"/>
  <c r="AC117" i="7"/>
  <c r="P117" i="7"/>
  <c r="AP116" i="7"/>
  <c r="AC116" i="7"/>
  <c r="P116" i="7"/>
  <c r="AP115" i="7"/>
  <c r="AC115" i="7"/>
  <c r="P115" i="7"/>
  <c r="AP114" i="7"/>
  <c r="AC114" i="7"/>
  <c r="P114" i="7"/>
  <c r="AP113" i="7"/>
  <c r="AC113" i="7"/>
  <c r="P113" i="7"/>
  <c r="AP112" i="7"/>
  <c r="AC112" i="7"/>
  <c r="P112" i="7"/>
  <c r="AP111" i="7"/>
  <c r="AC111" i="7"/>
  <c r="P111" i="7"/>
  <c r="AP110" i="7"/>
  <c r="AC110" i="7"/>
  <c r="P110" i="7"/>
  <c r="AP109" i="7"/>
  <c r="AC109" i="7"/>
  <c r="P109" i="7"/>
  <c r="AP108" i="7"/>
  <c r="AC108" i="7"/>
  <c r="P108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AC104" i="7"/>
  <c r="P104" i="7"/>
  <c r="AC103" i="7"/>
  <c r="P103" i="7"/>
  <c r="AC102" i="7"/>
  <c r="AC105" i="7" s="1"/>
  <c r="P102" i="7"/>
  <c r="P105" i="7" s="1"/>
  <c r="C99" i="7"/>
  <c r="C98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B95" i="7"/>
  <c r="AA95" i="7"/>
  <c r="Z95" i="7"/>
  <c r="Y95" i="7"/>
  <c r="X95" i="7"/>
  <c r="W95" i="7"/>
  <c r="V95" i="7"/>
  <c r="U95" i="7"/>
  <c r="T95" i="7"/>
  <c r="S95" i="7"/>
  <c r="R95" i="7"/>
  <c r="Q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AP94" i="7"/>
  <c r="AC94" i="7"/>
  <c r="P94" i="7"/>
  <c r="AP93" i="7"/>
  <c r="AC93" i="7"/>
  <c r="P93" i="7"/>
  <c r="AP92" i="7"/>
  <c r="AC92" i="7"/>
  <c r="P92" i="7"/>
  <c r="AP91" i="7"/>
  <c r="AP95" i="7" s="1"/>
  <c r="AC91" i="7"/>
  <c r="AC95" i="7" s="1"/>
  <c r="P91" i="7"/>
  <c r="P95" i="7" s="1"/>
  <c r="C88" i="7"/>
  <c r="C87" i="7"/>
  <c r="C86" i="7"/>
  <c r="K83" i="7"/>
  <c r="G83" i="7"/>
  <c r="AL82" i="7"/>
  <c r="AH82" i="7"/>
  <c r="AD82" i="7"/>
  <c r="Z82" i="7"/>
  <c r="V82" i="7"/>
  <c r="R82" i="7"/>
  <c r="N82" i="7"/>
  <c r="J82" i="7"/>
  <c r="F82" i="7"/>
  <c r="AO81" i="7"/>
  <c r="AO83" i="7" s="1"/>
  <c r="AK81" i="7"/>
  <c r="AK83" i="7" s="1"/>
  <c r="AG81" i="7"/>
  <c r="Y81" i="7"/>
  <c r="U81" i="7"/>
  <c r="Q81" i="7"/>
  <c r="M81" i="7"/>
  <c r="I81" i="7"/>
  <c r="E81" i="7"/>
  <c r="E83" i="7" s="1"/>
  <c r="AO78" i="7"/>
  <c r="AO82" i="7" s="1"/>
  <c r="AN78" i="7"/>
  <c r="AN82" i="7" s="1"/>
  <c r="AM78" i="7"/>
  <c r="AM82" i="7" s="1"/>
  <c r="AL78" i="7"/>
  <c r="AK78" i="7"/>
  <c r="AK82" i="7" s="1"/>
  <c r="AJ78" i="7"/>
  <c r="AJ82" i="7" s="1"/>
  <c r="AI78" i="7"/>
  <c r="AI82" i="7" s="1"/>
  <c r="AH78" i="7"/>
  <c r="AG78" i="7"/>
  <c r="AG82" i="7" s="1"/>
  <c r="AF78" i="7"/>
  <c r="AF82" i="7" s="1"/>
  <c r="AE78" i="7"/>
  <c r="AE82" i="7" s="1"/>
  <c r="AD78" i="7"/>
  <c r="AB78" i="7"/>
  <c r="AB82" i="7" s="1"/>
  <c r="AA78" i="7"/>
  <c r="AA82" i="7" s="1"/>
  <c r="Z78" i="7"/>
  <c r="Y78" i="7"/>
  <c r="Y82" i="7" s="1"/>
  <c r="X78" i="7"/>
  <c r="X82" i="7" s="1"/>
  <c r="W78" i="7"/>
  <c r="W82" i="7" s="1"/>
  <c r="V78" i="7"/>
  <c r="U78" i="7"/>
  <c r="U82" i="7" s="1"/>
  <c r="T78" i="7"/>
  <c r="T82" i="7" s="1"/>
  <c r="S78" i="7"/>
  <c r="S82" i="7" s="1"/>
  <c r="R78" i="7"/>
  <c r="Q78" i="7"/>
  <c r="Q82" i="7" s="1"/>
  <c r="O78" i="7"/>
  <c r="O82" i="7" s="1"/>
  <c r="N78" i="7"/>
  <c r="M78" i="7"/>
  <c r="M82" i="7" s="1"/>
  <c r="L78" i="7"/>
  <c r="L82" i="7" s="1"/>
  <c r="K78" i="7"/>
  <c r="K82" i="7" s="1"/>
  <c r="J78" i="7"/>
  <c r="I78" i="7"/>
  <c r="I82" i="7" s="1"/>
  <c r="H78" i="7"/>
  <c r="H82" i="7" s="1"/>
  <c r="G78" i="7"/>
  <c r="G82" i="7" s="1"/>
  <c r="F78" i="7"/>
  <c r="E78" i="7"/>
  <c r="E82" i="7" s="1"/>
  <c r="D78" i="7"/>
  <c r="D82" i="7" s="1"/>
  <c r="C78" i="7"/>
  <c r="AP77" i="7"/>
  <c r="AP78" i="7" s="1"/>
  <c r="AP82" i="7" s="1"/>
  <c r="AC77" i="7"/>
  <c r="AC78" i="7" s="1"/>
  <c r="AC82" i="7" s="1"/>
  <c r="P77" i="7"/>
  <c r="P78" i="7" s="1"/>
  <c r="P82" i="7" s="1"/>
  <c r="AO74" i="7"/>
  <c r="AN74" i="7"/>
  <c r="AN81" i="7" s="1"/>
  <c r="AN83" i="7" s="1"/>
  <c r="AM74" i="7"/>
  <c r="AL74" i="7"/>
  <c r="AK74" i="7"/>
  <c r="AJ74" i="7"/>
  <c r="AJ81" i="7" s="1"/>
  <c r="AJ83" i="7" s="1"/>
  <c r="AI74" i="7"/>
  <c r="AI81" i="7" s="1"/>
  <c r="AI83" i="7" s="1"/>
  <c r="AH74" i="7"/>
  <c r="AG74" i="7"/>
  <c r="AF74" i="7"/>
  <c r="AF81" i="7" s="1"/>
  <c r="AF83" i="7" s="1"/>
  <c r="AE74" i="7"/>
  <c r="AE81" i="7" s="1"/>
  <c r="AE83" i="7" s="1"/>
  <c r="AD74" i="7"/>
  <c r="AB74" i="7"/>
  <c r="AB81" i="7" s="1"/>
  <c r="AB83" i="7" s="1"/>
  <c r="AA74" i="7"/>
  <c r="Z74" i="7"/>
  <c r="Y74" i="7"/>
  <c r="X74" i="7"/>
  <c r="X81" i="7" s="1"/>
  <c r="X83" i="7" s="1"/>
  <c r="W74" i="7"/>
  <c r="V74" i="7"/>
  <c r="U74" i="7"/>
  <c r="T74" i="7"/>
  <c r="T81" i="7" s="1"/>
  <c r="T83" i="7" s="1"/>
  <c r="S74" i="7"/>
  <c r="S81" i="7" s="1"/>
  <c r="S83" i="7" s="1"/>
  <c r="R74" i="7"/>
  <c r="Q74" i="7"/>
  <c r="O74" i="7"/>
  <c r="O81" i="7" s="1"/>
  <c r="O83" i="7" s="1"/>
  <c r="N74" i="7"/>
  <c r="M74" i="7"/>
  <c r="L74" i="7"/>
  <c r="L81" i="7" s="1"/>
  <c r="L83" i="7" s="1"/>
  <c r="K74" i="7"/>
  <c r="K81" i="7" s="1"/>
  <c r="J74" i="7"/>
  <c r="I74" i="7"/>
  <c r="H74" i="7"/>
  <c r="H81" i="7" s="1"/>
  <c r="H83" i="7" s="1"/>
  <c r="G74" i="7"/>
  <c r="G81" i="7" s="1"/>
  <c r="F74" i="7"/>
  <c r="E74" i="7"/>
  <c r="D74" i="7"/>
  <c r="D81" i="7" s="1"/>
  <c r="D83" i="7" s="1"/>
  <c r="C74" i="7"/>
  <c r="AP73" i="7"/>
  <c r="AC73" i="7"/>
  <c r="P73" i="7"/>
  <c r="AP72" i="7"/>
  <c r="AC72" i="7"/>
  <c r="AC74" i="7" s="1"/>
  <c r="P72" i="7"/>
  <c r="P74" i="7" s="1"/>
  <c r="AI68" i="7"/>
  <c r="AH65" i="7"/>
  <c r="AG65" i="7"/>
  <c r="V65" i="7"/>
  <c r="R65" i="7"/>
  <c r="Q65" i="7"/>
  <c r="F65" i="7"/>
  <c r="AO64" i="7"/>
  <c r="Y64" i="7"/>
  <c r="X64" i="7"/>
  <c r="M64" i="7"/>
  <c r="I64" i="7"/>
  <c r="H64" i="7"/>
  <c r="AJ63" i="7"/>
  <c r="AF63" i="7"/>
  <c r="AE63" i="7"/>
  <c r="AA63" i="7"/>
  <c r="W63" i="7"/>
  <c r="V63" i="7"/>
  <c r="S63" i="7"/>
  <c r="O63" i="7"/>
  <c r="N63" i="7"/>
  <c r="K63" i="7"/>
  <c r="G63" i="7"/>
  <c r="F63" i="7"/>
  <c r="AO62" i="7"/>
  <c r="AK62" i="7"/>
  <c r="AG62" i="7"/>
  <c r="U62" i="7"/>
  <c r="M62" i="7"/>
  <c r="E62" i="7"/>
  <c r="AJ61" i="7"/>
  <c r="AB61" i="7"/>
  <c r="T61" i="7"/>
  <c r="L61" i="7"/>
  <c r="D61" i="7"/>
  <c r="AO58" i="7"/>
  <c r="AO68" i="7" s="1"/>
  <c r="AN58" i="7"/>
  <c r="AN68" i="7" s="1"/>
  <c r="AM58" i="7"/>
  <c r="AM68" i="7" s="1"/>
  <c r="AL58" i="7"/>
  <c r="AL68" i="7" s="1"/>
  <c r="AK58" i="7"/>
  <c r="AK68" i="7" s="1"/>
  <c r="AJ58" i="7"/>
  <c r="AJ68" i="7" s="1"/>
  <c r="AI58" i="7"/>
  <c r="AH58" i="7"/>
  <c r="AH68" i="7" s="1"/>
  <c r="AG58" i="7"/>
  <c r="AG68" i="7" s="1"/>
  <c r="AF58" i="7"/>
  <c r="AF68" i="7" s="1"/>
  <c r="AE58" i="7"/>
  <c r="AE68" i="7" s="1"/>
  <c r="AD58" i="7"/>
  <c r="AD68" i="7" s="1"/>
  <c r="AB58" i="7"/>
  <c r="AB68" i="7" s="1"/>
  <c r="AA58" i="7"/>
  <c r="AA68" i="7" s="1"/>
  <c r="Z58" i="7"/>
  <c r="Z68" i="7" s="1"/>
  <c r="Y58" i="7"/>
  <c r="Y68" i="7" s="1"/>
  <c r="X58" i="7"/>
  <c r="X68" i="7" s="1"/>
  <c r="W58" i="7"/>
  <c r="W68" i="7" s="1"/>
  <c r="V58" i="7"/>
  <c r="V68" i="7" s="1"/>
  <c r="U58" i="7"/>
  <c r="U68" i="7" s="1"/>
  <c r="T58" i="7"/>
  <c r="T68" i="7" s="1"/>
  <c r="S58" i="7"/>
  <c r="S68" i="7" s="1"/>
  <c r="R58" i="7"/>
  <c r="R68" i="7" s="1"/>
  <c r="Q58" i="7"/>
  <c r="Q68" i="7" s="1"/>
  <c r="O58" i="7"/>
  <c r="O68" i="7" s="1"/>
  <c r="N58" i="7"/>
  <c r="N68" i="7" s="1"/>
  <c r="M58" i="7"/>
  <c r="M68" i="7" s="1"/>
  <c r="L58" i="7"/>
  <c r="L68" i="7" s="1"/>
  <c r="K58" i="7"/>
  <c r="K68" i="7" s="1"/>
  <c r="J58" i="7"/>
  <c r="J68" i="7" s="1"/>
  <c r="I58" i="7"/>
  <c r="I68" i="7" s="1"/>
  <c r="H58" i="7"/>
  <c r="H68" i="7" s="1"/>
  <c r="G58" i="7"/>
  <c r="G68" i="7" s="1"/>
  <c r="F58" i="7"/>
  <c r="F68" i="7" s="1"/>
  <c r="E58" i="7"/>
  <c r="E68" i="7" s="1"/>
  <c r="D58" i="7"/>
  <c r="D68" i="7" s="1"/>
  <c r="C58" i="7"/>
  <c r="AP57" i="7"/>
  <c r="AP58" i="7" s="1"/>
  <c r="AP68" i="7" s="1"/>
  <c r="AC57" i="7"/>
  <c r="AC58" i="7" s="1"/>
  <c r="AC68" i="7" s="1"/>
  <c r="P57" i="7"/>
  <c r="P58" i="7" s="1"/>
  <c r="P68" i="7" s="1"/>
  <c r="AO54" i="7"/>
  <c r="AO67" i="7" s="1"/>
  <c r="AN54" i="7"/>
  <c r="AN67" i="7" s="1"/>
  <c r="AM54" i="7"/>
  <c r="AM67" i="7" s="1"/>
  <c r="AL54" i="7"/>
  <c r="AL67" i="7" s="1"/>
  <c r="AK54" i="7"/>
  <c r="AK67" i="7" s="1"/>
  <c r="AJ54" i="7"/>
  <c r="AJ67" i="7" s="1"/>
  <c r="AI54" i="7"/>
  <c r="AI67" i="7" s="1"/>
  <c r="AH54" i="7"/>
  <c r="AH67" i="7" s="1"/>
  <c r="AG54" i="7"/>
  <c r="AG67" i="7" s="1"/>
  <c r="AF54" i="7"/>
  <c r="AF67" i="7" s="1"/>
  <c r="AE54" i="7"/>
  <c r="AE67" i="7" s="1"/>
  <c r="AD54" i="7"/>
  <c r="AD67" i="7" s="1"/>
  <c r="AB54" i="7"/>
  <c r="AB67" i="7" s="1"/>
  <c r="AA54" i="7"/>
  <c r="AA67" i="7" s="1"/>
  <c r="Z54" i="7"/>
  <c r="Z67" i="7" s="1"/>
  <c r="Y54" i="7"/>
  <c r="Y67" i="7" s="1"/>
  <c r="X54" i="7"/>
  <c r="X67" i="7" s="1"/>
  <c r="W54" i="7"/>
  <c r="W67" i="7" s="1"/>
  <c r="V54" i="7"/>
  <c r="V67" i="7" s="1"/>
  <c r="U54" i="7"/>
  <c r="U67" i="7" s="1"/>
  <c r="T54" i="7"/>
  <c r="T67" i="7" s="1"/>
  <c r="S54" i="7"/>
  <c r="S67" i="7" s="1"/>
  <c r="R54" i="7"/>
  <c r="R67" i="7" s="1"/>
  <c r="Q54" i="7"/>
  <c r="Q67" i="7" s="1"/>
  <c r="O54" i="7"/>
  <c r="O67" i="7" s="1"/>
  <c r="N54" i="7"/>
  <c r="N67" i="7" s="1"/>
  <c r="M54" i="7"/>
  <c r="M67" i="7" s="1"/>
  <c r="L54" i="7"/>
  <c r="L67" i="7" s="1"/>
  <c r="K54" i="7"/>
  <c r="K67" i="7" s="1"/>
  <c r="J54" i="7"/>
  <c r="J67" i="7" s="1"/>
  <c r="I54" i="7"/>
  <c r="I67" i="7" s="1"/>
  <c r="H54" i="7"/>
  <c r="H67" i="7" s="1"/>
  <c r="G54" i="7"/>
  <c r="G67" i="7" s="1"/>
  <c r="F54" i="7"/>
  <c r="F67" i="7" s="1"/>
  <c r="E54" i="7"/>
  <c r="E67" i="7" s="1"/>
  <c r="D54" i="7"/>
  <c r="D67" i="7" s="1"/>
  <c r="C54" i="7"/>
  <c r="AP53" i="7"/>
  <c r="AP54" i="7" s="1"/>
  <c r="AP67" i="7" s="1"/>
  <c r="AC53" i="7"/>
  <c r="AC54" i="7" s="1"/>
  <c r="AC67" i="7" s="1"/>
  <c r="P53" i="7"/>
  <c r="P54" i="7" s="1"/>
  <c r="P67" i="7" s="1"/>
  <c r="AO50" i="7"/>
  <c r="AO66" i="7" s="1"/>
  <c r="AN50" i="7"/>
  <c r="AN66" i="7" s="1"/>
  <c r="AM50" i="7"/>
  <c r="AM66" i="7" s="1"/>
  <c r="AL50" i="7"/>
  <c r="AL66" i="7" s="1"/>
  <c r="AK50" i="7"/>
  <c r="AK66" i="7" s="1"/>
  <c r="AJ50" i="7"/>
  <c r="AJ66" i="7" s="1"/>
  <c r="AI50" i="7"/>
  <c r="AI66" i="7" s="1"/>
  <c r="AH50" i="7"/>
  <c r="AH66" i="7" s="1"/>
  <c r="AG50" i="7"/>
  <c r="AG66" i="7" s="1"/>
  <c r="AF50" i="7"/>
  <c r="AF66" i="7" s="1"/>
  <c r="AE50" i="7"/>
  <c r="AE66" i="7" s="1"/>
  <c r="AD50" i="7"/>
  <c r="AD66" i="7" s="1"/>
  <c r="AC50" i="7"/>
  <c r="AC66" i="7" s="1"/>
  <c r="AB50" i="7"/>
  <c r="AB66" i="7" s="1"/>
  <c r="AA50" i="7"/>
  <c r="AA66" i="7" s="1"/>
  <c r="Z50" i="7"/>
  <c r="Z66" i="7" s="1"/>
  <c r="Y50" i="7"/>
  <c r="Y66" i="7" s="1"/>
  <c r="X50" i="7"/>
  <c r="X66" i="7" s="1"/>
  <c r="W50" i="7"/>
  <c r="W66" i="7" s="1"/>
  <c r="V50" i="7"/>
  <c r="V66" i="7" s="1"/>
  <c r="U50" i="7"/>
  <c r="U66" i="7" s="1"/>
  <c r="T50" i="7"/>
  <c r="T66" i="7" s="1"/>
  <c r="S50" i="7"/>
  <c r="S66" i="7" s="1"/>
  <c r="R50" i="7"/>
  <c r="R66" i="7" s="1"/>
  <c r="Q50" i="7"/>
  <c r="Q66" i="7" s="1"/>
  <c r="O50" i="7"/>
  <c r="O66" i="7" s="1"/>
  <c r="N50" i="7"/>
  <c r="N66" i="7" s="1"/>
  <c r="M50" i="7"/>
  <c r="M66" i="7" s="1"/>
  <c r="L50" i="7"/>
  <c r="L66" i="7" s="1"/>
  <c r="K50" i="7"/>
  <c r="K66" i="7" s="1"/>
  <c r="J50" i="7"/>
  <c r="J66" i="7" s="1"/>
  <c r="I50" i="7"/>
  <c r="I66" i="7" s="1"/>
  <c r="H50" i="7"/>
  <c r="H66" i="7" s="1"/>
  <c r="G50" i="7"/>
  <c r="G66" i="7" s="1"/>
  <c r="F50" i="7"/>
  <c r="F66" i="7" s="1"/>
  <c r="E50" i="7"/>
  <c r="E66" i="7" s="1"/>
  <c r="D50" i="7"/>
  <c r="D66" i="7" s="1"/>
  <c r="C50" i="7"/>
  <c r="AP49" i="7"/>
  <c r="AP50" i="7" s="1"/>
  <c r="AP66" i="7" s="1"/>
  <c r="AC49" i="7"/>
  <c r="P49" i="7"/>
  <c r="P50" i="7" s="1"/>
  <c r="P66" i="7" s="1"/>
  <c r="AO46" i="7"/>
  <c r="AO65" i="7" s="1"/>
  <c r="AN46" i="7"/>
  <c r="AN65" i="7" s="1"/>
  <c r="AM46" i="7"/>
  <c r="AM65" i="7" s="1"/>
  <c r="AL46" i="7"/>
  <c r="AL65" i="7" s="1"/>
  <c r="AK46" i="7"/>
  <c r="AK65" i="7" s="1"/>
  <c r="AJ46" i="7"/>
  <c r="AJ65" i="7" s="1"/>
  <c r="AI46" i="7"/>
  <c r="AI65" i="7" s="1"/>
  <c r="AH46" i="7"/>
  <c r="AG46" i="7"/>
  <c r="AF46" i="7"/>
  <c r="AF65" i="7" s="1"/>
  <c r="AE46" i="7"/>
  <c r="AE65" i="7" s="1"/>
  <c r="AD46" i="7"/>
  <c r="AD65" i="7" s="1"/>
  <c r="AB46" i="7"/>
  <c r="AB65" i="7" s="1"/>
  <c r="AA46" i="7"/>
  <c r="AA65" i="7" s="1"/>
  <c r="Z46" i="7"/>
  <c r="Z65" i="7" s="1"/>
  <c r="Y46" i="7"/>
  <c r="Y65" i="7" s="1"/>
  <c r="X46" i="7"/>
  <c r="X65" i="7" s="1"/>
  <c r="W46" i="7"/>
  <c r="W65" i="7" s="1"/>
  <c r="V46" i="7"/>
  <c r="U46" i="7"/>
  <c r="U65" i="7" s="1"/>
  <c r="T46" i="7"/>
  <c r="T65" i="7" s="1"/>
  <c r="S46" i="7"/>
  <c r="S65" i="7" s="1"/>
  <c r="R46" i="7"/>
  <c r="Q46" i="7"/>
  <c r="O46" i="7"/>
  <c r="O65" i="7" s="1"/>
  <c r="N46" i="7"/>
  <c r="N65" i="7" s="1"/>
  <c r="M46" i="7"/>
  <c r="M65" i="7" s="1"/>
  <c r="L46" i="7"/>
  <c r="L65" i="7" s="1"/>
  <c r="K46" i="7"/>
  <c r="K65" i="7" s="1"/>
  <c r="J46" i="7"/>
  <c r="J65" i="7" s="1"/>
  <c r="I46" i="7"/>
  <c r="I65" i="7" s="1"/>
  <c r="H46" i="7"/>
  <c r="H65" i="7" s="1"/>
  <c r="G46" i="7"/>
  <c r="G65" i="7" s="1"/>
  <c r="F46" i="7"/>
  <c r="E46" i="7"/>
  <c r="E65" i="7" s="1"/>
  <c r="D46" i="7"/>
  <c r="D65" i="7" s="1"/>
  <c r="C46" i="7"/>
  <c r="AP45" i="7"/>
  <c r="AP46" i="7" s="1"/>
  <c r="AP65" i="7" s="1"/>
  <c r="AC45" i="7"/>
  <c r="AC46" i="7" s="1"/>
  <c r="AC65" i="7" s="1"/>
  <c r="P45" i="7"/>
  <c r="P46" i="7" s="1"/>
  <c r="P65" i="7" s="1"/>
  <c r="AO42" i="7"/>
  <c r="AN42" i="7"/>
  <c r="AN64" i="7" s="1"/>
  <c r="AM42" i="7"/>
  <c r="AM64" i="7" s="1"/>
  <c r="AL42" i="7"/>
  <c r="AL64" i="7" s="1"/>
  <c r="AK42" i="7"/>
  <c r="AK64" i="7" s="1"/>
  <c r="AJ42" i="7"/>
  <c r="AJ64" i="7" s="1"/>
  <c r="AI42" i="7"/>
  <c r="AI64" i="7" s="1"/>
  <c r="AH42" i="7"/>
  <c r="AH64" i="7" s="1"/>
  <c r="AG42" i="7"/>
  <c r="AG64" i="7" s="1"/>
  <c r="AF42" i="7"/>
  <c r="AF64" i="7" s="1"/>
  <c r="AE42" i="7"/>
  <c r="AE64" i="7" s="1"/>
  <c r="AD42" i="7"/>
  <c r="AD64" i="7" s="1"/>
  <c r="AB42" i="7"/>
  <c r="AB64" i="7" s="1"/>
  <c r="AA42" i="7"/>
  <c r="AA64" i="7" s="1"/>
  <c r="Z42" i="7"/>
  <c r="Z64" i="7" s="1"/>
  <c r="Y42" i="7"/>
  <c r="X42" i="7"/>
  <c r="W42" i="7"/>
  <c r="W64" i="7" s="1"/>
  <c r="V42" i="7"/>
  <c r="V64" i="7" s="1"/>
  <c r="U42" i="7"/>
  <c r="U64" i="7" s="1"/>
  <c r="T42" i="7"/>
  <c r="T64" i="7" s="1"/>
  <c r="S42" i="7"/>
  <c r="S64" i="7" s="1"/>
  <c r="R42" i="7"/>
  <c r="R64" i="7" s="1"/>
  <c r="Q42" i="7"/>
  <c r="Q64" i="7" s="1"/>
  <c r="O42" i="7"/>
  <c r="O64" i="7" s="1"/>
  <c r="N42" i="7"/>
  <c r="N64" i="7" s="1"/>
  <c r="M42" i="7"/>
  <c r="L42" i="7"/>
  <c r="L64" i="7" s="1"/>
  <c r="K42" i="7"/>
  <c r="K64" i="7" s="1"/>
  <c r="J42" i="7"/>
  <c r="J64" i="7" s="1"/>
  <c r="I42" i="7"/>
  <c r="H42" i="7"/>
  <c r="G42" i="7"/>
  <c r="G64" i="7" s="1"/>
  <c r="F42" i="7"/>
  <c r="F64" i="7" s="1"/>
  <c r="E42" i="7"/>
  <c r="E64" i="7" s="1"/>
  <c r="D42" i="7"/>
  <c r="D64" i="7" s="1"/>
  <c r="C42" i="7"/>
  <c r="AP41" i="7"/>
  <c r="AC41" i="7"/>
  <c r="P41" i="7"/>
  <c r="P42" i="7" s="1"/>
  <c r="P64" i="7" s="1"/>
  <c r="AP40" i="7"/>
  <c r="AP42" i="7" s="1"/>
  <c r="AP64" i="7" s="1"/>
  <c r="AC40" i="7"/>
  <c r="AC42" i="7" s="1"/>
  <c r="AC64" i="7" s="1"/>
  <c r="P40" i="7"/>
  <c r="AO37" i="7"/>
  <c r="AO63" i="7" s="1"/>
  <c r="AN37" i="7"/>
  <c r="AN63" i="7" s="1"/>
  <c r="AM37" i="7"/>
  <c r="AM63" i="7" s="1"/>
  <c r="AL37" i="7"/>
  <c r="AL63" i="7" s="1"/>
  <c r="AK37" i="7"/>
  <c r="AK63" i="7" s="1"/>
  <c r="AJ37" i="7"/>
  <c r="AI37" i="7"/>
  <c r="AI63" i="7" s="1"/>
  <c r="AH37" i="7"/>
  <c r="AH63" i="7" s="1"/>
  <c r="AG37" i="7"/>
  <c r="AG63" i="7" s="1"/>
  <c r="AF37" i="7"/>
  <c r="AE37" i="7"/>
  <c r="AD37" i="7"/>
  <c r="AD63" i="7" s="1"/>
  <c r="AC37" i="7"/>
  <c r="AC63" i="7" s="1"/>
  <c r="AB37" i="7"/>
  <c r="AB63" i="7" s="1"/>
  <c r="AA37" i="7"/>
  <c r="Z37" i="7"/>
  <c r="Z63" i="7" s="1"/>
  <c r="Y37" i="7"/>
  <c r="Y63" i="7" s="1"/>
  <c r="X37" i="7"/>
  <c r="X63" i="7" s="1"/>
  <c r="W37" i="7"/>
  <c r="V37" i="7"/>
  <c r="U37" i="7"/>
  <c r="U63" i="7" s="1"/>
  <c r="T37" i="7"/>
  <c r="T63" i="7" s="1"/>
  <c r="S37" i="7"/>
  <c r="R37" i="7"/>
  <c r="R63" i="7" s="1"/>
  <c r="Q37" i="7"/>
  <c r="Q63" i="7" s="1"/>
  <c r="O37" i="7"/>
  <c r="N37" i="7"/>
  <c r="M37" i="7"/>
  <c r="M63" i="7" s="1"/>
  <c r="L37" i="7"/>
  <c r="L63" i="7" s="1"/>
  <c r="K37" i="7"/>
  <c r="J37" i="7"/>
  <c r="J63" i="7" s="1"/>
  <c r="I37" i="7"/>
  <c r="I63" i="7" s="1"/>
  <c r="H37" i="7"/>
  <c r="H63" i="7" s="1"/>
  <c r="G37" i="7"/>
  <c r="F37" i="7"/>
  <c r="E37" i="7"/>
  <c r="E63" i="7" s="1"/>
  <c r="D37" i="7"/>
  <c r="D63" i="7" s="1"/>
  <c r="C37" i="7"/>
  <c r="AP36" i="7"/>
  <c r="AC36" i="7"/>
  <c r="P36" i="7"/>
  <c r="AP35" i="7"/>
  <c r="AC35" i="7"/>
  <c r="P35" i="7"/>
  <c r="AP34" i="7"/>
  <c r="AC34" i="7"/>
  <c r="P34" i="7"/>
  <c r="AP33" i="7"/>
  <c r="AC33" i="7"/>
  <c r="P33" i="7"/>
  <c r="AP32" i="7"/>
  <c r="AC32" i="7"/>
  <c r="P32" i="7"/>
  <c r="AP31" i="7"/>
  <c r="AC31" i="7"/>
  <c r="P31" i="7"/>
  <c r="AP30" i="7"/>
  <c r="AC30" i="7"/>
  <c r="P30" i="7"/>
  <c r="AP29" i="7"/>
  <c r="AC29" i="7"/>
  <c r="P29" i="7"/>
  <c r="AP28" i="7"/>
  <c r="AC28" i="7"/>
  <c r="P28" i="7"/>
  <c r="AP27" i="7"/>
  <c r="AC27" i="7"/>
  <c r="P27" i="7"/>
  <c r="AP26" i="7"/>
  <c r="AC26" i="7"/>
  <c r="P26" i="7"/>
  <c r="AP25" i="7"/>
  <c r="AC25" i="7"/>
  <c r="P25" i="7"/>
  <c r="AP24" i="7"/>
  <c r="AC24" i="7"/>
  <c r="P24" i="7"/>
  <c r="AP23" i="7"/>
  <c r="AC23" i="7"/>
  <c r="P23" i="7"/>
  <c r="AP22" i="7"/>
  <c r="AC22" i="7"/>
  <c r="P22" i="7"/>
  <c r="AP21" i="7"/>
  <c r="AC21" i="7"/>
  <c r="P21" i="7"/>
  <c r="AP20" i="7"/>
  <c r="AP37" i="7" s="1"/>
  <c r="AP63" i="7" s="1"/>
  <c r="AC20" i="7"/>
  <c r="P20" i="7"/>
  <c r="AP19" i="7"/>
  <c r="AC19" i="7"/>
  <c r="P19" i="7"/>
  <c r="AP18" i="7"/>
  <c r="AC18" i="7"/>
  <c r="P18" i="7"/>
  <c r="P37" i="7" s="1"/>
  <c r="P63" i="7" s="1"/>
  <c r="AO15" i="7"/>
  <c r="AN15" i="7"/>
  <c r="AM15" i="7"/>
  <c r="AL15" i="7"/>
  <c r="AK15" i="7"/>
  <c r="AJ15" i="7"/>
  <c r="AI15" i="7"/>
  <c r="AH15" i="7"/>
  <c r="AG15" i="7"/>
  <c r="AF15" i="7"/>
  <c r="AE15" i="7"/>
  <c r="AD15" i="7"/>
  <c r="AB15" i="7"/>
  <c r="AA15" i="7"/>
  <c r="Z15" i="7"/>
  <c r="Y15" i="7"/>
  <c r="X15" i="7"/>
  <c r="W15" i="7"/>
  <c r="V15" i="7"/>
  <c r="V62" i="7" s="1"/>
  <c r="U15" i="7"/>
  <c r="T15" i="7"/>
  <c r="S15" i="7"/>
  <c r="R15" i="7"/>
  <c r="Q15" i="7"/>
  <c r="O15" i="7"/>
  <c r="O88" i="7" s="1"/>
  <c r="N15" i="7"/>
  <c r="N62" i="7" s="1"/>
  <c r="M15" i="7"/>
  <c r="M88" i="7" s="1"/>
  <c r="L15" i="7"/>
  <c r="K15" i="7"/>
  <c r="J15" i="7"/>
  <c r="I15" i="7"/>
  <c r="I88" i="7" s="1"/>
  <c r="H15" i="7"/>
  <c r="G15" i="7"/>
  <c r="F15" i="7"/>
  <c r="F62" i="7" s="1"/>
  <c r="E15" i="7"/>
  <c r="E88" i="7" s="1"/>
  <c r="D15" i="7"/>
  <c r="C15" i="7"/>
  <c r="AP14" i="7"/>
  <c r="AP15" i="7" s="1"/>
  <c r="AC14" i="7"/>
  <c r="P14" i="7"/>
  <c r="P15" i="7" s="1"/>
  <c r="AP13" i="7"/>
  <c r="AC13" i="7"/>
  <c r="P13" i="7"/>
  <c r="AO10" i="7"/>
  <c r="AN10" i="7"/>
  <c r="AN61" i="7" s="1"/>
  <c r="AM10" i="7"/>
  <c r="AL10" i="7"/>
  <c r="AK10" i="7"/>
  <c r="AK61" i="7" s="1"/>
  <c r="AK69" i="7" s="1"/>
  <c r="AJ10" i="7"/>
  <c r="AI10" i="7"/>
  <c r="AH10" i="7"/>
  <c r="AG10" i="7"/>
  <c r="AF10" i="7"/>
  <c r="AE10" i="7"/>
  <c r="AD10" i="7"/>
  <c r="AB10" i="7"/>
  <c r="AA10" i="7"/>
  <c r="Z10" i="7"/>
  <c r="Y10" i="7"/>
  <c r="X10" i="7"/>
  <c r="X61" i="7" s="1"/>
  <c r="W10" i="7"/>
  <c r="V10" i="7"/>
  <c r="U10" i="7"/>
  <c r="U61" i="7" s="1"/>
  <c r="U69" i="7" s="1"/>
  <c r="T10" i="7"/>
  <c r="S10" i="7"/>
  <c r="R10" i="7"/>
  <c r="Q10" i="7"/>
  <c r="O10" i="7"/>
  <c r="N10" i="7"/>
  <c r="M10" i="7"/>
  <c r="M61" i="7" s="1"/>
  <c r="M69" i="7" s="1"/>
  <c r="L10" i="7"/>
  <c r="K10" i="7"/>
  <c r="J10" i="7"/>
  <c r="I10" i="7"/>
  <c r="H10" i="7"/>
  <c r="G10" i="7"/>
  <c r="F10" i="7"/>
  <c r="E10" i="7"/>
  <c r="E61" i="7" s="1"/>
  <c r="E69" i="7" s="1"/>
  <c r="D10" i="7"/>
  <c r="C10" i="7"/>
  <c r="AP9" i="7"/>
  <c r="AP10" i="7" s="1"/>
  <c r="AC9" i="7"/>
  <c r="P9" i="7"/>
  <c r="AP8" i="7"/>
  <c r="AC8" i="7"/>
  <c r="P8" i="7"/>
  <c r="AP7" i="7"/>
  <c r="AC7" i="7"/>
  <c r="P7" i="7"/>
  <c r="AP6" i="7"/>
  <c r="AC6" i="7"/>
  <c r="AC10" i="7" s="1"/>
  <c r="P6" i="7"/>
  <c r="P10" i="7" s="1"/>
  <c r="P98" i="7" l="1"/>
  <c r="P61" i="7"/>
  <c r="P69" i="7" s="1"/>
  <c r="X69" i="7"/>
  <c r="P88" i="7"/>
  <c r="P62" i="7"/>
  <c r="L69" i="7"/>
  <c r="AC99" i="7"/>
  <c r="AC98" i="7"/>
  <c r="AC61" i="7"/>
  <c r="AP88" i="7"/>
  <c r="AP62" i="7"/>
  <c r="AP99" i="7"/>
  <c r="AP98" i="7"/>
  <c r="AP61" i="7"/>
  <c r="AP69" i="7" s="1"/>
  <c r="N98" i="7"/>
  <c r="N61" i="7"/>
  <c r="N69" i="7" s="1"/>
  <c r="V99" i="7"/>
  <c r="V98" i="7"/>
  <c r="V61" i="7"/>
  <c r="V69" i="7" s="1"/>
  <c r="AH99" i="7"/>
  <c r="AH98" i="7"/>
  <c r="AH61" i="7"/>
  <c r="D88" i="7"/>
  <c r="D62" i="7"/>
  <c r="D69" i="7" s="1"/>
  <c r="L88" i="7"/>
  <c r="L62" i="7"/>
  <c r="X88" i="7"/>
  <c r="X62" i="7"/>
  <c r="G99" i="7"/>
  <c r="G61" i="7"/>
  <c r="G98" i="7"/>
  <c r="W99" i="7"/>
  <c r="W61" i="7"/>
  <c r="W69" i="7" s="1"/>
  <c r="AI99" i="7"/>
  <c r="AI61" i="7"/>
  <c r="AI98" i="7"/>
  <c r="AM99" i="7"/>
  <c r="AM61" i="7"/>
  <c r="AM98" i="7"/>
  <c r="Q88" i="7"/>
  <c r="U88" i="7"/>
  <c r="Y88" i="7"/>
  <c r="AD88" i="7"/>
  <c r="AH88" i="7"/>
  <c r="AL88" i="7"/>
  <c r="AD62" i="7"/>
  <c r="AL62" i="7"/>
  <c r="W98" i="7"/>
  <c r="J99" i="7"/>
  <c r="J98" i="7"/>
  <c r="J61" i="7"/>
  <c r="Z99" i="7"/>
  <c r="Z98" i="7"/>
  <c r="Z61" i="7"/>
  <c r="AL99" i="7"/>
  <c r="AL98" i="7"/>
  <c r="AL61" i="7"/>
  <c r="AL69" i="7" s="1"/>
  <c r="H88" i="7"/>
  <c r="H62" i="7"/>
  <c r="T88" i="7"/>
  <c r="T62" i="7"/>
  <c r="T69" i="7" s="1"/>
  <c r="O98" i="7"/>
  <c r="O61" i="7"/>
  <c r="O99" i="7"/>
  <c r="AE98" i="7"/>
  <c r="AE99" i="7"/>
  <c r="AE61" i="7"/>
  <c r="H99" i="7"/>
  <c r="H98" i="7"/>
  <c r="T98" i="7"/>
  <c r="AF99" i="7"/>
  <c r="AF98" i="7"/>
  <c r="AC15" i="7"/>
  <c r="J88" i="7"/>
  <c r="R88" i="7"/>
  <c r="Z88" i="7"/>
  <c r="AE88" i="7"/>
  <c r="AE62" i="7"/>
  <c r="AI88" i="7"/>
  <c r="AI62" i="7"/>
  <c r="H61" i="7"/>
  <c r="H69" i="7" s="1"/>
  <c r="AF61" i="7"/>
  <c r="I62" i="7"/>
  <c r="Q62" i="7"/>
  <c r="Y62" i="7"/>
  <c r="AI86" i="7"/>
  <c r="AI87" i="7" s="1"/>
  <c r="F99" i="7"/>
  <c r="F98" i="7"/>
  <c r="F61" i="7"/>
  <c r="F69" i="7" s="1"/>
  <c r="R98" i="7"/>
  <c r="R61" i="7"/>
  <c r="R69" i="7" s="1"/>
  <c r="AD99" i="7"/>
  <c r="AD98" i="7"/>
  <c r="AD61" i="7"/>
  <c r="AD69" i="7" s="1"/>
  <c r="AB88" i="7"/>
  <c r="AB62" i="7"/>
  <c r="AB69" i="7" s="1"/>
  <c r="K98" i="7"/>
  <c r="K61" i="7"/>
  <c r="S99" i="7"/>
  <c r="S98" i="7"/>
  <c r="S61" i="7"/>
  <c r="AA98" i="7"/>
  <c r="AA61" i="7"/>
  <c r="AA99" i="7"/>
  <c r="D99" i="7"/>
  <c r="D98" i="7"/>
  <c r="L99" i="7"/>
  <c r="L98" i="7"/>
  <c r="X99" i="7"/>
  <c r="X98" i="7"/>
  <c r="AB99" i="7"/>
  <c r="AB98" i="7"/>
  <c r="AJ99" i="7"/>
  <c r="AJ98" i="7"/>
  <c r="AN99" i="7"/>
  <c r="AN98" i="7"/>
  <c r="F88" i="7"/>
  <c r="N88" i="7"/>
  <c r="V88" i="7"/>
  <c r="AM88" i="7"/>
  <c r="AM62" i="7"/>
  <c r="E99" i="7"/>
  <c r="E98" i="7"/>
  <c r="I99" i="7"/>
  <c r="I98" i="7"/>
  <c r="M98" i="7"/>
  <c r="Q98" i="7"/>
  <c r="U99" i="7"/>
  <c r="U98" i="7"/>
  <c r="Y99" i="7"/>
  <c r="Y98" i="7"/>
  <c r="AG99" i="7"/>
  <c r="AG98" i="7"/>
  <c r="AK99" i="7"/>
  <c r="AK98" i="7"/>
  <c r="AO99" i="7"/>
  <c r="AO98" i="7"/>
  <c r="G88" i="7"/>
  <c r="G62" i="7"/>
  <c r="K88" i="7"/>
  <c r="K62" i="7"/>
  <c r="O62" i="7"/>
  <c r="O86" i="7"/>
  <c r="O87" i="7" s="1"/>
  <c r="S62" i="7"/>
  <c r="S88" i="7"/>
  <c r="W88" i="7"/>
  <c r="W62" i="7"/>
  <c r="AA88" i="7"/>
  <c r="AA62" i="7"/>
  <c r="I61" i="7"/>
  <c r="Q61" i="7"/>
  <c r="Y61" i="7"/>
  <c r="Y69" i="7" s="1"/>
  <c r="AG61" i="7"/>
  <c r="AG69" i="7" s="1"/>
  <c r="AO61" i="7"/>
  <c r="AO69" i="7" s="1"/>
  <c r="J62" i="7"/>
  <c r="R62" i="7"/>
  <c r="Z62" i="7"/>
  <c r="AH62" i="7"/>
  <c r="K99" i="7"/>
  <c r="U83" i="7"/>
  <c r="AF88" i="7"/>
  <c r="AJ88" i="7"/>
  <c r="AN88" i="7"/>
  <c r="P81" i="7"/>
  <c r="P83" i="7" s="1"/>
  <c r="P86" i="7"/>
  <c r="P87" i="7" s="1"/>
  <c r="E86" i="7"/>
  <c r="E87" i="7" s="1"/>
  <c r="I86" i="7"/>
  <c r="I87" i="7" s="1"/>
  <c r="M86" i="7"/>
  <c r="M87" i="7" s="1"/>
  <c r="R86" i="7"/>
  <c r="R87" i="7" s="1"/>
  <c r="V86" i="7"/>
  <c r="V87" i="7" s="1"/>
  <c r="Z86" i="7"/>
  <c r="Z87" i="7" s="1"/>
  <c r="AM81" i="7"/>
  <c r="AM83" i="7" s="1"/>
  <c r="AM86" i="7"/>
  <c r="AM87" i="7" s="1"/>
  <c r="I83" i="7"/>
  <c r="Y83" i="7"/>
  <c r="S86" i="7"/>
  <c r="S87" i="7" s="1"/>
  <c r="AG88" i="7"/>
  <c r="AK88" i="7"/>
  <c r="AO88" i="7"/>
  <c r="AF62" i="7"/>
  <c r="AJ62" i="7"/>
  <c r="AJ69" i="7" s="1"/>
  <c r="AN62" i="7"/>
  <c r="AN69" i="7" s="1"/>
  <c r="AC86" i="7"/>
  <c r="AC87" i="7" s="1"/>
  <c r="AC81" i="7"/>
  <c r="AC83" i="7" s="1"/>
  <c r="F86" i="7"/>
  <c r="F87" i="7" s="1"/>
  <c r="F81" i="7"/>
  <c r="F83" i="7" s="1"/>
  <c r="J86" i="7"/>
  <c r="J87" i="7" s="1"/>
  <c r="J81" i="7"/>
  <c r="J83" i="7" s="1"/>
  <c r="N86" i="7"/>
  <c r="N87" i="7" s="1"/>
  <c r="W81" i="7"/>
  <c r="W83" i="7" s="1"/>
  <c r="W86" i="7"/>
  <c r="W87" i="7" s="1"/>
  <c r="AA81" i="7"/>
  <c r="AA83" i="7" s="1"/>
  <c r="AA86" i="7"/>
  <c r="AA87" i="7" s="1"/>
  <c r="AE86" i="7"/>
  <c r="AE87" i="7" s="1"/>
  <c r="AP74" i="7"/>
  <c r="AG86" i="7"/>
  <c r="AG87" i="7" s="1"/>
  <c r="AK86" i="7"/>
  <c r="AK87" i="7" s="1"/>
  <c r="AO86" i="7"/>
  <c r="AO87" i="7" s="1"/>
  <c r="M83" i="7"/>
  <c r="G86" i="7"/>
  <c r="G87" i="7" s="1"/>
  <c r="Q86" i="7"/>
  <c r="Q87" i="7" s="1"/>
  <c r="U86" i="7"/>
  <c r="U87" i="7" s="1"/>
  <c r="Y86" i="7"/>
  <c r="Y87" i="7" s="1"/>
  <c r="AD86" i="7"/>
  <c r="AD87" i="7" s="1"/>
  <c r="AH86" i="7"/>
  <c r="AH87" i="7" s="1"/>
  <c r="AL86" i="7"/>
  <c r="AL87" i="7" s="1"/>
  <c r="Q83" i="7"/>
  <c r="AG83" i="7"/>
  <c r="K86" i="7"/>
  <c r="K87" i="7" s="1"/>
  <c r="N81" i="7"/>
  <c r="N83" i="7" s="1"/>
  <c r="R81" i="7"/>
  <c r="R83" i="7" s="1"/>
  <c r="V81" i="7"/>
  <c r="V83" i="7" s="1"/>
  <c r="Z81" i="7"/>
  <c r="Z83" i="7" s="1"/>
  <c r="AD81" i="7"/>
  <c r="AD83" i="7" s="1"/>
  <c r="AH81" i="7"/>
  <c r="AH83" i="7" s="1"/>
  <c r="AL81" i="7"/>
  <c r="AL83" i="7" s="1"/>
  <c r="D86" i="7"/>
  <c r="D87" i="7" s="1"/>
  <c r="H86" i="7"/>
  <c r="H87" i="7" s="1"/>
  <c r="L86" i="7"/>
  <c r="L87" i="7" s="1"/>
  <c r="T86" i="7"/>
  <c r="T87" i="7" s="1"/>
  <c r="X86" i="7"/>
  <c r="X87" i="7" s="1"/>
  <c r="AB86" i="7"/>
  <c r="AB87" i="7" s="1"/>
  <c r="AF86" i="7"/>
  <c r="AF87" i="7" s="1"/>
  <c r="AJ86" i="7"/>
  <c r="AJ87" i="7" s="1"/>
  <c r="AN86" i="7"/>
  <c r="AN87" i="7" s="1"/>
  <c r="AQ137" i="5"/>
  <c r="AO137" i="5"/>
  <c r="AP137" i="5" s="1"/>
  <c r="AN137" i="5"/>
  <c r="AM137" i="5"/>
  <c r="AL137" i="5"/>
  <c r="AK137" i="5"/>
  <c r="AJ137" i="5"/>
  <c r="AI137" i="5"/>
  <c r="AH137" i="5"/>
  <c r="AG137" i="5"/>
  <c r="AF137" i="5"/>
  <c r="AE137" i="5"/>
  <c r="AD137" i="5"/>
  <c r="AB137" i="5"/>
  <c r="AC137" i="5" s="1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AC136" i="5"/>
  <c r="P136" i="5"/>
  <c r="AC135" i="5"/>
  <c r="P135" i="5"/>
  <c r="AC134" i="5"/>
  <c r="P134" i="5"/>
  <c r="AC133" i="5"/>
  <c r="P133" i="5"/>
  <c r="AP130" i="5"/>
  <c r="AC130" i="5"/>
  <c r="P130" i="5"/>
  <c r="AP129" i="5"/>
  <c r="AC129" i="5"/>
  <c r="P129" i="5"/>
  <c r="AP128" i="5"/>
  <c r="AC128" i="5"/>
  <c r="P128" i="5"/>
  <c r="AP127" i="5"/>
  <c r="AC127" i="5"/>
  <c r="P127" i="5"/>
  <c r="AP126" i="5"/>
  <c r="AC126" i="5"/>
  <c r="P126" i="5"/>
  <c r="AP125" i="5"/>
  <c r="AC125" i="5"/>
  <c r="P125" i="5"/>
  <c r="AP124" i="5"/>
  <c r="AC124" i="5"/>
  <c r="P124" i="5"/>
  <c r="AP123" i="5"/>
  <c r="AC123" i="5"/>
  <c r="P123" i="5"/>
  <c r="AP122" i="5"/>
  <c r="AC122" i="5"/>
  <c r="P122" i="5"/>
  <c r="AP119" i="5"/>
  <c r="AC119" i="5"/>
  <c r="P119" i="5"/>
  <c r="AP118" i="5"/>
  <c r="AC118" i="5"/>
  <c r="P118" i="5"/>
  <c r="AP117" i="5"/>
  <c r="AC117" i="5"/>
  <c r="P117" i="5"/>
  <c r="AP116" i="5"/>
  <c r="AC116" i="5"/>
  <c r="P116" i="5"/>
  <c r="AP115" i="5"/>
  <c r="AC115" i="5"/>
  <c r="P115" i="5"/>
  <c r="AP114" i="5"/>
  <c r="AC114" i="5"/>
  <c r="P114" i="5"/>
  <c r="AP113" i="5"/>
  <c r="AC113" i="5"/>
  <c r="P113" i="5"/>
  <c r="AP112" i="5"/>
  <c r="AC112" i="5"/>
  <c r="P112" i="5"/>
  <c r="AP111" i="5"/>
  <c r="AC111" i="5"/>
  <c r="P111" i="5"/>
  <c r="AP110" i="5"/>
  <c r="AC110" i="5"/>
  <c r="P110" i="5"/>
  <c r="AP107" i="5"/>
  <c r="AO107" i="5"/>
  <c r="AN107" i="5"/>
  <c r="AM107" i="5"/>
  <c r="AL107" i="5"/>
  <c r="AK107" i="5"/>
  <c r="AJ107" i="5"/>
  <c r="AI107" i="5"/>
  <c r="AH107" i="5"/>
  <c r="AG107" i="5"/>
  <c r="AF107" i="5"/>
  <c r="AE107" i="5"/>
  <c r="AD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AC106" i="5"/>
  <c r="P106" i="5"/>
  <c r="AC105" i="5"/>
  <c r="AC107" i="5" s="1"/>
  <c r="P105" i="5"/>
  <c r="P107" i="5" s="1"/>
  <c r="AI102" i="5"/>
  <c r="AF102" i="5"/>
  <c r="K102" i="5"/>
  <c r="C102" i="5"/>
  <c r="AN101" i="5"/>
  <c r="AJ101" i="5"/>
  <c r="AA101" i="5"/>
  <c r="K101" i="5"/>
  <c r="D101" i="5"/>
  <c r="C101" i="5"/>
  <c r="AO98" i="5"/>
  <c r="AN98" i="5"/>
  <c r="AM98" i="5"/>
  <c r="AL98" i="5"/>
  <c r="AK98" i="5"/>
  <c r="AJ98" i="5"/>
  <c r="AI98" i="5"/>
  <c r="AH98" i="5"/>
  <c r="AG98" i="5"/>
  <c r="AF98" i="5"/>
  <c r="AE98" i="5"/>
  <c r="AD98" i="5"/>
  <c r="AB98" i="5"/>
  <c r="AA98" i="5"/>
  <c r="Z98" i="5"/>
  <c r="Y98" i="5"/>
  <c r="X98" i="5"/>
  <c r="W98" i="5"/>
  <c r="V98" i="5"/>
  <c r="U98" i="5"/>
  <c r="T98" i="5"/>
  <c r="S98" i="5"/>
  <c r="R98" i="5"/>
  <c r="Q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AP97" i="5"/>
  <c r="AC97" i="5"/>
  <c r="P97" i="5"/>
  <c r="P98" i="5" s="1"/>
  <c r="AP96" i="5"/>
  <c r="AC96" i="5"/>
  <c r="P96" i="5"/>
  <c r="AP95" i="5"/>
  <c r="AC95" i="5"/>
  <c r="P95" i="5"/>
  <c r="AP94" i="5"/>
  <c r="AC94" i="5"/>
  <c r="AC98" i="5" s="1"/>
  <c r="P94" i="5"/>
  <c r="AF91" i="5"/>
  <c r="AE91" i="5"/>
  <c r="C91" i="5"/>
  <c r="C90" i="5"/>
  <c r="AF89" i="5"/>
  <c r="AF90" i="5" s="1"/>
  <c r="AE89" i="5"/>
  <c r="AE90" i="5" s="1"/>
  <c r="C89" i="5"/>
  <c r="AE86" i="5"/>
  <c r="H86" i="5"/>
  <c r="AM85" i="5"/>
  <c r="AL85" i="5"/>
  <c r="AE85" i="5"/>
  <c r="AD85" i="5"/>
  <c r="AA85" i="5"/>
  <c r="V85" i="5"/>
  <c r="S85" i="5"/>
  <c r="O85" i="5"/>
  <c r="N85" i="5"/>
  <c r="K85" i="5"/>
  <c r="G85" i="5"/>
  <c r="F85" i="5"/>
  <c r="AL84" i="5"/>
  <c r="AK84" i="5"/>
  <c r="AH84" i="5"/>
  <c r="AC84" i="5"/>
  <c r="X84" i="5"/>
  <c r="U84" i="5"/>
  <c r="R84" i="5"/>
  <c r="Q84" i="5"/>
  <c r="M84" i="5"/>
  <c r="L84" i="5"/>
  <c r="L86" i="5" s="1"/>
  <c r="J84" i="5"/>
  <c r="E84" i="5"/>
  <c r="AO83" i="5"/>
  <c r="AN83" i="5"/>
  <c r="AJ83" i="5"/>
  <c r="AJ86" i="5" s="1"/>
  <c r="AI83" i="5"/>
  <c r="AB83" i="5"/>
  <c r="X83" i="5"/>
  <c r="X86" i="5" s="1"/>
  <c r="T83" i="5"/>
  <c r="Q83" i="5"/>
  <c r="Q86" i="5" s="1"/>
  <c r="L83" i="5"/>
  <c r="H83" i="5"/>
  <c r="F83" i="5"/>
  <c r="F86" i="5" s="1"/>
  <c r="D83" i="5"/>
  <c r="AO80" i="5"/>
  <c r="AO85" i="5" s="1"/>
  <c r="AN80" i="5"/>
  <c r="AN85" i="5" s="1"/>
  <c r="AN86" i="5" s="1"/>
  <c r="AM80" i="5"/>
  <c r="AL80" i="5"/>
  <c r="AK80" i="5"/>
  <c r="AK85" i="5" s="1"/>
  <c r="AJ80" i="5"/>
  <c r="AJ85" i="5" s="1"/>
  <c r="AI80" i="5"/>
  <c r="AI85" i="5" s="1"/>
  <c r="AH80" i="5"/>
  <c r="AH85" i="5" s="1"/>
  <c r="AG80" i="5"/>
  <c r="AG85" i="5" s="1"/>
  <c r="AF80" i="5"/>
  <c r="AF85" i="5" s="1"/>
  <c r="AF86" i="5" s="1"/>
  <c r="AE80" i="5"/>
  <c r="AD80" i="5"/>
  <c r="AB80" i="5"/>
  <c r="AB85" i="5" s="1"/>
  <c r="AA80" i="5"/>
  <c r="Z80" i="5"/>
  <c r="Z85" i="5" s="1"/>
  <c r="Y80" i="5"/>
  <c r="Y85" i="5" s="1"/>
  <c r="X80" i="5"/>
  <c r="X85" i="5" s="1"/>
  <c r="W80" i="5"/>
  <c r="W85" i="5" s="1"/>
  <c r="V80" i="5"/>
  <c r="U80" i="5"/>
  <c r="U85" i="5" s="1"/>
  <c r="T80" i="5"/>
  <c r="T85" i="5" s="1"/>
  <c r="T86" i="5" s="1"/>
  <c r="S80" i="5"/>
  <c r="R80" i="5"/>
  <c r="R85" i="5" s="1"/>
  <c r="Q80" i="5"/>
  <c r="Q85" i="5" s="1"/>
  <c r="O80" i="5"/>
  <c r="N80" i="5"/>
  <c r="M80" i="5"/>
  <c r="M85" i="5" s="1"/>
  <c r="L80" i="5"/>
  <c r="L85" i="5" s="1"/>
  <c r="K80" i="5"/>
  <c r="J80" i="5"/>
  <c r="J85" i="5" s="1"/>
  <c r="I80" i="5"/>
  <c r="I85" i="5" s="1"/>
  <c r="H80" i="5"/>
  <c r="H85" i="5" s="1"/>
  <c r="G80" i="5"/>
  <c r="F80" i="5"/>
  <c r="E80" i="5"/>
  <c r="E85" i="5" s="1"/>
  <c r="D80" i="5"/>
  <c r="D85" i="5" s="1"/>
  <c r="C80" i="5"/>
  <c r="AP79" i="5"/>
  <c r="AP80" i="5" s="1"/>
  <c r="AP85" i="5" s="1"/>
  <c r="AC79" i="5"/>
  <c r="AC80" i="5" s="1"/>
  <c r="AC85" i="5" s="1"/>
  <c r="P79" i="5"/>
  <c r="P80" i="5" s="1"/>
  <c r="P85" i="5" s="1"/>
  <c r="AO76" i="5"/>
  <c r="AO84" i="5" s="1"/>
  <c r="AN76" i="5"/>
  <c r="AN84" i="5" s="1"/>
  <c r="AM76" i="5"/>
  <c r="AM84" i="5" s="1"/>
  <c r="AL76" i="5"/>
  <c r="AK76" i="5"/>
  <c r="AJ76" i="5"/>
  <c r="AJ84" i="5" s="1"/>
  <c r="AI76" i="5"/>
  <c r="AI84" i="5" s="1"/>
  <c r="AH76" i="5"/>
  <c r="AG76" i="5"/>
  <c r="AG84" i="5" s="1"/>
  <c r="AF76" i="5"/>
  <c r="AF84" i="5" s="1"/>
  <c r="AE76" i="5"/>
  <c r="AE84" i="5" s="1"/>
  <c r="AD76" i="5"/>
  <c r="AD84" i="5" s="1"/>
  <c r="AB76" i="5"/>
  <c r="AB84" i="5" s="1"/>
  <c r="AA76" i="5"/>
  <c r="AA84" i="5" s="1"/>
  <c r="Z76" i="5"/>
  <c r="Z84" i="5" s="1"/>
  <c r="Y76" i="5"/>
  <c r="Y84" i="5" s="1"/>
  <c r="X76" i="5"/>
  <c r="W76" i="5"/>
  <c r="W84" i="5" s="1"/>
  <c r="W86" i="5" s="1"/>
  <c r="V76" i="5"/>
  <c r="V84" i="5" s="1"/>
  <c r="U76" i="5"/>
  <c r="T76" i="5"/>
  <c r="T84" i="5" s="1"/>
  <c r="S76" i="5"/>
  <c r="S84" i="5" s="1"/>
  <c r="R76" i="5"/>
  <c r="Q76" i="5"/>
  <c r="O76" i="5"/>
  <c r="O84" i="5" s="1"/>
  <c r="O86" i="5" s="1"/>
  <c r="N76" i="5"/>
  <c r="N84" i="5" s="1"/>
  <c r="M76" i="5"/>
  <c r="L76" i="5"/>
  <c r="K76" i="5"/>
  <c r="K84" i="5" s="1"/>
  <c r="J76" i="5"/>
  <c r="I76" i="5"/>
  <c r="I84" i="5" s="1"/>
  <c r="H76" i="5"/>
  <c r="H84" i="5" s="1"/>
  <c r="G76" i="5"/>
  <c r="G84" i="5" s="1"/>
  <c r="F76" i="5"/>
  <c r="F84" i="5" s="1"/>
  <c r="E76" i="5"/>
  <c r="D76" i="5"/>
  <c r="D84" i="5" s="1"/>
  <c r="C76" i="5"/>
  <c r="AP75" i="5"/>
  <c r="AP76" i="5" s="1"/>
  <c r="AP84" i="5" s="1"/>
  <c r="AC75" i="5"/>
  <c r="AC76" i="5" s="1"/>
  <c r="P75" i="5"/>
  <c r="P76" i="5" s="1"/>
  <c r="P84" i="5" s="1"/>
  <c r="AP72" i="5"/>
  <c r="AP83" i="5" s="1"/>
  <c r="AP86" i="5" s="1"/>
  <c r="AO72" i="5"/>
  <c r="AN72" i="5"/>
  <c r="AM72" i="5"/>
  <c r="AM83" i="5" s="1"/>
  <c r="AM86" i="5" s="1"/>
  <c r="AL72" i="5"/>
  <c r="AL83" i="5" s="1"/>
  <c r="AL86" i="5" s="1"/>
  <c r="AK72" i="5"/>
  <c r="AK83" i="5" s="1"/>
  <c r="AJ72" i="5"/>
  <c r="AI72" i="5"/>
  <c r="AH72" i="5"/>
  <c r="AH83" i="5" s="1"/>
  <c r="AH86" i="5" s="1"/>
  <c r="AG72" i="5"/>
  <c r="AG83" i="5" s="1"/>
  <c r="AF72" i="5"/>
  <c r="AF83" i="5" s="1"/>
  <c r="AE72" i="5"/>
  <c r="AE83" i="5" s="1"/>
  <c r="AD72" i="5"/>
  <c r="AD83" i="5" s="1"/>
  <c r="AD86" i="5" s="1"/>
  <c r="AB72" i="5"/>
  <c r="AA72" i="5"/>
  <c r="AA83" i="5" s="1"/>
  <c r="Z72" i="5"/>
  <c r="Z83" i="5" s="1"/>
  <c r="Y72" i="5"/>
  <c r="Y83" i="5" s="1"/>
  <c r="X72" i="5"/>
  <c r="W72" i="5"/>
  <c r="W83" i="5" s="1"/>
  <c r="V72" i="5"/>
  <c r="V83" i="5" s="1"/>
  <c r="V86" i="5" s="1"/>
  <c r="U72" i="5"/>
  <c r="U83" i="5" s="1"/>
  <c r="T72" i="5"/>
  <c r="S72" i="5"/>
  <c r="S83" i="5" s="1"/>
  <c r="R72" i="5"/>
  <c r="R83" i="5" s="1"/>
  <c r="R86" i="5" s="1"/>
  <c r="Q72" i="5"/>
  <c r="O72" i="5"/>
  <c r="O83" i="5" s="1"/>
  <c r="N72" i="5"/>
  <c r="N83" i="5" s="1"/>
  <c r="N86" i="5" s="1"/>
  <c r="M72" i="5"/>
  <c r="M83" i="5" s="1"/>
  <c r="M86" i="5" s="1"/>
  <c r="L72" i="5"/>
  <c r="K72" i="5"/>
  <c r="K83" i="5" s="1"/>
  <c r="J72" i="5"/>
  <c r="J83" i="5" s="1"/>
  <c r="I72" i="5"/>
  <c r="I83" i="5" s="1"/>
  <c r="I86" i="5" s="1"/>
  <c r="H72" i="5"/>
  <c r="G72" i="5"/>
  <c r="G83" i="5" s="1"/>
  <c r="F72" i="5"/>
  <c r="E72" i="5"/>
  <c r="E83" i="5" s="1"/>
  <c r="E86" i="5" s="1"/>
  <c r="D72" i="5"/>
  <c r="C72" i="5"/>
  <c r="AP71" i="5"/>
  <c r="AC71" i="5"/>
  <c r="AC72" i="5" s="1"/>
  <c r="AC83" i="5" s="1"/>
  <c r="AC86" i="5" s="1"/>
  <c r="P71" i="5"/>
  <c r="P72" i="5" s="1"/>
  <c r="P83" i="5" s="1"/>
  <c r="AO67" i="5"/>
  <c r="AK67" i="5"/>
  <c r="AJ67" i="5"/>
  <c r="AI67" i="5"/>
  <c r="Y67" i="5"/>
  <c r="X67" i="5"/>
  <c r="U67" i="5"/>
  <c r="T67" i="5"/>
  <c r="S67" i="5"/>
  <c r="M67" i="5"/>
  <c r="K67" i="5"/>
  <c r="I67" i="5"/>
  <c r="E67" i="5"/>
  <c r="D67" i="5"/>
  <c r="AM66" i="5"/>
  <c r="AL66" i="5"/>
  <c r="AH66" i="5"/>
  <c r="AE66" i="5"/>
  <c r="AA66" i="5"/>
  <c r="W66" i="5"/>
  <c r="V66" i="5"/>
  <c r="T66" i="5"/>
  <c r="O66" i="5"/>
  <c r="L66" i="5"/>
  <c r="K66" i="5"/>
  <c r="J66" i="5"/>
  <c r="G66" i="5"/>
  <c r="F66" i="5"/>
  <c r="AM65" i="5"/>
  <c r="AL65" i="5"/>
  <c r="AH65" i="5"/>
  <c r="AD65" i="5"/>
  <c r="W65" i="5"/>
  <c r="V65" i="5"/>
  <c r="R65" i="5"/>
  <c r="N65" i="5"/>
  <c r="L65" i="5"/>
  <c r="J65" i="5"/>
  <c r="H65" i="5"/>
  <c r="F65" i="5"/>
  <c r="AO64" i="5"/>
  <c r="AM64" i="5"/>
  <c r="AK64" i="5"/>
  <c r="AI64" i="5"/>
  <c r="AG64" i="5"/>
  <c r="AE64" i="5"/>
  <c r="AC64" i="5"/>
  <c r="AB64" i="5"/>
  <c r="Y64" i="5"/>
  <c r="U64" i="5"/>
  <c r="Q64" i="5"/>
  <c r="M64" i="5"/>
  <c r="L64" i="5"/>
  <c r="I64" i="5"/>
  <c r="E64" i="5"/>
  <c r="AN63" i="5"/>
  <c r="AJ63" i="5"/>
  <c r="AI63" i="5"/>
  <c r="AF63" i="5"/>
  <c r="AB63" i="5"/>
  <c r="X63" i="5"/>
  <c r="T63" i="5"/>
  <c r="S63" i="5"/>
  <c r="O63" i="5"/>
  <c r="N63" i="5"/>
  <c r="L63" i="5"/>
  <c r="H63" i="5"/>
  <c r="D63" i="5"/>
  <c r="AL62" i="5"/>
  <c r="AK62" i="5"/>
  <c r="AH62" i="5"/>
  <c r="AG62" i="5"/>
  <c r="AE62" i="5"/>
  <c r="AD62" i="5"/>
  <c r="Z62" i="5"/>
  <c r="V62" i="5"/>
  <c r="U62" i="5"/>
  <c r="R62" i="5"/>
  <c r="Q62" i="5"/>
  <c r="O62" i="5"/>
  <c r="N62" i="5"/>
  <c r="M62" i="5"/>
  <c r="J62" i="5"/>
  <c r="F62" i="5"/>
  <c r="E62" i="5"/>
  <c r="AO61" i="5"/>
  <c r="AN61" i="5"/>
  <c r="AL61" i="5"/>
  <c r="AK61" i="5"/>
  <c r="AJ61" i="5"/>
  <c r="AG61" i="5"/>
  <c r="AC61" i="5"/>
  <c r="Y61" i="5"/>
  <c r="V61" i="5"/>
  <c r="U61" i="5"/>
  <c r="R61" i="5"/>
  <c r="Q61" i="5"/>
  <c r="M61" i="5"/>
  <c r="I61" i="5"/>
  <c r="F61" i="5"/>
  <c r="E61" i="5"/>
  <c r="AO60" i="5"/>
  <c r="AN60" i="5"/>
  <c r="AN68" i="5" s="1"/>
  <c r="AM60" i="5"/>
  <c r="AK60" i="5"/>
  <c r="AJ60" i="5"/>
  <c r="AI60" i="5"/>
  <c r="AE60" i="5"/>
  <c r="AA60" i="5"/>
  <c r="Y60" i="5"/>
  <c r="X60" i="5"/>
  <c r="W60" i="5"/>
  <c r="U60" i="5"/>
  <c r="T60" i="5"/>
  <c r="S60" i="5"/>
  <c r="O60" i="5"/>
  <c r="M60" i="5"/>
  <c r="K60" i="5"/>
  <c r="I60" i="5"/>
  <c r="H60" i="5"/>
  <c r="G60" i="5"/>
  <c r="E60" i="5"/>
  <c r="D60" i="5"/>
  <c r="AP57" i="5"/>
  <c r="AP67" i="5" s="1"/>
  <c r="AO57" i="5"/>
  <c r="AN57" i="5"/>
  <c r="AN67" i="5" s="1"/>
  <c r="AM57" i="5"/>
  <c r="AM67" i="5" s="1"/>
  <c r="AL57" i="5"/>
  <c r="AL67" i="5" s="1"/>
  <c r="AK57" i="5"/>
  <c r="AJ57" i="5"/>
  <c r="AI57" i="5"/>
  <c r="AH57" i="5"/>
  <c r="AH67" i="5" s="1"/>
  <c r="AG57" i="5"/>
  <c r="AG67" i="5" s="1"/>
  <c r="AF57" i="5"/>
  <c r="AF67" i="5" s="1"/>
  <c r="AE57" i="5"/>
  <c r="AE67" i="5" s="1"/>
  <c r="AD57" i="5"/>
  <c r="AD67" i="5" s="1"/>
  <c r="AB57" i="5"/>
  <c r="AB67" i="5" s="1"/>
  <c r="AA57" i="5"/>
  <c r="AA67" i="5" s="1"/>
  <c r="Z57" i="5"/>
  <c r="Z67" i="5" s="1"/>
  <c r="Y57" i="5"/>
  <c r="X57" i="5"/>
  <c r="W57" i="5"/>
  <c r="W67" i="5" s="1"/>
  <c r="V57" i="5"/>
  <c r="V67" i="5" s="1"/>
  <c r="U57" i="5"/>
  <c r="T57" i="5"/>
  <c r="S57" i="5"/>
  <c r="R57" i="5"/>
  <c r="R67" i="5" s="1"/>
  <c r="Q57" i="5"/>
  <c r="Q67" i="5" s="1"/>
  <c r="O57" i="5"/>
  <c r="O67" i="5" s="1"/>
  <c r="N57" i="5"/>
  <c r="N67" i="5" s="1"/>
  <c r="M57" i="5"/>
  <c r="L57" i="5"/>
  <c r="L67" i="5" s="1"/>
  <c r="K57" i="5"/>
  <c r="J57" i="5"/>
  <c r="J67" i="5" s="1"/>
  <c r="I57" i="5"/>
  <c r="H57" i="5"/>
  <c r="H67" i="5" s="1"/>
  <c r="G57" i="5"/>
  <c r="G67" i="5" s="1"/>
  <c r="F57" i="5"/>
  <c r="F67" i="5" s="1"/>
  <c r="E57" i="5"/>
  <c r="D57" i="5"/>
  <c r="C57" i="5"/>
  <c r="AP56" i="5"/>
  <c r="AC56" i="5"/>
  <c r="P56" i="5"/>
  <c r="P57" i="5" s="1"/>
  <c r="P67" i="5" s="1"/>
  <c r="AP55" i="5"/>
  <c r="AC55" i="5"/>
  <c r="AC57" i="5" s="1"/>
  <c r="AC67" i="5" s="1"/>
  <c r="P55" i="5"/>
  <c r="AO52" i="5"/>
  <c r="AO66" i="5" s="1"/>
  <c r="AN52" i="5"/>
  <c r="AN66" i="5" s="1"/>
  <c r="AM52" i="5"/>
  <c r="AL52" i="5"/>
  <c r="AK52" i="5"/>
  <c r="AK66" i="5" s="1"/>
  <c r="AJ52" i="5"/>
  <c r="AJ66" i="5" s="1"/>
  <c r="AI52" i="5"/>
  <c r="AI66" i="5" s="1"/>
  <c r="AH52" i="5"/>
  <c r="AG52" i="5"/>
  <c r="AG66" i="5" s="1"/>
  <c r="AF52" i="5"/>
  <c r="AF66" i="5" s="1"/>
  <c r="AE52" i="5"/>
  <c r="AD52" i="5"/>
  <c r="AD66" i="5" s="1"/>
  <c r="AB52" i="5"/>
  <c r="AB66" i="5" s="1"/>
  <c r="AA52" i="5"/>
  <c r="Z52" i="5"/>
  <c r="Z66" i="5" s="1"/>
  <c r="Y52" i="5"/>
  <c r="Y66" i="5" s="1"/>
  <c r="X52" i="5"/>
  <c r="X66" i="5" s="1"/>
  <c r="W52" i="5"/>
  <c r="V52" i="5"/>
  <c r="U52" i="5"/>
  <c r="U66" i="5" s="1"/>
  <c r="T52" i="5"/>
  <c r="S52" i="5"/>
  <c r="S66" i="5" s="1"/>
  <c r="R52" i="5"/>
  <c r="R66" i="5" s="1"/>
  <c r="Q52" i="5"/>
  <c r="Q66" i="5" s="1"/>
  <c r="O52" i="5"/>
  <c r="N52" i="5"/>
  <c r="N66" i="5" s="1"/>
  <c r="M52" i="5"/>
  <c r="M66" i="5" s="1"/>
  <c r="L52" i="5"/>
  <c r="K52" i="5"/>
  <c r="J52" i="5"/>
  <c r="I52" i="5"/>
  <c r="I66" i="5" s="1"/>
  <c r="H52" i="5"/>
  <c r="H66" i="5" s="1"/>
  <c r="G52" i="5"/>
  <c r="F52" i="5"/>
  <c r="E52" i="5"/>
  <c r="E66" i="5" s="1"/>
  <c r="D52" i="5"/>
  <c r="D66" i="5" s="1"/>
  <c r="C52" i="5"/>
  <c r="AP51" i="5"/>
  <c r="AP52" i="5" s="1"/>
  <c r="AP66" i="5" s="1"/>
  <c r="AC51" i="5"/>
  <c r="AC52" i="5" s="1"/>
  <c r="AC66" i="5" s="1"/>
  <c r="P51" i="5"/>
  <c r="P52" i="5" s="1"/>
  <c r="P66" i="5" s="1"/>
  <c r="AO48" i="5"/>
  <c r="AO65" i="5" s="1"/>
  <c r="AN48" i="5"/>
  <c r="AN65" i="5" s="1"/>
  <c r="AM48" i="5"/>
  <c r="AL48" i="5"/>
  <c r="AK48" i="5"/>
  <c r="AK65" i="5" s="1"/>
  <c r="AJ48" i="5"/>
  <c r="AJ65" i="5" s="1"/>
  <c r="AI48" i="5"/>
  <c r="AI65" i="5" s="1"/>
  <c r="AH48" i="5"/>
  <c r="AG48" i="5"/>
  <c r="AG65" i="5" s="1"/>
  <c r="AF48" i="5"/>
  <c r="AF65" i="5" s="1"/>
  <c r="AE48" i="5"/>
  <c r="AE65" i="5" s="1"/>
  <c r="AD48" i="5"/>
  <c r="AB48" i="5"/>
  <c r="AB65" i="5" s="1"/>
  <c r="AA48" i="5"/>
  <c r="AA65" i="5" s="1"/>
  <c r="Z48" i="5"/>
  <c r="Z65" i="5" s="1"/>
  <c r="Y48" i="5"/>
  <c r="Y65" i="5" s="1"/>
  <c r="X48" i="5"/>
  <c r="X65" i="5" s="1"/>
  <c r="W48" i="5"/>
  <c r="V48" i="5"/>
  <c r="U48" i="5"/>
  <c r="U65" i="5" s="1"/>
  <c r="T48" i="5"/>
  <c r="T65" i="5" s="1"/>
  <c r="S48" i="5"/>
  <c r="S65" i="5" s="1"/>
  <c r="R48" i="5"/>
  <c r="Q48" i="5"/>
  <c r="Q65" i="5" s="1"/>
  <c r="O48" i="5"/>
  <c r="O65" i="5" s="1"/>
  <c r="N48" i="5"/>
  <c r="M48" i="5"/>
  <c r="M65" i="5" s="1"/>
  <c r="L48" i="5"/>
  <c r="K48" i="5"/>
  <c r="K65" i="5" s="1"/>
  <c r="J48" i="5"/>
  <c r="I48" i="5"/>
  <c r="I65" i="5" s="1"/>
  <c r="H48" i="5"/>
  <c r="G48" i="5"/>
  <c r="G65" i="5" s="1"/>
  <c r="F48" i="5"/>
  <c r="E48" i="5"/>
  <c r="E65" i="5" s="1"/>
  <c r="D48" i="5"/>
  <c r="D65" i="5" s="1"/>
  <c r="C48" i="5"/>
  <c r="AP47" i="5"/>
  <c r="AP48" i="5" s="1"/>
  <c r="AP65" i="5" s="1"/>
  <c r="AC47" i="5"/>
  <c r="AC48" i="5" s="1"/>
  <c r="AC65" i="5" s="1"/>
  <c r="P47" i="5"/>
  <c r="P48" i="5" s="1"/>
  <c r="P65" i="5" s="1"/>
  <c r="AP44" i="5"/>
  <c r="AP64" i="5" s="1"/>
  <c r="AO44" i="5"/>
  <c r="AN44" i="5"/>
  <c r="AN64" i="5" s="1"/>
  <c r="AM44" i="5"/>
  <c r="AL44" i="5"/>
  <c r="AL64" i="5" s="1"/>
  <c r="AK44" i="5"/>
  <c r="AJ44" i="5"/>
  <c r="AJ64" i="5" s="1"/>
  <c r="AI44" i="5"/>
  <c r="AH44" i="5"/>
  <c r="AH64" i="5" s="1"/>
  <c r="AG44" i="5"/>
  <c r="AF44" i="5"/>
  <c r="AF64" i="5" s="1"/>
  <c r="AE44" i="5"/>
  <c r="AD44" i="5"/>
  <c r="AD64" i="5" s="1"/>
  <c r="AB44" i="5"/>
  <c r="AA44" i="5"/>
  <c r="AA64" i="5" s="1"/>
  <c r="Z44" i="5"/>
  <c r="Z64" i="5" s="1"/>
  <c r="Y44" i="5"/>
  <c r="X44" i="5"/>
  <c r="X64" i="5" s="1"/>
  <c r="W44" i="5"/>
  <c r="W64" i="5" s="1"/>
  <c r="V44" i="5"/>
  <c r="V64" i="5" s="1"/>
  <c r="U44" i="5"/>
  <c r="T44" i="5"/>
  <c r="T64" i="5" s="1"/>
  <c r="S44" i="5"/>
  <c r="S64" i="5" s="1"/>
  <c r="R44" i="5"/>
  <c r="R64" i="5" s="1"/>
  <c r="Q44" i="5"/>
  <c r="O44" i="5"/>
  <c r="O64" i="5" s="1"/>
  <c r="N44" i="5"/>
  <c r="N64" i="5" s="1"/>
  <c r="M44" i="5"/>
  <c r="L44" i="5"/>
  <c r="K44" i="5"/>
  <c r="K64" i="5" s="1"/>
  <c r="J44" i="5"/>
  <c r="J64" i="5" s="1"/>
  <c r="I44" i="5"/>
  <c r="H44" i="5"/>
  <c r="H64" i="5" s="1"/>
  <c r="G44" i="5"/>
  <c r="G64" i="5" s="1"/>
  <c r="F44" i="5"/>
  <c r="F64" i="5" s="1"/>
  <c r="E44" i="5"/>
  <c r="D44" i="5"/>
  <c r="D64" i="5" s="1"/>
  <c r="C44" i="5"/>
  <c r="AP43" i="5"/>
  <c r="AC43" i="5"/>
  <c r="AC44" i="5" s="1"/>
  <c r="P43" i="5"/>
  <c r="P44" i="5" s="1"/>
  <c r="P64" i="5" s="1"/>
  <c r="AP40" i="5"/>
  <c r="AP63" i="5" s="1"/>
  <c r="AO40" i="5"/>
  <c r="AO63" i="5" s="1"/>
  <c r="AN40" i="5"/>
  <c r="AM40" i="5"/>
  <c r="AM63" i="5" s="1"/>
  <c r="AL40" i="5"/>
  <c r="AL63" i="5" s="1"/>
  <c r="AK40" i="5"/>
  <c r="AK63" i="5" s="1"/>
  <c r="AJ40" i="5"/>
  <c r="AI40" i="5"/>
  <c r="AH40" i="5"/>
  <c r="AH63" i="5" s="1"/>
  <c r="AG40" i="5"/>
  <c r="AG63" i="5" s="1"/>
  <c r="AF40" i="5"/>
  <c r="AE40" i="5"/>
  <c r="AE63" i="5" s="1"/>
  <c r="AD40" i="5"/>
  <c r="AD63" i="5" s="1"/>
  <c r="AB40" i="5"/>
  <c r="AA40" i="5"/>
  <c r="AA63" i="5" s="1"/>
  <c r="Z40" i="5"/>
  <c r="Z63" i="5" s="1"/>
  <c r="Y40" i="5"/>
  <c r="Y63" i="5" s="1"/>
  <c r="X40" i="5"/>
  <c r="W40" i="5"/>
  <c r="W63" i="5" s="1"/>
  <c r="V40" i="5"/>
  <c r="V63" i="5" s="1"/>
  <c r="U40" i="5"/>
  <c r="U63" i="5" s="1"/>
  <c r="T40" i="5"/>
  <c r="S40" i="5"/>
  <c r="S101" i="5" s="1"/>
  <c r="R40" i="5"/>
  <c r="R63" i="5" s="1"/>
  <c r="Q40" i="5"/>
  <c r="Q63" i="5" s="1"/>
  <c r="O40" i="5"/>
  <c r="N40" i="5"/>
  <c r="M40" i="5"/>
  <c r="M63" i="5" s="1"/>
  <c r="L40" i="5"/>
  <c r="K40" i="5"/>
  <c r="K63" i="5" s="1"/>
  <c r="J40" i="5"/>
  <c r="J63" i="5" s="1"/>
  <c r="I40" i="5"/>
  <c r="I63" i="5" s="1"/>
  <c r="H40" i="5"/>
  <c r="G40" i="5"/>
  <c r="G63" i="5" s="1"/>
  <c r="F40" i="5"/>
  <c r="F63" i="5" s="1"/>
  <c r="E40" i="5"/>
  <c r="E63" i="5" s="1"/>
  <c r="D40" i="5"/>
  <c r="C40" i="5"/>
  <c r="AP39" i="5"/>
  <c r="AC39" i="5"/>
  <c r="P39" i="5"/>
  <c r="AP38" i="5"/>
  <c r="AC38" i="5"/>
  <c r="AC40" i="5" s="1"/>
  <c r="AC63" i="5" s="1"/>
  <c r="P38" i="5"/>
  <c r="P40" i="5" s="1"/>
  <c r="P63" i="5" s="1"/>
  <c r="AO35" i="5"/>
  <c r="AO62" i="5" s="1"/>
  <c r="AN35" i="5"/>
  <c r="AN62" i="5" s="1"/>
  <c r="AM35" i="5"/>
  <c r="AM62" i="5" s="1"/>
  <c r="AL35" i="5"/>
  <c r="AK35" i="5"/>
  <c r="AJ35" i="5"/>
  <c r="AJ62" i="5" s="1"/>
  <c r="AI35" i="5"/>
  <c r="AI62" i="5" s="1"/>
  <c r="AH35" i="5"/>
  <c r="AG35" i="5"/>
  <c r="AF35" i="5"/>
  <c r="AF62" i="5" s="1"/>
  <c r="AE35" i="5"/>
  <c r="AD35" i="5"/>
  <c r="AB35" i="5"/>
  <c r="AB62" i="5" s="1"/>
  <c r="AA35" i="5"/>
  <c r="AA62" i="5" s="1"/>
  <c r="Z35" i="5"/>
  <c r="Y35" i="5"/>
  <c r="Y62" i="5" s="1"/>
  <c r="X35" i="5"/>
  <c r="X62" i="5" s="1"/>
  <c r="W35" i="5"/>
  <c r="W62" i="5" s="1"/>
  <c r="V35" i="5"/>
  <c r="U35" i="5"/>
  <c r="T35" i="5"/>
  <c r="T62" i="5" s="1"/>
  <c r="S35" i="5"/>
  <c r="S62" i="5" s="1"/>
  <c r="R35" i="5"/>
  <c r="Q35" i="5"/>
  <c r="O35" i="5"/>
  <c r="N35" i="5"/>
  <c r="M35" i="5"/>
  <c r="L35" i="5"/>
  <c r="L62" i="5" s="1"/>
  <c r="K35" i="5"/>
  <c r="K62" i="5" s="1"/>
  <c r="J35" i="5"/>
  <c r="I35" i="5"/>
  <c r="I62" i="5" s="1"/>
  <c r="H35" i="5"/>
  <c r="H62" i="5" s="1"/>
  <c r="G35" i="5"/>
  <c r="G62" i="5" s="1"/>
  <c r="F35" i="5"/>
  <c r="E35" i="5"/>
  <c r="D35" i="5"/>
  <c r="D62" i="5" s="1"/>
  <c r="C35" i="5"/>
  <c r="AP34" i="5"/>
  <c r="AC34" i="5"/>
  <c r="P34" i="5"/>
  <c r="AP33" i="5"/>
  <c r="AC33" i="5"/>
  <c r="P33" i="5"/>
  <c r="AP32" i="5"/>
  <c r="AC32" i="5"/>
  <c r="P32" i="5"/>
  <c r="AP31" i="5"/>
  <c r="AC31" i="5"/>
  <c r="P31" i="5"/>
  <c r="AP30" i="5"/>
  <c r="AC30" i="5"/>
  <c r="P30" i="5"/>
  <c r="AP29" i="5"/>
  <c r="AC29" i="5"/>
  <c r="P29" i="5"/>
  <c r="AP28" i="5"/>
  <c r="AC28" i="5"/>
  <c r="P28" i="5"/>
  <c r="AP27" i="5"/>
  <c r="AC27" i="5"/>
  <c r="P27" i="5"/>
  <c r="AP26" i="5"/>
  <c r="AC26" i="5"/>
  <c r="P26" i="5"/>
  <c r="AP25" i="5"/>
  <c r="AC25" i="5"/>
  <c r="P25" i="5"/>
  <c r="AP24" i="5"/>
  <c r="AC24" i="5"/>
  <c r="P24" i="5"/>
  <c r="AP23" i="5"/>
  <c r="AC23" i="5"/>
  <c r="P23" i="5"/>
  <c r="AP22" i="5"/>
  <c r="AC22" i="5"/>
  <c r="P22" i="5"/>
  <c r="AP21" i="5"/>
  <c r="AC21" i="5"/>
  <c r="P21" i="5"/>
  <c r="AP20" i="5"/>
  <c r="AC20" i="5"/>
  <c r="P20" i="5"/>
  <c r="AP19" i="5"/>
  <c r="AC19" i="5"/>
  <c r="P19" i="5"/>
  <c r="AP18" i="5"/>
  <c r="AP35" i="5" s="1"/>
  <c r="AP62" i="5" s="1"/>
  <c r="AC18" i="5"/>
  <c r="AC35" i="5" s="1"/>
  <c r="AC62" i="5" s="1"/>
  <c r="P18" i="5"/>
  <c r="P35" i="5" s="1"/>
  <c r="P62" i="5" s="1"/>
  <c r="AP15" i="5"/>
  <c r="AO15" i="5"/>
  <c r="AN15" i="5"/>
  <c r="AM15" i="5"/>
  <c r="AL15" i="5"/>
  <c r="AK15" i="5"/>
  <c r="AJ15" i="5"/>
  <c r="AI15" i="5"/>
  <c r="AH15" i="5"/>
  <c r="AG15" i="5"/>
  <c r="AF15" i="5"/>
  <c r="AF61" i="5" s="1"/>
  <c r="AE15" i="5"/>
  <c r="AE61" i="5" s="1"/>
  <c r="AD15" i="5"/>
  <c r="AB15" i="5"/>
  <c r="AA15" i="5"/>
  <c r="Z15" i="5"/>
  <c r="Y15" i="5"/>
  <c r="X15" i="5"/>
  <c r="W15" i="5"/>
  <c r="W61" i="5" s="1"/>
  <c r="V15" i="5"/>
  <c r="U15" i="5"/>
  <c r="T15" i="5"/>
  <c r="T91" i="5" s="1"/>
  <c r="S15" i="5"/>
  <c r="R15" i="5"/>
  <c r="Q15" i="5"/>
  <c r="O15" i="5"/>
  <c r="N15" i="5"/>
  <c r="M15" i="5"/>
  <c r="L15" i="5"/>
  <c r="L91" i="5" s="1"/>
  <c r="K15" i="5"/>
  <c r="J15" i="5"/>
  <c r="I15" i="5"/>
  <c r="H15" i="5"/>
  <c r="H61" i="5" s="1"/>
  <c r="G15" i="5"/>
  <c r="F15" i="5"/>
  <c r="E15" i="5"/>
  <c r="D15" i="5"/>
  <c r="C15" i="5"/>
  <c r="AP14" i="5"/>
  <c r="AC14" i="5"/>
  <c r="P14" i="5"/>
  <c r="P15" i="5" s="1"/>
  <c r="AP13" i="5"/>
  <c r="AC13" i="5"/>
  <c r="AC15" i="5" s="1"/>
  <c r="P13" i="5"/>
  <c r="AO10" i="5"/>
  <c r="AN10" i="5"/>
  <c r="AN102" i="5" s="1"/>
  <c r="AM10" i="5"/>
  <c r="AL10" i="5"/>
  <c r="AK10" i="5"/>
  <c r="AJ10" i="5"/>
  <c r="AJ102" i="5" s="1"/>
  <c r="AI10" i="5"/>
  <c r="AI101" i="5" s="1"/>
  <c r="AH10" i="5"/>
  <c r="AG10" i="5"/>
  <c r="AF10" i="5"/>
  <c r="AF101" i="5" s="1"/>
  <c r="AE10" i="5"/>
  <c r="AD10" i="5"/>
  <c r="AB10" i="5"/>
  <c r="AB102" i="5" s="1"/>
  <c r="AA10" i="5"/>
  <c r="AA102" i="5" s="1"/>
  <c r="Z10" i="5"/>
  <c r="Y10" i="5"/>
  <c r="X10" i="5"/>
  <c r="W10" i="5"/>
  <c r="V10" i="5"/>
  <c r="U10" i="5"/>
  <c r="T10" i="5"/>
  <c r="T101" i="5" s="1"/>
  <c r="S10" i="5"/>
  <c r="R10" i="5"/>
  <c r="Q10" i="5"/>
  <c r="O10" i="5"/>
  <c r="N10" i="5"/>
  <c r="M10" i="5"/>
  <c r="L10" i="5"/>
  <c r="K10" i="5"/>
  <c r="J10" i="5"/>
  <c r="I10" i="5"/>
  <c r="H10" i="5"/>
  <c r="H102" i="5" s="1"/>
  <c r="G10" i="5"/>
  <c r="F10" i="5"/>
  <c r="E10" i="5"/>
  <c r="D10" i="5"/>
  <c r="D102" i="5" s="1"/>
  <c r="C10" i="5"/>
  <c r="AP9" i="5"/>
  <c r="AP10" i="5" s="1"/>
  <c r="AC9" i="5"/>
  <c r="P9" i="5"/>
  <c r="AP8" i="5"/>
  <c r="AC8" i="5"/>
  <c r="P8" i="5"/>
  <c r="AP7" i="5"/>
  <c r="AC7" i="5"/>
  <c r="P7" i="5"/>
  <c r="P10" i="5" s="1"/>
  <c r="AP6" i="5"/>
  <c r="AC6" i="5"/>
  <c r="AC10" i="5" s="1"/>
  <c r="P6" i="5"/>
  <c r="AA69" i="7" l="1"/>
  <c r="M99" i="7"/>
  <c r="AP86" i="7"/>
  <c r="AP87" i="7" s="1"/>
  <c r="AP81" i="7"/>
  <c r="AP83" i="7" s="1"/>
  <c r="Q69" i="7"/>
  <c r="S69" i="7"/>
  <c r="R99" i="7"/>
  <c r="AF69" i="7"/>
  <c r="AE69" i="7"/>
  <c r="O69" i="7"/>
  <c r="J69" i="7"/>
  <c r="AI69" i="7"/>
  <c r="K69" i="7"/>
  <c r="I69" i="7"/>
  <c r="Q99" i="7"/>
  <c r="AC88" i="7"/>
  <c r="AC62" i="7"/>
  <c r="AC69" i="7" s="1"/>
  <c r="T99" i="7"/>
  <c r="Z69" i="7"/>
  <c r="AM69" i="7"/>
  <c r="G69" i="7"/>
  <c r="AH69" i="7"/>
  <c r="N99" i="7"/>
  <c r="P99" i="7"/>
  <c r="P101" i="5"/>
  <c r="P60" i="5"/>
  <c r="P68" i="5" s="1"/>
  <c r="P91" i="5"/>
  <c r="P89" i="5"/>
  <c r="P90" i="5" s="1"/>
  <c r="P61" i="5"/>
  <c r="M68" i="5"/>
  <c r="AP102" i="5"/>
  <c r="AP101" i="5"/>
  <c r="AP60" i="5"/>
  <c r="AP68" i="5" s="1"/>
  <c r="AC102" i="5"/>
  <c r="AC101" i="5"/>
  <c r="AC60" i="5"/>
  <c r="AC68" i="5" s="1"/>
  <c r="H68" i="5"/>
  <c r="N102" i="5"/>
  <c r="N101" i="5"/>
  <c r="N60" i="5"/>
  <c r="Z102" i="5"/>
  <c r="Z101" i="5"/>
  <c r="Z60" i="5"/>
  <c r="AL102" i="5"/>
  <c r="AL101" i="5"/>
  <c r="AL60" i="5"/>
  <c r="AL68" i="5" s="1"/>
  <c r="AB91" i="5"/>
  <c r="AB89" i="5"/>
  <c r="AB90" i="5" s="1"/>
  <c r="L61" i="5"/>
  <c r="H89" i="5"/>
  <c r="H90" i="5" s="1"/>
  <c r="H91" i="5"/>
  <c r="AH91" i="5"/>
  <c r="AH89" i="5"/>
  <c r="AH90" i="5" s="1"/>
  <c r="AL91" i="5"/>
  <c r="AL89" i="5"/>
  <c r="AL90" i="5" s="1"/>
  <c r="O68" i="5"/>
  <c r="Y68" i="5"/>
  <c r="AJ68" i="5"/>
  <c r="J86" i="5"/>
  <c r="L89" i="5"/>
  <c r="L90" i="5" s="1"/>
  <c r="AC91" i="5"/>
  <c r="AC89" i="5"/>
  <c r="AC90" i="5" s="1"/>
  <c r="F91" i="5"/>
  <c r="F89" i="5"/>
  <c r="F90" i="5" s="1"/>
  <c r="N91" i="5"/>
  <c r="N89" i="5"/>
  <c r="N90" i="5" s="1"/>
  <c r="V91" i="5"/>
  <c r="V89" i="5"/>
  <c r="V90" i="5" s="1"/>
  <c r="AM91" i="5"/>
  <c r="AM89" i="5"/>
  <c r="AM90" i="5" s="1"/>
  <c r="AM61" i="5"/>
  <c r="F102" i="5"/>
  <c r="F101" i="5"/>
  <c r="F60" i="5"/>
  <c r="F68" i="5" s="1"/>
  <c r="J102" i="5"/>
  <c r="J101" i="5"/>
  <c r="J60" i="5"/>
  <c r="R101" i="5"/>
  <c r="R60" i="5"/>
  <c r="R68" i="5" s="1"/>
  <c r="V102" i="5"/>
  <c r="V101" i="5"/>
  <c r="V60" i="5"/>
  <c r="V68" i="5" s="1"/>
  <c r="AD102" i="5"/>
  <c r="AD101" i="5"/>
  <c r="AD60" i="5"/>
  <c r="AH102" i="5"/>
  <c r="AH101" i="5"/>
  <c r="AH60" i="5"/>
  <c r="AH68" i="5" s="1"/>
  <c r="D91" i="5"/>
  <c r="D89" i="5"/>
  <c r="D90" i="5" s="1"/>
  <c r="X91" i="5"/>
  <c r="X89" i="5"/>
  <c r="X90" i="5" s="1"/>
  <c r="AB61" i="5"/>
  <c r="Z86" i="5"/>
  <c r="AD91" i="5"/>
  <c r="AD89" i="5"/>
  <c r="AD90" i="5" s="1"/>
  <c r="AP91" i="5"/>
  <c r="AP89" i="5"/>
  <c r="AP90" i="5" s="1"/>
  <c r="I68" i="5"/>
  <c r="AE68" i="5"/>
  <c r="AO68" i="5"/>
  <c r="X61" i="5"/>
  <c r="X68" i="5" s="1"/>
  <c r="AH61" i="5"/>
  <c r="AB86" i="5"/>
  <c r="L101" i="5"/>
  <c r="L102" i="5"/>
  <c r="X101" i="5"/>
  <c r="X102" i="5"/>
  <c r="J91" i="5"/>
  <c r="J89" i="5"/>
  <c r="J90" i="5" s="1"/>
  <c r="R91" i="5"/>
  <c r="R89" i="5"/>
  <c r="R90" i="5" s="1"/>
  <c r="Z91" i="5"/>
  <c r="Z89" i="5"/>
  <c r="Z90" i="5" s="1"/>
  <c r="AI91" i="5"/>
  <c r="AI89" i="5"/>
  <c r="AI90" i="5" s="1"/>
  <c r="AI61" i="5"/>
  <c r="AI68" i="5" s="1"/>
  <c r="E68" i="5"/>
  <c r="U68" i="5"/>
  <c r="AA68" i="5"/>
  <c r="AF60" i="5"/>
  <c r="AF68" i="5" s="1"/>
  <c r="AK68" i="5"/>
  <c r="D61" i="5"/>
  <c r="D68" i="5" s="1"/>
  <c r="N61" i="5"/>
  <c r="T61" i="5"/>
  <c r="T68" i="5" s="1"/>
  <c r="AD61" i="5"/>
  <c r="G86" i="5"/>
  <c r="AO86" i="5"/>
  <c r="T89" i="5"/>
  <c r="T90" i="5" s="1"/>
  <c r="AN89" i="5"/>
  <c r="AN90" i="5" s="1"/>
  <c r="AN91" i="5"/>
  <c r="H101" i="5"/>
  <c r="T102" i="5"/>
  <c r="E102" i="5"/>
  <c r="E101" i="5"/>
  <c r="I102" i="5"/>
  <c r="I101" i="5"/>
  <c r="M101" i="5"/>
  <c r="Q101" i="5"/>
  <c r="U102" i="5"/>
  <c r="U101" i="5"/>
  <c r="Y102" i="5"/>
  <c r="Y101" i="5"/>
  <c r="AG102" i="5"/>
  <c r="AG101" i="5"/>
  <c r="AK102" i="5"/>
  <c r="AK101" i="5"/>
  <c r="AO102" i="5"/>
  <c r="AO101" i="5"/>
  <c r="G91" i="5"/>
  <c r="G89" i="5"/>
  <c r="G90" i="5" s="1"/>
  <c r="G61" i="5"/>
  <c r="K91" i="5"/>
  <c r="K89" i="5"/>
  <c r="K90" i="5" s="1"/>
  <c r="K61" i="5"/>
  <c r="K68" i="5" s="1"/>
  <c r="O61" i="5"/>
  <c r="O91" i="5"/>
  <c r="O89" i="5"/>
  <c r="O90" i="5" s="1"/>
  <c r="S91" i="5"/>
  <c r="S89" i="5"/>
  <c r="S61" i="5"/>
  <c r="S68" i="5" s="1"/>
  <c r="AA91" i="5"/>
  <c r="AA89" i="5"/>
  <c r="AA90" i="5" s="1"/>
  <c r="AA61" i="5"/>
  <c r="AJ91" i="5"/>
  <c r="AJ89" i="5"/>
  <c r="AJ90" i="5" s="1"/>
  <c r="G68" i="5"/>
  <c r="L60" i="5"/>
  <c r="Q60" i="5"/>
  <c r="Q68" i="5" s="1"/>
  <c r="W68" i="5"/>
  <c r="AB60" i="5"/>
  <c r="AG60" i="5"/>
  <c r="AG68" i="5" s="1"/>
  <c r="AM68" i="5"/>
  <c r="J61" i="5"/>
  <c r="Z61" i="5"/>
  <c r="AP61" i="5"/>
  <c r="P86" i="5"/>
  <c r="U86" i="5"/>
  <c r="Y86" i="5"/>
  <c r="AG86" i="5"/>
  <c r="AK86" i="5"/>
  <c r="D86" i="5"/>
  <c r="AI86" i="5"/>
  <c r="W89" i="5"/>
  <c r="W90" i="5" s="1"/>
  <c r="W91" i="5"/>
  <c r="AB101" i="5"/>
  <c r="S86" i="5"/>
  <c r="AA86" i="5"/>
  <c r="G102" i="5"/>
  <c r="G101" i="5"/>
  <c r="O101" i="5"/>
  <c r="W102" i="5"/>
  <c r="W101" i="5"/>
  <c r="AE102" i="5"/>
  <c r="AE101" i="5"/>
  <c r="AM102" i="5"/>
  <c r="AM101" i="5"/>
  <c r="E91" i="5"/>
  <c r="E89" i="5"/>
  <c r="E90" i="5" s="1"/>
  <c r="I91" i="5"/>
  <c r="I89" i="5"/>
  <c r="I90" i="5" s="1"/>
  <c r="M91" i="5"/>
  <c r="M89" i="5"/>
  <c r="M90" i="5" s="1"/>
  <c r="Q91" i="5"/>
  <c r="Q89" i="5"/>
  <c r="Q90" i="5" s="1"/>
  <c r="U91" i="5"/>
  <c r="U89" i="5"/>
  <c r="U90" i="5" s="1"/>
  <c r="Y91" i="5"/>
  <c r="Y89" i="5"/>
  <c r="Y90" i="5" s="1"/>
  <c r="AG91" i="5"/>
  <c r="AG89" i="5"/>
  <c r="AG90" i="5" s="1"/>
  <c r="AK91" i="5"/>
  <c r="AK89" i="5"/>
  <c r="AK90" i="5" s="1"/>
  <c r="AO91" i="5"/>
  <c r="AO89" i="5"/>
  <c r="AO90" i="5" s="1"/>
  <c r="K86" i="5"/>
  <c r="AP98" i="5"/>
  <c r="Q102" i="5" l="1"/>
  <c r="L68" i="5"/>
  <c r="S90" i="5"/>
  <c r="S102" i="5"/>
  <c r="M102" i="5"/>
  <c r="N68" i="5"/>
  <c r="P102" i="5"/>
  <c r="J68" i="5"/>
  <c r="O102" i="5"/>
  <c r="AB68" i="5"/>
  <c r="AD68" i="5"/>
  <c r="R102" i="5"/>
  <c r="Z68" i="5"/>
</calcChain>
</file>

<file path=xl/sharedStrings.xml><?xml version="1.0" encoding="utf-8"?>
<sst xmlns="http://schemas.openxmlformats.org/spreadsheetml/2006/main" count="345" uniqueCount="123">
  <si>
    <t>TRADE STATEMENT - AUG 2020-21</t>
  </si>
  <si>
    <t>THE TEST</t>
  </si>
  <si>
    <t>Date:</t>
  </si>
  <si>
    <t>2019-20 (Closed)</t>
  </si>
  <si>
    <t>2019-20</t>
  </si>
  <si>
    <t>2020-21 (Current)</t>
  </si>
  <si>
    <t>2020-21</t>
  </si>
  <si>
    <t>2021-22 (Forecast)</t>
  </si>
  <si>
    <t>2021-22</t>
  </si>
  <si>
    <t>CODE</t>
  </si>
  <si>
    <t>NAME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</si>
  <si>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</si>
  <si>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</si>
  <si>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</si>
  <si>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</si>
  <si>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</si>
  <si>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</si>
  <si>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</si>
  <si>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</si>
  <si>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</si>
  <si>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</si>
  <si>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</si>
  <si>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</si>
  <si>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TOTALS</t>
  </si>
  <si>
    <t>Sales</t>
  </si>
  <si>
    <t>Sales - Carriage</t>
  </si>
  <si>
    <t>Sales - Consultancy</t>
  </si>
  <si>
    <t>Sales - Export</t>
  </si>
  <si>
    <t>Sales - Home</t>
  </si>
  <si>
    <t>Direct Cost</t>
  </si>
  <si>
    <t>Commission</t>
  </si>
  <si>
    <t>Direct Purchase</t>
  </si>
  <si>
    <t>Indirect Cost</t>
  </si>
  <si>
    <t>Charitable Donation</t>
  </si>
  <si>
    <t>Communications</t>
  </si>
  <si>
    <t>Company Administration</t>
  </si>
  <si>
    <t>Directors Expenses reimbursement</t>
  </si>
  <si>
    <t>Entertaining</t>
  </si>
  <si>
    <t>Office Equipment</t>
  </si>
  <si>
    <t>Office Expenses (General)</t>
  </si>
  <si>
    <t>Office Rent</t>
  </si>
  <si>
    <t>Postage</t>
  </si>
  <si>
    <t>Professional Fees</t>
  </si>
  <si>
    <t>Stationery</t>
  </si>
  <si>
    <t>Subcontracting</t>
  </si>
  <si>
    <t>Subsistence</t>
  </si>
  <si>
    <t>Sundry</t>
  </si>
  <si>
    <t>Systems</t>
  </si>
  <si>
    <t>Travel - Car Mileage</t>
  </si>
  <si>
    <t>Travel - General</t>
  </si>
  <si>
    <t>Wages</t>
  </si>
  <si>
    <t>Pensions</t>
  </si>
  <si>
    <t>Salaries</t>
  </si>
  <si>
    <t>Bank Payments</t>
  </si>
  <si>
    <t>Bank Charges</t>
  </si>
  <si>
    <t>Bank Receipts</t>
  </si>
  <si>
    <t>Bank Interest</t>
  </si>
  <si>
    <t>Dividends</t>
  </si>
  <si>
    <t>SUMMARY</t>
  </si>
  <si>
    <t>PERIOD TOTAL</t>
  </si>
  <si>
    <t>TRADE TOTALS</t>
  </si>
  <si>
    <t>Gross Profit</t>
  </si>
  <si>
    <t>Net Profit</t>
  </si>
  <si>
    <t>Vat Cash Codes</t>
  </si>
  <si>
    <t>Taxes</t>
  </si>
  <si>
    <t>Employers NI</t>
  </si>
  <si>
    <t>Taxes (Corporation)</t>
  </si>
  <si>
    <t>Taxes (General)</t>
  </si>
  <si>
    <t>VAT</t>
  </si>
  <si>
    <t>ANALYSIS</t>
  </si>
  <si>
    <t>Wages Ratio</t>
  </si>
  <si>
    <t>Gross Margin</t>
  </si>
  <si>
    <t>CLOSING BALANCE</t>
  </si>
  <si>
    <t>CURRENT ACCOUNT</t>
  </si>
  <si>
    <t>RESERVE ACCOUNT</t>
  </si>
  <si>
    <t>COMPANY BALANCE</t>
  </si>
  <si>
    <t>VAT QUARTERLY</t>
  </si>
  <si>
    <t>Home Sales</t>
  </si>
  <si>
    <t>Home Purchases</t>
  </si>
  <si>
    <t>Export Sales</t>
  </si>
  <si>
    <t>Export Purchases</t>
  </si>
  <si>
    <t>Home Sales Vat</t>
  </si>
  <si>
    <t>Home Purchases Vat</t>
  </si>
  <si>
    <t>Export Sales Vat</t>
  </si>
  <si>
    <t>Export Purchases Vat</t>
  </si>
  <si>
    <t>Vat Adjustments</t>
  </si>
  <si>
    <t>VAT DUE</t>
  </si>
  <si>
    <t>VAT TOTALS</t>
  </si>
  <si>
    <t>BALANCE SHEET</t>
  </si>
  <si>
    <t>RESACC</t>
  </si>
  <si>
    <t>BANK</t>
  </si>
  <si>
    <t>CURACC</t>
  </si>
  <si>
    <t>CASH</t>
  </si>
  <si>
    <t>CAPITAL</t>
  </si>
  <si>
    <t>Investment</t>
  </si>
  <si>
    <t>Company Loan</t>
  </si>
  <si>
    <t>Directors Loan</t>
  </si>
  <si>
    <t>Bank Accounts</t>
  </si>
  <si>
    <t>Company Cash</t>
  </si>
  <si>
    <t>Intercompany Payment</t>
  </si>
  <si>
    <t>Account Payment</t>
  </si>
  <si>
    <t>Intercompany Receipt</t>
  </si>
  <si>
    <t>Transfer Receipt</t>
  </si>
  <si>
    <t>DEBTORS</t>
  </si>
  <si>
    <t>CREDITORS</t>
  </si>
  <si>
    <t>Machinery</t>
  </si>
  <si>
    <t>Vehicles</t>
  </si>
  <si>
    <t>Assets</t>
  </si>
  <si>
    <t>Depreciation</t>
  </si>
  <si>
    <t>Stock Movement</t>
  </si>
  <si>
    <t>Liabilities</t>
  </si>
  <si>
    <t>Dept Repayment</t>
  </si>
  <si>
    <t>Vat Codes</t>
  </si>
  <si>
    <t>CASH BOX</t>
  </si>
  <si>
    <t>PREMIS</t>
  </si>
  <si>
    <t>PREMISES</t>
  </si>
  <si>
    <t>PLAAND</t>
  </si>
  <si>
    <t>PLANT AND MACHINERY</t>
  </si>
  <si>
    <t>VEHICL</t>
  </si>
  <si>
    <t>VEHICLES</t>
  </si>
  <si>
    <t>STOCK</t>
  </si>
  <si>
    <t>LONLIA</t>
  </si>
  <si>
    <t>LONGTERM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</si>
</sst>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);[Red]\(#,##0\)"/>
    <numFmt numFmtId="165" formatCode="[$-F800]dddd\,\ mmmm\ dd\,\ yyyy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6495ED"/>
      <name val="Calibri"/>
      <family val="2"/>
      <scheme val="minor"/>
    </font>
    <font>
      <b/>
      <sz val="8"/>
      <color rgb="FFFFA07A"/>
      <name val="Calibri"/>
      <family val="2"/>
      <scheme val="minor"/>
    </font>
    <font>
      <b/>
      <sz val="8"/>
      <color rgb="FFD3D3D3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164" fontId="2" fillId="0" borderId="0" xfId="0" applyNumberFormat="1" applyFont="1"/>
    <xf numFmtId="164" fontId="3" fillId="0" borderId="2" xfId="0" applyNumberFormat="1" applyFont="1" applyBorder="1"/>
    <xf numFmtId="164" fontId="2" fillId="2" borderId="0" xfId="0" applyNumberFormat="1" applyFont="1" applyFill="1"/>
    <xf numFmtId="0" fontId="4" fillId="0" borderId="0" xfId="0" applyFont="1"/>
    <xf numFmtId="0" fontId="2" fillId="0" borderId="1" xfId="0" applyFont="1" applyBorder="1" applyAlignment="1">
      <alignment horizontal="left"/>
    </xf>
    <xf numFmtId="164" fontId="4" fillId="0" borderId="0" xfId="0" applyNumberFormat="1" applyFont="1"/>
    <xf numFmtId="164" fontId="4" fillId="0" borderId="2" xfId="0" applyNumberFormat="1" applyFont="1" applyBorder="1"/>
    <xf numFmtId="164" fontId="4" fillId="2" borderId="0" xfId="0" applyNumberFormat="1" applyFont="1" applyFill="1"/>
    <xf numFmtId="0" fontId="3" fillId="0" borderId="3" xfId="0" applyFont="1" applyBorder="1"/>
    <xf numFmtId="0" fontId="3" fillId="0" borderId="4" xfId="0" applyFont="1" applyBorder="1"/>
    <xf numFmtId="164" fontId="3" fillId="0" borderId="3" xfId="0" applyNumberFormat="1" applyFont="1" applyBorder="1"/>
    <xf numFmtId="164" fontId="3" fillId="0" borderId="5" xfId="0" applyNumberFormat="1" applyFont="1" applyBorder="1"/>
    <xf numFmtId="164" fontId="3" fillId="2" borderId="3" xfId="0" applyNumberFormat="1" applyFont="1" applyFill="1" applyBorder="1"/>
    <xf numFmtId="0" fontId="3" fillId="3" borderId="6" xfId="0" applyFont="1" applyFill="1" applyBorder="1"/>
    <xf numFmtId="0" fontId="2" fillId="3" borderId="7" xfId="0" applyFont="1" applyFill="1" applyBorder="1"/>
    <xf numFmtId="0" fontId="2" fillId="0" borderId="6" xfId="0" applyFont="1" applyBorder="1"/>
    <xf numFmtId="164" fontId="2" fillId="0" borderId="6" xfId="0" applyNumberFormat="1" applyFont="1" applyBorder="1"/>
    <xf numFmtId="164" fontId="3" fillId="0" borderId="8" xfId="0" applyNumberFormat="1" applyFont="1" applyBorder="1"/>
    <xf numFmtId="164" fontId="2" fillId="2" borderId="6" xfId="0" applyNumberFormat="1" applyFont="1" applyFill="1" applyBorder="1"/>
    <xf numFmtId="164" fontId="2" fillId="0" borderId="0" xfId="0" applyNumberFormat="1" applyFont="1" applyProtection="1">
      <protection locked="0"/>
    </xf>
    <xf numFmtId="164" fontId="2" fillId="2" borderId="0" xfId="0" applyNumberFormat="1" applyFont="1" applyFill="1" applyProtection="1">
      <protection locked="0"/>
    </xf>
    <xf numFmtId="0" fontId="2" fillId="0" borderId="0" xfId="0" applyFont="1" applyProtection="1">
      <protection locked="0"/>
    </xf>
    <xf numFmtId="0" fontId="3" fillId="4" borderId="9" xfId="0" applyFont="1" applyFill="1" applyBorder="1"/>
    <xf numFmtId="0" fontId="3" fillId="4" borderId="10" xfId="0" applyFont="1" applyFill="1" applyBorder="1"/>
    <xf numFmtId="0" fontId="5" fillId="4" borderId="9" xfId="0" applyFont="1" applyFill="1" applyBorder="1"/>
    <xf numFmtId="164" fontId="3" fillId="4" borderId="9" xfId="0" applyNumberFormat="1" applyFont="1" applyFill="1" applyBorder="1"/>
    <xf numFmtId="164" fontId="3" fillId="4" borderId="11" xfId="0" applyNumberFormat="1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6" fillId="5" borderId="9" xfId="0" applyFont="1" applyFill="1" applyBorder="1"/>
    <xf numFmtId="164" fontId="3" fillId="5" borderId="9" xfId="0" applyNumberFormat="1" applyFont="1" applyFill="1" applyBorder="1"/>
    <xf numFmtId="164" fontId="3" fillId="5" borderId="11" xfId="0" applyNumberFormat="1" applyFont="1" applyFill="1" applyBorder="1"/>
    <xf numFmtId="0" fontId="3" fillId="6" borderId="9" xfId="0" applyFont="1" applyFill="1" applyBorder="1"/>
    <xf numFmtId="0" fontId="3" fillId="6" borderId="10" xfId="0" applyFont="1" applyFill="1" applyBorder="1"/>
    <xf numFmtId="164" fontId="3" fillId="6" borderId="9" xfId="0" applyNumberFormat="1" applyFont="1" applyFill="1" applyBorder="1"/>
    <xf numFmtId="164" fontId="3" fillId="6" borderId="11" xfId="0" applyNumberFormat="1" applyFont="1" applyFill="1" applyBorder="1"/>
    <xf numFmtId="0" fontId="3" fillId="0" borderId="12" xfId="0" applyFont="1" applyBorder="1"/>
    <xf numFmtId="0" fontId="3" fillId="0" borderId="13" xfId="0" applyFont="1" applyBorder="1"/>
    <xf numFmtId="164" fontId="3" fillId="0" borderId="12" xfId="0" applyNumberFormat="1" applyFont="1" applyBorder="1"/>
    <xf numFmtId="164" fontId="3" fillId="0" borderId="14" xfId="0" applyNumberFormat="1" applyFont="1" applyBorder="1"/>
    <xf numFmtId="164" fontId="3" fillId="2" borderId="12" xfId="0" applyNumberFormat="1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7" fillId="7" borderId="9" xfId="0" applyFont="1" applyFill="1" applyBorder="1"/>
    <xf numFmtId="164" fontId="3" fillId="7" borderId="9" xfId="0" applyNumberFormat="1" applyFont="1" applyFill="1" applyBorder="1"/>
    <xf numFmtId="164" fontId="3" fillId="7" borderId="11" xfId="0" applyNumberFormat="1" applyFont="1" applyFill="1" applyBorder="1"/>
    <xf numFmtId="0" fontId="3" fillId="8" borderId="9" xfId="0" applyFont="1" applyFill="1" applyBorder="1"/>
    <xf numFmtId="0" fontId="2" fillId="8" borderId="10" xfId="0" applyFont="1" applyFill="1" applyBorder="1"/>
    <xf numFmtId="0" fontId="2" fillId="8" borderId="9" xfId="0" applyFont="1" applyFill="1" applyBorder="1"/>
    <xf numFmtId="164" fontId="2" fillId="8" borderId="9" xfId="0" applyNumberFormat="1" applyFont="1" applyFill="1" applyBorder="1"/>
    <xf numFmtId="164" fontId="3" fillId="8" borderId="11" xfId="0" applyNumberFormat="1" applyFont="1" applyFill="1" applyBorder="1"/>
    <xf numFmtId="0" fontId="2" fillId="0" borderId="15" xfId="0" applyFont="1" applyBorder="1"/>
    <xf numFmtId="0" fontId="2" fillId="0" borderId="16" xfId="0" applyFont="1" applyBorder="1"/>
    <xf numFmtId="164" fontId="2" fillId="0" borderId="15" xfId="0" applyNumberFormat="1" applyFont="1" applyBorder="1"/>
    <xf numFmtId="164" fontId="3" fillId="0" borderId="17" xfId="0" applyNumberFormat="1" applyFont="1" applyBorder="1"/>
    <xf numFmtId="164" fontId="2" fillId="2" borderId="15" xfId="0" applyNumberFormat="1" applyFont="1" applyFill="1" applyBorder="1"/>
    <xf numFmtId="0" fontId="3" fillId="9" borderId="9" xfId="0" applyFont="1" applyFill="1" applyBorder="1"/>
    <xf numFmtId="0" fontId="2" fillId="9" borderId="10" xfId="0" applyFont="1" applyFill="1" applyBorder="1"/>
    <xf numFmtId="0" fontId="2" fillId="9" borderId="9" xfId="0" applyFont="1" applyFill="1" applyBorder="1"/>
    <xf numFmtId="164" fontId="2" fillId="9" borderId="9" xfId="0" applyNumberFormat="1" applyFont="1" applyFill="1" applyBorder="1"/>
    <xf numFmtId="164" fontId="3" fillId="9" borderId="11" xfId="0" applyNumberFormat="1" applyFont="1" applyFill="1" applyBorder="1"/>
    <xf numFmtId="9" fontId="2" fillId="0" borderId="0" xfId="0" applyNumberFormat="1" applyFont="1"/>
    <xf numFmtId="9" fontId="2" fillId="0" borderId="1" xfId="0" applyNumberFormat="1" applyFont="1" applyBorder="1"/>
    <xf numFmtId="9" fontId="8" fillId="0" borderId="0" xfId="0" applyNumberFormat="1" applyFont="1"/>
    <xf numFmtId="9" fontId="3" fillId="0" borderId="2" xfId="0" applyNumberFormat="1" applyFont="1" applyBorder="1"/>
    <xf numFmtId="9" fontId="2" fillId="2" borderId="0" xfId="0" applyNumberFormat="1" applyFont="1" applyFill="1"/>
    <xf numFmtId="9" fontId="2" fillId="0" borderId="15" xfId="0" applyNumberFormat="1" applyFont="1" applyBorder="1"/>
    <xf numFmtId="9" fontId="2" fillId="0" borderId="16" xfId="0" applyNumberFormat="1" applyFont="1" applyBorder="1"/>
    <xf numFmtId="9" fontId="8" fillId="0" borderId="15" xfId="0" applyNumberFormat="1" applyFont="1" applyBorder="1"/>
    <xf numFmtId="9" fontId="3" fillId="0" borderId="17" xfId="0" applyNumberFormat="1" applyFont="1" applyBorder="1"/>
    <xf numFmtId="9" fontId="2" fillId="2" borderId="15" xfId="0" applyNumberFormat="1" applyFont="1" applyFill="1" applyBorder="1"/>
    <xf numFmtId="0" fontId="9" fillId="10" borderId="9" xfId="0" applyFont="1" applyFill="1" applyBorder="1"/>
    <xf numFmtId="0" fontId="9" fillId="10" borderId="10" xfId="0" applyFont="1" applyFill="1" applyBorder="1"/>
    <xf numFmtId="164" fontId="9" fillId="10" borderId="9" xfId="0" applyNumberFormat="1" applyFont="1" applyFill="1" applyBorder="1" applyProtection="1">
      <protection locked="0"/>
    </xf>
    <xf numFmtId="164" fontId="9" fillId="10" borderId="11" xfId="0" applyNumberFormat="1" applyFont="1" applyFill="1" applyBorder="1"/>
    <xf numFmtId="0" fontId="9" fillId="10" borderId="9" xfId="0" applyFont="1" applyFill="1" applyBorder="1" applyProtection="1">
      <protection locked="0"/>
    </xf>
    <xf numFmtId="0" fontId="10" fillId="11" borderId="9" xfId="0" applyFont="1" applyFill="1" applyBorder="1"/>
    <xf numFmtId="0" fontId="10" fillId="11" borderId="10" xfId="0" applyFont="1" applyFill="1" applyBorder="1"/>
    <xf numFmtId="0" fontId="9" fillId="11" borderId="9" xfId="0" applyFont="1" applyFill="1" applyBorder="1"/>
    <xf numFmtId="164" fontId="10" fillId="11" borderId="9" xfId="0" applyNumberFormat="1" applyFont="1" applyFill="1" applyBorder="1" applyProtection="1">
      <protection locked="0"/>
    </xf>
    <xf numFmtId="164" fontId="10" fillId="11" borderId="11" xfId="0" applyNumberFormat="1" applyFont="1" applyFill="1" applyBorder="1"/>
    <xf numFmtId="0" fontId="10" fillId="11" borderId="9" xfId="0" applyFont="1" applyFill="1" applyBorder="1" applyProtection="1">
      <protection locked="0"/>
    </xf>
    <xf numFmtId="164" fontId="3" fillId="0" borderId="12" xfId="0" applyNumberFormat="1" applyFont="1" applyBorder="1" applyProtection="1">
      <protection locked="0"/>
    </xf>
    <xf numFmtId="164" fontId="3" fillId="2" borderId="12" xfId="0" applyNumberFormat="1" applyFont="1" applyFill="1" applyBorder="1" applyProtection="1">
      <protection locked="0"/>
    </xf>
    <xf numFmtId="0" fontId="3" fillId="0" borderId="12" xfId="0" applyFont="1" applyBorder="1" applyProtection="1">
      <protection locked="0"/>
    </xf>
    <xf numFmtId="0" fontId="9" fillId="12" borderId="9" xfId="0" applyFont="1" applyFill="1" applyBorder="1"/>
    <xf numFmtId="0" fontId="9" fillId="12" borderId="10" xfId="0" applyFont="1" applyFill="1" applyBorder="1"/>
    <xf numFmtId="164" fontId="9" fillId="12" borderId="9" xfId="0" applyNumberFormat="1" applyFont="1" applyFill="1" applyBorder="1" applyProtection="1">
      <protection locked="0"/>
    </xf>
    <xf numFmtId="164" fontId="9" fillId="12" borderId="11" xfId="0" applyNumberFormat="1" applyFont="1" applyFill="1" applyBorder="1"/>
    <xf numFmtId="0" fontId="9" fillId="12" borderId="9" xfId="0" applyFont="1" applyFill="1" applyBorder="1" applyProtection="1">
      <protection locked="0"/>
    </xf>
    <xf numFmtId="165" fontId="4" fillId="0" borderId="1" xfId="0" applyNumberFormat="1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00957-D5B1-4979-B321-105949500FD3}">
  <dimension ref="A1:AQ138"/>
  <sheetViews>
    <sheetView workbookViewId="0">
      <pane xSplit="3" ySplit="4" topLeftCell="M119" activePane="bottomRight" state="frozenSplit"/>
      <selection pane="topRight" activeCell="D1" sqref="D1"/>
      <selection pane="bottomLeft" activeCell="A5" sqref="A5"/>
      <selection pane="bottomRight" activeCell="B3" sqref="B3"/>
    </sheetView>
  </sheetViews>
  <sheetFormatPr defaultRowHeight="11.25" x14ac:dyDescent="0.2"/>
  <cols>
    <col min="1" max="1" width="11.140625" style="3" customWidth="1"/>
    <col min="2" max="2" width="25.42578125" style="2" customWidth="1"/>
    <col min="3" max="3" width="0" style="3" hidden="1" customWidth="1"/>
    <col min="4" max="15" width="11.7109375" style="23" customWidth="1"/>
    <col min="16" max="16" width="11.7109375" style="5" customWidth="1"/>
    <col min="17" max="20" width="11.7109375" style="23" customWidth="1"/>
    <col min="21" max="21" width="11.7109375" style="24" customWidth="1"/>
    <col min="22" max="28" width="11.7109375" style="23" customWidth="1"/>
    <col min="29" max="29" width="11.7109375" style="5" customWidth="1"/>
    <col min="30" max="41" width="11.7109375" style="23" customWidth="1"/>
    <col min="42" max="42" width="11.7109375" style="5" customWidth="1"/>
    <col min="43" max="16384" width="9.140625" style="25"/>
  </cols>
  <sheetData>
    <row r="1" spans="1:42" s="3" customFormat="1" ht="15.75" x14ac:dyDescent="0.25">
      <c r="A1" s="1" t="s">
        <v>0</v>
      </c>
      <c r="B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4"/>
      <c r="R1" s="4"/>
      <c r="S1" s="4"/>
      <c r="T1" s="4"/>
      <c r="U1" s="6"/>
      <c r="V1" s="4"/>
      <c r="W1" s="4"/>
      <c r="X1" s="4"/>
      <c r="Y1" s="4"/>
      <c r="Z1" s="4"/>
      <c r="AA1" s="4"/>
      <c r="AB1" s="4"/>
      <c r="AC1" s="5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</row>
    <row r="2" spans="1:42" s="3" customFormat="1" ht="12.75" x14ac:dyDescent="0.2">
      <c r="A2" s="7" t="s">
        <v>1</v>
      </c>
      <c r="B2" s="8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4"/>
      <c r="R2" s="4"/>
      <c r="S2" s="4"/>
      <c r="T2" s="4"/>
      <c r="U2" s="6"/>
      <c r="V2" s="4"/>
      <c r="W2" s="4"/>
      <c r="X2" s="4"/>
      <c r="Y2" s="4"/>
      <c r="Z2" s="4"/>
      <c r="AA2" s="4"/>
      <c r="AB2" s="4"/>
      <c r="AC2" s="5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5"/>
    </row>
    <row r="3" spans="1:42" s="7" customFormat="1" ht="12.75" x14ac:dyDescent="0.2">
      <c r="A3" s="7" t="s">
        <v>2</v>
      </c>
      <c r="B3" s="94">
        <v>44074</v>
      </c>
      <c r="D3" s="9" t="s">
        <v>3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0" t="s">
        <v>4</v>
      </c>
      <c r="Q3" s="9" t="s">
        <v>5</v>
      </c>
      <c r="R3" s="9"/>
      <c r="S3" s="9"/>
      <c r="T3" s="9"/>
      <c r="U3" s="11"/>
      <c r="V3" s="9"/>
      <c r="W3" s="9"/>
      <c r="X3" s="9"/>
      <c r="Y3" s="9"/>
      <c r="Z3" s="9"/>
      <c r="AA3" s="9"/>
      <c r="AB3" s="9"/>
      <c r="AC3" s="10" t="s">
        <v>6</v>
      </c>
      <c r="AD3" s="9" t="s">
        <v>7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10" t="s">
        <v>8</v>
      </c>
    </row>
    <row r="4" spans="1:42" s="12" customFormat="1" ht="12" thickBot="1" x14ac:dyDescent="0.25">
      <c r="A4" s="12" t="s">
        <v>9</v>
      </c>
      <c r="B4" s="13" t="s">
        <v>10</v>
      </c>
      <c r="D4" s="14" t="s">
        <v>11</v>
      </c>
      <c r="E4" s="14" t="s">
        <v>12</v>
      </c>
      <c r="F4" s="14" t="s">
        <v>13</v>
      </c>
      <c r="G4" s="14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  <c r="O4" s="14" t="s">
        <v>22</v>
      </c>
      <c r="P4" s="15" t="s">
        <v>23</v>
      </c>
      <c r="Q4" s="14" t="s">
        <v>11</v>
      </c>
      <c r="R4" s="14" t="s">
        <v>12</v>
      </c>
      <c r="S4" s="14" t="s">
        <v>13</v>
      </c>
      <c r="T4" s="14" t="s">
        <v>14</v>
      </c>
      <c r="U4" s="16" t="s">
        <v>15</v>
      </c>
      <c r="V4" s="14" t="s">
        <v>16</v>
      </c>
      <c r="W4" s="14" t="s">
        <v>17</v>
      </c>
      <c r="X4" s="14" t="s">
        <v>18</v>
      </c>
      <c r="Y4" s="14" t="s">
        <v>19</v>
      </c>
      <c r="Z4" s="14" t="s">
        <v>20</v>
      </c>
      <c r="AA4" s="14" t="s">
        <v>21</v>
      </c>
      <c r="AB4" s="14" t="s">
        <v>22</v>
      </c>
      <c r="AC4" s="15" t="s">
        <v>23</v>
      </c>
      <c r="AD4" s="14" t="s">
        <v>11</v>
      </c>
      <c r="AE4" s="14" t="s">
        <v>12</v>
      </c>
      <c r="AF4" s="14" t="s">
        <v>13</v>
      </c>
      <c r="AG4" s="14" t="s">
        <v>14</v>
      </c>
      <c r="AH4" s="14" t="s">
        <v>15</v>
      </c>
      <c r="AI4" s="14" t="s">
        <v>16</v>
      </c>
      <c r="AJ4" s="14" t="s">
        <v>17</v>
      </c>
      <c r="AK4" s="14" t="s">
        <v>18</v>
      </c>
      <c r="AL4" s="14" t="s">
        <v>19</v>
      </c>
      <c r="AM4" s="14" t="s">
        <v>20</v>
      </c>
      <c r="AN4" s="14" t="s">
        <v>21</v>
      </c>
      <c r="AO4" s="14" t="s">
        <v>22</v>
      </c>
      <c r="AP4" s="15" t="s">
        <v>23</v>
      </c>
    </row>
    <row r="5" spans="1:42" s="19" customFormat="1" x14ac:dyDescent="0.2">
      <c r="A5" s="17" t="s">
        <v>24</v>
      </c>
      <c r="B5" s="18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1"/>
      <c r="Q5" s="20"/>
      <c r="R5" s="20"/>
      <c r="S5" s="20"/>
      <c r="T5" s="20"/>
      <c r="U5" s="22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1"/>
    </row>
    <row r="6" spans="1:42" x14ac:dyDescent="0.2">
      <c r="A6" s="3">
        <v>101</v>
      </c>
      <c r="B6" s="2" t="s">
        <v>25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5">
        <f>SUM(D6:O6)</f>
        <v>0</v>
      </c>
      <c r="Q6" s="23">
        <v>0</v>
      </c>
      <c r="R6" s="23">
        <v>0</v>
      </c>
      <c r="S6" s="23">
        <v>0</v>
      </c>
      <c r="T6" s="23">
        <v>0</v>
      </c>
      <c r="U6" s="24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5">
        <f>SUM(Q6:AB6)</f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5">
        <f>SUM(AD6:AO6)</f>
        <v>0</v>
      </c>
    </row>
    <row r="7" spans="1:42" x14ac:dyDescent="0.2">
      <c r="A7" s="3">
        <v>104</v>
      </c>
      <c r="B7" s="2" t="s">
        <v>26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5">
        <f>SUM(D7:O7)</f>
        <v>0</v>
      </c>
      <c r="Q7" s="23">
        <v>0</v>
      </c>
      <c r="R7" s="23">
        <v>0</v>
      </c>
      <c r="S7" s="23">
        <v>0</v>
      </c>
      <c r="T7" s="23">
        <v>0</v>
      </c>
      <c r="U7" s="24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5">
        <f>SUM(Q7:AB7)</f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5">
        <f>SUM(AD7:AO7)</f>
        <v>0</v>
      </c>
    </row>
    <row r="8" spans="1:42" x14ac:dyDescent="0.2">
      <c r="A8" s="3">
        <v>102</v>
      </c>
      <c r="B8" s="2" t="s">
        <v>27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5">
        <f>SUM(D8:O8)</f>
        <v>0</v>
      </c>
      <c r="Q8" s="23">
        <v>0</v>
      </c>
      <c r="R8" s="23">
        <v>0</v>
      </c>
      <c r="S8" s="23">
        <v>0</v>
      </c>
      <c r="T8" s="23">
        <v>0</v>
      </c>
      <c r="U8" s="24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5">
        <f>SUM(Q8:AB8)</f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5">
        <f>SUM(AD8:AO8)</f>
        <v>0</v>
      </c>
    </row>
    <row r="9" spans="1:42" x14ac:dyDescent="0.2">
      <c r="A9" s="3">
        <v>103</v>
      </c>
      <c r="B9" s="2" t="s">
        <v>28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2000</v>
      </c>
      <c r="N9" s="23">
        <v>2000</v>
      </c>
      <c r="O9" s="23">
        <v>20500</v>
      </c>
      <c r="P9" s="5">
        <f>SUM(D9:O9)</f>
        <v>24500</v>
      </c>
      <c r="Q9" s="23">
        <v>2000</v>
      </c>
      <c r="R9" s="23">
        <v>2000</v>
      </c>
      <c r="S9" s="23">
        <v>2000</v>
      </c>
      <c r="T9" s="23">
        <v>0</v>
      </c>
      <c r="U9" s="24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5">
        <f>SUM(Q9:AB9)</f>
        <v>6000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5">
        <f>SUM(AD9:AO9)</f>
        <v>0</v>
      </c>
    </row>
    <row r="10" spans="1:42" s="26" customFormat="1" x14ac:dyDescent="0.2">
      <c r="A10" s="26" t="s">
        <v>23</v>
      </c>
      <c r="B10" s="27"/>
      <c r="C10" s="28" t="str">
        <f>"SA"</f>
        <v>SA</v>
      </c>
      <c r="D10" s="29">
        <f t="shared" ref="D10:AP10" si="0">SUM(D6:D9)</f>
        <v>0</v>
      </c>
      <c r="E10" s="29">
        <f t="shared" si="0"/>
        <v>0</v>
      </c>
      <c r="F10" s="29">
        <f t="shared" si="0"/>
        <v>0</v>
      </c>
      <c r="G10" s="29">
        <f t="shared" si="0"/>
        <v>0</v>
      </c>
      <c r="H10" s="29">
        <f t="shared" si="0"/>
        <v>0</v>
      </c>
      <c r="I10" s="29">
        <f t="shared" si="0"/>
        <v>0</v>
      </c>
      <c r="J10" s="29">
        <f t="shared" si="0"/>
        <v>0</v>
      </c>
      <c r="K10" s="29">
        <f t="shared" si="0"/>
        <v>0</v>
      </c>
      <c r="L10" s="29">
        <f t="shared" si="0"/>
        <v>0</v>
      </c>
      <c r="M10" s="29">
        <f t="shared" si="0"/>
        <v>2000</v>
      </c>
      <c r="N10" s="29">
        <f t="shared" si="0"/>
        <v>2000</v>
      </c>
      <c r="O10" s="29">
        <f t="shared" si="0"/>
        <v>20500</v>
      </c>
      <c r="P10" s="30">
        <f t="shared" si="0"/>
        <v>24500</v>
      </c>
      <c r="Q10" s="29">
        <f t="shared" si="0"/>
        <v>2000</v>
      </c>
      <c r="R10" s="29">
        <f t="shared" si="0"/>
        <v>2000</v>
      </c>
      <c r="S10" s="29">
        <f t="shared" si="0"/>
        <v>2000</v>
      </c>
      <c r="T10" s="29">
        <f t="shared" si="0"/>
        <v>0</v>
      </c>
      <c r="U10" s="29">
        <f t="shared" si="0"/>
        <v>0</v>
      </c>
      <c r="V10" s="29">
        <f t="shared" si="0"/>
        <v>0</v>
      </c>
      <c r="W10" s="29">
        <f t="shared" si="0"/>
        <v>0</v>
      </c>
      <c r="X10" s="29">
        <f t="shared" si="0"/>
        <v>0</v>
      </c>
      <c r="Y10" s="29">
        <f t="shared" si="0"/>
        <v>0</v>
      </c>
      <c r="Z10" s="29">
        <f t="shared" si="0"/>
        <v>0</v>
      </c>
      <c r="AA10" s="29">
        <f t="shared" si="0"/>
        <v>0</v>
      </c>
      <c r="AB10" s="29">
        <f t="shared" si="0"/>
        <v>0</v>
      </c>
      <c r="AC10" s="30">
        <f t="shared" si="0"/>
        <v>6000</v>
      </c>
      <c r="AD10" s="29">
        <f t="shared" si="0"/>
        <v>0</v>
      </c>
      <c r="AE10" s="29">
        <f t="shared" si="0"/>
        <v>0</v>
      </c>
      <c r="AF10" s="29">
        <f t="shared" si="0"/>
        <v>0</v>
      </c>
      <c r="AG10" s="29">
        <f t="shared" si="0"/>
        <v>0</v>
      </c>
      <c r="AH10" s="29">
        <f t="shared" si="0"/>
        <v>0</v>
      </c>
      <c r="AI10" s="29">
        <f t="shared" si="0"/>
        <v>0</v>
      </c>
      <c r="AJ10" s="29">
        <f t="shared" si="0"/>
        <v>0</v>
      </c>
      <c r="AK10" s="29">
        <f t="shared" si="0"/>
        <v>0</v>
      </c>
      <c r="AL10" s="29">
        <f t="shared" si="0"/>
        <v>0</v>
      </c>
      <c r="AM10" s="29">
        <f t="shared" si="0"/>
        <v>0</v>
      </c>
      <c r="AN10" s="29">
        <f t="shared" si="0"/>
        <v>0</v>
      </c>
      <c r="AO10" s="29">
        <f t="shared" si="0"/>
        <v>0</v>
      </c>
      <c r="AP10" s="30">
        <f t="shared" si="0"/>
        <v>0</v>
      </c>
    </row>
    <row r="11" spans="1:42" s="3" customFormat="1" ht="12" thickBot="1" x14ac:dyDescent="0.25">
      <c r="B11" s="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Q11" s="4"/>
      <c r="R11" s="4"/>
      <c r="S11" s="4"/>
      <c r="T11" s="4"/>
      <c r="U11" s="6"/>
      <c r="V11" s="4"/>
      <c r="W11" s="4"/>
      <c r="X11" s="4"/>
      <c r="Y11" s="4"/>
      <c r="Z11" s="4"/>
      <c r="AA11" s="4"/>
      <c r="AB11" s="4"/>
      <c r="AC11" s="5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5"/>
    </row>
    <row r="12" spans="1:42" s="19" customFormat="1" x14ac:dyDescent="0.2">
      <c r="A12" s="17" t="s">
        <v>29</v>
      </c>
      <c r="B12" s="18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1"/>
      <c r="Q12" s="20"/>
      <c r="R12" s="20"/>
      <c r="S12" s="20"/>
      <c r="T12" s="20"/>
      <c r="U12" s="22"/>
      <c r="V12" s="20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1"/>
    </row>
    <row r="13" spans="1:42" x14ac:dyDescent="0.2">
      <c r="A13" s="3">
        <v>250</v>
      </c>
      <c r="B13" s="2" t="s">
        <v>30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5">
        <f>SUM(D13:O13)</f>
        <v>0</v>
      </c>
      <c r="Q13" s="23">
        <v>0</v>
      </c>
      <c r="R13" s="23">
        <v>0</v>
      </c>
      <c r="S13" s="23">
        <v>0</v>
      </c>
      <c r="T13" s="23">
        <v>0</v>
      </c>
      <c r="U13" s="24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5">
        <f>SUM(Q13:AB13)</f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5">
        <f>SUM(AD13:AO13)</f>
        <v>0</v>
      </c>
    </row>
    <row r="14" spans="1:42" x14ac:dyDescent="0.2">
      <c r="A14" s="3">
        <v>200</v>
      </c>
      <c r="B14" s="2" t="s">
        <v>31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800</v>
      </c>
      <c r="N14" s="23">
        <v>800</v>
      </c>
      <c r="O14" s="23">
        <v>16550</v>
      </c>
      <c r="P14" s="5">
        <f>SUM(D14:O14)</f>
        <v>18150</v>
      </c>
      <c r="Q14" s="23">
        <v>800</v>
      </c>
      <c r="R14" s="23">
        <v>800</v>
      </c>
      <c r="S14" s="23">
        <v>800</v>
      </c>
      <c r="T14" s="23">
        <v>0</v>
      </c>
      <c r="U14" s="24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5">
        <f>SUM(Q14:AB14)</f>
        <v>2400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5">
        <f>SUM(AD14:AO14)</f>
        <v>0</v>
      </c>
    </row>
    <row r="15" spans="1:42" s="31" customFormat="1" x14ac:dyDescent="0.2">
      <c r="A15" s="31" t="s">
        <v>23</v>
      </c>
      <c r="B15" s="32"/>
      <c r="C15" s="33" t="str">
        <f>"DC"</f>
        <v>DC</v>
      </c>
      <c r="D15" s="34">
        <f t="shared" ref="D15:AP15" si="1">SUM(D13:D14)*-1</f>
        <v>0</v>
      </c>
      <c r="E15" s="34">
        <f t="shared" si="1"/>
        <v>0</v>
      </c>
      <c r="F15" s="34">
        <f t="shared" si="1"/>
        <v>0</v>
      </c>
      <c r="G15" s="34">
        <f t="shared" si="1"/>
        <v>0</v>
      </c>
      <c r="H15" s="34">
        <f t="shared" si="1"/>
        <v>0</v>
      </c>
      <c r="I15" s="34">
        <f t="shared" si="1"/>
        <v>0</v>
      </c>
      <c r="J15" s="34">
        <f t="shared" si="1"/>
        <v>0</v>
      </c>
      <c r="K15" s="34">
        <f t="shared" si="1"/>
        <v>0</v>
      </c>
      <c r="L15" s="34">
        <f t="shared" si="1"/>
        <v>0</v>
      </c>
      <c r="M15" s="34">
        <f t="shared" si="1"/>
        <v>-800</v>
      </c>
      <c r="N15" s="34">
        <f t="shared" si="1"/>
        <v>-800</v>
      </c>
      <c r="O15" s="34">
        <f t="shared" si="1"/>
        <v>-16550</v>
      </c>
      <c r="P15" s="35">
        <f t="shared" si="1"/>
        <v>-18150</v>
      </c>
      <c r="Q15" s="34">
        <f t="shared" si="1"/>
        <v>-800</v>
      </c>
      <c r="R15" s="34">
        <f t="shared" si="1"/>
        <v>-800</v>
      </c>
      <c r="S15" s="34">
        <f t="shared" si="1"/>
        <v>-800</v>
      </c>
      <c r="T15" s="34">
        <f t="shared" si="1"/>
        <v>0</v>
      </c>
      <c r="U15" s="34">
        <f t="shared" si="1"/>
        <v>0</v>
      </c>
      <c r="V15" s="34">
        <f t="shared" si="1"/>
        <v>0</v>
      </c>
      <c r="W15" s="34">
        <f t="shared" si="1"/>
        <v>0</v>
      </c>
      <c r="X15" s="34">
        <f t="shared" si="1"/>
        <v>0</v>
      </c>
      <c r="Y15" s="34">
        <f t="shared" si="1"/>
        <v>0</v>
      </c>
      <c r="Z15" s="34">
        <f t="shared" si="1"/>
        <v>0</v>
      </c>
      <c r="AA15" s="34">
        <f t="shared" si="1"/>
        <v>0</v>
      </c>
      <c r="AB15" s="34">
        <f t="shared" si="1"/>
        <v>0</v>
      </c>
      <c r="AC15" s="35">
        <f t="shared" si="1"/>
        <v>-2400</v>
      </c>
      <c r="AD15" s="34">
        <f t="shared" si="1"/>
        <v>0</v>
      </c>
      <c r="AE15" s="34">
        <f t="shared" si="1"/>
        <v>0</v>
      </c>
      <c r="AF15" s="34">
        <f t="shared" si="1"/>
        <v>0</v>
      </c>
      <c r="AG15" s="34">
        <f t="shared" si="1"/>
        <v>0</v>
      </c>
      <c r="AH15" s="34">
        <f t="shared" si="1"/>
        <v>0</v>
      </c>
      <c r="AI15" s="34">
        <f t="shared" si="1"/>
        <v>0</v>
      </c>
      <c r="AJ15" s="34">
        <f t="shared" si="1"/>
        <v>0</v>
      </c>
      <c r="AK15" s="34">
        <f t="shared" si="1"/>
        <v>0</v>
      </c>
      <c r="AL15" s="34">
        <f t="shared" si="1"/>
        <v>0</v>
      </c>
      <c r="AM15" s="34">
        <f t="shared" si="1"/>
        <v>0</v>
      </c>
      <c r="AN15" s="34">
        <f t="shared" si="1"/>
        <v>0</v>
      </c>
      <c r="AO15" s="34">
        <f t="shared" si="1"/>
        <v>0</v>
      </c>
      <c r="AP15" s="35">
        <f t="shared" si="1"/>
        <v>0</v>
      </c>
    </row>
    <row r="16" spans="1:42" s="3" customFormat="1" ht="12" thickBot="1" x14ac:dyDescent="0.25">
      <c r="B16" s="2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Q16" s="4"/>
      <c r="R16" s="4"/>
      <c r="S16" s="4"/>
      <c r="T16" s="4"/>
      <c r="U16" s="6"/>
      <c r="V16" s="4"/>
      <c r="W16" s="4"/>
      <c r="X16" s="4"/>
      <c r="Y16" s="4"/>
      <c r="Z16" s="4"/>
      <c r="AA16" s="4"/>
      <c r="AB16" s="4"/>
      <c r="AC16" s="5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5"/>
    </row>
    <row r="17" spans="1:42" s="19" customFormat="1" x14ac:dyDescent="0.2">
      <c r="A17" s="17" t="s">
        <v>32</v>
      </c>
      <c r="B17" s="18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1"/>
      <c r="Q17" s="20"/>
      <c r="R17" s="20"/>
      <c r="S17" s="20"/>
      <c r="T17" s="20"/>
      <c r="U17" s="22"/>
      <c r="V17" s="20"/>
      <c r="W17" s="20"/>
      <c r="X17" s="20"/>
      <c r="Y17" s="20"/>
      <c r="Z17" s="20"/>
      <c r="AA17" s="20"/>
      <c r="AB17" s="20"/>
      <c r="AC17" s="21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1"/>
    </row>
    <row r="18" spans="1:42" x14ac:dyDescent="0.2">
      <c r="A18" s="3">
        <v>501</v>
      </c>
      <c r="B18" s="2" t="s">
        <v>33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5">
        <f t="shared" ref="P18:P34" si="2">SUM(D18:O18)</f>
        <v>0</v>
      </c>
      <c r="Q18" s="23">
        <v>0</v>
      </c>
      <c r="R18" s="23">
        <v>0</v>
      </c>
      <c r="S18" s="23">
        <v>0</v>
      </c>
      <c r="T18" s="23">
        <v>0</v>
      </c>
      <c r="U18" s="24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5">
        <f t="shared" ref="AC18:AC34" si="3">SUM(Q18:AB18)</f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5">
        <f t="shared" ref="AP18:AP34" si="4">SUM(AD18:AO18)</f>
        <v>0</v>
      </c>
    </row>
    <row r="19" spans="1:42" x14ac:dyDescent="0.2">
      <c r="A19" s="3">
        <v>202</v>
      </c>
      <c r="B19" s="2" t="s">
        <v>34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40</v>
      </c>
      <c r="N19" s="23">
        <v>39.6</v>
      </c>
      <c r="O19" s="23">
        <v>43.12</v>
      </c>
      <c r="P19" s="5">
        <f t="shared" si="2"/>
        <v>122.72</v>
      </c>
      <c r="Q19" s="23">
        <v>43.52</v>
      </c>
      <c r="R19" s="23">
        <v>42.52</v>
      </c>
      <c r="S19" s="23">
        <v>41.15</v>
      </c>
      <c r="T19" s="23">
        <v>40</v>
      </c>
      <c r="U19" s="24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5">
        <f t="shared" si="3"/>
        <v>167.19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5">
        <f t="shared" si="4"/>
        <v>0</v>
      </c>
    </row>
    <row r="20" spans="1:42" x14ac:dyDescent="0.2">
      <c r="A20" s="3">
        <v>201</v>
      </c>
      <c r="B20" s="2" t="s">
        <v>35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5">
        <f t="shared" si="2"/>
        <v>0</v>
      </c>
      <c r="Q20" s="23">
        <v>0</v>
      </c>
      <c r="R20" s="23">
        <v>0</v>
      </c>
      <c r="S20" s="23">
        <v>0</v>
      </c>
      <c r="T20" s="23">
        <v>0</v>
      </c>
      <c r="U20" s="24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5">
        <f t="shared" si="3"/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5">
        <f t="shared" si="4"/>
        <v>0</v>
      </c>
    </row>
    <row r="21" spans="1:42" x14ac:dyDescent="0.2">
      <c r="A21" s="3">
        <v>216</v>
      </c>
      <c r="B21" s="2" t="s">
        <v>36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5">
        <f t="shared" si="2"/>
        <v>0</v>
      </c>
      <c r="Q21" s="23">
        <v>0</v>
      </c>
      <c r="R21" s="23">
        <v>0</v>
      </c>
      <c r="S21" s="23">
        <v>0</v>
      </c>
      <c r="T21" s="23">
        <v>0</v>
      </c>
      <c r="U21" s="24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5">
        <f t="shared" si="3"/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5">
        <f t="shared" si="4"/>
        <v>0</v>
      </c>
    </row>
    <row r="22" spans="1:42" x14ac:dyDescent="0.2">
      <c r="A22" s="3">
        <v>203</v>
      </c>
      <c r="B22" s="2" t="s">
        <v>37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5">
        <f t="shared" si="2"/>
        <v>0</v>
      </c>
      <c r="Q22" s="23">
        <v>0</v>
      </c>
      <c r="R22" s="23">
        <v>0</v>
      </c>
      <c r="S22" s="23">
        <v>0</v>
      </c>
      <c r="T22" s="23">
        <v>0</v>
      </c>
      <c r="U22" s="24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5">
        <f t="shared" si="3"/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5">
        <f t="shared" si="4"/>
        <v>0</v>
      </c>
    </row>
    <row r="23" spans="1:42" x14ac:dyDescent="0.2">
      <c r="A23" s="3">
        <v>204</v>
      </c>
      <c r="B23" s="2" t="s">
        <v>38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5">
        <f t="shared" si="2"/>
        <v>0</v>
      </c>
      <c r="Q23" s="23">
        <v>0</v>
      </c>
      <c r="R23" s="23">
        <v>0</v>
      </c>
      <c r="S23" s="23">
        <v>0</v>
      </c>
      <c r="T23" s="23">
        <v>0</v>
      </c>
      <c r="U23" s="24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5">
        <f t="shared" si="3"/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5">
        <f t="shared" si="4"/>
        <v>0</v>
      </c>
    </row>
    <row r="24" spans="1:42" x14ac:dyDescent="0.2">
      <c r="A24" s="3">
        <v>217</v>
      </c>
      <c r="B24" s="2" t="s">
        <v>39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5">
        <f t="shared" si="2"/>
        <v>0</v>
      </c>
      <c r="Q24" s="23">
        <v>0</v>
      </c>
      <c r="R24" s="23">
        <v>0</v>
      </c>
      <c r="S24" s="23">
        <v>0</v>
      </c>
      <c r="T24" s="23">
        <v>0</v>
      </c>
      <c r="U24" s="24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5">
        <f t="shared" si="3"/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5">
        <f t="shared" si="4"/>
        <v>0</v>
      </c>
    </row>
    <row r="25" spans="1:42" x14ac:dyDescent="0.2">
      <c r="A25" s="3">
        <v>205</v>
      </c>
      <c r="B25" s="2" t="s">
        <v>40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16</v>
      </c>
      <c r="N25" s="23">
        <v>16</v>
      </c>
      <c r="O25" s="23">
        <v>20</v>
      </c>
      <c r="P25" s="5">
        <f t="shared" si="2"/>
        <v>52</v>
      </c>
      <c r="Q25" s="23">
        <v>16</v>
      </c>
      <c r="R25" s="23">
        <v>16</v>
      </c>
      <c r="S25" s="23">
        <v>12</v>
      </c>
      <c r="T25" s="23">
        <v>0</v>
      </c>
      <c r="U25" s="24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5">
        <f t="shared" si="3"/>
        <v>44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5">
        <f t="shared" si="4"/>
        <v>0</v>
      </c>
    </row>
    <row r="26" spans="1:42" x14ac:dyDescent="0.2">
      <c r="A26" s="3">
        <v>207</v>
      </c>
      <c r="B26" s="2" t="s">
        <v>41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19.2</v>
      </c>
      <c r="O26" s="23">
        <v>0</v>
      </c>
      <c r="P26" s="5">
        <f t="shared" si="2"/>
        <v>19.2</v>
      </c>
      <c r="Q26" s="23">
        <v>0</v>
      </c>
      <c r="R26" s="23">
        <v>0</v>
      </c>
      <c r="S26" s="23">
        <v>0</v>
      </c>
      <c r="T26" s="23">
        <v>0</v>
      </c>
      <c r="U26" s="24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5">
        <f t="shared" si="3"/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5">
        <f t="shared" si="4"/>
        <v>0</v>
      </c>
    </row>
    <row r="27" spans="1:42" x14ac:dyDescent="0.2">
      <c r="A27" s="3">
        <v>206</v>
      </c>
      <c r="B27" s="2" t="s">
        <v>42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5">
        <f t="shared" si="2"/>
        <v>0</v>
      </c>
      <c r="Q27" s="23">
        <v>0</v>
      </c>
      <c r="R27" s="23">
        <v>0</v>
      </c>
      <c r="S27" s="23">
        <v>0</v>
      </c>
      <c r="T27" s="23">
        <v>0</v>
      </c>
      <c r="U27" s="24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5">
        <f t="shared" si="3"/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5">
        <f t="shared" si="4"/>
        <v>0</v>
      </c>
    </row>
    <row r="28" spans="1:42" x14ac:dyDescent="0.2">
      <c r="A28" s="3">
        <v>209</v>
      </c>
      <c r="B28" s="2" t="s">
        <v>43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5">
        <f t="shared" si="2"/>
        <v>0</v>
      </c>
      <c r="Q28" s="23">
        <v>0</v>
      </c>
      <c r="R28" s="23">
        <v>18</v>
      </c>
      <c r="S28" s="23">
        <v>0</v>
      </c>
      <c r="T28" s="23">
        <v>54</v>
      </c>
      <c r="U28" s="24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5">
        <f t="shared" si="3"/>
        <v>72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5">
        <f t="shared" si="4"/>
        <v>0</v>
      </c>
    </row>
    <row r="29" spans="1:42" x14ac:dyDescent="0.2">
      <c r="A29" s="3">
        <v>210</v>
      </c>
      <c r="B29" s="2" t="s">
        <v>44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5">
        <f t="shared" si="2"/>
        <v>0</v>
      </c>
      <c r="Q29" s="23">
        <v>0</v>
      </c>
      <c r="R29" s="23">
        <v>0</v>
      </c>
      <c r="S29" s="23">
        <v>0</v>
      </c>
      <c r="T29" s="23">
        <v>0</v>
      </c>
      <c r="U29" s="24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5">
        <f t="shared" si="3"/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5">
        <f t="shared" si="4"/>
        <v>0</v>
      </c>
    </row>
    <row r="30" spans="1:42" x14ac:dyDescent="0.2">
      <c r="A30" s="3">
        <v>218</v>
      </c>
      <c r="B30" s="2" t="s">
        <v>45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5">
        <f t="shared" si="2"/>
        <v>0</v>
      </c>
      <c r="Q30" s="23">
        <v>0</v>
      </c>
      <c r="R30" s="23">
        <v>0</v>
      </c>
      <c r="S30" s="23">
        <v>0</v>
      </c>
      <c r="T30" s="23">
        <v>0</v>
      </c>
      <c r="U30" s="24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5">
        <f t="shared" si="3"/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5">
        <f t="shared" si="4"/>
        <v>0</v>
      </c>
    </row>
    <row r="31" spans="1:42" x14ac:dyDescent="0.2">
      <c r="A31" s="3">
        <v>208</v>
      </c>
      <c r="B31" s="2" t="s">
        <v>46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5">
        <f t="shared" si="2"/>
        <v>0</v>
      </c>
      <c r="Q31" s="23">
        <v>0</v>
      </c>
      <c r="R31" s="23">
        <v>0</v>
      </c>
      <c r="S31" s="23">
        <v>0</v>
      </c>
      <c r="T31" s="23">
        <v>0</v>
      </c>
      <c r="U31" s="24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5">
        <f t="shared" si="3"/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5">
        <f t="shared" si="4"/>
        <v>0</v>
      </c>
    </row>
    <row r="32" spans="1:42" x14ac:dyDescent="0.2">
      <c r="A32" s="3">
        <v>211</v>
      </c>
      <c r="B32" s="2" t="s">
        <v>47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5">
        <f t="shared" si="2"/>
        <v>0</v>
      </c>
      <c r="Q32" s="23">
        <v>0</v>
      </c>
      <c r="R32" s="23">
        <v>0</v>
      </c>
      <c r="S32" s="23">
        <v>0</v>
      </c>
      <c r="T32" s="23">
        <v>0</v>
      </c>
      <c r="U32" s="24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5">
        <f t="shared" si="3"/>
        <v>0</v>
      </c>
      <c r="AD32" s="23">
        <v>0</v>
      </c>
      <c r="AE32" s="23">
        <v>0</v>
      </c>
      <c r="AF32" s="23">
        <v>0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23">
        <v>0</v>
      </c>
      <c r="AM32" s="23">
        <v>0</v>
      </c>
      <c r="AN32" s="23">
        <v>0</v>
      </c>
      <c r="AO32" s="23">
        <v>0</v>
      </c>
      <c r="AP32" s="5">
        <f t="shared" si="4"/>
        <v>0</v>
      </c>
    </row>
    <row r="33" spans="1:42" x14ac:dyDescent="0.2">
      <c r="A33" s="3">
        <v>212</v>
      </c>
      <c r="B33" s="2" t="s">
        <v>48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63.9</v>
      </c>
      <c r="N33" s="23">
        <v>83.25</v>
      </c>
      <c r="O33" s="23">
        <v>80.099999999999994</v>
      </c>
      <c r="P33" s="5">
        <f t="shared" si="2"/>
        <v>227.25</v>
      </c>
      <c r="Q33" s="23">
        <v>153</v>
      </c>
      <c r="R33" s="23">
        <v>177.75</v>
      </c>
      <c r="S33" s="23">
        <v>185.4</v>
      </c>
      <c r="T33" s="23">
        <v>0</v>
      </c>
      <c r="U33" s="24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5">
        <f t="shared" si="3"/>
        <v>516.15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0</v>
      </c>
      <c r="AO33" s="23">
        <v>0</v>
      </c>
      <c r="AP33" s="5">
        <f t="shared" si="4"/>
        <v>0</v>
      </c>
    </row>
    <row r="34" spans="1:42" x14ac:dyDescent="0.2">
      <c r="A34" s="3">
        <v>213</v>
      </c>
      <c r="B34" s="2" t="s">
        <v>49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4</v>
      </c>
      <c r="N34" s="23">
        <v>0</v>
      </c>
      <c r="O34" s="23">
        <v>5</v>
      </c>
      <c r="P34" s="5">
        <f t="shared" si="2"/>
        <v>9</v>
      </c>
      <c r="Q34" s="23">
        <v>0</v>
      </c>
      <c r="R34" s="23">
        <v>0</v>
      </c>
      <c r="S34" s="23">
        <v>5</v>
      </c>
      <c r="T34" s="23">
        <v>0</v>
      </c>
      <c r="U34" s="24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5">
        <f t="shared" si="3"/>
        <v>5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0</v>
      </c>
      <c r="AJ34" s="23">
        <v>0</v>
      </c>
      <c r="AK34" s="23">
        <v>0</v>
      </c>
      <c r="AL34" s="23">
        <v>0</v>
      </c>
      <c r="AM34" s="23">
        <v>0</v>
      </c>
      <c r="AN34" s="23">
        <v>0</v>
      </c>
      <c r="AO34" s="23">
        <v>0</v>
      </c>
      <c r="AP34" s="5">
        <f t="shared" si="4"/>
        <v>0</v>
      </c>
    </row>
    <row r="35" spans="1:42" s="31" customFormat="1" x14ac:dyDescent="0.2">
      <c r="A35" s="31" t="s">
        <v>23</v>
      </c>
      <c r="B35" s="32"/>
      <c r="C35" s="33" t="str">
        <f>"IC"</f>
        <v>IC</v>
      </c>
      <c r="D35" s="34">
        <f t="shared" ref="D35:AP35" si="5">SUM(D18:D34)*-1</f>
        <v>0</v>
      </c>
      <c r="E35" s="34">
        <f t="shared" si="5"/>
        <v>0</v>
      </c>
      <c r="F35" s="34">
        <f t="shared" si="5"/>
        <v>0</v>
      </c>
      <c r="G35" s="34">
        <f t="shared" si="5"/>
        <v>0</v>
      </c>
      <c r="H35" s="34">
        <f t="shared" si="5"/>
        <v>0</v>
      </c>
      <c r="I35" s="34">
        <f t="shared" si="5"/>
        <v>0</v>
      </c>
      <c r="J35" s="34">
        <f t="shared" si="5"/>
        <v>0</v>
      </c>
      <c r="K35" s="34">
        <f t="shared" si="5"/>
        <v>0</v>
      </c>
      <c r="L35" s="34">
        <f t="shared" si="5"/>
        <v>0</v>
      </c>
      <c r="M35" s="34">
        <f t="shared" si="5"/>
        <v>-123.9</v>
      </c>
      <c r="N35" s="34">
        <f t="shared" si="5"/>
        <v>-158.05000000000001</v>
      </c>
      <c r="O35" s="34">
        <f t="shared" si="5"/>
        <v>-148.22</v>
      </c>
      <c r="P35" s="35">
        <f t="shared" si="5"/>
        <v>-430.16999999999996</v>
      </c>
      <c r="Q35" s="34">
        <f t="shared" si="5"/>
        <v>-212.52</v>
      </c>
      <c r="R35" s="34">
        <f t="shared" si="5"/>
        <v>-254.27</v>
      </c>
      <c r="S35" s="34">
        <f t="shared" si="5"/>
        <v>-243.55</v>
      </c>
      <c r="T35" s="34">
        <f t="shared" si="5"/>
        <v>-94</v>
      </c>
      <c r="U35" s="34">
        <f t="shared" si="5"/>
        <v>0</v>
      </c>
      <c r="V35" s="34">
        <f t="shared" si="5"/>
        <v>0</v>
      </c>
      <c r="W35" s="34">
        <f t="shared" si="5"/>
        <v>0</v>
      </c>
      <c r="X35" s="34">
        <f t="shared" si="5"/>
        <v>0</v>
      </c>
      <c r="Y35" s="34">
        <f t="shared" si="5"/>
        <v>0</v>
      </c>
      <c r="Z35" s="34">
        <f t="shared" si="5"/>
        <v>0</v>
      </c>
      <c r="AA35" s="34">
        <f t="shared" si="5"/>
        <v>0</v>
      </c>
      <c r="AB35" s="34">
        <f t="shared" si="5"/>
        <v>0</v>
      </c>
      <c r="AC35" s="35">
        <f t="shared" si="5"/>
        <v>-804.33999999999992</v>
      </c>
      <c r="AD35" s="34">
        <f t="shared" si="5"/>
        <v>0</v>
      </c>
      <c r="AE35" s="34">
        <f t="shared" si="5"/>
        <v>0</v>
      </c>
      <c r="AF35" s="34">
        <f t="shared" si="5"/>
        <v>0</v>
      </c>
      <c r="AG35" s="34">
        <f t="shared" si="5"/>
        <v>0</v>
      </c>
      <c r="AH35" s="34">
        <f t="shared" si="5"/>
        <v>0</v>
      </c>
      <c r="AI35" s="34">
        <f t="shared" si="5"/>
        <v>0</v>
      </c>
      <c r="AJ35" s="34">
        <f t="shared" si="5"/>
        <v>0</v>
      </c>
      <c r="AK35" s="34">
        <f t="shared" si="5"/>
        <v>0</v>
      </c>
      <c r="AL35" s="34">
        <f t="shared" si="5"/>
        <v>0</v>
      </c>
      <c r="AM35" s="34">
        <f t="shared" si="5"/>
        <v>0</v>
      </c>
      <c r="AN35" s="34">
        <f t="shared" si="5"/>
        <v>0</v>
      </c>
      <c r="AO35" s="34">
        <f t="shared" si="5"/>
        <v>0</v>
      </c>
      <c r="AP35" s="35">
        <f t="shared" si="5"/>
        <v>0</v>
      </c>
    </row>
    <row r="36" spans="1:42" s="3" customFormat="1" ht="12" thickBot="1" x14ac:dyDescent="0.25">
      <c r="B36" s="2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4"/>
      <c r="R36" s="4"/>
      <c r="S36" s="4"/>
      <c r="T36" s="4"/>
      <c r="U36" s="6"/>
      <c r="V36" s="4"/>
      <c r="W36" s="4"/>
      <c r="X36" s="4"/>
      <c r="Y36" s="4"/>
      <c r="Z36" s="4"/>
      <c r="AA36" s="4"/>
      <c r="AB36" s="4"/>
      <c r="AC36" s="5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5"/>
    </row>
    <row r="37" spans="1:42" s="19" customFormat="1" x14ac:dyDescent="0.2">
      <c r="A37" s="17" t="s">
        <v>50</v>
      </c>
      <c r="B37" s="18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1"/>
      <c r="Q37" s="20"/>
      <c r="R37" s="20"/>
      <c r="S37" s="20"/>
      <c r="T37" s="20"/>
      <c r="U37" s="22"/>
      <c r="V37" s="20"/>
      <c r="W37" s="20"/>
      <c r="X37" s="20"/>
      <c r="Y37" s="20"/>
      <c r="Z37" s="20"/>
      <c r="AA37" s="20"/>
      <c r="AB37" s="20"/>
      <c r="AC37" s="21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1"/>
    </row>
    <row r="38" spans="1:42" x14ac:dyDescent="0.2">
      <c r="A38" s="3">
        <v>403</v>
      </c>
      <c r="B38" s="2" t="s">
        <v>51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5">
        <f>SUM(D38:O38)</f>
        <v>0</v>
      </c>
      <c r="Q38" s="23">
        <v>0</v>
      </c>
      <c r="R38" s="23">
        <v>0</v>
      </c>
      <c r="S38" s="23">
        <v>0</v>
      </c>
      <c r="T38" s="23">
        <v>0</v>
      </c>
      <c r="U38" s="24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5">
        <f>SUM(Q38:AB38)</f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5">
        <f>SUM(AD38:AO38)</f>
        <v>0</v>
      </c>
    </row>
    <row r="39" spans="1:42" x14ac:dyDescent="0.2">
      <c r="A39" s="3">
        <v>402</v>
      </c>
      <c r="B39" s="2" t="s">
        <v>52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1000</v>
      </c>
      <c r="N39" s="23">
        <v>1000</v>
      </c>
      <c r="O39" s="23">
        <v>1000</v>
      </c>
      <c r="P39" s="5">
        <f>SUM(D39:O39)</f>
        <v>3000</v>
      </c>
      <c r="Q39" s="23">
        <v>1000</v>
      </c>
      <c r="R39" s="23">
        <v>1000</v>
      </c>
      <c r="S39" s="23">
        <v>1000</v>
      </c>
      <c r="T39" s="23">
        <v>1000</v>
      </c>
      <c r="U39" s="24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5">
        <f>SUM(Q39:AB39)</f>
        <v>4000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5">
        <f>SUM(AD39:AO39)</f>
        <v>0</v>
      </c>
    </row>
    <row r="40" spans="1:42" s="31" customFormat="1" x14ac:dyDescent="0.2">
      <c r="A40" s="31" t="s">
        <v>23</v>
      </c>
      <c r="B40" s="32"/>
      <c r="C40" s="33" t="str">
        <f>"WA"</f>
        <v>WA</v>
      </c>
      <c r="D40" s="34">
        <f t="shared" ref="D40:AP40" si="6">SUM(D38:D39)*-1</f>
        <v>0</v>
      </c>
      <c r="E40" s="34">
        <f t="shared" si="6"/>
        <v>0</v>
      </c>
      <c r="F40" s="34">
        <f t="shared" si="6"/>
        <v>0</v>
      </c>
      <c r="G40" s="34">
        <f t="shared" si="6"/>
        <v>0</v>
      </c>
      <c r="H40" s="34">
        <f t="shared" si="6"/>
        <v>0</v>
      </c>
      <c r="I40" s="34">
        <f t="shared" si="6"/>
        <v>0</v>
      </c>
      <c r="J40" s="34">
        <f t="shared" si="6"/>
        <v>0</v>
      </c>
      <c r="K40" s="34">
        <f t="shared" si="6"/>
        <v>0</v>
      </c>
      <c r="L40" s="34">
        <f t="shared" si="6"/>
        <v>0</v>
      </c>
      <c r="M40" s="34">
        <f t="shared" si="6"/>
        <v>-1000</v>
      </c>
      <c r="N40" s="34">
        <f t="shared" si="6"/>
        <v>-1000</v>
      </c>
      <c r="O40" s="34">
        <f t="shared" si="6"/>
        <v>-1000</v>
      </c>
      <c r="P40" s="35">
        <f t="shared" si="6"/>
        <v>-3000</v>
      </c>
      <c r="Q40" s="34">
        <f t="shared" si="6"/>
        <v>-1000</v>
      </c>
      <c r="R40" s="34">
        <f t="shared" si="6"/>
        <v>-1000</v>
      </c>
      <c r="S40" s="34">
        <f t="shared" si="6"/>
        <v>-1000</v>
      </c>
      <c r="T40" s="34">
        <f t="shared" si="6"/>
        <v>-1000</v>
      </c>
      <c r="U40" s="34">
        <f t="shared" si="6"/>
        <v>0</v>
      </c>
      <c r="V40" s="34">
        <f t="shared" si="6"/>
        <v>0</v>
      </c>
      <c r="W40" s="34">
        <f t="shared" si="6"/>
        <v>0</v>
      </c>
      <c r="X40" s="34">
        <f t="shared" si="6"/>
        <v>0</v>
      </c>
      <c r="Y40" s="34">
        <f t="shared" si="6"/>
        <v>0</v>
      </c>
      <c r="Z40" s="34">
        <f t="shared" si="6"/>
        <v>0</v>
      </c>
      <c r="AA40" s="34">
        <f t="shared" si="6"/>
        <v>0</v>
      </c>
      <c r="AB40" s="34">
        <f t="shared" si="6"/>
        <v>0</v>
      </c>
      <c r="AC40" s="35">
        <f t="shared" si="6"/>
        <v>-4000</v>
      </c>
      <c r="AD40" s="34">
        <f t="shared" si="6"/>
        <v>0</v>
      </c>
      <c r="AE40" s="34">
        <f t="shared" si="6"/>
        <v>0</v>
      </c>
      <c r="AF40" s="34">
        <f t="shared" si="6"/>
        <v>0</v>
      </c>
      <c r="AG40" s="34">
        <f t="shared" si="6"/>
        <v>0</v>
      </c>
      <c r="AH40" s="34">
        <f t="shared" si="6"/>
        <v>0</v>
      </c>
      <c r="AI40" s="34">
        <f t="shared" si="6"/>
        <v>0</v>
      </c>
      <c r="AJ40" s="34">
        <f t="shared" si="6"/>
        <v>0</v>
      </c>
      <c r="AK40" s="34">
        <f t="shared" si="6"/>
        <v>0</v>
      </c>
      <c r="AL40" s="34">
        <f t="shared" si="6"/>
        <v>0</v>
      </c>
      <c r="AM40" s="34">
        <f t="shared" si="6"/>
        <v>0</v>
      </c>
      <c r="AN40" s="34">
        <f t="shared" si="6"/>
        <v>0</v>
      </c>
      <c r="AO40" s="34">
        <f t="shared" si="6"/>
        <v>0</v>
      </c>
      <c r="AP40" s="35">
        <f t="shared" si="6"/>
        <v>0</v>
      </c>
    </row>
    <row r="41" spans="1:42" s="3" customFormat="1" ht="12" thickBot="1" x14ac:dyDescent="0.25">
      <c r="B41" s="2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4"/>
      <c r="R41" s="4"/>
      <c r="S41" s="4"/>
      <c r="T41" s="4"/>
      <c r="U41" s="6"/>
      <c r="V41" s="4"/>
      <c r="W41" s="4"/>
      <c r="X41" s="4"/>
      <c r="Y41" s="4"/>
      <c r="Z41" s="4"/>
      <c r="AA41" s="4"/>
      <c r="AB41" s="4"/>
      <c r="AC41" s="5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5"/>
    </row>
    <row r="42" spans="1:42" s="19" customFormat="1" x14ac:dyDescent="0.2">
      <c r="A42" s="17" t="s">
        <v>53</v>
      </c>
      <c r="B42" s="18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1"/>
      <c r="Q42" s="20"/>
      <c r="R42" s="20"/>
      <c r="S42" s="20"/>
      <c r="T42" s="20"/>
      <c r="U42" s="22"/>
      <c r="V42" s="20"/>
      <c r="W42" s="20"/>
      <c r="X42" s="20"/>
      <c r="Y42" s="20"/>
      <c r="Z42" s="20"/>
      <c r="AA42" s="20"/>
      <c r="AB42" s="20"/>
      <c r="AC42" s="21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1"/>
    </row>
    <row r="43" spans="1:42" x14ac:dyDescent="0.2">
      <c r="A43" s="3">
        <v>302</v>
      </c>
      <c r="B43" s="2" t="s">
        <v>54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5">
        <f>SUM(D43:O43)</f>
        <v>0</v>
      </c>
      <c r="Q43" s="23">
        <v>0</v>
      </c>
      <c r="R43" s="23">
        <v>0</v>
      </c>
      <c r="S43" s="23">
        <v>0</v>
      </c>
      <c r="T43" s="23">
        <v>0</v>
      </c>
      <c r="U43" s="24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5">
        <f>SUM(Q43:AB43)</f>
        <v>0</v>
      </c>
      <c r="AD43" s="23">
        <v>0</v>
      </c>
      <c r="AE43" s="23">
        <v>0</v>
      </c>
      <c r="AF43" s="23">
        <v>0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5">
        <f>SUM(AD43:AO43)</f>
        <v>0</v>
      </c>
    </row>
    <row r="44" spans="1:42" s="31" customFormat="1" x14ac:dyDescent="0.2">
      <c r="A44" s="31" t="s">
        <v>23</v>
      </c>
      <c r="B44" s="32"/>
      <c r="C44" s="33" t="str">
        <f>"BP"</f>
        <v>BP</v>
      </c>
      <c r="D44" s="34">
        <f t="shared" ref="D44:AP44" si="7">SUM(D43:D43)*-1</f>
        <v>0</v>
      </c>
      <c r="E44" s="34">
        <f t="shared" si="7"/>
        <v>0</v>
      </c>
      <c r="F44" s="34">
        <f t="shared" si="7"/>
        <v>0</v>
      </c>
      <c r="G44" s="34">
        <f t="shared" si="7"/>
        <v>0</v>
      </c>
      <c r="H44" s="34">
        <f t="shared" si="7"/>
        <v>0</v>
      </c>
      <c r="I44" s="34">
        <f t="shared" si="7"/>
        <v>0</v>
      </c>
      <c r="J44" s="34">
        <f t="shared" si="7"/>
        <v>0</v>
      </c>
      <c r="K44" s="34">
        <f t="shared" si="7"/>
        <v>0</v>
      </c>
      <c r="L44" s="34">
        <f t="shared" si="7"/>
        <v>0</v>
      </c>
      <c r="M44" s="34">
        <f t="shared" si="7"/>
        <v>0</v>
      </c>
      <c r="N44" s="34">
        <f t="shared" si="7"/>
        <v>0</v>
      </c>
      <c r="O44" s="34">
        <f t="shared" si="7"/>
        <v>0</v>
      </c>
      <c r="P44" s="35">
        <f t="shared" si="7"/>
        <v>0</v>
      </c>
      <c r="Q44" s="34">
        <f t="shared" si="7"/>
        <v>0</v>
      </c>
      <c r="R44" s="34">
        <f t="shared" si="7"/>
        <v>0</v>
      </c>
      <c r="S44" s="34">
        <f t="shared" si="7"/>
        <v>0</v>
      </c>
      <c r="T44" s="34">
        <f t="shared" si="7"/>
        <v>0</v>
      </c>
      <c r="U44" s="34">
        <f t="shared" si="7"/>
        <v>0</v>
      </c>
      <c r="V44" s="34">
        <f t="shared" si="7"/>
        <v>0</v>
      </c>
      <c r="W44" s="34">
        <f t="shared" si="7"/>
        <v>0</v>
      </c>
      <c r="X44" s="34">
        <f t="shared" si="7"/>
        <v>0</v>
      </c>
      <c r="Y44" s="34">
        <f t="shared" si="7"/>
        <v>0</v>
      </c>
      <c r="Z44" s="34">
        <f t="shared" si="7"/>
        <v>0</v>
      </c>
      <c r="AA44" s="34">
        <f t="shared" si="7"/>
        <v>0</v>
      </c>
      <c r="AB44" s="34">
        <f t="shared" si="7"/>
        <v>0</v>
      </c>
      <c r="AC44" s="35">
        <f t="shared" si="7"/>
        <v>0</v>
      </c>
      <c r="AD44" s="34">
        <f t="shared" si="7"/>
        <v>0</v>
      </c>
      <c r="AE44" s="34">
        <f t="shared" si="7"/>
        <v>0</v>
      </c>
      <c r="AF44" s="34">
        <f t="shared" si="7"/>
        <v>0</v>
      </c>
      <c r="AG44" s="34">
        <f t="shared" si="7"/>
        <v>0</v>
      </c>
      <c r="AH44" s="34">
        <f t="shared" si="7"/>
        <v>0</v>
      </c>
      <c r="AI44" s="34">
        <f t="shared" si="7"/>
        <v>0</v>
      </c>
      <c r="AJ44" s="34">
        <f t="shared" si="7"/>
        <v>0</v>
      </c>
      <c r="AK44" s="34">
        <f t="shared" si="7"/>
        <v>0</v>
      </c>
      <c r="AL44" s="34">
        <f t="shared" si="7"/>
        <v>0</v>
      </c>
      <c r="AM44" s="34">
        <f t="shared" si="7"/>
        <v>0</v>
      </c>
      <c r="AN44" s="34">
        <f t="shared" si="7"/>
        <v>0</v>
      </c>
      <c r="AO44" s="34">
        <f t="shared" si="7"/>
        <v>0</v>
      </c>
      <c r="AP44" s="35">
        <f t="shared" si="7"/>
        <v>0</v>
      </c>
    </row>
    <row r="45" spans="1:42" s="3" customFormat="1" ht="12" thickBot="1" x14ac:dyDescent="0.25">
      <c r="B45" s="2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4"/>
      <c r="R45" s="4"/>
      <c r="S45" s="4"/>
      <c r="T45" s="4"/>
      <c r="U45" s="6"/>
      <c r="V45" s="4"/>
      <c r="W45" s="4"/>
      <c r="X45" s="4"/>
      <c r="Y45" s="4"/>
      <c r="Z45" s="4"/>
      <c r="AA45" s="4"/>
      <c r="AB45" s="4"/>
      <c r="AC45" s="5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5"/>
    </row>
    <row r="46" spans="1:42" s="19" customFormat="1" x14ac:dyDescent="0.2">
      <c r="A46" s="17" t="s">
        <v>55</v>
      </c>
      <c r="B46" s="18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1"/>
      <c r="Q46" s="20"/>
      <c r="R46" s="20"/>
      <c r="S46" s="20"/>
      <c r="T46" s="20"/>
      <c r="U46" s="22"/>
      <c r="V46" s="20"/>
      <c r="W46" s="20"/>
      <c r="X46" s="20"/>
      <c r="Y46" s="20"/>
      <c r="Z46" s="20"/>
      <c r="AA46" s="20"/>
      <c r="AB46" s="20"/>
      <c r="AC46" s="21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1"/>
    </row>
    <row r="47" spans="1:42" x14ac:dyDescent="0.2">
      <c r="A47" s="3">
        <v>304</v>
      </c>
      <c r="B47" s="2" t="s">
        <v>56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5">
        <f>SUM(D47:O47)</f>
        <v>0</v>
      </c>
      <c r="Q47" s="23">
        <v>0</v>
      </c>
      <c r="R47" s="23">
        <v>0</v>
      </c>
      <c r="S47" s="23">
        <v>0</v>
      </c>
      <c r="T47" s="23">
        <v>0</v>
      </c>
      <c r="U47" s="24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5">
        <f>SUM(Q47:AB47)</f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0</v>
      </c>
      <c r="AP47" s="5">
        <f>SUM(AD47:AO47)</f>
        <v>0</v>
      </c>
    </row>
    <row r="48" spans="1:42" s="26" customFormat="1" x14ac:dyDescent="0.2">
      <c r="A48" s="26" t="s">
        <v>23</v>
      </c>
      <c r="B48" s="27"/>
      <c r="C48" s="28" t="str">
        <f>"BR"</f>
        <v>BR</v>
      </c>
      <c r="D48" s="29">
        <f t="shared" ref="D48:AP48" si="8">SUM(D47:D47)</f>
        <v>0</v>
      </c>
      <c r="E48" s="29">
        <f t="shared" si="8"/>
        <v>0</v>
      </c>
      <c r="F48" s="29">
        <f t="shared" si="8"/>
        <v>0</v>
      </c>
      <c r="G48" s="29">
        <f t="shared" si="8"/>
        <v>0</v>
      </c>
      <c r="H48" s="29">
        <f t="shared" si="8"/>
        <v>0</v>
      </c>
      <c r="I48" s="29">
        <f t="shared" si="8"/>
        <v>0</v>
      </c>
      <c r="J48" s="29">
        <f t="shared" si="8"/>
        <v>0</v>
      </c>
      <c r="K48" s="29">
        <f t="shared" si="8"/>
        <v>0</v>
      </c>
      <c r="L48" s="29">
        <f t="shared" si="8"/>
        <v>0</v>
      </c>
      <c r="M48" s="29">
        <f t="shared" si="8"/>
        <v>0</v>
      </c>
      <c r="N48" s="29">
        <f t="shared" si="8"/>
        <v>0</v>
      </c>
      <c r="O48" s="29">
        <f t="shared" si="8"/>
        <v>0</v>
      </c>
      <c r="P48" s="30">
        <f t="shared" si="8"/>
        <v>0</v>
      </c>
      <c r="Q48" s="29">
        <f t="shared" si="8"/>
        <v>0</v>
      </c>
      <c r="R48" s="29">
        <f t="shared" si="8"/>
        <v>0</v>
      </c>
      <c r="S48" s="29">
        <f t="shared" si="8"/>
        <v>0</v>
      </c>
      <c r="T48" s="29">
        <f t="shared" si="8"/>
        <v>0</v>
      </c>
      <c r="U48" s="29">
        <f t="shared" si="8"/>
        <v>0</v>
      </c>
      <c r="V48" s="29">
        <f t="shared" si="8"/>
        <v>0</v>
      </c>
      <c r="W48" s="29">
        <f t="shared" si="8"/>
        <v>0</v>
      </c>
      <c r="X48" s="29">
        <f t="shared" si="8"/>
        <v>0</v>
      </c>
      <c r="Y48" s="29">
        <f t="shared" si="8"/>
        <v>0</v>
      </c>
      <c r="Z48" s="29">
        <f t="shared" si="8"/>
        <v>0</v>
      </c>
      <c r="AA48" s="29">
        <f t="shared" si="8"/>
        <v>0</v>
      </c>
      <c r="AB48" s="29">
        <f t="shared" si="8"/>
        <v>0</v>
      </c>
      <c r="AC48" s="30">
        <f t="shared" si="8"/>
        <v>0</v>
      </c>
      <c r="AD48" s="29">
        <f t="shared" si="8"/>
        <v>0</v>
      </c>
      <c r="AE48" s="29">
        <f t="shared" si="8"/>
        <v>0</v>
      </c>
      <c r="AF48" s="29">
        <f t="shared" si="8"/>
        <v>0</v>
      </c>
      <c r="AG48" s="29">
        <f t="shared" si="8"/>
        <v>0</v>
      </c>
      <c r="AH48" s="29">
        <f t="shared" si="8"/>
        <v>0</v>
      </c>
      <c r="AI48" s="29">
        <f t="shared" si="8"/>
        <v>0</v>
      </c>
      <c r="AJ48" s="29">
        <f t="shared" si="8"/>
        <v>0</v>
      </c>
      <c r="AK48" s="29">
        <f t="shared" si="8"/>
        <v>0</v>
      </c>
      <c r="AL48" s="29">
        <f t="shared" si="8"/>
        <v>0</v>
      </c>
      <c r="AM48" s="29">
        <f t="shared" si="8"/>
        <v>0</v>
      </c>
      <c r="AN48" s="29">
        <f t="shared" si="8"/>
        <v>0</v>
      </c>
      <c r="AO48" s="29">
        <f t="shared" si="8"/>
        <v>0</v>
      </c>
      <c r="AP48" s="30">
        <f t="shared" si="8"/>
        <v>0</v>
      </c>
    </row>
    <row r="49" spans="1:42" s="3" customFormat="1" ht="12" thickBot="1" x14ac:dyDescent="0.25">
      <c r="B49" s="2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  <c r="Q49" s="4"/>
      <c r="R49" s="4"/>
      <c r="S49" s="4"/>
      <c r="T49" s="4"/>
      <c r="U49" s="6"/>
      <c r="V49" s="4"/>
      <c r="W49" s="4"/>
      <c r="X49" s="4"/>
      <c r="Y49" s="4"/>
      <c r="Z49" s="4"/>
      <c r="AA49" s="4"/>
      <c r="AB49" s="4"/>
      <c r="AC49" s="5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5"/>
    </row>
    <row r="50" spans="1:42" s="19" customFormat="1" x14ac:dyDescent="0.2">
      <c r="A50" s="17" t="s">
        <v>57</v>
      </c>
      <c r="B50" s="18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1"/>
      <c r="Q50" s="20"/>
      <c r="R50" s="20"/>
      <c r="S50" s="20"/>
      <c r="T50" s="20"/>
      <c r="U50" s="22"/>
      <c r="V50" s="20"/>
      <c r="W50" s="20"/>
      <c r="X50" s="20"/>
      <c r="Y50" s="20"/>
      <c r="Z50" s="20"/>
      <c r="AA50" s="20"/>
      <c r="AB50" s="20"/>
      <c r="AC50" s="21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1"/>
    </row>
    <row r="51" spans="1:42" x14ac:dyDescent="0.2">
      <c r="A51" s="3">
        <v>401</v>
      </c>
      <c r="B51" s="2" t="s">
        <v>57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5">
        <f>SUM(D51:O51)</f>
        <v>0</v>
      </c>
      <c r="Q51" s="23">
        <v>0</v>
      </c>
      <c r="R51" s="23">
        <v>0</v>
      </c>
      <c r="S51" s="23">
        <v>0</v>
      </c>
      <c r="T51" s="23">
        <v>0</v>
      </c>
      <c r="U51" s="24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5">
        <f>SUM(Q51:AB51)</f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5">
        <f>SUM(AD51:AO51)</f>
        <v>0</v>
      </c>
    </row>
    <row r="52" spans="1:42" s="31" customFormat="1" x14ac:dyDescent="0.2">
      <c r="A52" s="31" t="s">
        <v>23</v>
      </c>
      <c r="B52" s="32"/>
      <c r="C52" s="33" t="str">
        <f>"DI"</f>
        <v>DI</v>
      </c>
      <c r="D52" s="34">
        <f t="shared" ref="D52:AP52" si="9">SUM(D51:D51)*-1</f>
        <v>0</v>
      </c>
      <c r="E52" s="34">
        <f t="shared" si="9"/>
        <v>0</v>
      </c>
      <c r="F52" s="34">
        <f t="shared" si="9"/>
        <v>0</v>
      </c>
      <c r="G52" s="34">
        <f t="shared" si="9"/>
        <v>0</v>
      </c>
      <c r="H52" s="34">
        <f t="shared" si="9"/>
        <v>0</v>
      </c>
      <c r="I52" s="34">
        <f t="shared" si="9"/>
        <v>0</v>
      </c>
      <c r="J52" s="34">
        <f t="shared" si="9"/>
        <v>0</v>
      </c>
      <c r="K52" s="34">
        <f t="shared" si="9"/>
        <v>0</v>
      </c>
      <c r="L52" s="34">
        <f t="shared" si="9"/>
        <v>0</v>
      </c>
      <c r="M52" s="34">
        <f t="shared" si="9"/>
        <v>0</v>
      </c>
      <c r="N52" s="34">
        <f t="shared" si="9"/>
        <v>0</v>
      </c>
      <c r="O52" s="34">
        <f t="shared" si="9"/>
        <v>0</v>
      </c>
      <c r="P52" s="35">
        <f t="shared" si="9"/>
        <v>0</v>
      </c>
      <c r="Q52" s="34">
        <f t="shared" si="9"/>
        <v>0</v>
      </c>
      <c r="R52" s="34">
        <f t="shared" si="9"/>
        <v>0</v>
      </c>
      <c r="S52" s="34">
        <f t="shared" si="9"/>
        <v>0</v>
      </c>
      <c r="T52" s="34">
        <f t="shared" si="9"/>
        <v>0</v>
      </c>
      <c r="U52" s="34">
        <f t="shared" si="9"/>
        <v>0</v>
      </c>
      <c r="V52" s="34">
        <f t="shared" si="9"/>
        <v>0</v>
      </c>
      <c r="W52" s="34">
        <f t="shared" si="9"/>
        <v>0</v>
      </c>
      <c r="X52" s="34">
        <f t="shared" si="9"/>
        <v>0</v>
      </c>
      <c r="Y52" s="34">
        <f t="shared" si="9"/>
        <v>0</v>
      </c>
      <c r="Z52" s="34">
        <f t="shared" si="9"/>
        <v>0</v>
      </c>
      <c r="AA52" s="34">
        <f t="shared" si="9"/>
        <v>0</v>
      </c>
      <c r="AB52" s="34">
        <f t="shared" si="9"/>
        <v>0</v>
      </c>
      <c r="AC52" s="35">
        <f t="shared" si="9"/>
        <v>0</v>
      </c>
      <c r="AD52" s="34">
        <f t="shared" si="9"/>
        <v>0</v>
      </c>
      <c r="AE52" s="34">
        <f t="shared" si="9"/>
        <v>0</v>
      </c>
      <c r="AF52" s="34">
        <f t="shared" si="9"/>
        <v>0</v>
      </c>
      <c r="AG52" s="34">
        <f t="shared" si="9"/>
        <v>0</v>
      </c>
      <c r="AH52" s="34">
        <f t="shared" si="9"/>
        <v>0</v>
      </c>
      <c r="AI52" s="34">
        <f t="shared" si="9"/>
        <v>0</v>
      </c>
      <c r="AJ52" s="34">
        <f t="shared" si="9"/>
        <v>0</v>
      </c>
      <c r="AK52" s="34">
        <f t="shared" si="9"/>
        <v>0</v>
      </c>
      <c r="AL52" s="34">
        <f t="shared" si="9"/>
        <v>0</v>
      </c>
      <c r="AM52" s="34">
        <f t="shared" si="9"/>
        <v>0</v>
      </c>
      <c r="AN52" s="34">
        <f t="shared" si="9"/>
        <v>0</v>
      </c>
      <c r="AO52" s="34">
        <f t="shared" si="9"/>
        <v>0</v>
      </c>
      <c r="AP52" s="35">
        <f t="shared" si="9"/>
        <v>0</v>
      </c>
    </row>
    <row r="53" spans="1:42" s="3" customFormat="1" ht="12" thickBot="1" x14ac:dyDescent="0.25">
      <c r="B53" s="2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  <c r="Q53" s="4"/>
      <c r="R53" s="4"/>
      <c r="S53" s="4"/>
      <c r="T53" s="4"/>
      <c r="U53" s="6"/>
      <c r="V53" s="4"/>
      <c r="W53" s="4"/>
      <c r="X53" s="4"/>
      <c r="Y53" s="4"/>
      <c r="Z53" s="4"/>
      <c r="AA53" s="4"/>
      <c r="AB53" s="4"/>
      <c r="AC53" s="5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5"/>
    </row>
    <row r="54" spans="1:42" s="19" customFormat="1" x14ac:dyDescent="0.2">
      <c r="A54" s="17" t="s">
        <v>94</v>
      </c>
      <c r="B54" s="18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1"/>
      <c r="Q54" s="20"/>
      <c r="R54" s="20"/>
      <c r="S54" s="20"/>
      <c r="T54" s="20"/>
      <c r="U54" s="22"/>
      <c r="V54" s="20"/>
      <c r="W54" s="20"/>
      <c r="X54" s="20"/>
      <c r="Y54" s="20"/>
      <c r="Z54" s="20"/>
      <c r="AA54" s="20"/>
      <c r="AB54" s="20"/>
      <c r="AC54" s="21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1"/>
    </row>
    <row r="55" spans="1:42" x14ac:dyDescent="0.2">
      <c r="A55" s="3">
        <v>214</v>
      </c>
      <c r="B55" s="2" t="s">
        <v>95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5">
        <f>SUM(D55:O55)</f>
        <v>0</v>
      </c>
      <c r="Q55" s="23">
        <v>0</v>
      </c>
      <c r="R55" s="23">
        <v>0</v>
      </c>
      <c r="S55" s="23">
        <v>0</v>
      </c>
      <c r="T55" s="23">
        <v>0</v>
      </c>
      <c r="U55" s="24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5">
        <f>SUM(Q55:AB55)</f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5">
        <f>SUM(AD55:AO55)</f>
        <v>0</v>
      </c>
    </row>
    <row r="56" spans="1:42" x14ac:dyDescent="0.2">
      <c r="A56" s="3">
        <v>215</v>
      </c>
      <c r="B56" s="2" t="s">
        <v>96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5">
        <f>SUM(D56:O56)</f>
        <v>0</v>
      </c>
      <c r="Q56" s="23">
        <v>0</v>
      </c>
      <c r="R56" s="23">
        <v>0</v>
      </c>
      <c r="S56" s="23">
        <v>0</v>
      </c>
      <c r="T56" s="23">
        <v>0</v>
      </c>
      <c r="U56" s="24">
        <v>0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5">
        <f>SUM(Q56:AB56)</f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5">
        <f>SUM(AD56:AO56)</f>
        <v>0</v>
      </c>
    </row>
    <row r="57" spans="1:42" s="45" customFormat="1" x14ac:dyDescent="0.2">
      <c r="A57" s="45" t="s">
        <v>23</v>
      </c>
      <c r="B57" s="46"/>
      <c r="C57" s="47" t="str">
        <f>"IV"</f>
        <v>IV</v>
      </c>
      <c r="D57" s="48">
        <f t="shared" ref="D57:AP57" si="10">SUM(D55:D56)</f>
        <v>0</v>
      </c>
      <c r="E57" s="48">
        <f t="shared" si="10"/>
        <v>0</v>
      </c>
      <c r="F57" s="48">
        <f t="shared" si="10"/>
        <v>0</v>
      </c>
      <c r="G57" s="48">
        <f t="shared" si="10"/>
        <v>0</v>
      </c>
      <c r="H57" s="48">
        <f t="shared" si="10"/>
        <v>0</v>
      </c>
      <c r="I57" s="48">
        <f t="shared" si="10"/>
        <v>0</v>
      </c>
      <c r="J57" s="48">
        <f t="shared" si="10"/>
        <v>0</v>
      </c>
      <c r="K57" s="48">
        <f t="shared" si="10"/>
        <v>0</v>
      </c>
      <c r="L57" s="48">
        <f t="shared" si="10"/>
        <v>0</v>
      </c>
      <c r="M57" s="48">
        <f t="shared" si="10"/>
        <v>0</v>
      </c>
      <c r="N57" s="48">
        <f t="shared" si="10"/>
        <v>0</v>
      </c>
      <c r="O57" s="48">
        <f t="shared" si="10"/>
        <v>0</v>
      </c>
      <c r="P57" s="49">
        <f t="shared" si="10"/>
        <v>0</v>
      </c>
      <c r="Q57" s="48">
        <f t="shared" si="10"/>
        <v>0</v>
      </c>
      <c r="R57" s="48">
        <f t="shared" si="10"/>
        <v>0</v>
      </c>
      <c r="S57" s="48">
        <f t="shared" si="10"/>
        <v>0</v>
      </c>
      <c r="T57" s="48">
        <f t="shared" si="10"/>
        <v>0</v>
      </c>
      <c r="U57" s="48">
        <f t="shared" si="10"/>
        <v>0</v>
      </c>
      <c r="V57" s="48">
        <f t="shared" si="10"/>
        <v>0</v>
      </c>
      <c r="W57" s="48">
        <f t="shared" si="10"/>
        <v>0</v>
      </c>
      <c r="X57" s="48">
        <f t="shared" si="10"/>
        <v>0</v>
      </c>
      <c r="Y57" s="48">
        <f t="shared" si="10"/>
        <v>0</v>
      </c>
      <c r="Z57" s="48">
        <f t="shared" si="10"/>
        <v>0</v>
      </c>
      <c r="AA57" s="48">
        <f t="shared" si="10"/>
        <v>0</v>
      </c>
      <c r="AB57" s="48">
        <f t="shared" si="10"/>
        <v>0</v>
      </c>
      <c r="AC57" s="49">
        <f t="shared" si="10"/>
        <v>0</v>
      </c>
      <c r="AD57" s="48">
        <f t="shared" si="10"/>
        <v>0</v>
      </c>
      <c r="AE57" s="48">
        <f t="shared" si="10"/>
        <v>0</v>
      </c>
      <c r="AF57" s="48">
        <f t="shared" si="10"/>
        <v>0</v>
      </c>
      <c r="AG57" s="48">
        <f t="shared" si="10"/>
        <v>0</v>
      </c>
      <c r="AH57" s="48">
        <f t="shared" si="10"/>
        <v>0</v>
      </c>
      <c r="AI57" s="48">
        <f t="shared" si="10"/>
        <v>0</v>
      </c>
      <c r="AJ57" s="48">
        <f t="shared" si="10"/>
        <v>0</v>
      </c>
      <c r="AK57" s="48">
        <f t="shared" si="10"/>
        <v>0</v>
      </c>
      <c r="AL57" s="48">
        <f t="shared" si="10"/>
        <v>0</v>
      </c>
      <c r="AM57" s="48">
        <f t="shared" si="10"/>
        <v>0</v>
      </c>
      <c r="AN57" s="48">
        <f t="shared" si="10"/>
        <v>0</v>
      </c>
      <c r="AO57" s="48">
        <f t="shared" si="10"/>
        <v>0</v>
      </c>
      <c r="AP57" s="49">
        <f t="shared" si="10"/>
        <v>0</v>
      </c>
    </row>
    <row r="59" spans="1:42" s="36" customFormat="1" x14ac:dyDescent="0.2">
      <c r="A59" s="36" t="s">
        <v>58</v>
      </c>
      <c r="B59" s="37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9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9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9"/>
    </row>
    <row r="60" spans="1:42" s="3" customFormat="1" x14ac:dyDescent="0.2">
      <c r="A60" s="3" t="s">
        <v>24</v>
      </c>
      <c r="B60" s="2"/>
      <c r="D60" s="4">
        <f t="shared" ref="D60:AP60" si="11">D10</f>
        <v>0</v>
      </c>
      <c r="E60" s="4">
        <f t="shared" si="11"/>
        <v>0</v>
      </c>
      <c r="F60" s="4">
        <f t="shared" si="11"/>
        <v>0</v>
      </c>
      <c r="G60" s="4">
        <f t="shared" si="11"/>
        <v>0</v>
      </c>
      <c r="H60" s="4">
        <f t="shared" si="11"/>
        <v>0</v>
      </c>
      <c r="I60" s="4">
        <f t="shared" si="11"/>
        <v>0</v>
      </c>
      <c r="J60" s="4">
        <f t="shared" si="11"/>
        <v>0</v>
      </c>
      <c r="K60" s="4">
        <f t="shared" si="11"/>
        <v>0</v>
      </c>
      <c r="L60" s="4">
        <f t="shared" si="11"/>
        <v>0</v>
      </c>
      <c r="M60" s="4">
        <f t="shared" si="11"/>
        <v>2000</v>
      </c>
      <c r="N60" s="4">
        <f t="shared" si="11"/>
        <v>2000</v>
      </c>
      <c r="O60" s="4">
        <f t="shared" si="11"/>
        <v>20500</v>
      </c>
      <c r="P60" s="5">
        <f t="shared" si="11"/>
        <v>24500</v>
      </c>
      <c r="Q60" s="4">
        <f t="shared" si="11"/>
        <v>2000</v>
      </c>
      <c r="R60" s="4">
        <f t="shared" si="11"/>
        <v>2000</v>
      </c>
      <c r="S60" s="4">
        <f t="shared" si="11"/>
        <v>2000</v>
      </c>
      <c r="T60" s="4">
        <f t="shared" si="11"/>
        <v>0</v>
      </c>
      <c r="U60" s="6">
        <f t="shared" si="11"/>
        <v>0</v>
      </c>
      <c r="V60" s="4">
        <f t="shared" si="11"/>
        <v>0</v>
      </c>
      <c r="W60" s="4">
        <f t="shared" si="11"/>
        <v>0</v>
      </c>
      <c r="X60" s="4">
        <f t="shared" si="11"/>
        <v>0</v>
      </c>
      <c r="Y60" s="4">
        <f t="shared" si="11"/>
        <v>0</v>
      </c>
      <c r="Z60" s="4">
        <f t="shared" si="11"/>
        <v>0</v>
      </c>
      <c r="AA60" s="4">
        <f t="shared" si="11"/>
        <v>0</v>
      </c>
      <c r="AB60" s="4">
        <f t="shared" si="11"/>
        <v>0</v>
      </c>
      <c r="AC60" s="5">
        <f t="shared" si="11"/>
        <v>6000</v>
      </c>
      <c r="AD60" s="4">
        <f t="shared" si="11"/>
        <v>0</v>
      </c>
      <c r="AE60" s="4">
        <f t="shared" si="11"/>
        <v>0</v>
      </c>
      <c r="AF60" s="4">
        <f t="shared" si="11"/>
        <v>0</v>
      </c>
      <c r="AG60" s="4">
        <f t="shared" si="11"/>
        <v>0</v>
      </c>
      <c r="AH60" s="4">
        <f t="shared" si="11"/>
        <v>0</v>
      </c>
      <c r="AI60" s="4">
        <f t="shared" si="11"/>
        <v>0</v>
      </c>
      <c r="AJ60" s="4">
        <f t="shared" si="11"/>
        <v>0</v>
      </c>
      <c r="AK60" s="4">
        <f t="shared" si="11"/>
        <v>0</v>
      </c>
      <c r="AL60" s="4">
        <f t="shared" si="11"/>
        <v>0</v>
      </c>
      <c r="AM60" s="4">
        <f t="shared" si="11"/>
        <v>0</v>
      </c>
      <c r="AN60" s="4">
        <f t="shared" si="11"/>
        <v>0</v>
      </c>
      <c r="AO60" s="4">
        <f t="shared" si="11"/>
        <v>0</v>
      </c>
      <c r="AP60" s="5">
        <f t="shared" si="11"/>
        <v>0</v>
      </c>
    </row>
    <row r="61" spans="1:42" s="3" customFormat="1" x14ac:dyDescent="0.2">
      <c r="A61" s="3" t="s">
        <v>29</v>
      </c>
      <c r="B61" s="2"/>
      <c r="D61" s="4">
        <f t="shared" ref="D61:AP61" si="12">D15</f>
        <v>0</v>
      </c>
      <c r="E61" s="4">
        <f t="shared" si="12"/>
        <v>0</v>
      </c>
      <c r="F61" s="4">
        <f t="shared" si="12"/>
        <v>0</v>
      </c>
      <c r="G61" s="4">
        <f t="shared" si="12"/>
        <v>0</v>
      </c>
      <c r="H61" s="4">
        <f t="shared" si="12"/>
        <v>0</v>
      </c>
      <c r="I61" s="4">
        <f t="shared" si="12"/>
        <v>0</v>
      </c>
      <c r="J61" s="4">
        <f t="shared" si="12"/>
        <v>0</v>
      </c>
      <c r="K61" s="4">
        <f t="shared" si="12"/>
        <v>0</v>
      </c>
      <c r="L61" s="4">
        <f t="shared" si="12"/>
        <v>0</v>
      </c>
      <c r="M61" s="4">
        <f t="shared" si="12"/>
        <v>-800</v>
      </c>
      <c r="N61" s="4">
        <f t="shared" si="12"/>
        <v>-800</v>
      </c>
      <c r="O61" s="4">
        <f t="shared" si="12"/>
        <v>-16550</v>
      </c>
      <c r="P61" s="5">
        <f t="shared" si="12"/>
        <v>-18150</v>
      </c>
      <c r="Q61" s="4">
        <f t="shared" si="12"/>
        <v>-800</v>
      </c>
      <c r="R61" s="4">
        <f t="shared" si="12"/>
        <v>-800</v>
      </c>
      <c r="S61" s="4">
        <f t="shared" si="12"/>
        <v>-800</v>
      </c>
      <c r="T61" s="4">
        <f t="shared" si="12"/>
        <v>0</v>
      </c>
      <c r="U61" s="6">
        <f t="shared" si="12"/>
        <v>0</v>
      </c>
      <c r="V61" s="4">
        <f t="shared" si="12"/>
        <v>0</v>
      </c>
      <c r="W61" s="4">
        <f t="shared" si="12"/>
        <v>0</v>
      </c>
      <c r="X61" s="4">
        <f t="shared" si="12"/>
        <v>0</v>
      </c>
      <c r="Y61" s="4">
        <f t="shared" si="12"/>
        <v>0</v>
      </c>
      <c r="Z61" s="4">
        <f t="shared" si="12"/>
        <v>0</v>
      </c>
      <c r="AA61" s="4">
        <f t="shared" si="12"/>
        <v>0</v>
      </c>
      <c r="AB61" s="4">
        <f t="shared" si="12"/>
        <v>0</v>
      </c>
      <c r="AC61" s="5">
        <f t="shared" si="12"/>
        <v>-2400</v>
      </c>
      <c r="AD61" s="4">
        <f t="shared" si="12"/>
        <v>0</v>
      </c>
      <c r="AE61" s="4">
        <f t="shared" si="12"/>
        <v>0</v>
      </c>
      <c r="AF61" s="4">
        <f t="shared" si="12"/>
        <v>0</v>
      </c>
      <c r="AG61" s="4">
        <f t="shared" si="12"/>
        <v>0</v>
      </c>
      <c r="AH61" s="4">
        <f t="shared" si="12"/>
        <v>0</v>
      </c>
      <c r="AI61" s="4">
        <f t="shared" si="12"/>
        <v>0</v>
      </c>
      <c r="AJ61" s="4">
        <f t="shared" si="12"/>
        <v>0</v>
      </c>
      <c r="AK61" s="4">
        <f t="shared" si="12"/>
        <v>0</v>
      </c>
      <c r="AL61" s="4">
        <f t="shared" si="12"/>
        <v>0</v>
      </c>
      <c r="AM61" s="4">
        <f t="shared" si="12"/>
        <v>0</v>
      </c>
      <c r="AN61" s="4">
        <f t="shared" si="12"/>
        <v>0</v>
      </c>
      <c r="AO61" s="4">
        <f t="shared" si="12"/>
        <v>0</v>
      </c>
      <c r="AP61" s="5">
        <f t="shared" si="12"/>
        <v>0</v>
      </c>
    </row>
    <row r="62" spans="1:42" s="3" customFormat="1" x14ac:dyDescent="0.2">
      <c r="A62" s="3" t="s">
        <v>32</v>
      </c>
      <c r="B62" s="2"/>
      <c r="D62" s="4">
        <f t="shared" ref="D62:AP62" si="13">D35</f>
        <v>0</v>
      </c>
      <c r="E62" s="4">
        <f t="shared" si="13"/>
        <v>0</v>
      </c>
      <c r="F62" s="4">
        <f t="shared" si="13"/>
        <v>0</v>
      </c>
      <c r="G62" s="4">
        <f t="shared" si="13"/>
        <v>0</v>
      </c>
      <c r="H62" s="4">
        <f t="shared" si="13"/>
        <v>0</v>
      </c>
      <c r="I62" s="4">
        <f t="shared" si="13"/>
        <v>0</v>
      </c>
      <c r="J62" s="4">
        <f t="shared" si="13"/>
        <v>0</v>
      </c>
      <c r="K62" s="4">
        <f t="shared" si="13"/>
        <v>0</v>
      </c>
      <c r="L62" s="4">
        <f t="shared" si="13"/>
        <v>0</v>
      </c>
      <c r="M62" s="4">
        <f t="shared" si="13"/>
        <v>-123.9</v>
      </c>
      <c r="N62" s="4">
        <f t="shared" si="13"/>
        <v>-158.05000000000001</v>
      </c>
      <c r="O62" s="4">
        <f t="shared" si="13"/>
        <v>-148.22</v>
      </c>
      <c r="P62" s="5">
        <f t="shared" si="13"/>
        <v>-430.16999999999996</v>
      </c>
      <c r="Q62" s="4">
        <f t="shared" si="13"/>
        <v>-212.52</v>
      </c>
      <c r="R62" s="4">
        <f t="shared" si="13"/>
        <v>-254.27</v>
      </c>
      <c r="S62" s="4">
        <f t="shared" si="13"/>
        <v>-243.55</v>
      </c>
      <c r="T62" s="4">
        <f t="shared" si="13"/>
        <v>-94</v>
      </c>
      <c r="U62" s="6">
        <f t="shared" si="13"/>
        <v>0</v>
      </c>
      <c r="V62" s="4">
        <f t="shared" si="13"/>
        <v>0</v>
      </c>
      <c r="W62" s="4">
        <f t="shared" si="13"/>
        <v>0</v>
      </c>
      <c r="X62" s="4">
        <f t="shared" si="13"/>
        <v>0</v>
      </c>
      <c r="Y62" s="4">
        <f t="shared" si="13"/>
        <v>0</v>
      </c>
      <c r="Z62" s="4">
        <f t="shared" si="13"/>
        <v>0</v>
      </c>
      <c r="AA62" s="4">
        <f t="shared" si="13"/>
        <v>0</v>
      </c>
      <c r="AB62" s="4">
        <f t="shared" si="13"/>
        <v>0</v>
      </c>
      <c r="AC62" s="5">
        <f t="shared" si="13"/>
        <v>-804.33999999999992</v>
      </c>
      <c r="AD62" s="4">
        <f t="shared" si="13"/>
        <v>0</v>
      </c>
      <c r="AE62" s="4">
        <f t="shared" si="13"/>
        <v>0</v>
      </c>
      <c r="AF62" s="4">
        <f t="shared" si="13"/>
        <v>0</v>
      </c>
      <c r="AG62" s="4">
        <f t="shared" si="13"/>
        <v>0</v>
      </c>
      <c r="AH62" s="4">
        <f t="shared" si="13"/>
        <v>0</v>
      </c>
      <c r="AI62" s="4">
        <f t="shared" si="13"/>
        <v>0</v>
      </c>
      <c r="AJ62" s="4">
        <f t="shared" si="13"/>
        <v>0</v>
      </c>
      <c r="AK62" s="4">
        <f t="shared" si="13"/>
        <v>0</v>
      </c>
      <c r="AL62" s="4">
        <f t="shared" si="13"/>
        <v>0</v>
      </c>
      <c r="AM62" s="4">
        <f t="shared" si="13"/>
        <v>0</v>
      </c>
      <c r="AN62" s="4">
        <f t="shared" si="13"/>
        <v>0</v>
      </c>
      <c r="AO62" s="4">
        <f t="shared" si="13"/>
        <v>0</v>
      </c>
      <c r="AP62" s="5">
        <f t="shared" si="13"/>
        <v>0</v>
      </c>
    </row>
    <row r="63" spans="1:42" s="3" customFormat="1" x14ac:dyDescent="0.2">
      <c r="A63" s="3" t="s">
        <v>50</v>
      </c>
      <c r="B63" s="2"/>
      <c r="D63" s="4">
        <f t="shared" ref="D63:AP63" si="14">D40</f>
        <v>0</v>
      </c>
      <c r="E63" s="4">
        <f t="shared" si="14"/>
        <v>0</v>
      </c>
      <c r="F63" s="4">
        <f t="shared" si="14"/>
        <v>0</v>
      </c>
      <c r="G63" s="4">
        <f t="shared" si="14"/>
        <v>0</v>
      </c>
      <c r="H63" s="4">
        <f t="shared" si="14"/>
        <v>0</v>
      </c>
      <c r="I63" s="4">
        <f t="shared" si="14"/>
        <v>0</v>
      </c>
      <c r="J63" s="4">
        <f t="shared" si="14"/>
        <v>0</v>
      </c>
      <c r="K63" s="4">
        <f t="shared" si="14"/>
        <v>0</v>
      </c>
      <c r="L63" s="4">
        <f t="shared" si="14"/>
        <v>0</v>
      </c>
      <c r="M63" s="4">
        <f t="shared" si="14"/>
        <v>-1000</v>
      </c>
      <c r="N63" s="4">
        <f t="shared" si="14"/>
        <v>-1000</v>
      </c>
      <c r="O63" s="4">
        <f t="shared" si="14"/>
        <v>-1000</v>
      </c>
      <c r="P63" s="5">
        <f t="shared" si="14"/>
        <v>-3000</v>
      </c>
      <c r="Q63" s="4">
        <f t="shared" si="14"/>
        <v>-1000</v>
      </c>
      <c r="R63" s="4">
        <f t="shared" si="14"/>
        <v>-1000</v>
      </c>
      <c r="S63" s="4">
        <f t="shared" si="14"/>
        <v>-1000</v>
      </c>
      <c r="T63" s="4">
        <f t="shared" si="14"/>
        <v>-1000</v>
      </c>
      <c r="U63" s="6">
        <f t="shared" si="14"/>
        <v>0</v>
      </c>
      <c r="V63" s="4">
        <f t="shared" si="14"/>
        <v>0</v>
      </c>
      <c r="W63" s="4">
        <f t="shared" si="14"/>
        <v>0</v>
      </c>
      <c r="X63" s="4">
        <f t="shared" si="14"/>
        <v>0</v>
      </c>
      <c r="Y63" s="4">
        <f t="shared" si="14"/>
        <v>0</v>
      </c>
      <c r="Z63" s="4">
        <f t="shared" si="14"/>
        <v>0</v>
      </c>
      <c r="AA63" s="4">
        <f t="shared" si="14"/>
        <v>0</v>
      </c>
      <c r="AB63" s="4">
        <f t="shared" si="14"/>
        <v>0</v>
      </c>
      <c r="AC63" s="5">
        <f t="shared" si="14"/>
        <v>-4000</v>
      </c>
      <c r="AD63" s="4">
        <f t="shared" si="14"/>
        <v>0</v>
      </c>
      <c r="AE63" s="4">
        <f t="shared" si="14"/>
        <v>0</v>
      </c>
      <c r="AF63" s="4">
        <f t="shared" si="14"/>
        <v>0</v>
      </c>
      <c r="AG63" s="4">
        <f t="shared" si="14"/>
        <v>0</v>
      </c>
      <c r="AH63" s="4">
        <f t="shared" si="14"/>
        <v>0</v>
      </c>
      <c r="AI63" s="4">
        <f t="shared" si="14"/>
        <v>0</v>
      </c>
      <c r="AJ63" s="4">
        <f t="shared" si="14"/>
        <v>0</v>
      </c>
      <c r="AK63" s="4">
        <f t="shared" si="14"/>
        <v>0</v>
      </c>
      <c r="AL63" s="4">
        <f t="shared" si="14"/>
        <v>0</v>
      </c>
      <c r="AM63" s="4">
        <f t="shared" si="14"/>
        <v>0</v>
      </c>
      <c r="AN63" s="4">
        <f t="shared" si="14"/>
        <v>0</v>
      </c>
      <c r="AO63" s="4">
        <f t="shared" si="14"/>
        <v>0</v>
      </c>
      <c r="AP63" s="5">
        <f t="shared" si="14"/>
        <v>0</v>
      </c>
    </row>
    <row r="64" spans="1:42" s="3" customFormat="1" x14ac:dyDescent="0.2">
      <c r="A64" s="3" t="s">
        <v>53</v>
      </c>
      <c r="B64" s="2"/>
      <c r="D64" s="4">
        <f t="shared" ref="D64:AP64" si="15">D44</f>
        <v>0</v>
      </c>
      <c r="E64" s="4">
        <f t="shared" si="15"/>
        <v>0</v>
      </c>
      <c r="F64" s="4">
        <f t="shared" si="15"/>
        <v>0</v>
      </c>
      <c r="G64" s="4">
        <f t="shared" si="15"/>
        <v>0</v>
      </c>
      <c r="H64" s="4">
        <f t="shared" si="15"/>
        <v>0</v>
      </c>
      <c r="I64" s="4">
        <f t="shared" si="15"/>
        <v>0</v>
      </c>
      <c r="J64" s="4">
        <f t="shared" si="15"/>
        <v>0</v>
      </c>
      <c r="K64" s="4">
        <f t="shared" si="15"/>
        <v>0</v>
      </c>
      <c r="L64" s="4">
        <f t="shared" si="15"/>
        <v>0</v>
      </c>
      <c r="M64" s="4">
        <f t="shared" si="15"/>
        <v>0</v>
      </c>
      <c r="N64" s="4">
        <f t="shared" si="15"/>
        <v>0</v>
      </c>
      <c r="O64" s="4">
        <f t="shared" si="15"/>
        <v>0</v>
      </c>
      <c r="P64" s="5">
        <f t="shared" si="15"/>
        <v>0</v>
      </c>
      <c r="Q64" s="4">
        <f t="shared" si="15"/>
        <v>0</v>
      </c>
      <c r="R64" s="4">
        <f t="shared" si="15"/>
        <v>0</v>
      </c>
      <c r="S64" s="4">
        <f t="shared" si="15"/>
        <v>0</v>
      </c>
      <c r="T64" s="4">
        <f t="shared" si="15"/>
        <v>0</v>
      </c>
      <c r="U64" s="6">
        <f t="shared" si="15"/>
        <v>0</v>
      </c>
      <c r="V64" s="4">
        <f t="shared" si="15"/>
        <v>0</v>
      </c>
      <c r="W64" s="4">
        <f t="shared" si="15"/>
        <v>0</v>
      </c>
      <c r="X64" s="4">
        <f t="shared" si="15"/>
        <v>0</v>
      </c>
      <c r="Y64" s="4">
        <f t="shared" si="15"/>
        <v>0</v>
      </c>
      <c r="Z64" s="4">
        <f t="shared" si="15"/>
        <v>0</v>
      </c>
      <c r="AA64" s="4">
        <f t="shared" si="15"/>
        <v>0</v>
      </c>
      <c r="AB64" s="4">
        <f t="shared" si="15"/>
        <v>0</v>
      </c>
      <c r="AC64" s="5">
        <f t="shared" si="15"/>
        <v>0</v>
      </c>
      <c r="AD64" s="4">
        <f t="shared" si="15"/>
        <v>0</v>
      </c>
      <c r="AE64" s="4">
        <f t="shared" si="15"/>
        <v>0</v>
      </c>
      <c r="AF64" s="4">
        <f t="shared" si="15"/>
        <v>0</v>
      </c>
      <c r="AG64" s="4">
        <f t="shared" si="15"/>
        <v>0</v>
      </c>
      <c r="AH64" s="4">
        <f t="shared" si="15"/>
        <v>0</v>
      </c>
      <c r="AI64" s="4">
        <f t="shared" si="15"/>
        <v>0</v>
      </c>
      <c r="AJ64" s="4">
        <f t="shared" si="15"/>
        <v>0</v>
      </c>
      <c r="AK64" s="4">
        <f t="shared" si="15"/>
        <v>0</v>
      </c>
      <c r="AL64" s="4">
        <f t="shared" si="15"/>
        <v>0</v>
      </c>
      <c r="AM64" s="4">
        <f t="shared" si="15"/>
        <v>0</v>
      </c>
      <c r="AN64" s="4">
        <f t="shared" si="15"/>
        <v>0</v>
      </c>
      <c r="AO64" s="4">
        <f t="shared" si="15"/>
        <v>0</v>
      </c>
      <c r="AP64" s="5">
        <f t="shared" si="15"/>
        <v>0</v>
      </c>
    </row>
    <row r="65" spans="1:42" s="3" customFormat="1" x14ac:dyDescent="0.2">
      <c r="A65" s="3" t="s">
        <v>55</v>
      </c>
      <c r="B65" s="2"/>
      <c r="D65" s="4">
        <f t="shared" ref="D65:AP65" si="16">D48</f>
        <v>0</v>
      </c>
      <c r="E65" s="4">
        <f t="shared" si="16"/>
        <v>0</v>
      </c>
      <c r="F65" s="4">
        <f t="shared" si="16"/>
        <v>0</v>
      </c>
      <c r="G65" s="4">
        <f t="shared" si="16"/>
        <v>0</v>
      </c>
      <c r="H65" s="4">
        <f t="shared" si="16"/>
        <v>0</v>
      </c>
      <c r="I65" s="4">
        <f t="shared" si="16"/>
        <v>0</v>
      </c>
      <c r="J65" s="4">
        <f t="shared" si="16"/>
        <v>0</v>
      </c>
      <c r="K65" s="4">
        <f t="shared" si="16"/>
        <v>0</v>
      </c>
      <c r="L65" s="4">
        <f t="shared" si="16"/>
        <v>0</v>
      </c>
      <c r="M65" s="4">
        <f t="shared" si="16"/>
        <v>0</v>
      </c>
      <c r="N65" s="4">
        <f t="shared" si="16"/>
        <v>0</v>
      </c>
      <c r="O65" s="4">
        <f t="shared" si="16"/>
        <v>0</v>
      </c>
      <c r="P65" s="5">
        <f t="shared" si="16"/>
        <v>0</v>
      </c>
      <c r="Q65" s="4">
        <f t="shared" si="16"/>
        <v>0</v>
      </c>
      <c r="R65" s="4">
        <f t="shared" si="16"/>
        <v>0</v>
      </c>
      <c r="S65" s="4">
        <f t="shared" si="16"/>
        <v>0</v>
      </c>
      <c r="T65" s="4">
        <f t="shared" si="16"/>
        <v>0</v>
      </c>
      <c r="U65" s="6">
        <f t="shared" si="16"/>
        <v>0</v>
      </c>
      <c r="V65" s="4">
        <f t="shared" si="16"/>
        <v>0</v>
      </c>
      <c r="W65" s="4">
        <f t="shared" si="16"/>
        <v>0</v>
      </c>
      <c r="X65" s="4">
        <f t="shared" si="16"/>
        <v>0</v>
      </c>
      <c r="Y65" s="4">
        <f t="shared" si="16"/>
        <v>0</v>
      </c>
      <c r="Z65" s="4">
        <f t="shared" si="16"/>
        <v>0</v>
      </c>
      <c r="AA65" s="4">
        <f t="shared" si="16"/>
        <v>0</v>
      </c>
      <c r="AB65" s="4">
        <f t="shared" si="16"/>
        <v>0</v>
      </c>
      <c r="AC65" s="5">
        <f t="shared" si="16"/>
        <v>0</v>
      </c>
      <c r="AD65" s="4">
        <f t="shared" si="16"/>
        <v>0</v>
      </c>
      <c r="AE65" s="4">
        <f t="shared" si="16"/>
        <v>0</v>
      </c>
      <c r="AF65" s="4">
        <f t="shared" si="16"/>
        <v>0</v>
      </c>
      <c r="AG65" s="4">
        <f t="shared" si="16"/>
        <v>0</v>
      </c>
      <c r="AH65" s="4">
        <f t="shared" si="16"/>
        <v>0</v>
      </c>
      <c r="AI65" s="4">
        <f t="shared" si="16"/>
        <v>0</v>
      </c>
      <c r="AJ65" s="4">
        <f t="shared" si="16"/>
        <v>0</v>
      </c>
      <c r="AK65" s="4">
        <f t="shared" si="16"/>
        <v>0</v>
      </c>
      <c r="AL65" s="4">
        <f t="shared" si="16"/>
        <v>0</v>
      </c>
      <c r="AM65" s="4">
        <f t="shared" si="16"/>
        <v>0</v>
      </c>
      <c r="AN65" s="4">
        <f t="shared" si="16"/>
        <v>0</v>
      </c>
      <c r="AO65" s="4">
        <f t="shared" si="16"/>
        <v>0</v>
      </c>
      <c r="AP65" s="5">
        <f t="shared" si="16"/>
        <v>0</v>
      </c>
    </row>
    <row r="66" spans="1:42" s="3" customFormat="1" x14ac:dyDescent="0.2">
      <c r="A66" s="3" t="s">
        <v>57</v>
      </c>
      <c r="B66" s="2"/>
      <c r="D66" s="4">
        <f t="shared" ref="D66:AP66" si="17">D52</f>
        <v>0</v>
      </c>
      <c r="E66" s="4">
        <f t="shared" si="17"/>
        <v>0</v>
      </c>
      <c r="F66" s="4">
        <f t="shared" si="17"/>
        <v>0</v>
      </c>
      <c r="G66" s="4">
        <f t="shared" si="17"/>
        <v>0</v>
      </c>
      <c r="H66" s="4">
        <f t="shared" si="17"/>
        <v>0</v>
      </c>
      <c r="I66" s="4">
        <f t="shared" si="17"/>
        <v>0</v>
      </c>
      <c r="J66" s="4">
        <f t="shared" si="17"/>
        <v>0</v>
      </c>
      <c r="K66" s="4">
        <f t="shared" si="17"/>
        <v>0</v>
      </c>
      <c r="L66" s="4">
        <f t="shared" si="17"/>
        <v>0</v>
      </c>
      <c r="M66" s="4">
        <f t="shared" si="17"/>
        <v>0</v>
      </c>
      <c r="N66" s="4">
        <f t="shared" si="17"/>
        <v>0</v>
      </c>
      <c r="O66" s="4">
        <f t="shared" si="17"/>
        <v>0</v>
      </c>
      <c r="P66" s="5">
        <f t="shared" si="17"/>
        <v>0</v>
      </c>
      <c r="Q66" s="4">
        <f t="shared" si="17"/>
        <v>0</v>
      </c>
      <c r="R66" s="4">
        <f t="shared" si="17"/>
        <v>0</v>
      </c>
      <c r="S66" s="4">
        <f t="shared" si="17"/>
        <v>0</v>
      </c>
      <c r="T66" s="4">
        <f t="shared" si="17"/>
        <v>0</v>
      </c>
      <c r="U66" s="6">
        <f t="shared" si="17"/>
        <v>0</v>
      </c>
      <c r="V66" s="4">
        <f t="shared" si="17"/>
        <v>0</v>
      </c>
      <c r="W66" s="4">
        <f t="shared" si="17"/>
        <v>0</v>
      </c>
      <c r="X66" s="4">
        <f t="shared" si="17"/>
        <v>0</v>
      </c>
      <c r="Y66" s="4">
        <f t="shared" si="17"/>
        <v>0</v>
      </c>
      <c r="Z66" s="4">
        <f t="shared" si="17"/>
        <v>0</v>
      </c>
      <c r="AA66" s="4">
        <f t="shared" si="17"/>
        <v>0</v>
      </c>
      <c r="AB66" s="4">
        <f t="shared" si="17"/>
        <v>0</v>
      </c>
      <c r="AC66" s="5">
        <f t="shared" si="17"/>
        <v>0</v>
      </c>
      <c r="AD66" s="4">
        <f t="shared" si="17"/>
        <v>0</v>
      </c>
      <c r="AE66" s="4">
        <f t="shared" si="17"/>
        <v>0</v>
      </c>
      <c r="AF66" s="4">
        <f t="shared" si="17"/>
        <v>0</v>
      </c>
      <c r="AG66" s="4">
        <f t="shared" si="17"/>
        <v>0</v>
      </c>
      <c r="AH66" s="4">
        <f t="shared" si="17"/>
        <v>0</v>
      </c>
      <c r="AI66" s="4">
        <f t="shared" si="17"/>
        <v>0</v>
      </c>
      <c r="AJ66" s="4">
        <f t="shared" si="17"/>
        <v>0</v>
      </c>
      <c r="AK66" s="4">
        <f t="shared" si="17"/>
        <v>0</v>
      </c>
      <c r="AL66" s="4">
        <f t="shared" si="17"/>
        <v>0</v>
      </c>
      <c r="AM66" s="4">
        <f t="shared" si="17"/>
        <v>0</v>
      </c>
      <c r="AN66" s="4">
        <f t="shared" si="17"/>
        <v>0</v>
      </c>
      <c r="AO66" s="4">
        <f t="shared" si="17"/>
        <v>0</v>
      </c>
      <c r="AP66" s="5">
        <f t="shared" si="17"/>
        <v>0</v>
      </c>
    </row>
    <row r="67" spans="1:42" s="3" customFormat="1" x14ac:dyDescent="0.2">
      <c r="A67" s="3" t="s">
        <v>94</v>
      </c>
      <c r="B67" s="2"/>
      <c r="D67" s="4">
        <f t="shared" ref="D67:AP67" si="18">D57</f>
        <v>0</v>
      </c>
      <c r="E67" s="4">
        <f t="shared" si="18"/>
        <v>0</v>
      </c>
      <c r="F67" s="4">
        <f t="shared" si="18"/>
        <v>0</v>
      </c>
      <c r="G67" s="4">
        <f t="shared" si="18"/>
        <v>0</v>
      </c>
      <c r="H67" s="4">
        <f t="shared" si="18"/>
        <v>0</v>
      </c>
      <c r="I67" s="4">
        <f t="shared" si="18"/>
        <v>0</v>
      </c>
      <c r="J67" s="4">
        <f t="shared" si="18"/>
        <v>0</v>
      </c>
      <c r="K67" s="4">
        <f t="shared" si="18"/>
        <v>0</v>
      </c>
      <c r="L67" s="4">
        <f t="shared" si="18"/>
        <v>0</v>
      </c>
      <c r="M67" s="4">
        <f t="shared" si="18"/>
        <v>0</v>
      </c>
      <c r="N67" s="4">
        <f t="shared" si="18"/>
        <v>0</v>
      </c>
      <c r="O67" s="4">
        <f t="shared" si="18"/>
        <v>0</v>
      </c>
      <c r="P67" s="5">
        <f t="shared" si="18"/>
        <v>0</v>
      </c>
      <c r="Q67" s="4">
        <f t="shared" si="18"/>
        <v>0</v>
      </c>
      <c r="R67" s="4">
        <f t="shared" si="18"/>
        <v>0</v>
      </c>
      <c r="S67" s="4">
        <f t="shared" si="18"/>
        <v>0</v>
      </c>
      <c r="T67" s="4">
        <f t="shared" si="18"/>
        <v>0</v>
      </c>
      <c r="U67" s="6">
        <f t="shared" si="18"/>
        <v>0</v>
      </c>
      <c r="V67" s="4">
        <f t="shared" si="18"/>
        <v>0</v>
      </c>
      <c r="W67" s="4">
        <f t="shared" si="18"/>
        <v>0</v>
      </c>
      <c r="X67" s="4">
        <f t="shared" si="18"/>
        <v>0</v>
      </c>
      <c r="Y67" s="4">
        <f t="shared" si="18"/>
        <v>0</v>
      </c>
      <c r="Z67" s="4">
        <f t="shared" si="18"/>
        <v>0</v>
      </c>
      <c r="AA67" s="4">
        <f t="shared" si="18"/>
        <v>0</v>
      </c>
      <c r="AB67" s="4">
        <f t="shared" si="18"/>
        <v>0</v>
      </c>
      <c r="AC67" s="5">
        <f t="shared" si="18"/>
        <v>0</v>
      </c>
      <c r="AD67" s="4">
        <f t="shared" si="18"/>
        <v>0</v>
      </c>
      <c r="AE67" s="4">
        <f t="shared" si="18"/>
        <v>0</v>
      </c>
      <c r="AF67" s="4">
        <f t="shared" si="18"/>
        <v>0</v>
      </c>
      <c r="AG67" s="4">
        <f t="shared" si="18"/>
        <v>0</v>
      </c>
      <c r="AH67" s="4">
        <f t="shared" si="18"/>
        <v>0</v>
      </c>
      <c r="AI67" s="4">
        <f t="shared" si="18"/>
        <v>0</v>
      </c>
      <c r="AJ67" s="4">
        <f t="shared" si="18"/>
        <v>0</v>
      </c>
      <c r="AK67" s="4">
        <f t="shared" si="18"/>
        <v>0</v>
      </c>
      <c r="AL67" s="4">
        <f t="shared" si="18"/>
        <v>0</v>
      </c>
      <c r="AM67" s="4">
        <f t="shared" si="18"/>
        <v>0</v>
      </c>
      <c r="AN67" s="4">
        <f t="shared" si="18"/>
        <v>0</v>
      </c>
      <c r="AO67" s="4">
        <f t="shared" si="18"/>
        <v>0</v>
      </c>
      <c r="AP67" s="5">
        <f t="shared" si="18"/>
        <v>0</v>
      </c>
    </row>
    <row r="68" spans="1:42" s="40" customFormat="1" ht="12" thickBot="1" x14ac:dyDescent="0.25">
      <c r="A68" s="40" t="s">
        <v>59</v>
      </c>
      <c r="B68" s="41"/>
      <c r="D68" s="42">
        <f t="shared" ref="D68:AP68" si="19">SUM(D60:D67)</f>
        <v>0</v>
      </c>
      <c r="E68" s="42">
        <f t="shared" si="19"/>
        <v>0</v>
      </c>
      <c r="F68" s="42">
        <f t="shared" si="19"/>
        <v>0</v>
      </c>
      <c r="G68" s="42">
        <f t="shared" si="19"/>
        <v>0</v>
      </c>
      <c r="H68" s="42">
        <f t="shared" si="19"/>
        <v>0</v>
      </c>
      <c r="I68" s="42">
        <f t="shared" si="19"/>
        <v>0</v>
      </c>
      <c r="J68" s="42">
        <f t="shared" si="19"/>
        <v>0</v>
      </c>
      <c r="K68" s="42">
        <f t="shared" si="19"/>
        <v>0</v>
      </c>
      <c r="L68" s="42">
        <f t="shared" si="19"/>
        <v>0</v>
      </c>
      <c r="M68" s="42">
        <f t="shared" si="19"/>
        <v>76.099999999999909</v>
      </c>
      <c r="N68" s="42">
        <f t="shared" si="19"/>
        <v>41.950000000000045</v>
      </c>
      <c r="O68" s="42">
        <f t="shared" si="19"/>
        <v>2801.78</v>
      </c>
      <c r="P68" s="43">
        <f t="shared" si="19"/>
        <v>2919.83</v>
      </c>
      <c r="Q68" s="42">
        <f t="shared" si="19"/>
        <v>-12.519999999999982</v>
      </c>
      <c r="R68" s="42">
        <f t="shared" si="19"/>
        <v>-54.269999999999982</v>
      </c>
      <c r="S68" s="42">
        <f t="shared" si="19"/>
        <v>-43.549999999999955</v>
      </c>
      <c r="T68" s="42">
        <f t="shared" si="19"/>
        <v>-1094</v>
      </c>
      <c r="U68" s="44">
        <f t="shared" si="19"/>
        <v>0</v>
      </c>
      <c r="V68" s="42">
        <f t="shared" si="19"/>
        <v>0</v>
      </c>
      <c r="W68" s="42">
        <f t="shared" si="19"/>
        <v>0</v>
      </c>
      <c r="X68" s="42">
        <f t="shared" si="19"/>
        <v>0</v>
      </c>
      <c r="Y68" s="42">
        <f t="shared" si="19"/>
        <v>0</v>
      </c>
      <c r="Z68" s="42">
        <f t="shared" si="19"/>
        <v>0</v>
      </c>
      <c r="AA68" s="42">
        <f t="shared" si="19"/>
        <v>0</v>
      </c>
      <c r="AB68" s="42">
        <f t="shared" si="19"/>
        <v>0</v>
      </c>
      <c r="AC68" s="43">
        <f t="shared" si="19"/>
        <v>-1204.3400000000001</v>
      </c>
      <c r="AD68" s="42">
        <f t="shared" si="19"/>
        <v>0</v>
      </c>
      <c r="AE68" s="42">
        <f t="shared" si="19"/>
        <v>0</v>
      </c>
      <c r="AF68" s="42">
        <f t="shared" si="19"/>
        <v>0</v>
      </c>
      <c r="AG68" s="42">
        <f t="shared" si="19"/>
        <v>0</v>
      </c>
      <c r="AH68" s="42">
        <f t="shared" si="19"/>
        <v>0</v>
      </c>
      <c r="AI68" s="42">
        <f t="shared" si="19"/>
        <v>0</v>
      </c>
      <c r="AJ68" s="42">
        <f t="shared" si="19"/>
        <v>0</v>
      </c>
      <c r="AK68" s="42">
        <f t="shared" si="19"/>
        <v>0</v>
      </c>
      <c r="AL68" s="42">
        <f t="shared" si="19"/>
        <v>0</v>
      </c>
      <c r="AM68" s="42">
        <f t="shared" si="19"/>
        <v>0</v>
      </c>
      <c r="AN68" s="42">
        <f t="shared" si="19"/>
        <v>0</v>
      </c>
      <c r="AO68" s="42">
        <f t="shared" si="19"/>
        <v>0</v>
      </c>
      <c r="AP68" s="43">
        <f t="shared" si="19"/>
        <v>0</v>
      </c>
    </row>
    <row r="69" spans="1:42" s="3" customFormat="1" ht="12.75" thickTop="1" thickBot="1" x14ac:dyDescent="0.25">
      <c r="B69" s="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4"/>
      <c r="R69" s="4"/>
      <c r="S69" s="4"/>
      <c r="T69" s="4"/>
      <c r="U69" s="6"/>
      <c r="V69" s="4"/>
      <c r="W69" s="4"/>
      <c r="X69" s="4"/>
      <c r="Y69" s="4"/>
      <c r="Z69" s="4"/>
      <c r="AA69" s="4"/>
      <c r="AB69" s="4"/>
      <c r="AC69" s="5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5"/>
    </row>
    <row r="70" spans="1:42" s="19" customFormat="1" x14ac:dyDescent="0.2">
      <c r="A70" s="17" t="s">
        <v>97</v>
      </c>
      <c r="B70" s="18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1"/>
      <c r="Q70" s="20"/>
      <c r="R70" s="20"/>
      <c r="S70" s="20"/>
      <c r="T70" s="20"/>
      <c r="U70" s="22"/>
      <c r="V70" s="20"/>
      <c r="W70" s="20"/>
      <c r="X70" s="20"/>
      <c r="Y70" s="20"/>
      <c r="Z70" s="20"/>
      <c r="AA70" s="20"/>
      <c r="AB70" s="20"/>
      <c r="AC70" s="21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1"/>
    </row>
    <row r="71" spans="1:42" x14ac:dyDescent="0.2">
      <c r="A71" s="3">
        <v>301</v>
      </c>
      <c r="B71" s="2" t="s">
        <v>98</v>
      </c>
      <c r="D71" s="23">
        <v>0</v>
      </c>
      <c r="E71" s="23">
        <v>0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0</v>
      </c>
      <c r="O71" s="23">
        <v>0</v>
      </c>
      <c r="P71" s="5">
        <f>SUM(D71:O71)</f>
        <v>0</v>
      </c>
      <c r="Q71" s="23">
        <v>0</v>
      </c>
      <c r="R71" s="23">
        <v>0</v>
      </c>
      <c r="S71" s="23">
        <v>0</v>
      </c>
      <c r="T71" s="23">
        <v>0</v>
      </c>
      <c r="U71" s="24">
        <v>0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5">
        <f>SUM(Q71:AB71)</f>
        <v>0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0</v>
      </c>
      <c r="AN71" s="23">
        <v>0</v>
      </c>
      <c r="AO71" s="23">
        <v>0</v>
      </c>
      <c r="AP71" s="5">
        <f>SUM(AD71:AO71)</f>
        <v>0</v>
      </c>
    </row>
    <row r="72" spans="1:42" s="45" customFormat="1" x14ac:dyDescent="0.2">
      <c r="A72" s="45" t="s">
        <v>23</v>
      </c>
      <c r="B72" s="46"/>
      <c r="C72" s="47" t="str">
        <f>"BA"</f>
        <v>BA</v>
      </c>
      <c r="D72" s="48">
        <f t="shared" ref="D72:AP72" si="20">SUM(D71:D71)</f>
        <v>0</v>
      </c>
      <c r="E72" s="48">
        <f t="shared" si="20"/>
        <v>0</v>
      </c>
      <c r="F72" s="48">
        <f t="shared" si="20"/>
        <v>0</v>
      </c>
      <c r="G72" s="48">
        <f t="shared" si="20"/>
        <v>0</v>
      </c>
      <c r="H72" s="48">
        <f t="shared" si="20"/>
        <v>0</v>
      </c>
      <c r="I72" s="48">
        <f t="shared" si="20"/>
        <v>0</v>
      </c>
      <c r="J72" s="48">
        <f t="shared" si="20"/>
        <v>0</v>
      </c>
      <c r="K72" s="48">
        <f t="shared" si="20"/>
        <v>0</v>
      </c>
      <c r="L72" s="48">
        <f t="shared" si="20"/>
        <v>0</v>
      </c>
      <c r="M72" s="48">
        <f t="shared" si="20"/>
        <v>0</v>
      </c>
      <c r="N72" s="48">
        <f t="shared" si="20"/>
        <v>0</v>
      </c>
      <c r="O72" s="48">
        <f t="shared" si="20"/>
        <v>0</v>
      </c>
      <c r="P72" s="49">
        <f t="shared" si="20"/>
        <v>0</v>
      </c>
      <c r="Q72" s="48">
        <f t="shared" si="20"/>
        <v>0</v>
      </c>
      <c r="R72" s="48">
        <f t="shared" si="20"/>
        <v>0</v>
      </c>
      <c r="S72" s="48">
        <f t="shared" si="20"/>
        <v>0</v>
      </c>
      <c r="T72" s="48">
        <f t="shared" si="20"/>
        <v>0</v>
      </c>
      <c r="U72" s="48">
        <f t="shared" si="20"/>
        <v>0</v>
      </c>
      <c r="V72" s="48">
        <f t="shared" si="20"/>
        <v>0</v>
      </c>
      <c r="W72" s="48">
        <f t="shared" si="20"/>
        <v>0</v>
      </c>
      <c r="X72" s="48">
        <f t="shared" si="20"/>
        <v>0</v>
      </c>
      <c r="Y72" s="48">
        <f t="shared" si="20"/>
        <v>0</v>
      </c>
      <c r="Z72" s="48">
        <f t="shared" si="20"/>
        <v>0</v>
      </c>
      <c r="AA72" s="48">
        <f t="shared" si="20"/>
        <v>0</v>
      </c>
      <c r="AB72" s="48">
        <f t="shared" si="20"/>
        <v>0</v>
      </c>
      <c r="AC72" s="49">
        <f t="shared" si="20"/>
        <v>0</v>
      </c>
      <c r="AD72" s="48">
        <f t="shared" si="20"/>
        <v>0</v>
      </c>
      <c r="AE72" s="48">
        <f t="shared" si="20"/>
        <v>0</v>
      </c>
      <c r="AF72" s="48">
        <f t="shared" si="20"/>
        <v>0</v>
      </c>
      <c r="AG72" s="48">
        <f t="shared" si="20"/>
        <v>0</v>
      </c>
      <c r="AH72" s="48">
        <f t="shared" si="20"/>
        <v>0</v>
      </c>
      <c r="AI72" s="48">
        <f t="shared" si="20"/>
        <v>0</v>
      </c>
      <c r="AJ72" s="48">
        <f t="shared" si="20"/>
        <v>0</v>
      </c>
      <c r="AK72" s="48">
        <f t="shared" si="20"/>
        <v>0</v>
      </c>
      <c r="AL72" s="48">
        <f t="shared" si="20"/>
        <v>0</v>
      </c>
      <c r="AM72" s="48">
        <f t="shared" si="20"/>
        <v>0</v>
      </c>
      <c r="AN72" s="48">
        <f t="shared" si="20"/>
        <v>0</v>
      </c>
      <c r="AO72" s="48">
        <f t="shared" si="20"/>
        <v>0</v>
      </c>
      <c r="AP72" s="49">
        <f t="shared" si="20"/>
        <v>0</v>
      </c>
    </row>
    <row r="73" spans="1:42" s="3" customFormat="1" ht="12" thickBot="1" x14ac:dyDescent="0.25">
      <c r="B73" s="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/>
      <c r="Q73" s="4"/>
      <c r="R73" s="4"/>
      <c r="S73" s="4"/>
      <c r="T73" s="4"/>
      <c r="U73" s="6"/>
      <c r="V73" s="4"/>
      <c r="W73" s="4"/>
      <c r="X73" s="4"/>
      <c r="Y73" s="4"/>
      <c r="Z73" s="4"/>
      <c r="AA73" s="4"/>
      <c r="AB73" s="4"/>
      <c r="AC73" s="5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5"/>
    </row>
    <row r="74" spans="1:42" s="19" customFormat="1" x14ac:dyDescent="0.2">
      <c r="A74" s="17" t="s">
        <v>99</v>
      </c>
      <c r="B74" s="18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1"/>
      <c r="Q74" s="20"/>
      <c r="R74" s="20"/>
      <c r="S74" s="20"/>
      <c r="T74" s="20"/>
      <c r="U74" s="22"/>
      <c r="V74" s="20"/>
      <c r="W74" s="20"/>
      <c r="X74" s="20"/>
      <c r="Y74" s="20"/>
      <c r="Z74" s="20"/>
      <c r="AA74" s="20"/>
      <c r="AB74" s="20"/>
      <c r="AC74" s="21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1"/>
    </row>
    <row r="75" spans="1:42" x14ac:dyDescent="0.2">
      <c r="A75" s="3">
        <v>303</v>
      </c>
      <c r="B75" s="2" t="s">
        <v>100</v>
      </c>
      <c r="D75" s="23">
        <v>0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5">
        <f>SUM(D75:O75)</f>
        <v>0</v>
      </c>
      <c r="Q75" s="23">
        <v>5000</v>
      </c>
      <c r="R75" s="23">
        <v>5000</v>
      </c>
      <c r="S75" s="23">
        <v>0</v>
      </c>
      <c r="T75" s="23">
        <v>1000</v>
      </c>
      <c r="U75" s="24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5">
        <f>SUM(Q75:AB75)</f>
        <v>11000</v>
      </c>
      <c r="AD75" s="23">
        <v>0</v>
      </c>
      <c r="AE75" s="23">
        <v>0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5">
        <f>SUM(AD75:AO75)</f>
        <v>0</v>
      </c>
    </row>
    <row r="76" spans="1:42" s="31" customFormat="1" x14ac:dyDescent="0.2">
      <c r="A76" s="31" t="s">
        <v>23</v>
      </c>
      <c r="B76" s="32"/>
      <c r="C76" s="33" t="str">
        <f>"IP"</f>
        <v>IP</v>
      </c>
      <c r="D76" s="34">
        <f t="shared" ref="D76:AP76" si="21">SUM(D75:D75)*-1</f>
        <v>0</v>
      </c>
      <c r="E76" s="34">
        <f t="shared" si="21"/>
        <v>0</v>
      </c>
      <c r="F76" s="34">
        <f t="shared" si="21"/>
        <v>0</v>
      </c>
      <c r="G76" s="34">
        <f t="shared" si="21"/>
        <v>0</v>
      </c>
      <c r="H76" s="34">
        <f t="shared" si="21"/>
        <v>0</v>
      </c>
      <c r="I76" s="34">
        <f t="shared" si="21"/>
        <v>0</v>
      </c>
      <c r="J76" s="34">
        <f t="shared" si="21"/>
        <v>0</v>
      </c>
      <c r="K76" s="34">
        <f t="shared" si="21"/>
        <v>0</v>
      </c>
      <c r="L76" s="34">
        <f t="shared" si="21"/>
        <v>0</v>
      </c>
      <c r="M76" s="34">
        <f t="shared" si="21"/>
        <v>0</v>
      </c>
      <c r="N76" s="34">
        <f t="shared" si="21"/>
        <v>0</v>
      </c>
      <c r="O76" s="34">
        <f t="shared" si="21"/>
        <v>0</v>
      </c>
      <c r="P76" s="35">
        <f t="shared" si="21"/>
        <v>0</v>
      </c>
      <c r="Q76" s="34">
        <f t="shared" si="21"/>
        <v>-5000</v>
      </c>
      <c r="R76" s="34">
        <f t="shared" si="21"/>
        <v>-5000</v>
      </c>
      <c r="S76" s="34">
        <f t="shared" si="21"/>
        <v>0</v>
      </c>
      <c r="T76" s="34">
        <f t="shared" si="21"/>
        <v>-1000</v>
      </c>
      <c r="U76" s="34">
        <f t="shared" si="21"/>
        <v>0</v>
      </c>
      <c r="V76" s="34">
        <f t="shared" si="21"/>
        <v>0</v>
      </c>
      <c r="W76" s="34">
        <f t="shared" si="21"/>
        <v>0</v>
      </c>
      <c r="X76" s="34">
        <f t="shared" si="21"/>
        <v>0</v>
      </c>
      <c r="Y76" s="34">
        <f t="shared" si="21"/>
        <v>0</v>
      </c>
      <c r="Z76" s="34">
        <f t="shared" si="21"/>
        <v>0</v>
      </c>
      <c r="AA76" s="34">
        <f t="shared" si="21"/>
        <v>0</v>
      </c>
      <c r="AB76" s="34">
        <f t="shared" si="21"/>
        <v>0</v>
      </c>
      <c r="AC76" s="35">
        <f t="shared" si="21"/>
        <v>-11000</v>
      </c>
      <c r="AD76" s="34">
        <f t="shared" si="21"/>
        <v>0</v>
      </c>
      <c r="AE76" s="34">
        <f t="shared" si="21"/>
        <v>0</v>
      </c>
      <c r="AF76" s="34">
        <f t="shared" si="21"/>
        <v>0</v>
      </c>
      <c r="AG76" s="34">
        <f t="shared" si="21"/>
        <v>0</v>
      </c>
      <c r="AH76" s="34">
        <f t="shared" si="21"/>
        <v>0</v>
      </c>
      <c r="AI76" s="34">
        <f t="shared" si="21"/>
        <v>0</v>
      </c>
      <c r="AJ76" s="34">
        <f t="shared" si="21"/>
        <v>0</v>
      </c>
      <c r="AK76" s="34">
        <f t="shared" si="21"/>
        <v>0</v>
      </c>
      <c r="AL76" s="34">
        <f t="shared" si="21"/>
        <v>0</v>
      </c>
      <c r="AM76" s="34">
        <f t="shared" si="21"/>
        <v>0</v>
      </c>
      <c r="AN76" s="34">
        <f t="shared" si="21"/>
        <v>0</v>
      </c>
      <c r="AO76" s="34">
        <f t="shared" si="21"/>
        <v>0</v>
      </c>
      <c r="AP76" s="35">
        <f t="shared" si="21"/>
        <v>0</v>
      </c>
    </row>
    <row r="77" spans="1:42" s="3" customFormat="1" ht="12" thickBot="1" x14ac:dyDescent="0.25">
      <c r="B77" s="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/>
      <c r="Q77" s="4"/>
      <c r="R77" s="4"/>
      <c r="S77" s="4"/>
      <c r="T77" s="4"/>
      <c r="U77" s="6"/>
      <c r="V77" s="4"/>
      <c r="W77" s="4"/>
      <c r="X77" s="4"/>
      <c r="Y77" s="4"/>
      <c r="Z77" s="4"/>
      <c r="AA77" s="4"/>
      <c r="AB77" s="4"/>
      <c r="AC77" s="5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5"/>
    </row>
    <row r="78" spans="1:42" s="19" customFormat="1" x14ac:dyDescent="0.2">
      <c r="A78" s="17" t="s">
        <v>101</v>
      </c>
      <c r="B78" s="18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1"/>
      <c r="Q78" s="20"/>
      <c r="R78" s="20"/>
      <c r="S78" s="20"/>
      <c r="T78" s="20"/>
      <c r="U78" s="22"/>
      <c r="V78" s="20"/>
      <c r="W78" s="20"/>
      <c r="X78" s="20"/>
      <c r="Y78" s="20"/>
      <c r="Z78" s="20"/>
      <c r="AA78" s="20"/>
      <c r="AB78" s="20"/>
      <c r="AC78" s="21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1"/>
    </row>
    <row r="79" spans="1:42" x14ac:dyDescent="0.2">
      <c r="A79" s="3">
        <v>305</v>
      </c>
      <c r="B79" s="2" t="s">
        <v>102</v>
      </c>
      <c r="D79" s="23">
        <v>0</v>
      </c>
      <c r="E79" s="23">
        <v>0</v>
      </c>
      <c r="F79" s="23">
        <v>0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25000</v>
      </c>
      <c r="N79" s="23">
        <v>0</v>
      </c>
      <c r="O79" s="23">
        <v>0</v>
      </c>
      <c r="P79" s="5">
        <f>SUM(D79:O79)</f>
        <v>25000</v>
      </c>
      <c r="Q79" s="23">
        <v>5000</v>
      </c>
      <c r="R79" s="23">
        <v>5000</v>
      </c>
      <c r="S79" s="23">
        <v>0</v>
      </c>
      <c r="T79" s="23">
        <v>1000</v>
      </c>
      <c r="U79" s="24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5">
        <f>SUM(Q79:AB79)</f>
        <v>11000</v>
      </c>
      <c r="AD79" s="23">
        <v>0</v>
      </c>
      <c r="AE79" s="23">
        <v>0</v>
      </c>
      <c r="AF79" s="23">
        <v>0</v>
      </c>
      <c r="AG79" s="23">
        <v>0</v>
      </c>
      <c r="AH79" s="23">
        <v>0</v>
      </c>
      <c r="AI79" s="23">
        <v>0</v>
      </c>
      <c r="AJ79" s="23">
        <v>0</v>
      </c>
      <c r="AK79" s="23">
        <v>0</v>
      </c>
      <c r="AL79" s="23">
        <v>0</v>
      </c>
      <c r="AM79" s="23">
        <v>0</v>
      </c>
      <c r="AN79" s="23">
        <v>0</v>
      </c>
      <c r="AO79" s="23">
        <v>0</v>
      </c>
      <c r="AP79" s="5">
        <f>SUM(AD79:AO79)</f>
        <v>0</v>
      </c>
    </row>
    <row r="80" spans="1:42" s="26" customFormat="1" x14ac:dyDescent="0.2">
      <c r="A80" s="26" t="s">
        <v>23</v>
      </c>
      <c r="B80" s="27"/>
      <c r="C80" s="28" t="str">
        <f>"IR"</f>
        <v>IR</v>
      </c>
      <c r="D80" s="29">
        <f t="shared" ref="D80:AP80" si="22">SUM(D79:D79)</f>
        <v>0</v>
      </c>
      <c r="E80" s="29">
        <f t="shared" si="22"/>
        <v>0</v>
      </c>
      <c r="F80" s="29">
        <f t="shared" si="22"/>
        <v>0</v>
      </c>
      <c r="G80" s="29">
        <f t="shared" si="22"/>
        <v>0</v>
      </c>
      <c r="H80" s="29">
        <f t="shared" si="22"/>
        <v>0</v>
      </c>
      <c r="I80" s="29">
        <f t="shared" si="22"/>
        <v>0</v>
      </c>
      <c r="J80" s="29">
        <f t="shared" si="22"/>
        <v>0</v>
      </c>
      <c r="K80" s="29">
        <f t="shared" si="22"/>
        <v>0</v>
      </c>
      <c r="L80" s="29">
        <f t="shared" si="22"/>
        <v>0</v>
      </c>
      <c r="M80" s="29">
        <f t="shared" si="22"/>
        <v>25000</v>
      </c>
      <c r="N80" s="29">
        <f t="shared" si="22"/>
        <v>0</v>
      </c>
      <c r="O80" s="29">
        <f t="shared" si="22"/>
        <v>0</v>
      </c>
      <c r="P80" s="30">
        <f t="shared" si="22"/>
        <v>25000</v>
      </c>
      <c r="Q80" s="29">
        <f t="shared" si="22"/>
        <v>5000</v>
      </c>
      <c r="R80" s="29">
        <f t="shared" si="22"/>
        <v>5000</v>
      </c>
      <c r="S80" s="29">
        <f t="shared" si="22"/>
        <v>0</v>
      </c>
      <c r="T80" s="29">
        <f t="shared" si="22"/>
        <v>1000</v>
      </c>
      <c r="U80" s="29">
        <f t="shared" si="22"/>
        <v>0</v>
      </c>
      <c r="V80" s="29">
        <f t="shared" si="22"/>
        <v>0</v>
      </c>
      <c r="W80" s="29">
        <f t="shared" si="22"/>
        <v>0</v>
      </c>
      <c r="X80" s="29">
        <f t="shared" si="22"/>
        <v>0</v>
      </c>
      <c r="Y80" s="29">
        <f t="shared" si="22"/>
        <v>0</v>
      </c>
      <c r="Z80" s="29">
        <f t="shared" si="22"/>
        <v>0</v>
      </c>
      <c r="AA80" s="29">
        <f t="shared" si="22"/>
        <v>0</v>
      </c>
      <c r="AB80" s="29">
        <f t="shared" si="22"/>
        <v>0</v>
      </c>
      <c r="AC80" s="30">
        <f t="shared" si="22"/>
        <v>11000</v>
      </c>
      <c r="AD80" s="29">
        <f t="shared" si="22"/>
        <v>0</v>
      </c>
      <c r="AE80" s="29">
        <f t="shared" si="22"/>
        <v>0</v>
      </c>
      <c r="AF80" s="29">
        <f t="shared" si="22"/>
        <v>0</v>
      </c>
      <c r="AG80" s="29">
        <f t="shared" si="22"/>
        <v>0</v>
      </c>
      <c r="AH80" s="29">
        <f t="shared" si="22"/>
        <v>0</v>
      </c>
      <c r="AI80" s="29">
        <f t="shared" si="22"/>
        <v>0</v>
      </c>
      <c r="AJ80" s="29">
        <f t="shared" si="22"/>
        <v>0</v>
      </c>
      <c r="AK80" s="29">
        <f t="shared" si="22"/>
        <v>0</v>
      </c>
      <c r="AL80" s="29">
        <f t="shared" si="22"/>
        <v>0</v>
      </c>
      <c r="AM80" s="29">
        <f t="shared" si="22"/>
        <v>0</v>
      </c>
      <c r="AN80" s="29">
        <f t="shared" si="22"/>
        <v>0</v>
      </c>
      <c r="AO80" s="29">
        <f t="shared" si="22"/>
        <v>0</v>
      </c>
      <c r="AP80" s="30">
        <f t="shared" si="22"/>
        <v>0</v>
      </c>
    </row>
    <row r="82" spans="1:42" s="36" customFormat="1" x14ac:dyDescent="0.2">
      <c r="A82" s="36" t="s">
        <v>58</v>
      </c>
      <c r="B82" s="37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9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9"/>
    </row>
    <row r="83" spans="1:42" s="3" customFormat="1" x14ac:dyDescent="0.2">
      <c r="A83" s="3" t="s">
        <v>97</v>
      </c>
      <c r="B83" s="2"/>
      <c r="D83" s="4">
        <f t="shared" ref="D83:AP83" si="23">D72</f>
        <v>0</v>
      </c>
      <c r="E83" s="4">
        <f t="shared" si="23"/>
        <v>0</v>
      </c>
      <c r="F83" s="4">
        <f t="shared" si="23"/>
        <v>0</v>
      </c>
      <c r="G83" s="4">
        <f t="shared" si="23"/>
        <v>0</v>
      </c>
      <c r="H83" s="4">
        <f t="shared" si="23"/>
        <v>0</v>
      </c>
      <c r="I83" s="4">
        <f t="shared" si="23"/>
        <v>0</v>
      </c>
      <c r="J83" s="4">
        <f t="shared" si="23"/>
        <v>0</v>
      </c>
      <c r="K83" s="4">
        <f t="shared" si="23"/>
        <v>0</v>
      </c>
      <c r="L83" s="4">
        <f t="shared" si="23"/>
        <v>0</v>
      </c>
      <c r="M83" s="4">
        <f t="shared" si="23"/>
        <v>0</v>
      </c>
      <c r="N83" s="4">
        <f t="shared" si="23"/>
        <v>0</v>
      </c>
      <c r="O83" s="4">
        <f t="shared" si="23"/>
        <v>0</v>
      </c>
      <c r="P83" s="5">
        <f t="shared" si="23"/>
        <v>0</v>
      </c>
      <c r="Q83" s="4">
        <f t="shared" si="23"/>
        <v>0</v>
      </c>
      <c r="R83" s="4">
        <f t="shared" si="23"/>
        <v>0</v>
      </c>
      <c r="S83" s="4">
        <f t="shared" si="23"/>
        <v>0</v>
      </c>
      <c r="T83" s="4">
        <f t="shared" si="23"/>
        <v>0</v>
      </c>
      <c r="U83" s="6">
        <f t="shared" si="23"/>
        <v>0</v>
      </c>
      <c r="V83" s="4">
        <f t="shared" si="23"/>
        <v>0</v>
      </c>
      <c r="W83" s="4">
        <f t="shared" si="23"/>
        <v>0</v>
      </c>
      <c r="X83" s="4">
        <f t="shared" si="23"/>
        <v>0</v>
      </c>
      <c r="Y83" s="4">
        <f t="shared" si="23"/>
        <v>0</v>
      </c>
      <c r="Z83" s="4">
        <f t="shared" si="23"/>
        <v>0</v>
      </c>
      <c r="AA83" s="4">
        <f t="shared" si="23"/>
        <v>0</v>
      </c>
      <c r="AB83" s="4">
        <f t="shared" si="23"/>
        <v>0</v>
      </c>
      <c r="AC83" s="5">
        <f t="shared" si="23"/>
        <v>0</v>
      </c>
      <c r="AD83" s="4">
        <f t="shared" si="23"/>
        <v>0</v>
      </c>
      <c r="AE83" s="4">
        <f t="shared" si="23"/>
        <v>0</v>
      </c>
      <c r="AF83" s="4">
        <f t="shared" si="23"/>
        <v>0</v>
      </c>
      <c r="AG83" s="4">
        <f t="shared" si="23"/>
        <v>0</v>
      </c>
      <c r="AH83" s="4">
        <f t="shared" si="23"/>
        <v>0</v>
      </c>
      <c r="AI83" s="4">
        <f t="shared" si="23"/>
        <v>0</v>
      </c>
      <c r="AJ83" s="4">
        <f t="shared" si="23"/>
        <v>0</v>
      </c>
      <c r="AK83" s="4">
        <f t="shared" si="23"/>
        <v>0</v>
      </c>
      <c r="AL83" s="4">
        <f t="shared" si="23"/>
        <v>0</v>
      </c>
      <c r="AM83" s="4">
        <f t="shared" si="23"/>
        <v>0</v>
      </c>
      <c r="AN83" s="4">
        <f t="shared" si="23"/>
        <v>0</v>
      </c>
      <c r="AO83" s="4">
        <f t="shared" si="23"/>
        <v>0</v>
      </c>
      <c r="AP83" s="5">
        <f t="shared" si="23"/>
        <v>0</v>
      </c>
    </row>
    <row r="84" spans="1:42" s="3" customFormat="1" x14ac:dyDescent="0.2">
      <c r="A84" s="3" t="s">
        <v>99</v>
      </c>
      <c r="B84" s="2"/>
      <c r="D84" s="4">
        <f t="shared" ref="D84:AP84" si="24">D76</f>
        <v>0</v>
      </c>
      <c r="E84" s="4">
        <f t="shared" si="24"/>
        <v>0</v>
      </c>
      <c r="F84" s="4">
        <f t="shared" si="24"/>
        <v>0</v>
      </c>
      <c r="G84" s="4">
        <f t="shared" si="24"/>
        <v>0</v>
      </c>
      <c r="H84" s="4">
        <f t="shared" si="24"/>
        <v>0</v>
      </c>
      <c r="I84" s="4">
        <f t="shared" si="24"/>
        <v>0</v>
      </c>
      <c r="J84" s="4">
        <f t="shared" si="24"/>
        <v>0</v>
      </c>
      <c r="K84" s="4">
        <f t="shared" si="24"/>
        <v>0</v>
      </c>
      <c r="L84" s="4">
        <f t="shared" si="24"/>
        <v>0</v>
      </c>
      <c r="M84" s="4">
        <f t="shared" si="24"/>
        <v>0</v>
      </c>
      <c r="N84" s="4">
        <f t="shared" si="24"/>
        <v>0</v>
      </c>
      <c r="O84" s="4">
        <f t="shared" si="24"/>
        <v>0</v>
      </c>
      <c r="P84" s="5">
        <f t="shared" si="24"/>
        <v>0</v>
      </c>
      <c r="Q84" s="4">
        <f t="shared" si="24"/>
        <v>-5000</v>
      </c>
      <c r="R84" s="4">
        <f t="shared" si="24"/>
        <v>-5000</v>
      </c>
      <c r="S84" s="4">
        <f t="shared" si="24"/>
        <v>0</v>
      </c>
      <c r="T84" s="4">
        <f t="shared" si="24"/>
        <v>-1000</v>
      </c>
      <c r="U84" s="6">
        <f t="shared" si="24"/>
        <v>0</v>
      </c>
      <c r="V84" s="4">
        <f t="shared" si="24"/>
        <v>0</v>
      </c>
      <c r="W84" s="4">
        <f t="shared" si="24"/>
        <v>0</v>
      </c>
      <c r="X84" s="4">
        <f t="shared" si="24"/>
        <v>0</v>
      </c>
      <c r="Y84" s="4">
        <f t="shared" si="24"/>
        <v>0</v>
      </c>
      <c r="Z84" s="4">
        <f t="shared" si="24"/>
        <v>0</v>
      </c>
      <c r="AA84" s="4">
        <f t="shared" si="24"/>
        <v>0</v>
      </c>
      <c r="AB84" s="4">
        <f t="shared" si="24"/>
        <v>0</v>
      </c>
      <c r="AC84" s="5">
        <f t="shared" si="24"/>
        <v>-11000</v>
      </c>
      <c r="AD84" s="4">
        <f t="shared" si="24"/>
        <v>0</v>
      </c>
      <c r="AE84" s="4">
        <f t="shared" si="24"/>
        <v>0</v>
      </c>
      <c r="AF84" s="4">
        <f t="shared" si="24"/>
        <v>0</v>
      </c>
      <c r="AG84" s="4">
        <f t="shared" si="24"/>
        <v>0</v>
      </c>
      <c r="AH84" s="4">
        <f t="shared" si="24"/>
        <v>0</v>
      </c>
      <c r="AI84" s="4">
        <f t="shared" si="24"/>
        <v>0</v>
      </c>
      <c r="AJ84" s="4">
        <f t="shared" si="24"/>
        <v>0</v>
      </c>
      <c r="AK84" s="4">
        <f t="shared" si="24"/>
        <v>0</v>
      </c>
      <c r="AL84" s="4">
        <f t="shared" si="24"/>
        <v>0</v>
      </c>
      <c r="AM84" s="4">
        <f t="shared" si="24"/>
        <v>0</v>
      </c>
      <c r="AN84" s="4">
        <f t="shared" si="24"/>
        <v>0</v>
      </c>
      <c r="AO84" s="4">
        <f t="shared" si="24"/>
        <v>0</v>
      </c>
      <c r="AP84" s="5">
        <f t="shared" si="24"/>
        <v>0</v>
      </c>
    </row>
    <row r="85" spans="1:42" s="3" customFormat="1" x14ac:dyDescent="0.2">
      <c r="A85" s="3" t="s">
        <v>101</v>
      </c>
      <c r="B85" s="2"/>
      <c r="D85" s="4">
        <f t="shared" ref="D85:AP85" si="25">D80</f>
        <v>0</v>
      </c>
      <c r="E85" s="4">
        <f t="shared" si="25"/>
        <v>0</v>
      </c>
      <c r="F85" s="4">
        <f t="shared" si="25"/>
        <v>0</v>
      </c>
      <c r="G85" s="4">
        <f t="shared" si="25"/>
        <v>0</v>
      </c>
      <c r="H85" s="4">
        <f t="shared" si="25"/>
        <v>0</v>
      </c>
      <c r="I85" s="4">
        <f t="shared" si="25"/>
        <v>0</v>
      </c>
      <c r="J85" s="4">
        <f t="shared" si="25"/>
        <v>0</v>
      </c>
      <c r="K85" s="4">
        <f t="shared" si="25"/>
        <v>0</v>
      </c>
      <c r="L85" s="4">
        <f t="shared" si="25"/>
        <v>0</v>
      </c>
      <c r="M85" s="4">
        <f t="shared" si="25"/>
        <v>25000</v>
      </c>
      <c r="N85" s="4">
        <f t="shared" si="25"/>
        <v>0</v>
      </c>
      <c r="O85" s="4">
        <f t="shared" si="25"/>
        <v>0</v>
      </c>
      <c r="P85" s="5">
        <f t="shared" si="25"/>
        <v>25000</v>
      </c>
      <c r="Q85" s="4">
        <f t="shared" si="25"/>
        <v>5000</v>
      </c>
      <c r="R85" s="4">
        <f t="shared" si="25"/>
        <v>5000</v>
      </c>
      <c r="S85" s="4">
        <f t="shared" si="25"/>
        <v>0</v>
      </c>
      <c r="T85" s="4">
        <f t="shared" si="25"/>
        <v>1000</v>
      </c>
      <c r="U85" s="6">
        <f t="shared" si="25"/>
        <v>0</v>
      </c>
      <c r="V85" s="4">
        <f t="shared" si="25"/>
        <v>0</v>
      </c>
      <c r="W85" s="4">
        <f t="shared" si="25"/>
        <v>0</v>
      </c>
      <c r="X85" s="4">
        <f t="shared" si="25"/>
        <v>0</v>
      </c>
      <c r="Y85" s="4">
        <f t="shared" si="25"/>
        <v>0</v>
      </c>
      <c r="Z85" s="4">
        <f t="shared" si="25"/>
        <v>0</v>
      </c>
      <c r="AA85" s="4">
        <f t="shared" si="25"/>
        <v>0</v>
      </c>
      <c r="AB85" s="4">
        <f t="shared" si="25"/>
        <v>0</v>
      </c>
      <c r="AC85" s="5">
        <f t="shared" si="25"/>
        <v>11000</v>
      </c>
      <c r="AD85" s="4">
        <f t="shared" si="25"/>
        <v>0</v>
      </c>
      <c r="AE85" s="4">
        <f t="shared" si="25"/>
        <v>0</v>
      </c>
      <c r="AF85" s="4">
        <f t="shared" si="25"/>
        <v>0</v>
      </c>
      <c r="AG85" s="4">
        <f t="shared" si="25"/>
        <v>0</v>
      </c>
      <c r="AH85" s="4">
        <f t="shared" si="25"/>
        <v>0</v>
      </c>
      <c r="AI85" s="4">
        <f t="shared" si="25"/>
        <v>0</v>
      </c>
      <c r="AJ85" s="4">
        <f t="shared" si="25"/>
        <v>0</v>
      </c>
      <c r="AK85" s="4">
        <f t="shared" si="25"/>
        <v>0</v>
      </c>
      <c r="AL85" s="4">
        <f t="shared" si="25"/>
        <v>0</v>
      </c>
      <c r="AM85" s="4">
        <f t="shared" si="25"/>
        <v>0</v>
      </c>
      <c r="AN85" s="4">
        <f t="shared" si="25"/>
        <v>0</v>
      </c>
      <c r="AO85" s="4">
        <f t="shared" si="25"/>
        <v>0</v>
      </c>
      <c r="AP85" s="5">
        <f t="shared" si="25"/>
        <v>0</v>
      </c>
    </row>
    <row r="86" spans="1:42" s="40" customFormat="1" ht="12" thickBot="1" x14ac:dyDescent="0.25">
      <c r="A86" s="40" t="s">
        <v>59</v>
      </c>
      <c r="B86" s="41"/>
      <c r="D86" s="42">
        <f t="shared" ref="D86:AP86" si="26">SUM(D83:D85)</f>
        <v>0</v>
      </c>
      <c r="E86" s="42">
        <f t="shared" si="26"/>
        <v>0</v>
      </c>
      <c r="F86" s="42">
        <f t="shared" si="26"/>
        <v>0</v>
      </c>
      <c r="G86" s="42">
        <f t="shared" si="26"/>
        <v>0</v>
      </c>
      <c r="H86" s="42">
        <f t="shared" si="26"/>
        <v>0</v>
      </c>
      <c r="I86" s="42">
        <f t="shared" si="26"/>
        <v>0</v>
      </c>
      <c r="J86" s="42">
        <f t="shared" si="26"/>
        <v>0</v>
      </c>
      <c r="K86" s="42">
        <f t="shared" si="26"/>
        <v>0</v>
      </c>
      <c r="L86" s="42">
        <f t="shared" si="26"/>
        <v>0</v>
      </c>
      <c r="M86" s="42">
        <f t="shared" si="26"/>
        <v>25000</v>
      </c>
      <c r="N86" s="42">
        <f t="shared" si="26"/>
        <v>0</v>
      </c>
      <c r="O86" s="42">
        <f t="shared" si="26"/>
        <v>0</v>
      </c>
      <c r="P86" s="43">
        <f t="shared" si="26"/>
        <v>25000</v>
      </c>
      <c r="Q86" s="42">
        <f t="shared" si="26"/>
        <v>0</v>
      </c>
      <c r="R86" s="42">
        <f t="shared" si="26"/>
        <v>0</v>
      </c>
      <c r="S86" s="42">
        <f t="shared" si="26"/>
        <v>0</v>
      </c>
      <c r="T86" s="42">
        <f t="shared" si="26"/>
        <v>0</v>
      </c>
      <c r="U86" s="44">
        <f t="shared" si="26"/>
        <v>0</v>
      </c>
      <c r="V86" s="42">
        <f t="shared" si="26"/>
        <v>0</v>
      </c>
      <c r="W86" s="42">
        <f t="shared" si="26"/>
        <v>0</v>
      </c>
      <c r="X86" s="42">
        <f t="shared" si="26"/>
        <v>0</v>
      </c>
      <c r="Y86" s="42">
        <f t="shared" si="26"/>
        <v>0</v>
      </c>
      <c r="Z86" s="42">
        <f t="shared" si="26"/>
        <v>0</v>
      </c>
      <c r="AA86" s="42">
        <f t="shared" si="26"/>
        <v>0</v>
      </c>
      <c r="AB86" s="42">
        <f t="shared" si="26"/>
        <v>0</v>
      </c>
      <c r="AC86" s="43">
        <f t="shared" si="26"/>
        <v>0</v>
      </c>
      <c r="AD86" s="42">
        <f t="shared" si="26"/>
        <v>0</v>
      </c>
      <c r="AE86" s="42">
        <f t="shared" si="26"/>
        <v>0</v>
      </c>
      <c r="AF86" s="42">
        <f t="shared" si="26"/>
        <v>0</v>
      </c>
      <c r="AG86" s="42">
        <f t="shared" si="26"/>
        <v>0</v>
      </c>
      <c r="AH86" s="42">
        <f t="shared" si="26"/>
        <v>0</v>
      </c>
      <c r="AI86" s="42">
        <f t="shared" si="26"/>
        <v>0</v>
      </c>
      <c r="AJ86" s="42">
        <f t="shared" si="26"/>
        <v>0</v>
      </c>
      <c r="AK86" s="42">
        <f t="shared" si="26"/>
        <v>0</v>
      </c>
      <c r="AL86" s="42">
        <f t="shared" si="26"/>
        <v>0</v>
      </c>
      <c r="AM86" s="42">
        <f t="shared" si="26"/>
        <v>0</v>
      </c>
      <c r="AN86" s="42">
        <f t="shared" si="26"/>
        <v>0</v>
      </c>
      <c r="AO86" s="42">
        <f t="shared" si="26"/>
        <v>0</v>
      </c>
      <c r="AP86" s="43">
        <f t="shared" si="26"/>
        <v>0</v>
      </c>
    </row>
    <row r="87" spans="1:42" ht="12" thickTop="1" x14ac:dyDescent="0.2"/>
    <row r="88" spans="1:42" s="52" customFormat="1" x14ac:dyDescent="0.2">
      <c r="A88" s="50" t="s">
        <v>60</v>
      </c>
      <c r="B88" s="51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4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4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4"/>
    </row>
    <row r="89" spans="1:42" s="3" customFormat="1" x14ac:dyDescent="0.2">
      <c r="A89" s="3" t="s">
        <v>61</v>
      </c>
      <c r="B89" s="2"/>
      <c r="C89" s="3" t="str">
        <f>"GP"</f>
        <v>GP</v>
      </c>
      <c r="D89" s="4">
        <f t="shared" ref="D89:AP89" si="27">D15+D10+D40</f>
        <v>0</v>
      </c>
      <c r="E89" s="4">
        <f t="shared" si="27"/>
        <v>0</v>
      </c>
      <c r="F89" s="4">
        <f t="shared" si="27"/>
        <v>0</v>
      </c>
      <c r="G89" s="4">
        <f t="shared" si="27"/>
        <v>0</v>
      </c>
      <c r="H89" s="4">
        <f t="shared" si="27"/>
        <v>0</v>
      </c>
      <c r="I89" s="4">
        <f t="shared" si="27"/>
        <v>0</v>
      </c>
      <c r="J89" s="4">
        <f t="shared" si="27"/>
        <v>0</v>
      </c>
      <c r="K89" s="4">
        <f t="shared" si="27"/>
        <v>0</v>
      </c>
      <c r="L89" s="4">
        <f t="shared" si="27"/>
        <v>0</v>
      </c>
      <c r="M89" s="4">
        <f t="shared" si="27"/>
        <v>200</v>
      </c>
      <c r="N89" s="4">
        <f t="shared" si="27"/>
        <v>200</v>
      </c>
      <c r="O89" s="4">
        <f t="shared" si="27"/>
        <v>2950</v>
      </c>
      <c r="P89" s="5">
        <f t="shared" si="27"/>
        <v>3350</v>
      </c>
      <c r="Q89" s="4">
        <f t="shared" si="27"/>
        <v>200</v>
      </c>
      <c r="R89" s="4">
        <f t="shared" si="27"/>
        <v>200</v>
      </c>
      <c r="S89" s="4">
        <f t="shared" si="27"/>
        <v>200</v>
      </c>
      <c r="T89" s="4">
        <f t="shared" si="27"/>
        <v>-1000</v>
      </c>
      <c r="U89" s="6">
        <f t="shared" si="27"/>
        <v>0</v>
      </c>
      <c r="V89" s="4">
        <f t="shared" si="27"/>
        <v>0</v>
      </c>
      <c r="W89" s="4">
        <f t="shared" si="27"/>
        <v>0</v>
      </c>
      <c r="X89" s="4">
        <f t="shared" si="27"/>
        <v>0</v>
      </c>
      <c r="Y89" s="4">
        <f t="shared" si="27"/>
        <v>0</v>
      </c>
      <c r="Z89" s="4">
        <f t="shared" si="27"/>
        <v>0</v>
      </c>
      <c r="AA89" s="4">
        <f t="shared" si="27"/>
        <v>0</v>
      </c>
      <c r="AB89" s="4">
        <f t="shared" si="27"/>
        <v>0</v>
      </c>
      <c r="AC89" s="5">
        <f t="shared" si="27"/>
        <v>-400</v>
      </c>
      <c r="AD89" s="4">
        <f t="shared" si="27"/>
        <v>0</v>
      </c>
      <c r="AE89" s="4">
        <f t="shared" si="27"/>
        <v>0</v>
      </c>
      <c r="AF89" s="4">
        <f t="shared" si="27"/>
        <v>0</v>
      </c>
      <c r="AG89" s="4">
        <f t="shared" si="27"/>
        <v>0</v>
      </c>
      <c r="AH89" s="4">
        <f t="shared" si="27"/>
        <v>0</v>
      </c>
      <c r="AI89" s="4">
        <f t="shared" si="27"/>
        <v>0</v>
      </c>
      <c r="AJ89" s="4">
        <f t="shared" si="27"/>
        <v>0</v>
      </c>
      <c r="AK89" s="4">
        <f t="shared" si="27"/>
        <v>0</v>
      </c>
      <c r="AL89" s="4">
        <f t="shared" si="27"/>
        <v>0</v>
      </c>
      <c r="AM89" s="4">
        <f t="shared" si="27"/>
        <v>0</v>
      </c>
      <c r="AN89" s="4">
        <f t="shared" si="27"/>
        <v>0</v>
      </c>
      <c r="AO89" s="4">
        <f t="shared" si="27"/>
        <v>0</v>
      </c>
      <c r="AP89" s="5">
        <f t="shared" si="27"/>
        <v>0</v>
      </c>
    </row>
    <row r="90" spans="1:42" s="3" customFormat="1" x14ac:dyDescent="0.2">
      <c r="A90" s="3" t="s">
        <v>62</v>
      </c>
      <c r="B90" s="2"/>
      <c r="C90" s="3" t="str">
        <f>"NP"</f>
        <v>NP</v>
      </c>
      <c r="D90" s="4">
        <f t="shared" ref="D90:AP90" si="28">D89+D35</f>
        <v>0</v>
      </c>
      <c r="E90" s="4">
        <f t="shared" si="28"/>
        <v>0</v>
      </c>
      <c r="F90" s="4">
        <f t="shared" si="28"/>
        <v>0</v>
      </c>
      <c r="G90" s="4">
        <f t="shared" si="28"/>
        <v>0</v>
      </c>
      <c r="H90" s="4">
        <f t="shared" si="28"/>
        <v>0</v>
      </c>
      <c r="I90" s="4">
        <f t="shared" si="28"/>
        <v>0</v>
      </c>
      <c r="J90" s="4">
        <f t="shared" si="28"/>
        <v>0</v>
      </c>
      <c r="K90" s="4">
        <f t="shared" si="28"/>
        <v>0</v>
      </c>
      <c r="L90" s="4">
        <f t="shared" si="28"/>
        <v>0</v>
      </c>
      <c r="M90" s="4">
        <f t="shared" si="28"/>
        <v>76.099999999999994</v>
      </c>
      <c r="N90" s="4">
        <f t="shared" si="28"/>
        <v>41.949999999999989</v>
      </c>
      <c r="O90" s="4">
        <f t="shared" si="28"/>
        <v>2801.78</v>
      </c>
      <c r="P90" s="5">
        <f t="shared" si="28"/>
        <v>2919.83</v>
      </c>
      <c r="Q90" s="4">
        <f t="shared" si="28"/>
        <v>-12.52000000000001</v>
      </c>
      <c r="R90" s="4">
        <f t="shared" si="28"/>
        <v>-54.27000000000001</v>
      </c>
      <c r="S90" s="4">
        <f t="shared" si="28"/>
        <v>-43.550000000000011</v>
      </c>
      <c r="T90" s="4">
        <f t="shared" si="28"/>
        <v>-1094</v>
      </c>
      <c r="U90" s="6">
        <f t="shared" si="28"/>
        <v>0</v>
      </c>
      <c r="V90" s="4">
        <f t="shared" si="28"/>
        <v>0</v>
      </c>
      <c r="W90" s="4">
        <f t="shared" si="28"/>
        <v>0</v>
      </c>
      <c r="X90" s="4">
        <f t="shared" si="28"/>
        <v>0</v>
      </c>
      <c r="Y90" s="4">
        <f t="shared" si="28"/>
        <v>0</v>
      </c>
      <c r="Z90" s="4">
        <f t="shared" si="28"/>
        <v>0</v>
      </c>
      <c r="AA90" s="4">
        <f t="shared" si="28"/>
        <v>0</v>
      </c>
      <c r="AB90" s="4">
        <f t="shared" si="28"/>
        <v>0</v>
      </c>
      <c r="AC90" s="5">
        <f t="shared" si="28"/>
        <v>-1204.3399999999999</v>
      </c>
      <c r="AD90" s="4">
        <f t="shared" si="28"/>
        <v>0</v>
      </c>
      <c r="AE90" s="4">
        <f t="shared" si="28"/>
        <v>0</v>
      </c>
      <c r="AF90" s="4">
        <f t="shared" si="28"/>
        <v>0</v>
      </c>
      <c r="AG90" s="4">
        <f t="shared" si="28"/>
        <v>0</v>
      </c>
      <c r="AH90" s="4">
        <f t="shared" si="28"/>
        <v>0</v>
      </c>
      <c r="AI90" s="4">
        <f t="shared" si="28"/>
        <v>0</v>
      </c>
      <c r="AJ90" s="4">
        <f t="shared" si="28"/>
        <v>0</v>
      </c>
      <c r="AK90" s="4">
        <f t="shared" si="28"/>
        <v>0</v>
      </c>
      <c r="AL90" s="4">
        <f t="shared" si="28"/>
        <v>0</v>
      </c>
      <c r="AM90" s="4">
        <f t="shared" si="28"/>
        <v>0</v>
      </c>
      <c r="AN90" s="4">
        <f t="shared" si="28"/>
        <v>0</v>
      </c>
      <c r="AO90" s="4">
        <f t="shared" si="28"/>
        <v>0</v>
      </c>
      <c r="AP90" s="5">
        <f t="shared" si="28"/>
        <v>0</v>
      </c>
    </row>
    <row r="91" spans="1:42" s="55" customFormat="1" ht="12" thickBot="1" x14ac:dyDescent="0.25">
      <c r="A91" s="55" t="s">
        <v>63</v>
      </c>
      <c r="B91" s="56"/>
      <c r="C91" s="55" t="str">
        <f>"VAT"</f>
        <v>VAT</v>
      </c>
      <c r="D91" s="57">
        <f t="shared" ref="D91:AP91" si="29">D15+D35+D10</f>
        <v>0</v>
      </c>
      <c r="E91" s="57">
        <f t="shared" si="29"/>
        <v>0</v>
      </c>
      <c r="F91" s="57">
        <f t="shared" si="29"/>
        <v>0</v>
      </c>
      <c r="G91" s="57">
        <f t="shared" si="29"/>
        <v>0</v>
      </c>
      <c r="H91" s="57">
        <f t="shared" si="29"/>
        <v>0</v>
      </c>
      <c r="I91" s="57">
        <f t="shared" si="29"/>
        <v>0</v>
      </c>
      <c r="J91" s="57">
        <f t="shared" si="29"/>
        <v>0</v>
      </c>
      <c r="K91" s="57">
        <f t="shared" si="29"/>
        <v>0</v>
      </c>
      <c r="L91" s="57">
        <f t="shared" si="29"/>
        <v>0</v>
      </c>
      <c r="M91" s="57">
        <f t="shared" si="29"/>
        <v>1076.0999999999999</v>
      </c>
      <c r="N91" s="57">
        <f t="shared" si="29"/>
        <v>1041.95</v>
      </c>
      <c r="O91" s="57">
        <f t="shared" si="29"/>
        <v>3801.7799999999988</v>
      </c>
      <c r="P91" s="58">
        <f t="shared" si="29"/>
        <v>5919.8300000000017</v>
      </c>
      <c r="Q91" s="57">
        <f t="shared" si="29"/>
        <v>987.48</v>
      </c>
      <c r="R91" s="57">
        <f t="shared" si="29"/>
        <v>945.73</v>
      </c>
      <c r="S91" s="57">
        <f t="shared" si="29"/>
        <v>956.45</v>
      </c>
      <c r="T91" s="57">
        <f t="shared" si="29"/>
        <v>-94</v>
      </c>
      <c r="U91" s="59">
        <f t="shared" si="29"/>
        <v>0</v>
      </c>
      <c r="V91" s="57">
        <f t="shared" si="29"/>
        <v>0</v>
      </c>
      <c r="W91" s="57">
        <f t="shared" si="29"/>
        <v>0</v>
      </c>
      <c r="X91" s="57">
        <f t="shared" si="29"/>
        <v>0</v>
      </c>
      <c r="Y91" s="57">
        <f t="shared" si="29"/>
        <v>0</v>
      </c>
      <c r="Z91" s="57">
        <f t="shared" si="29"/>
        <v>0</v>
      </c>
      <c r="AA91" s="57">
        <f t="shared" si="29"/>
        <v>0</v>
      </c>
      <c r="AB91" s="57">
        <f t="shared" si="29"/>
        <v>0</v>
      </c>
      <c r="AC91" s="58">
        <f t="shared" si="29"/>
        <v>2795.66</v>
      </c>
      <c r="AD91" s="57">
        <f t="shared" si="29"/>
        <v>0</v>
      </c>
      <c r="AE91" s="57">
        <f t="shared" si="29"/>
        <v>0</v>
      </c>
      <c r="AF91" s="57">
        <f t="shared" si="29"/>
        <v>0</v>
      </c>
      <c r="AG91" s="57">
        <f t="shared" si="29"/>
        <v>0</v>
      </c>
      <c r="AH91" s="57">
        <f t="shared" si="29"/>
        <v>0</v>
      </c>
      <c r="AI91" s="57">
        <f t="shared" si="29"/>
        <v>0</v>
      </c>
      <c r="AJ91" s="57">
        <f t="shared" si="29"/>
        <v>0</v>
      </c>
      <c r="AK91" s="57">
        <f t="shared" si="29"/>
        <v>0</v>
      </c>
      <c r="AL91" s="57">
        <f t="shared" si="29"/>
        <v>0</v>
      </c>
      <c r="AM91" s="57">
        <f t="shared" si="29"/>
        <v>0</v>
      </c>
      <c r="AN91" s="57">
        <f t="shared" si="29"/>
        <v>0</v>
      </c>
      <c r="AO91" s="57">
        <f t="shared" si="29"/>
        <v>0</v>
      </c>
      <c r="AP91" s="58">
        <f t="shared" si="29"/>
        <v>0</v>
      </c>
    </row>
    <row r="92" spans="1:42" s="3" customFormat="1" ht="12.75" thickTop="1" thickBot="1" x14ac:dyDescent="0.25">
      <c r="B92" s="2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  <c r="Q92" s="4"/>
      <c r="R92" s="4"/>
      <c r="S92" s="4"/>
      <c r="T92" s="4"/>
      <c r="U92" s="6"/>
      <c r="V92" s="4"/>
      <c r="W92" s="4"/>
      <c r="X92" s="4"/>
      <c r="Y92" s="4"/>
      <c r="Z92" s="4"/>
      <c r="AA92" s="4"/>
      <c r="AB92" s="4"/>
      <c r="AC92" s="5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5"/>
    </row>
    <row r="93" spans="1:42" s="19" customFormat="1" x14ac:dyDescent="0.2">
      <c r="A93" s="17" t="s">
        <v>64</v>
      </c>
      <c r="B93" s="18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1"/>
      <c r="Q93" s="20"/>
      <c r="R93" s="20"/>
      <c r="S93" s="20"/>
      <c r="T93" s="20"/>
      <c r="U93" s="22"/>
      <c r="V93" s="20"/>
      <c r="W93" s="20"/>
      <c r="X93" s="20"/>
      <c r="Y93" s="20"/>
      <c r="Z93" s="20"/>
      <c r="AA93" s="20"/>
      <c r="AB93" s="20"/>
      <c r="AC93" s="21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1"/>
    </row>
    <row r="94" spans="1:42" x14ac:dyDescent="0.2">
      <c r="A94" s="3">
        <v>604</v>
      </c>
      <c r="B94" s="2" t="s">
        <v>65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5">
        <f>SUM(D94:O94)</f>
        <v>0</v>
      </c>
      <c r="Q94" s="23">
        <v>0</v>
      </c>
      <c r="R94" s="23">
        <v>0</v>
      </c>
      <c r="S94" s="23">
        <v>0</v>
      </c>
      <c r="T94" s="23">
        <v>0</v>
      </c>
      <c r="U94" s="24">
        <v>0</v>
      </c>
      <c r="V94" s="23">
        <v>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0</v>
      </c>
      <c r="AC94" s="5">
        <f>SUM(Q94:AB94)</f>
        <v>0</v>
      </c>
      <c r="AD94" s="23">
        <v>0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5">
        <f>SUM(AD94:AO94)</f>
        <v>0</v>
      </c>
    </row>
    <row r="95" spans="1:42" x14ac:dyDescent="0.2">
      <c r="A95" s="3">
        <v>603</v>
      </c>
      <c r="B95" s="2" t="s">
        <v>66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5">
        <f>SUM(D95:O95)</f>
        <v>0</v>
      </c>
      <c r="Q95" s="23">
        <v>0</v>
      </c>
      <c r="R95" s="23">
        <v>0</v>
      </c>
      <c r="S95" s="23">
        <v>0</v>
      </c>
      <c r="T95" s="23">
        <v>0</v>
      </c>
      <c r="U95" s="24">
        <v>0</v>
      </c>
      <c r="V95" s="23">
        <v>0</v>
      </c>
      <c r="W95" s="23">
        <v>0</v>
      </c>
      <c r="X95" s="23">
        <v>0</v>
      </c>
      <c r="Y95" s="23">
        <v>0</v>
      </c>
      <c r="Z95" s="23">
        <v>0</v>
      </c>
      <c r="AA95" s="23">
        <v>0</v>
      </c>
      <c r="AB95" s="23">
        <v>0</v>
      </c>
      <c r="AC95" s="5">
        <f>SUM(Q95:AB95)</f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0</v>
      </c>
      <c r="AN95" s="23">
        <v>0</v>
      </c>
      <c r="AO95" s="23">
        <v>0</v>
      </c>
      <c r="AP95" s="5">
        <f>SUM(AD95:AO95)</f>
        <v>0</v>
      </c>
    </row>
    <row r="96" spans="1:42" x14ac:dyDescent="0.2">
      <c r="A96" s="3">
        <v>602</v>
      </c>
      <c r="B96" s="2" t="s">
        <v>67</v>
      </c>
      <c r="D96" s="23">
        <v>0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5">
        <f>SUM(D96:O96)</f>
        <v>0</v>
      </c>
      <c r="Q96" s="23">
        <v>0</v>
      </c>
      <c r="R96" s="23">
        <v>0</v>
      </c>
      <c r="S96" s="23">
        <v>0</v>
      </c>
      <c r="T96" s="23">
        <v>0</v>
      </c>
      <c r="U96" s="24">
        <v>0</v>
      </c>
      <c r="V96" s="23">
        <v>0</v>
      </c>
      <c r="W96" s="23">
        <v>0</v>
      </c>
      <c r="X96" s="23">
        <v>0</v>
      </c>
      <c r="Y96" s="23">
        <v>0</v>
      </c>
      <c r="Z96" s="23">
        <v>0</v>
      </c>
      <c r="AA96" s="23">
        <v>0</v>
      </c>
      <c r="AB96" s="23">
        <v>0</v>
      </c>
      <c r="AC96" s="5">
        <f>SUM(Q96:AB96)</f>
        <v>0</v>
      </c>
      <c r="AD96" s="23">
        <v>0</v>
      </c>
      <c r="AE96" s="23">
        <v>0</v>
      </c>
      <c r="AF96" s="23">
        <v>0</v>
      </c>
      <c r="AG96" s="23">
        <v>0</v>
      </c>
      <c r="AH96" s="23">
        <v>0</v>
      </c>
      <c r="AI96" s="23">
        <v>0</v>
      </c>
      <c r="AJ96" s="23">
        <v>0</v>
      </c>
      <c r="AK96" s="23">
        <v>0</v>
      </c>
      <c r="AL96" s="23">
        <v>0</v>
      </c>
      <c r="AM96" s="23">
        <v>0</v>
      </c>
      <c r="AN96" s="23">
        <v>0</v>
      </c>
      <c r="AO96" s="23">
        <v>0</v>
      </c>
      <c r="AP96" s="5">
        <f>SUM(AD96:AO96)</f>
        <v>0</v>
      </c>
    </row>
    <row r="97" spans="1:42" x14ac:dyDescent="0.2">
      <c r="A97" s="3">
        <v>601</v>
      </c>
      <c r="B97" s="2" t="s">
        <v>68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5">
        <f>SUM(D97:O97)</f>
        <v>0</v>
      </c>
      <c r="Q97" s="23">
        <v>0</v>
      </c>
      <c r="R97" s="23">
        <v>0</v>
      </c>
      <c r="S97" s="23">
        <v>0</v>
      </c>
      <c r="T97" s="23">
        <v>0</v>
      </c>
      <c r="U97" s="24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5">
        <f>SUM(Q97:AB97)</f>
        <v>0</v>
      </c>
      <c r="AD97" s="23">
        <v>0</v>
      </c>
      <c r="AE97" s="23">
        <v>0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5">
        <f>SUM(AD97:AO97)</f>
        <v>0</v>
      </c>
    </row>
    <row r="98" spans="1:42" s="31" customFormat="1" x14ac:dyDescent="0.2">
      <c r="A98" s="31" t="s">
        <v>23</v>
      </c>
      <c r="B98" s="32"/>
      <c r="C98" s="33" t="str">
        <f>"TA"</f>
        <v>TA</v>
      </c>
      <c r="D98" s="34">
        <f t="shared" ref="D98:AP98" si="30">SUM(D94:D97)*-1</f>
        <v>0</v>
      </c>
      <c r="E98" s="34">
        <f t="shared" si="30"/>
        <v>0</v>
      </c>
      <c r="F98" s="34">
        <f t="shared" si="30"/>
        <v>0</v>
      </c>
      <c r="G98" s="34">
        <f t="shared" si="30"/>
        <v>0</v>
      </c>
      <c r="H98" s="34">
        <f t="shared" si="30"/>
        <v>0</v>
      </c>
      <c r="I98" s="34">
        <f t="shared" si="30"/>
        <v>0</v>
      </c>
      <c r="J98" s="34">
        <f t="shared" si="30"/>
        <v>0</v>
      </c>
      <c r="K98" s="34">
        <f t="shared" si="30"/>
        <v>0</v>
      </c>
      <c r="L98" s="34">
        <f t="shared" si="30"/>
        <v>0</v>
      </c>
      <c r="M98" s="34">
        <f t="shared" si="30"/>
        <v>0</v>
      </c>
      <c r="N98" s="34">
        <f t="shared" si="30"/>
        <v>0</v>
      </c>
      <c r="O98" s="34">
        <f t="shared" si="30"/>
        <v>0</v>
      </c>
      <c r="P98" s="35">
        <f t="shared" si="30"/>
        <v>0</v>
      </c>
      <c r="Q98" s="34">
        <f t="shared" si="30"/>
        <v>0</v>
      </c>
      <c r="R98" s="34">
        <f t="shared" si="30"/>
        <v>0</v>
      </c>
      <c r="S98" s="34">
        <f t="shared" si="30"/>
        <v>0</v>
      </c>
      <c r="T98" s="34">
        <f t="shared" si="30"/>
        <v>0</v>
      </c>
      <c r="U98" s="34">
        <f t="shared" si="30"/>
        <v>0</v>
      </c>
      <c r="V98" s="34">
        <f t="shared" si="30"/>
        <v>0</v>
      </c>
      <c r="W98" s="34">
        <f t="shared" si="30"/>
        <v>0</v>
      </c>
      <c r="X98" s="34">
        <f t="shared" si="30"/>
        <v>0</v>
      </c>
      <c r="Y98" s="34">
        <f t="shared" si="30"/>
        <v>0</v>
      </c>
      <c r="Z98" s="34">
        <f t="shared" si="30"/>
        <v>0</v>
      </c>
      <c r="AA98" s="34">
        <f t="shared" si="30"/>
        <v>0</v>
      </c>
      <c r="AB98" s="34">
        <f t="shared" si="30"/>
        <v>0</v>
      </c>
      <c r="AC98" s="35">
        <f t="shared" si="30"/>
        <v>0</v>
      </c>
      <c r="AD98" s="34">
        <f t="shared" si="30"/>
        <v>0</v>
      </c>
      <c r="AE98" s="34">
        <f t="shared" si="30"/>
        <v>0</v>
      </c>
      <c r="AF98" s="34">
        <f t="shared" si="30"/>
        <v>0</v>
      </c>
      <c r="AG98" s="34">
        <f t="shared" si="30"/>
        <v>0</v>
      </c>
      <c r="AH98" s="34">
        <f t="shared" si="30"/>
        <v>0</v>
      </c>
      <c r="AI98" s="34">
        <f t="shared" si="30"/>
        <v>0</v>
      </c>
      <c r="AJ98" s="34">
        <f t="shared" si="30"/>
        <v>0</v>
      </c>
      <c r="AK98" s="34">
        <f t="shared" si="30"/>
        <v>0</v>
      </c>
      <c r="AL98" s="34">
        <f t="shared" si="30"/>
        <v>0</v>
      </c>
      <c r="AM98" s="34">
        <f t="shared" si="30"/>
        <v>0</v>
      </c>
      <c r="AN98" s="34">
        <f t="shared" si="30"/>
        <v>0</v>
      </c>
      <c r="AO98" s="34">
        <f t="shared" si="30"/>
        <v>0</v>
      </c>
      <c r="AP98" s="35">
        <f t="shared" si="30"/>
        <v>0</v>
      </c>
    </row>
    <row r="100" spans="1:42" s="62" customFormat="1" x14ac:dyDescent="0.2">
      <c r="A100" s="60" t="s">
        <v>69</v>
      </c>
      <c r="B100" s="61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4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4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4"/>
    </row>
    <row r="101" spans="1:42" s="65" customFormat="1" x14ac:dyDescent="0.2">
      <c r="A101" s="65" t="s">
        <v>70</v>
      </c>
      <c r="B101" s="66"/>
      <c r="C101" s="67" t="str">
        <f>"WR"</f>
        <v>WR</v>
      </c>
      <c r="D101" s="65">
        <f t="shared" ref="D101:AP101" si="31">IF(D10=0,0,(ABS(D40)/D10))</f>
        <v>0</v>
      </c>
      <c r="E101" s="65">
        <f t="shared" si="31"/>
        <v>0</v>
      </c>
      <c r="F101" s="65">
        <f t="shared" si="31"/>
        <v>0</v>
      </c>
      <c r="G101" s="65">
        <f t="shared" si="31"/>
        <v>0</v>
      </c>
      <c r="H101" s="65">
        <f t="shared" si="31"/>
        <v>0</v>
      </c>
      <c r="I101" s="65">
        <f t="shared" si="31"/>
        <v>0</v>
      </c>
      <c r="J101" s="65">
        <f t="shared" si="31"/>
        <v>0</v>
      </c>
      <c r="K101" s="65">
        <f t="shared" si="31"/>
        <v>0</v>
      </c>
      <c r="L101" s="65">
        <f t="shared" si="31"/>
        <v>0</v>
      </c>
      <c r="M101" s="65">
        <f t="shared" si="31"/>
        <v>0.5</v>
      </c>
      <c r="N101" s="65">
        <f t="shared" si="31"/>
        <v>0.5</v>
      </c>
      <c r="O101" s="65">
        <f t="shared" si="31"/>
        <v>4.878048780487805E-2</v>
      </c>
      <c r="P101" s="68">
        <f t="shared" si="31"/>
        <v>0.12244897959183673</v>
      </c>
      <c r="Q101" s="65">
        <f t="shared" si="31"/>
        <v>0.5</v>
      </c>
      <c r="R101" s="65">
        <f t="shared" si="31"/>
        <v>0.5</v>
      </c>
      <c r="S101" s="65">
        <f t="shared" si="31"/>
        <v>0.5</v>
      </c>
      <c r="T101" s="65">
        <f t="shared" si="31"/>
        <v>0</v>
      </c>
      <c r="U101" s="69">
        <f t="shared" si="31"/>
        <v>0</v>
      </c>
      <c r="V101" s="65">
        <f t="shared" si="31"/>
        <v>0</v>
      </c>
      <c r="W101" s="65">
        <f t="shared" si="31"/>
        <v>0</v>
      </c>
      <c r="X101" s="65">
        <f t="shared" si="31"/>
        <v>0</v>
      </c>
      <c r="Y101" s="65">
        <f t="shared" si="31"/>
        <v>0</v>
      </c>
      <c r="Z101" s="65">
        <f t="shared" si="31"/>
        <v>0</v>
      </c>
      <c r="AA101" s="65">
        <f t="shared" si="31"/>
        <v>0</v>
      </c>
      <c r="AB101" s="65">
        <f t="shared" si="31"/>
        <v>0</v>
      </c>
      <c r="AC101" s="68">
        <f t="shared" si="31"/>
        <v>0.66666666666666663</v>
      </c>
      <c r="AD101" s="65">
        <f t="shared" si="31"/>
        <v>0</v>
      </c>
      <c r="AE101" s="65">
        <f t="shared" si="31"/>
        <v>0</v>
      </c>
      <c r="AF101" s="65">
        <f t="shared" si="31"/>
        <v>0</v>
      </c>
      <c r="AG101" s="65">
        <f t="shared" si="31"/>
        <v>0</v>
      </c>
      <c r="AH101" s="65">
        <f t="shared" si="31"/>
        <v>0</v>
      </c>
      <c r="AI101" s="65">
        <f t="shared" si="31"/>
        <v>0</v>
      </c>
      <c r="AJ101" s="65">
        <f t="shared" si="31"/>
        <v>0</v>
      </c>
      <c r="AK101" s="65">
        <f t="shared" si="31"/>
        <v>0</v>
      </c>
      <c r="AL101" s="65">
        <f t="shared" si="31"/>
        <v>0</v>
      </c>
      <c r="AM101" s="65">
        <f t="shared" si="31"/>
        <v>0</v>
      </c>
      <c r="AN101" s="65">
        <f t="shared" si="31"/>
        <v>0</v>
      </c>
      <c r="AO101" s="65">
        <f t="shared" si="31"/>
        <v>0</v>
      </c>
      <c r="AP101" s="68">
        <f t="shared" si="31"/>
        <v>0</v>
      </c>
    </row>
    <row r="102" spans="1:42" s="70" customFormat="1" ht="12" thickBot="1" x14ac:dyDescent="0.25">
      <c r="A102" s="70" t="s">
        <v>71</v>
      </c>
      <c r="B102" s="71"/>
      <c r="C102" s="72" t="str">
        <f>"GM"</f>
        <v>GM</v>
      </c>
      <c r="D102" s="70">
        <f t="shared" ref="D102:AP102" si="32">IF(D10=0,0,(D89/D10))</f>
        <v>0</v>
      </c>
      <c r="E102" s="70">
        <f t="shared" si="32"/>
        <v>0</v>
      </c>
      <c r="F102" s="70">
        <f t="shared" si="32"/>
        <v>0</v>
      </c>
      <c r="G102" s="70">
        <f t="shared" si="32"/>
        <v>0</v>
      </c>
      <c r="H102" s="70">
        <f t="shared" si="32"/>
        <v>0</v>
      </c>
      <c r="I102" s="70">
        <f t="shared" si="32"/>
        <v>0</v>
      </c>
      <c r="J102" s="70">
        <f t="shared" si="32"/>
        <v>0</v>
      </c>
      <c r="K102" s="70">
        <f t="shared" si="32"/>
        <v>0</v>
      </c>
      <c r="L102" s="70">
        <f t="shared" si="32"/>
        <v>0</v>
      </c>
      <c r="M102" s="70">
        <f t="shared" si="32"/>
        <v>0.1</v>
      </c>
      <c r="N102" s="70">
        <f t="shared" si="32"/>
        <v>0.1</v>
      </c>
      <c r="O102" s="70">
        <f t="shared" si="32"/>
        <v>0.14390243902439023</v>
      </c>
      <c r="P102" s="73">
        <f t="shared" si="32"/>
        <v>0.13673469387755102</v>
      </c>
      <c r="Q102" s="70">
        <f t="shared" si="32"/>
        <v>0.1</v>
      </c>
      <c r="R102" s="70">
        <f t="shared" si="32"/>
        <v>0.1</v>
      </c>
      <c r="S102" s="70">
        <f t="shared" si="32"/>
        <v>0.1</v>
      </c>
      <c r="T102" s="70">
        <f t="shared" si="32"/>
        <v>0</v>
      </c>
      <c r="U102" s="74">
        <f t="shared" si="32"/>
        <v>0</v>
      </c>
      <c r="V102" s="70">
        <f t="shared" si="32"/>
        <v>0</v>
      </c>
      <c r="W102" s="70">
        <f t="shared" si="32"/>
        <v>0</v>
      </c>
      <c r="X102" s="70">
        <f t="shared" si="32"/>
        <v>0</v>
      </c>
      <c r="Y102" s="70">
        <f t="shared" si="32"/>
        <v>0</v>
      </c>
      <c r="Z102" s="70">
        <f t="shared" si="32"/>
        <v>0</v>
      </c>
      <c r="AA102" s="70">
        <f t="shared" si="32"/>
        <v>0</v>
      </c>
      <c r="AB102" s="70">
        <f t="shared" si="32"/>
        <v>0</v>
      </c>
      <c r="AC102" s="73">
        <f t="shared" si="32"/>
        <v>-6.6666666666666666E-2</v>
      </c>
      <c r="AD102" s="70">
        <f t="shared" si="32"/>
        <v>0</v>
      </c>
      <c r="AE102" s="70">
        <f t="shared" si="32"/>
        <v>0</v>
      </c>
      <c r="AF102" s="70">
        <f t="shared" si="32"/>
        <v>0</v>
      </c>
      <c r="AG102" s="70">
        <f t="shared" si="32"/>
        <v>0</v>
      </c>
      <c r="AH102" s="70">
        <f t="shared" si="32"/>
        <v>0</v>
      </c>
      <c r="AI102" s="70">
        <f t="shared" si="32"/>
        <v>0</v>
      </c>
      <c r="AJ102" s="70">
        <f t="shared" si="32"/>
        <v>0</v>
      </c>
      <c r="AK102" s="70">
        <f t="shared" si="32"/>
        <v>0</v>
      </c>
      <c r="AL102" s="70">
        <f t="shared" si="32"/>
        <v>0</v>
      </c>
      <c r="AM102" s="70">
        <f t="shared" si="32"/>
        <v>0</v>
      </c>
      <c r="AN102" s="70">
        <f t="shared" si="32"/>
        <v>0</v>
      </c>
      <c r="AO102" s="70">
        <f t="shared" si="32"/>
        <v>0</v>
      </c>
      <c r="AP102" s="73">
        <f t="shared" si="32"/>
        <v>0</v>
      </c>
    </row>
    <row r="103" spans="1:42" ht="12" thickTop="1" x14ac:dyDescent="0.2"/>
    <row r="104" spans="1:42" s="79" customFormat="1" x14ac:dyDescent="0.2">
      <c r="A104" s="75" t="s">
        <v>72</v>
      </c>
      <c r="B104" s="76"/>
      <c r="C104" s="75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8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8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8"/>
    </row>
    <row r="105" spans="1:42" x14ac:dyDescent="0.2">
      <c r="A105" s="3" t="s">
        <v>73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8867.2999999999993</v>
      </c>
      <c r="N105" s="23">
        <v>9271.33</v>
      </c>
      <c r="O105" s="23">
        <v>9684.49</v>
      </c>
      <c r="P105" s="5">
        <f>O105</f>
        <v>9684.49</v>
      </c>
      <c r="Q105" s="23">
        <v>7183.27</v>
      </c>
      <c r="R105" s="23">
        <v>13852.25</v>
      </c>
      <c r="S105" s="23">
        <v>14372.87</v>
      </c>
      <c r="T105" s="23">
        <v>13411.32</v>
      </c>
      <c r="U105" s="24">
        <v>13411.32</v>
      </c>
      <c r="V105" s="23">
        <v>13411.32</v>
      </c>
      <c r="W105" s="23">
        <v>13411.32</v>
      </c>
      <c r="X105" s="23">
        <v>13411.32</v>
      </c>
      <c r="Y105" s="23">
        <v>13411.32</v>
      </c>
      <c r="Z105" s="23">
        <v>13411.32</v>
      </c>
      <c r="AA105" s="23">
        <v>13411.32</v>
      </c>
      <c r="AB105" s="23">
        <v>13411.32</v>
      </c>
      <c r="AC105" s="5">
        <f>AB105</f>
        <v>13411.32</v>
      </c>
    </row>
    <row r="106" spans="1:42" x14ac:dyDescent="0.2">
      <c r="A106" s="3" t="s">
        <v>74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15000</v>
      </c>
      <c r="N106" s="23">
        <v>15000</v>
      </c>
      <c r="O106" s="23">
        <v>15000</v>
      </c>
      <c r="P106" s="5">
        <f>O106</f>
        <v>15000</v>
      </c>
      <c r="Q106" s="23">
        <v>10000</v>
      </c>
      <c r="R106" s="23">
        <v>15000</v>
      </c>
      <c r="S106" s="23">
        <v>15000</v>
      </c>
      <c r="T106" s="23">
        <v>16000</v>
      </c>
      <c r="U106" s="24">
        <v>16000</v>
      </c>
      <c r="V106" s="23">
        <v>16000</v>
      </c>
      <c r="W106" s="23">
        <v>16000</v>
      </c>
      <c r="X106" s="23">
        <v>16000</v>
      </c>
      <c r="Y106" s="23">
        <v>16000</v>
      </c>
      <c r="Z106" s="23">
        <v>16000</v>
      </c>
      <c r="AA106" s="23">
        <v>16000</v>
      </c>
      <c r="AB106" s="23">
        <v>16000</v>
      </c>
      <c r="AC106" s="5">
        <f>AB106</f>
        <v>16000</v>
      </c>
    </row>
    <row r="107" spans="1:42" s="40" customFormat="1" ht="12" thickBot="1" x14ac:dyDescent="0.25">
      <c r="A107" s="40" t="s">
        <v>75</v>
      </c>
      <c r="B107" s="41"/>
      <c r="D107" s="42">
        <f t="shared" ref="D107:AP107" si="33">SUM(D105:D106)</f>
        <v>0</v>
      </c>
      <c r="E107" s="42">
        <f t="shared" si="33"/>
        <v>0</v>
      </c>
      <c r="F107" s="42">
        <f t="shared" si="33"/>
        <v>0</v>
      </c>
      <c r="G107" s="42">
        <f t="shared" si="33"/>
        <v>0</v>
      </c>
      <c r="H107" s="42">
        <f t="shared" si="33"/>
        <v>0</v>
      </c>
      <c r="I107" s="42">
        <f t="shared" si="33"/>
        <v>0</v>
      </c>
      <c r="J107" s="42">
        <f t="shared" si="33"/>
        <v>0</v>
      </c>
      <c r="K107" s="42">
        <f t="shared" si="33"/>
        <v>0</v>
      </c>
      <c r="L107" s="42">
        <f t="shared" si="33"/>
        <v>0</v>
      </c>
      <c r="M107" s="42">
        <f t="shared" si="33"/>
        <v>23867.3</v>
      </c>
      <c r="N107" s="42">
        <f t="shared" si="33"/>
        <v>24271.33</v>
      </c>
      <c r="O107" s="42">
        <f t="shared" si="33"/>
        <v>24684.489999999998</v>
      </c>
      <c r="P107" s="43">
        <f t="shared" si="33"/>
        <v>24684.489999999998</v>
      </c>
      <c r="Q107" s="42">
        <f t="shared" si="33"/>
        <v>17183.27</v>
      </c>
      <c r="R107" s="42">
        <f t="shared" si="33"/>
        <v>28852.25</v>
      </c>
      <c r="S107" s="42">
        <f t="shared" si="33"/>
        <v>29372.870000000003</v>
      </c>
      <c r="T107" s="42">
        <f t="shared" si="33"/>
        <v>29411.32</v>
      </c>
      <c r="U107" s="44">
        <f t="shared" si="33"/>
        <v>29411.32</v>
      </c>
      <c r="V107" s="42">
        <f t="shared" si="33"/>
        <v>29411.32</v>
      </c>
      <c r="W107" s="42">
        <f t="shared" si="33"/>
        <v>29411.32</v>
      </c>
      <c r="X107" s="42">
        <f t="shared" si="33"/>
        <v>29411.32</v>
      </c>
      <c r="Y107" s="42">
        <f t="shared" si="33"/>
        <v>29411.32</v>
      </c>
      <c r="Z107" s="42">
        <f t="shared" si="33"/>
        <v>29411.32</v>
      </c>
      <c r="AA107" s="42">
        <f t="shared" si="33"/>
        <v>29411.32</v>
      </c>
      <c r="AB107" s="42">
        <f t="shared" si="33"/>
        <v>29411.32</v>
      </c>
      <c r="AC107" s="43">
        <f t="shared" si="33"/>
        <v>29411.32</v>
      </c>
      <c r="AD107" s="42">
        <f t="shared" si="33"/>
        <v>0</v>
      </c>
      <c r="AE107" s="42">
        <f t="shared" si="33"/>
        <v>0</v>
      </c>
      <c r="AF107" s="42">
        <f t="shared" si="33"/>
        <v>0</v>
      </c>
      <c r="AG107" s="42">
        <f t="shared" si="33"/>
        <v>0</v>
      </c>
      <c r="AH107" s="42">
        <f t="shared" si="33"/>
        <v>0</v>
      </c>
      <c r="AI107" s="42">
        <f t="shared" si="33"/>
        <v>0</v>
      </c>
      <c r="AJ107" s="42">
        <f t="shared" si="33"/>
        <v>0</v>
      </c>
      <c r="AK107" s="42">
        <f t="shared" si="33"/>
        <v>0</v>
      </c>
      <c r="AL107" s="42">
        <f t="shared" si="33"/>
        <v>0</v>
      </c>
      <c r="AM107" s="42">
        <f t="shared" si="33"/>
        <v>0</v>
      </c>
      <c r="AN107" s="42">
        <f t="shared" si="33"/>
        <v>0</v>
      </c>
      <c r="AO107" s="42">
        <f t="shared" si="33"/>
        <v>0</v>
      </c>
      <c r="AP107" s="43">
        <f t="shared" si="33"/>
        <v>0</v>
      </c>
    </row>
    <row r="108" spans="1:42" ht="12" thickTop="1" x14ac:dyDescent="0.2"/>
    <row r="109" spans="1:42" s="85" customFormat="1" x14ac:dyDescent="0.2">
      <c r="A109" s="80" t="s">
        <v>76</v>
      </c>
      <c r="B109" s="81"/>
      <c r="C109" s="82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4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4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  <c r="AP109" s="84"/>
    </row>
    <row r="110" spans="1:42" x14ac:dyDescent="0.2">
      <c r="A110" s="3" t="s">
        <v>77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24500</v>
      </c>
      <c r="P110" s="5">
        <f t="shared" ref="P110:P119" si="34">SUM(D110:O110)</f>
        <v>24500</v>
      </c>
      <c r="Q110" s="23">
        <v>0</v>
      </c>
      <c r="R110" s="23">
        <v>0</v>
      </c>
      <c r="S110" s="23">
        <v>6000</v>
      </c>
      <c r="T110" s="23">
        <v>0</v>
      </c>
      <c r="U110" s="24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5">
        <f t="shared" ref="AC110:AC119" si="35">SUM(Q110:AB110)</f>
        <v>6000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5">
        <f t="shared" ref="AP110:AP119" si="36">SUM(AD110:AO110)</f>
        <v>0</v>
      </c>
    </row>
    <row r="111" spans="1:42" x14ac:dyDescent="0.2">
      <c r="A111" s="3" t="s">
        <v>78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18580.169999999998</v>
      </c>
      <c r="P111" s="5">
        <f t="shared" si="34"/>
        <v>18580.169999999998</v>
      </c>
      <c r="Q111" s="23">
        <v>0</v>
      </c>
      <c r="R111" s="23">
        <v>0</v>
      </c>
      <c r="S111" s="23">
        <v>3110.34</v>
      </c>
      <c r="T111" s="23">
        <v>0</v>
      </c>
      <c r="U111" s="24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0</v>
      </c>
      <c r="AC111" s="5">
        <f t="shared" si="35"/>
        <v>3110.34</v>
      </c>
      <c r="AD111" s="23">
        <v>0</v>
      </c>
      <c r="AE111" s="23">
        <v>0</v>
      </c>
      <c r="AF111" s="23">
        <v>0</v>
      </c>
      <c r="AG111" s="23">
        <v>0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5">
        <f t="shared" si="36"/>
        <v>0</v>
      </c>
    </row>
    <row r="112" spans="1:42" x14ac:dyDescent="0.2">
      <c r="A112" s="3" t="s">
        <v>79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5">
        <f t="shared" si="34"/>
        <v>0</v>
      </c>
      <c r="Q112" s="23">
        <v>0</v>
      </c>
      <c r="R112" s="23">
        <v>0</v>
      </c>
      <c r="S112" s="23">
        <v>0</v>
      </c>
      <c r="T112" s="23">
        <v>0</v>
      </c>
      <c r="U112" s="24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5">
        <f t="shared" si="35"/>
        <v>0</v>
      </c>
      <c r="AD112" s="23">
        <v>0</v>
      </c>
      <c r="AE112" s="23">
        <v>0</v>
      </c>
      <c r="AF112" s="23">
        <v>0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5">
        <f t="shared" si="36"/>
        <v>0</v>
      </c>
    </row>
    <row r="113" spans="1:42" x14ac:dyDescent="0.2">
      <c r="A113" s="3" t="s">
        <v>80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5">
        <f t="shared" si="34"/>
        <v>0</v>
      </c>
      <c r="Q113" s="23">
        <v>0</v>
      </c>
      <c r="R113" s="23">
        <v>0</v>
      </c>
      <c r="S113" s="23">
        <v>0</v>
      </c>
      <c r="T113" s="23">
        <v>0</v>
      </c>
      <c r="U113" s="24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5">
        <f t="shared" si="35"/>
        <v>0</v>
      </c>
      <c r="AD113" s="23">
        <v>0</v>
      </c>
      <c r="AE113" s="23">
        <v>0</v>
      </c>
      <c r="AF113" s="23">
        <v>0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5">
        <f t="shared" si="36"/>
        <v>0</v>
      </c>
    </row>
    <row r="114" spans="1:42" x14ac:dyDescent="0.2">
      <c r="A114" s="3" t="s">
        <v>81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4900</v>
      </c>
      <c r="P114" s="5">
        <f t="shared" si="34"/>
        <v>4900</v>
      </c>
      <c r="Q114" s="23">
        <v>0</v>
      </c>
      <c r="R114" s="23">
        <v>0</v>
      </c>
      <c r="S114" s="23">
        <v>1200</v>
      </c>
      <c r="T114" s="23">
        <v>0</v>
      </c>
      <c r="U114" s="24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0</v>
      </c>
      <c r="AC114" s="5">
        <f t="shared" si="35"/>
        <v>1200</v>
      </c>
      <c r="AD114" s="23">
        <v>0</v>
      </c>
      <c r="AE114" s="23">
        <v>0</v>
      </c>
      <c r="AF114" s="23">
        <v>0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5">
        <f t="shared" si="36"/>
        <v>0</v>
      </c>
    </row>
    <row r="115" spans="1:42" x14ac:dyDescent="0.2">
      <c r="A115" s="3" t="s">
        <v>82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3265.3440000000001</v>
      </c>
      <c r="P115" s="5">
        <f t="shared" si="34"/>
        <v>3265.3440000000001</v>
      </c>
      <c r="Q115" s="23">
        <v>0</v>
      </c>
      <c r="R115" s="23">
        <v>0</v>
      </c>
      <c r="S115" s="23">
        <v>120.038</v>
      </c>
      <c r="T115" s="23">
        <v>0</v>
      </c>
      <c r="U115" s="24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5">
        <f t="shared" si="35"/>
        <v>120.038</v>
      </c>
      <c r="AD115" s="23">
        <v>0</v>
      </c>
      <c r="AE115" s="23">
        <v>0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5">
        <f t="shared" si="36"/>
        <v>0</v>
      </c>
    </row>
    <row r="116" spans="1:42" x14ac:dyDescent="0.2">
      <c r="A116" s="3" t="s">
        <v>83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5">
        <f t="shared" si="34"/>
        <v>0</v>
      </c>
      <c r="Q116" s="23">
        <v>0</v>
      </c>
      <c r="R116" s="23">
        <v>0</v>
      </c>
      <c r="S116" s="23">
        <v>0</v>
      </c>
      <c r="T116" s="23">
        <v>0</v>
      </c>
      <c r="U116" s="24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5">
        <f t="shared" si="35"/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0</v>
      </c>
      <c r="AP116" s="5">
        <f t="shared" si="36"/>
        <v>0</v>
      </c>
    </row>
    <row r="117" spans="1:42" x14ac:dyDescent="0.2">
      <c r="A117" s="3" t="s">
        <v>84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5">
        <f t="shared" si="34"/>
        <v>0</v>
      </c>
      <c r="Q117" s="23">
        <v>0</v>
      </c>
      <c r="R117" s="23">
        <v>0</v>
      </c>
      <c r="S117" s="23">
        <v>0</v>
      </c>
      <c r="T117" s="23">
        <v>0</v>
      </c>
      <c r="U117" s="24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5">
        <f t="shared" si="35"/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0</v>
      </c>
      <c r="AP117" s="5">
        <f t="shared" si="36"/>
        <v>0</v>
      </c>
    </row>
    <row r="118" spans="1:42" x14ac:dyDescent="0.2">
      <c r="A118" s="3" t="s">
        <v>85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5">
        <f t="shared" si="34"/>
        <v>0</v>
      </c>
      <c r="Q118" s="23">
        <v>0</v>
      </c>
      <c r="R118" s="23">
        <v>0</v>
      </c>
      <c r="S118" s="23">
        <v>0</v>
      </c>
      <c r="T118" s="23">
        <v>0</v>
      </c>
      <c r="U118" s="24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5">
        <f t="shared" si="35"/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5">
        <f t="shared" si="36"/>
        <v>0</v>
      </c>
    </row>
    <row r="119" spans="1:42" s="88" customFormat="1" ht="12" thickBot="1" x14ac:dyDescent="0.25">
      <c r="A119" s="40" t="s">
        <v>86</v>
      </c>
      <c r="B119" s="41"/>
      <c r="C119" s="40"/>
      <c r="D119" s="86">
        <v>0</v>
      </c>
      <c r="E119" s="86">
        <v>0</v>
      </c>
      <c r="F119" s="86">
        <v>0</v>
      </c>
      <c r="G119" s="86">
        <v>0</v>
      </c>
      <c r="H119" s="86">
        <v>0</v>
      </c>
      <c r="I119" s="86">
        <v>0</v>
      </c>
      <c r="J119" s="86">
        <v>0</v>
      </c>
      <c r="K119" s="86">
        <v>0</v>
      </c>
      <c r="L119" s="86">
        <v>0</v>
      </c>
      <c r="M119" s="86">
        <v>0</v>
      </c>
      <c r="N119" s="86">
        <v>0</v>
      </c>
      <c r="O119" s="86">
        <v>1634.6559999999999</v>
      </c>
      <c r="P119" s="43">
        <f t="shared" si="34"/>
        <v>1634.6559999999999</v>
      </c>
      <c r="Q119" s="86">
        <v>0</v>
      </c>
      <c r="R119" s="86">
        <v>0</v>
      </c>
      <c r="S119" s="86">
        <v>1079.962</v>
      </c>
      <c r="T119" s="86">
        <v>0</v>
      </c>
      <c r="U119" s="87">
        <v>0</v>
      </c>
      <c r="V119" s="86">
        <v>0</v>
      </c>
      <c r="W119" s="86">
        <v>0</v>
      </c>
      <c r="X119" s="86">
        <v>0</v>
      </c>
      <c r="Y119" s="86">
        <v>0</v>
      </c>
      <c r="Z119" s="86">
        <v>0</v>
      </c>
      <c r="AA119" s="86">
        <v>0</v>
      </c>
      <c r="AB119" s="86">
        <v>0</v>
      </c>
      <c r="AC119" s="43">
        <f t="shared" si="35"/>
        <v>1079.962</v>
      </c>
      <c r="AD119" s="86">
        <v>0</v>
      </c>
      <c r="AE119" s="86">
        <v>0</v>
      </c>
      <c r="AF119" s="86">
        <v>0</v>
      </c>
      <c r="AG119" s="86">
        <v>0</v>
      </c>
      <c r="AH119" s="86">
        <v>0</v>
      </c>
      <c r="AI119" s="86">
        <v>0</v>
      </c>
      <c r="AJ119" s="86">
        <v>0</v>
      </c>
      <c r="AK119" s="86">
        <v>0</v>
      </c>
      <c r="AL119" s="86">
        <v>0</v>
      </c>
      <c r="AM119" s="86">
        <v>0</v>
      </c>
      <c r="AN119" s="86">
        <v>0</v>
      </c>
      <c r="AO119" s="86">
        <v>0</v>
      </c>
      <c r="AP119" s="43">
        <f t="shared" si="36"/>
        <v>0</v>
      </c>
    </row>
    <row r="120" spans="1:42" ht="12" thickTop="1" x14ac:dyDescent="0.2"/>
    <row r="121" spans="1:42" s="85" customFormat="1" x14ac:dyDescent="0.2">
      <c r="A121" s="80" t="s">
        <v>87</v>
      </c>
      <c r="B121" s="81"/>
      <c r="C121" s="82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4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4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4"/>
    </row>
    <row r="122" spans="1:42" x14ac:dyDescent="0.2">
      <c r="A122" s="3" t="s">
        <v>77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2000</v>
      </c>
      <c r="N122" s="23">
        <v>2000</v>
      </c>
      <c r="O122" s="23">
        <v>20500</v>
      </c>
      <c r="P122" s="5">
        <f t="shared" ref="P122:P130" si="37">SUM(D122:O122)</f>
        <v>24500</v>
      </c>
      <c r="Q122" s="23">
        <v>2000</v>
      </c>
      <c r="R122" s="23">
        <v>2000</v>
      </c>
      <c r="S122" s="23">
        <v>2000</v>
      </c>
      <c r="T122" s="23">
        <v>0</v>
      </c>
      <c r="U122" s="24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5">
        <f t="shared" ref="AC122:AC130" si="38">SUM(Q122:AB122)</f>
        <v>6000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5">
        <f t="shared" ref="AP122:AP130" si="39">SUM(AD122:AO122)</f>
        <v>0</v>
      </c>
    </row>
    <row r="123" spans="1:42" x14ac:dyDescent="0.2">
      <c r="A123" s="3" t="s">
        <v>78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923.9</v>
      </c>
      <c r="N123" s="23">
        <v>958.05</v>
      </c>
      <c r="O123" s="23">
        <v>16698.22</v>
      </c>
      <c r="P123" s="5">
        <f t="shared" si="37"/>
        <v>18580.170000000002</v>
      </c>
      <c r="Q123" s="23">
        <v>1012.52</v>
      </c>
      <c r="R123" s="23">
        <v>1054.27</v>
      </c>
      <c r="S123" s="23">
        <v>1043.55</v>
      </c>
      <c r="T123" s="23">
        <v>94</v>
      </c>
      <c r="U123" s="24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5">
        <f t="shared" si="38"/>
        <v>3204.34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5">
        <f t="shared" si="39"/>
        <v>0</v>
      </c>
    </row>
    <row r="124" spans="1:42" x14ac:dyDescent="0.2">
      <c r="A124" s="3" t="s">
        <v>79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5">
        <f t="shared" si="37"/>
        <v>0</v>
      </c>
      <c r="Q124" s="23">
        <v>0</v>
      </c>
      <c r="R124" s="23">
        <v>0</v>
      </c>
      <c r="S124" s="23">
        <v>0</v>
      </c>
      <c r="T124" s="23">
        <v>0</v>
      </c>
      <c r="U124" s="24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5">
        <f t="shared" si="38"/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5">
        <f t="shared" si="39"/>
        <v>0</v>
      </c>
    </row>
    <row r="125" spans="1:42" x14ac:dyDescent="0.2">
      <c r="A125" s="3" t="s">
        <v>80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5">
        <f t="shared" si="37"/>
        <v>0</v>
      </c>
      <c r="Q125" s="23">
        <v>0</v>
      </c>
      <c r="R125" s="23">
        <v>0</v>
      </c>
      <c r="S125" s="23">
        <v>0</v>
      </c>
      <c r="T125" s="23">
        <v>0</v>
      </c>
      <c r="U125" s="24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5">
        <f t="shared" si="38"/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5">
        <f t="shared" si="39"/>
        <v>0</v>
      </c>
    </row>
    <row r="126" spans="1:42" x14ac:dyDescent="0.2">
      <c r="A126" s="3" t="s">
        <v>81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400</v>
      </c>
      <c r="N126" s="23">
        <v>400</v>
      </c>
      <c r="O126" s="23">
        <v>4100</v>
      </c>
      <c r="P126" s="5">
        <f t="shared" si="37"/>
        <v>4900</v>
      </c>
      <c r="Q126" s="23">
        <v>400</v>
      </c>
      <c r="R126" s="23">
        <v>400</v>
      </c>
      <c r="S126" s="23">
        <v>400</v>
      </c>
      <c r="T126" s="23">
        <v>0</v>
      </c>
      <c r="U126" s="24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5">
        <f t="shared" si="38"/>
        <v>1200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5">
        <f t="shared" si="39"/>
        <v>0</v>
      </c>
    </row>
    <row r="127" spans="1:42" x14ac:dyDescent="0.2">
      <c r="A127" s="3" t="s">
        <v>82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38.799999999999997</v>
      </c>
      <c r="N127" s="23">
        <v>37.92</v>
      </c>
      <c r="O127" s="23">
        <v>3188.6239999999998</v>
      </c>
      <c r="P127" s="5">
        <f t="shared" si="37"/>
        <v>3265.3439999999996</v>
      </c>
      <c r="Q127" s="23">
        <v>38.704000000000001</v>
      </c>
      <c r="R127" s="23">
        <v>42.103999999999999</v>
      </c>
      <c r="S127" s="23">
        <v>39.229999999999997</v>
      </c>
      <c r="T127" s="23">
        <v>18.8</v>
      </c>
      <c r="U127" s="24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5">
        <f t="shared" si="38"/>
        <v>138.83799999999999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5">
        <f t="shared" si="39"/>
        <v>0</v>
      </c>
    </row>
    <row r="128" spans="1:42" x14ac:dyDescent="0.2">
      <c r="A128" s="3" t="s">
        <v>83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5">
        <f t="shared" si="37"/>
        <v>0</v>
      </c>
      <c r="Q128" s="23">
        <v>0</v>
      </c>
      <c r="R128" s="23">
        <v>0</v>
      </c>
      <c r="S128" s="23">
        <v>0</v>
      </c>
      <c r="T128" s="23">
        <v>0</v>
      </c>
      <c r="U128" s="24">
        <v>0</v>
      </c>
      <c r="V128" s="23">
        <v>0</v>
      </c>
      <c r="W128" s="23">
        <v>0</v>
      </c>
      <c r="X128" s="23">
        <v>0</v>
      </c>
      <c r="Y128" s="23">
        <v>0</v>
      </c>
      <c r="Z128" s="23">
        <v>0</v>
      </c>
      <c r="AA128" s="23">
        <v>0</v>
      </c>
      <c r="AB128" s="23">
        <v>0</v>
      </c>
      <c r="AC128" s="5">
        <f t="shared" si="38"/>
        <v>0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5">
        <f t="shared" si="39"/>
        <v>0</v>
      </c>
    </row>
    <row r="129" spans="1:43" x14ac:dyDescent="0.2">
      <c r="A129" s="3" t="s">
        <v>84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5">
        <f t="shared" si="37"/>
        <v>0</v>
      </c>
      <c r="Q129" s="23">
        <v>0</v>
      </c>
      <c r="R129" s="23">
        <v>0</v>
      </c>
      <c r="S129" s="23">
        <v>0</v>
      </c>
      <c r="T129" s="23">
        <v>0</v>
      </c>
      <c r="U129" s="24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5">
        <f t="shared" si="38"/>
        <v>0</v>
      </c>
      <c r="AD129" s="23">
        <v>0</v>
      </c>
      <c r="AE129" s="23">
        <v>0</v>
      </c>
      <c r="AF129" s="23">
        <v>0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5">
        <f t="shared" si="39"/>
        <v>0</v>
      </c>
    </row>
    <row r="130" spans="1:43" s="88" customFormat="1" ht="12" thickBot="1" x14ac:dyDescent="0.25">
      <c r="A130" s="40" t="s">
        <v>86</v>
      </c>
      <c r="B130" s="41"/>
      <c r="C130" s="40"/>
      <c r="D130" s="86">
        <v>0</v>
      </c>
      <c r="E130" s="86">
        <v>0</v>
      </c>
      <c r="F130" s="86">
        <v>0</v>
      </c>
      <c r="G130" s="86">
        <v>0</v>
      </c>
      <c r="H130" s="86">
        <v>0</v>
      </c>
      <c r="I130" s="86">
        <v>0</v>
      </c>
      <c r="J130" s="86">
        <v>0</v>
      </c>
      <c r="K130" s="86">
        <v>0</v>
      </c>
      <c r="L130" s="86">
        <v>0</v>
      </c>
      <c r="M130" s="86">
        <v>361.2</v>
      </c>
      <c r="N130" s="86">
        <v>362.08</v>
      </c>
      <c r="O130" s="86">
        <v>911.37599999999998</v>
      </c>
      <c r="P130" s="43">
        <f t="shared" si="37"/>
        <v>1634.6559999999999</v>
      </c>
      <c r="Q130" s="86">
        <v>361.29599999999999</v>
      </c>
      <c r="R130" s="86">
        <v>357.89600000000002</v>
      </c>
      <c r="S130" s="86">
        <v>360.77</v>
      </c>
      <c r="T130" s="86">
        <v>-18.8</v>
      </c>
      <c r="U130" s="87">
        <v>0</v>
      </c>
      <c r="V130" s="86">
        <v>0</v>
      </c>
      <c r="W130" s="86">
        <v>0</v>
      </c>
      <c r="X130" s="86">
        <v>0</v>
      </c>
      <c r="Y130" s="86">
        <v>0</v>
      </c>
      <c r="Z130" s="86">
        <v>0</v>
      </c>
      <c r="AA130" s="86">
        <v>0</v>
      </c>
      <c r="AB130" s="86">
        <v>0</v>
      </c>
      <c r="AC130" s="43">
        <f t="shared" si="38"/>
        <v>1061.162</v>
      </c>
      <c r="AD130" s="86">
        <v>0</v>
      </c>
      <c r="AE130" s="86">
        <v>0</v>
      </c>
      <c r="AF130" s="86">
        <v>0</v>
      </c>
      <c r="AG130" s="86">
        <v>0</v>
      </c>
      <c r="AH130" s="86">
        <v>0</v>
      </c>
      <c r="AI130" s="86">
        <v>0</v>
      </c>
      <c r="AJ130" s="86">
        <v>0</v>
      </c>
      <c r="AK130" s="86">
        <v>0</v>
      </c>
      <c r="AL130" s="86">
        <v>0</v>
      </c>
      <c r="AM130" s="86">
        <v>0</v>
      </c>
      <c r="AN130" s="86">
        <v>0</v>
      </c>
      <c r="AO130" s="86">
        <v>0</v>
      </c>
      <c r="AP130" s="43">
        <f t="shared" si="39"/>
        <v>0</v>
      </c>
    </row>
    <row r="131" spans="1:43" ht="12" thickTop="1" x14ac:dyDescent="0.2"/>
    <row r="132" spans="1:43" s="93" customFormat="1" x14ac:dyDescent="0.2">
      <c r="A132" s="89" t="s">
        <v>88</v>
      </c>
      <c r="B132" s="90"/>
      <c r="C132" s="89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2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2"/>
      <c r="AD132" s="91"/>
      <c r="AE132" s="91"/>
      <c r="AF132" s="91"/>
      <c r="AG132" s="91"/>
      <c r="AH132" s="91"/>
      <c r="AI132" s="91"/>
      <c r="AJ132" s="91"/>
      <c r="AK132" s="91"/>
      <c r="AL132" s="91"/>
      <c r="AM132" s="91"/>
      <c r="AN132" s="91"/>
      <c r="AO132" s="91"/>
      <c r="AP132" s="92"/>
    </row>
    <row r="133" spans="1:43" x14ac:dyDescent="0.2">
      <c r="A133" s="3" t="s">
        <v>89</v>
      </c>
      <c r="B133" s="2" t="s">
        <v>90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15000</v>
      </c>
      <c r="N133" s="23">
        <v>15000</v>
      </c>
      <c r="O133" s="23">
        <v>15000</v>
      </c>
      <c r="P133" s="5">
        <f>O133</f>
        <v>15000</v>
      </c>
      <c r="Q133" s="23">
        <v>10000</v>
      </c>
      <c r="R133" s="23">
        <v>15000</v>
      </c>
      <c r="S133" s="23">
        <v>15000</v>
      </c>
      <c r="T133" s="23">
        <v>16000</v>
      </c>
      <c r="U133" s="24">
        <v>16000</v>
      </c>
      <c r="V133" s="23">
        <v>16000</v>
      </c>
      <c r="W133" s="23">
        <v>16000</v>
      </c>
      <c r="X133" s="23">
        <v>16000</v>
      </c>
      <c r="Y133" s="23">
        <v>16000</v>
      </c>
      <c r="Z133" s="23">
        <v>16000</v>
      </c>
      <c r="AA133" s="23">
        <v>16000</v>
      </c>
      <c r="AB133" s="23">
        <v>16000</v>
      </c>
      <c r="AC133" s="5">
        <f>AB133</f>
        <v>16000</v>
      </c>
    </row>
    <row r="134" spans="1:43" x14ac:dyDescent="0.2">
      <c r="A134" s="3" t="s">
        <v>91</v>
      </c>
      <c r="B134" s="2" t="s">
        <v>92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8867.2999999999993</v>
      </c>
      <c r="N134" s="23">
        <v>9271.33</v>
      </c>
      <c r="O134" s="23">
        <v>9684.49</v>
      </c>
      <c r="P134" s="5">
        <f>O134</f>
        <v>9684.49</v>
      </c>
      <c r="Q134" s="23">
        <v>7183.27</v>
      </c>
      <c r="R134" s="23">
        <v>13852.25</v>
      </c>
      <c r="S134" s="23">
        <v>14372.87</v>
      </c>
      <c r="T134" s="23">
        <v>13411.32</v>
      </c>
      <c r="U134" s="24">
        <v>13411.32</v>
      </c>
      <c r="V134" s="23">
        <v>13411.32</v>
      </c>
      <c r="W134" s="23">
        <v>13411.32</v>
      </c>
      <c r="X134" s="23">
        <v>13411.32</v>
      </c>
      <c r="Y134" s="23">
        <v>13411.32</v>
      </c>
      <c r="Z134" s="23">
        <v>13411.32</v>
      </c>
      <c r="AA134" s="23">
        <v>13411.32</v>
      </c>
      <c r="AB134" s="23">
        <v>13411.32</v>
      </c>
      <c r="AC134" s="5">
        <f>AB134</f>
        <v>13411.32</v>
      </c>
    </row>
    <row r="135" spans="1:43" x14ac:dyDescent="0.2">
      <c r="A135" s="3" t="s">
        <v>91</v>
      </c>
      <c r="B135" s="2" t="s">
        <v>103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2000</v>
      </c>
      <c r="N135" s="23">
        <v>2000</v>
      </c>
      <c r="O135" s="23">
        <v>20500</v>
      </c>
      <c r="P135" s="5">
        <f>O135</f>
        <v>20500</v>
      </c>
      <c r="Q135" s="23">
        <v>20500</v>
      </c>
      <c r="R135" s="23">
        <v>2000</v>
      </c>
      <c r="S135" s="23">
        <v>2000</v>
      </c>
      <c r="T135" s="23">
        <v>0</v>
      </c>
      <c r="U135" s="24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5">
        <f>AB135</f>
        <v>0</v>
      </c>
    </row>
    <row r="136" spans="1:43" x14ac:dyDescent="0.2">
      <c r="A136" s="3" t="s">
        <v>91</v>
      </c>
      <c r="B136" s="2" t="s">
        <v>104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-799.2</v>
      </c>
      <c r="N136" s="23">
        <v>-799.2</v>
      </c>
      <c r="O136" s="23">
        <v>-16549.2</v>
      </c>
      <c r="P136" s="5">
        <f>O136</f>
        <v>-16549.2</v>
      </c>
      <c r="Q136" s="23">
        <v>-9899.2000000000007</v>
      </c>
      <c r="R136" s="23">
        <v>-1010.95</v>
      </c>
      <c r="S136" s="23">
        <v>-1213.3499999999999</v>
      </c>
      <c r="T136" s="23">
        <v>-1213.3499999999999</v>
      </c>
      <c r="U136" s="24">
        <v>-1213.3499999999999</v>
      </c>
      <c r="V136" s="23">
        <v>-1213.3499999999999</v>
      </c>
      <c r="W136" s="23">
        <v>-1213.3499999999999</v>
      </c>
      <c r="X136" s="23">
        <v>-1213.3499999999999</v>
      </c>
      <c r="Y136" s="23">
        <v>-1213.3499999999999</v>
      </c>
      <c r="Z136" s="23">
        <v>-1213.3499999999999</v>
      </c>
      <c r="AA136" s="23">
        <v>-1213.3499999999999</v>
      </c>
      <c r="AB136" s="23">
        <v>-1213.3499999999999</v>
      </c>
      <c r="AC136" s="5">
        <f>AB136</f>
        <v>-1213.3499999999999</v>
      </c>
    </row>
    <row r="137" spans="1:43" s="40" customFormat="1" ht="12" thickBot="1" x14ac:dyDescent="0.25">
      <c r="A137" s="40" t="s">
        <v>93</v>
      </c>
      <c r="B137" s="41"/>
      <c r="D137" s="42">
        <f t="shared" ref="D137:O137" si="40">SUM(D133:D136)</f>
        <v>0</v>
      </c>
      <c r="E137" s="42">
        <f t="shared" si="40"/>
        <v>0</v>
      </c>
      <c r="F137" s="42">
        <f t="shared" si="40"/>
        <v>0</v>
      </c>
      <c r="G137" s="42">
        <f t="shared" si="40"/>
        <v>0</v>
      </c>
      <c r="H137" s="42">
        <f t="shared" si="40"/>
        <v>0</v>
      </c>
      <c r="I137" s="42">
        <f t="shared" si="40"/>
        <v>0</v>
      </c>
      <c r="J137" s="42">
        <f t="shared" si="40"/>
        <v>0</v>
      </c>
      <c r="K137" s="42">
        <f t="shared" si="40"/>
        <v>0</v>
      </c>
      <c r="L137" s="42">
        <f t="shared" si="40"/>
        <v>0</v>
      </c>
      <c r="M137" s="42">
        <f t="shared" si="40"/>
        <v>25068.1</v>
      </c>
      <c r="N137" s="42">
        <f t="shared" si="40"/>
        <v>25472.13</v>
      </c>
      <c r="O137" s="42">
        <f t="shared" si="40"/>
        <v>28635.289999999997</v>
      </c>
      <c r="P137" s="43">
        <f>O137</f>
        <v>28635.289999999997</v>
      </c>
      <c r="Q137" s="42">
        <f t="shared" ref="Q137:AB137" si="41">SUM(Q133:Q136)</f>
        <v>27784.070000000003</v>
      </c>
      <c r="R137" s="42">
        <f t="shared" si="41"/>
        <v>29841.3</v>
      </c>
      <c r="S137" s="42">
        <f t="shared" si="41"/>
        <v>30159.520000000004</v>
      </c>
      <c r="T137" s="42">
        <f t="shared" si="41"/>
        <v>28197.97</v>
      </c>
      <c r="U137" s="44">
        <f t="shared" si="41"/>
        <v>28197.97</v>
      </c>
      <c r="V137" s="42">
        <f t="shared" si="41"/>
        <v>28197.97</v>
      </c>
      <c r="W137" s="42">
        <f t="shared" si="41"/>
        <v>28197.97</v>
      </c>
      <c r="X137" s="42">
        <f t="shared" si="41"/>
        <v>28197.97</v>
      </c>
      <c r="Y137" s="42">
        <f t="shared" si="41"/>
        <v>28197.97</v>
      </c>
      <c r="Z137" s="42">
        <f t="shared" si="41"/>
        <v>28197.97</v>
      </c>
      <c r="AA137" s="42">
        <f t="shared" si="41"/>
        <v>28197.97</v>
      </c>
      <c r="AB137" s="42">
        <f t="shared" si="41"/>
        <v>28197.97</v>
      </c>
      <c r="AC137" s="43">
        <f>AB137</f>
        <v>28197.97</v>
      </c>
      <c r="AD137" s="42">
        <f t="shared" ref="AD137:AO137" si="42">SUM(AD133:AD136)</f>
        <v>0</v>
      </c>
      <c r="AE137" s="42">
        <f t="shared" si="42"/>
        <v>0</v>
      </c>
      <c r="AF137" s="42">
        <f t="shared" si="42"/>
        <v>0</v>
      </c>
      <c r="AG137" s="42">
        <f t="shared" si="42"/>
        <v>0</v>
      </c>
      <c r="AH137" s="42">
        <f t="shared" si="42"/>
        <v>0</v>
      </c>
      <c r="AI137" s="42">
        <f t="shared" si="42"/>
        <v>0</v>
      </c>
      <c r="AJ137" s="42">
        <f t="shared" si="42"/>
        <v>0</v>
      </c>
      <c r="AK137" s="42">
        <f t="shared" si="42"/>
        <v>0</v>
      </c>
      <c r="AL137" s="42">
        <f t="shared" si="42"/>
        <v>0</v>
      </c>
      <c r="AM137" s="42">
        <f t="shared" si="42"/>
        <v>0</v>
      </c>
      <c r="AN137" s="42">
        <f t="shared" si="42"/>
        <v>0</v>
      </c>
      <c r="AO137" s="42">
        <f t="shared" si="42"/>
        <v>0</v>
      </c>
      <c r="AP137" s="43">
        <f>AO137</f>
        <v>0</v>
      </c>
      <c r="AQ137" s="40">
        <f>SUM(AQ133:AQ136)</f>
        <v>0</v>
      </c>
    </row>
    <row r="138" spans="1:43" ht="12" thickTop="1" x14ac:dyDescent="0.2"/>
  </sheetData>
  <sheetProtection sheet="1" objects="1" scenarios="1"/>
  <dataConsolidate/>
  <conditionalFormatting sqref="A101:XFD101">
    <cfRule type="cellIs" dxfId="3" priority="1" stopIfTrue="1" operator="lessThan">
      <formula>0</formula>
    </cfRule>
  </conditionalFormatting>
  <conditionalFormatting sqref="A102:XFD102">
    <cfRule type="cellIs" dxfId="2" priority="2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BF88-24BE-45FD-85AE-30F8B636F346}">
  <dimension ref="A1:AQ141"/>
  <sheetViews>
    <sheetView tabSelected="1" workbookViewId="0">
      <pane xSplit="3" ySplit="4" topLeftCell="M113" activePane="bottomRight" state="frozen"/>
      <selection pane="topRight" activeCell="D1" sqref="D1"/>
      <selection pane="bottomLeft" activeCell="A5" sqref="A5"/>
      <selection pane="bottomRight" activeCell="B3" sqref="B3"/>
    </sheetView>
  </sheetViews>
  <sheetFormatPr defaultRowHeight="11.25" x14ac:dyDescent="0.2"/>
  <cols>
    <col min="1" max="1" width="11.140625" style="3" customWidth="1"/>
    <col min="2" max="2" width="25.42578125" style="2" customWidth="1"/>
    <col min="3" max="3" width="0" style="3" hidden="1" customWidth="1"/>
    <col min="4" max="15" width="11.7109375" style="23" customWidth="1"/>
    <col min="16" max="16" width="11.7109375" style="5" customWidth="1"/>
    <col min="17" max="20" width="11.7109375" style="23" customWidth="1"/>
    <col min="21" max="21" width="11.7109375" style="24" customWidth="1"/>
    <col min="22" max="28" width="11.7109375" style="23" customWidth="1"/>
    <col min="29" max="29" width="11.7109375" style="5" customWidth="1"/>
    <col min="30" max="41" width="11.7109375" style="23" customWidth="1"/>
    <col min="42" max="42" width="11.7109375" style="5" customWidth="1"/>
    <col min="43" max="16384" width="9.140625" style="25"/>
  </cols>
  <sheetData>
    <row r="1" spans="1:42" s="3" customFormat="1" ht="15.75" x14ac:dyDescent="0.25">
      <c r="A1" s="1" t="s">
        <v>0</v>
      </c>
      <c r="B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4"/>
      <c r="R1" s="4"/>
      <c r="S1" s="4"/>
      <c r="T1" s="4"/>
      <c r="U1" s="6"/>
      <c r="V1" s="4"/>
      <c r="W1" s="4"/>
      <c r="X1" s="4"/>
      <c r="Y1" s="4"/>
      <c r="Z1" s="4"/>
      <c r="AA1" s="4"/>
      <c r="AB1" s="4"/>
      <c r="AC1" s="5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</row>
    <row r="2" spans="1:42" s="3" customFormat="1" ht="12.75" x14ac:dyDescent="0.2">
      <c r="A2" s="7" t="s">
        <v>1</v>
      </c>
      <c r="B2" s="8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4"/>
      <c r="R2" s="4"/>
      <c r="S2" s="4"/>
      <c r="T2" s="4"/>
      <c r="U2" s="6"/>
      <c r="V2" s="4"/>
      <c r="W2" s="4"/>
      <c r="X2" s="4"/>
      <c r="Y2" s="4"/>
      <c r="Z2" s="4"/>
      <c r="AA2" s="4"/>
      <c r="AB2" s="4"/>
      <c r="AC2" s="5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5"/>
    </row>
    <row r="3" spans="1:42" s="7" customFormat="1" ht="12.75" x14ac:dyDescent="0.2">
      <c r="A3" s="7" t="s">
        <v>2</v>
      </c>
      <c r="B3" s="95">
        <v>44076</v>
      </c>
      <c r="D3" s="9" t="s">
        <v>3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0" t="s">
        <v>4</v>
      </c>
      <c r="Q3" s="9" t="s">
        <v>5</v>
      </c>
      <c r="R3" s="9"/>
      <c r="S3" s="9"/>
      <c r="T3" s="9"/>
      <c r="U3" s="11"/>
      <c r="V3" s="9"/>
      <c r="W3" s="9"/>
      <c r="X3" s="9"/>
      <c r="Y3" s="9"/>
      <c r="Z3" s="9"/>
      <c r="AA3" s="9"/>
      <c r="AB3" s="9"/>
      <c r="AC3" s="10" t="s">
        <v>6</v>
      </c>
      <c r="AD3" s="9" t="s">
        <v>7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10" t="s">
        <v>8</v>
      </c>
    </row>
    <row r="4" spans="1:42" s="12" customFormat="1" ht="12" thickBot="1" x14ac:dyDescent="0.25">
      <c r="A4" s="12" t="s">
        <v>9</v>
      </c>
      <c r="B4" s="13" t="s">
        <v>10</v>
      </c>
      <c r="D4" s="14" t="s">
        <v>11</v>
      </c>
      <c r="E4" s="14" t="s">
        <v>12</v>
      </c>
      <c r="F4" s="14" t="s">
        <v>13</v>
      </c>
      <c r="G4" s="14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  <c r="O4" s="14" t="s">
        <v>22</v>
      </c>
      <c r="P4" s="15" t="s">
        <v>23</v>
      </c>
      <c r="Q4" s="14" t="s">
        <v>11</v>
      </c>
      <c r="R4" s="14" t="s">
        <v>12</v>
      </c>
      <c r="S4" s="14" t="s">
        <v>13</v>
      </c>
      <c r="T4" s="14" t="s">
        <v>14</v>
      </c>
      <c r="U4" s="16" t="s">
        <v>15</v>
      </c>
      <c r="V4" s="14" t="s">
        <v>16</v>
      </c>
      <c r="W4" s="14" t="s">
        <v>17</v>
      </c>
      <c r="X4" s="14" t="s">
        <v>18</v>
      </c>
      <c r="Y4" s="14" t="s">
        <v>19</v>
      </c>
      <c r="Z4" s="14" t="s">
        <v>20</v>
      </c>
      <c r="AA4" s="14" t="s">
        <v>21</v>
      </c>
      <c r="AB4" s="14" t="s">
        <v>22</v>
      </c>
      <c r="AC4" s="15" t="s">
        <v>23</v>
      </c>
      <c r="AD4" s="14" t="s">
        <v>11</v>
      </c>
      <c r="AE4" s="14" t="s">
        <v>12</v>
      </c>
      <c r="AF4" s="14" t="s">
        <v>13</v>
      </c>
      <c r="AG4" s="14" t="s">
        <v>14</v>
      </c>
      <c r="AH4" s="14" t="s">
        <v>15</v>
      </c>
      <c r="AI4" s="14" t="s">
        <v>16</v>
      </c>
      <c r="AJ4" s="14" t="s">
        <v>17</v>
      </c>
      <c r="AK4" s="14" t="s">
        <v>18</v>
      </c>
      <c r="AL4" s="14" t="s">
        <v>19</v>
      </c>
      <c r="AM4" s="14" t="s">
        <v>20</v>
      </c>
      <c r="AN4" s="14" t="s">
        <v>21</v>
      </c>
      <c r="AO4" s="14" t="s">
        <v>22</v>
      </c>
      <c r="AP4" s="15" t="s">
        <v>23</v>
      </c>
    </row>
    <row r="5" spans="1:42" s="19" customFormat="1" x14ac:dyDescent="0.2">
      <c r="A5" s="17" t="s">
        <v>24</v>
      </c>
      <c r="B5" s="18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1"/>
      <c r="Q5" s="20"/>
      <c r="R5" s="20"/>
      <c r="S5" s="20"/>
      <c r="T5" s="20"/>
      <c r="U5" s="22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1"/>
    </row>
    <row r="6" spans="1:42" x14ac:dyDescent="0.2">
      <c r="A6" s="3">
        <v>101</v>
      </c>
      <c r="B6" s="2" t="s">
        <v>25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5">
        <f>SUM(D6:O6)</f>
        <v>0</v>
      </c>
      <c r="Q6" s="23">
        <v>0</v>
      </c>
      <c r="R6" s="23">
        <v>0</v>
      </c>
      <c r="S6" s="23">
        <v>0</v>
      </c>
      <c r="T6" s="23">
        <v>0</v>
      </c>
      <c r="U6" s="24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5">
        <f>SUM(Q6:AB6)</f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5">
        <f>SUM(AD6:AO6)</f>
        <v>0</v>
      </c>
    </row>
    <row r="7" spans="1:42" x14ac:dyDescent="0.2">
      <c r="A7" s="3">
        <v>104</v>
      </c>
      <c r="B7" s="2" t="s">
        <v>26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5">
        <f>SUM(D7:O7)</f>
        <v>0</v>
      </c>
      <c r="Q7" s="23">
        <v>0</v>
      </c>
      <c r="R7" s="23">
        <v>0</v>
      </c>
      <c r="S7" s="23">
        <v>0</v>
      </c>
      <c r="T7" s="23">
        <v>0</v>
      </c>
      <c r="U7" s="24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5">
        <f>SUM(Q7:AB7)</f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5">
        <f>SUM(AD7:AO7)</f>
        <v>0</v>
      </c>
    </row>
    <row r="8" spans="1:42" x14ac:dyDescent="0.2">
      <c r="A8" s="3">
        <v>102</v>
      </c>
      <c r="B8" s="2" t="s">
        <v>27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5">
        <f>SUM(D8:O8)</f>
        <v>0</v>
      </c>
      <c r="Q8" s="23">
        <v>0</v>
      </c>
      <c r="R8" s="23">
        <v>0</v>
      </c>
      <c r="S8" s="23">
        <v>0</v>
      </c>
      <c r="T8" s="23">
        <v>0</v>
      </c>
      <c r="U8" s="24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5">
        <f>SUM(Q8:AB8)</f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5">
        <f>SUM(AD8:AO8)</f>
        <v>0</v>
      </c>
    </row>
    <row r="9" spans="1:42" x14ac:dyDescent="0.2">
      <c r="A9" s="3">
        <v>103</v>
      </c>
      <c r="B9" s="2" t="s">
        <v>28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2821.67</v>
      </c>
      <c r="N9" s="23">
        <v>2721.02</v>
      </c>
      <c r="O9" s="23">
        <v>20969.38</v>
      </c>
      <c r="P9" s="5">
        <f>SUM(D9:O9)</f>
        <v>26512.07</v>
      </c>
      <c r="Q9" s="23">
        <v>2354.7399999999998</v>
      </c>
      <c r="R9" s="23">
        <v>2686.21</v>
      </c>
      <c r="S9" s="23">
        <v>2210.83</v>
      </c>
      <c r="T9" s="23">
        <v>307.7</v>
      </c>
      <c r="U9" s="24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5">
        <f>SUM(Q9:AB9)</f>
        <v>7559.48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5">
        <f>SUM(AD9:AO9)</f>
        <v>0</v>
      </c>
    </row>
    <row r="10" spans="1:42" s="26" customFormat="1" x14ac:dyDescent="0.2">
      <c r="A10" s="26" t="s">
        <v>23</v>
      </c>
      <c r="B10" s="27"/>
      <c r="C10" s="28" t="str">
        <f>"SA"</f>
        <v>SA</v>
      </c>
      <c r="D10" s="29">
        <f>SUM(D6:D9)</f>
        <v>0</v>
      </c>
      <c r="E10" s="29">
        <f>SUM(E6:E9)</f>
        <v>0</v>
      </c>
      <c r="F10" s="29">
        <f>SUM(F6:F9)</f>
        <v>0</v>
      </c>
      <c r="G10" s="29">
        <f>SUM(G6:G9)</f>
        <v>0</v>
      </c>
      <c r="H10" s="29">
        <f>SUM(H6:H9)</f>
        <v>0</v>
      </c>
      <c r="I10" s="29">
        <f>SUM(I6:I9)</f>
        <v>0</v>
      </c>
      <c r="J10" s="29">
        <f>SUM(J6:J9)</f>
        <v>0</v>
      </c>
      <c r="K10" s="29">
        <f>SUM(K6:K9)</f>
        <v>0</v>
      </c>
      <c r="L10" s="29">
        <f>SUM(L6:L9)</f>
        <v>0</v>
      </c>
      <c r="M10" s="29">
        <f>SUM(M6:M9)</f>
        <v>2821.67</v>
      </c>
      <c r="N10" s="29">
        <f>SUM(N6:N9)</f>
        <v>2721.02</v>
      </c>
      <c r="O10" s="29">
        <f>SUM(O6:O9)</f>
        <v>20969.38</v>
      </c>
      <c r="P10" s="30">
        <f>SUM(P6:P9)</f>
        <v>26512.07</v>
      </c>
      <c r="Q10" s="29">
        <f>SUM(Q6:Q9)</f>
        <v>2354.7399999999998</v>
      </c>
      <c r="R10" s="29">
        <f>SUM(R6:R9)</f>
        <v>2686.21</v>
      </c>
      <c r="S10" s="29">
        <f>SUM(S6:S9)</f>
        <v>2210.83</v>
      </c>
      <c r="T10" s="29">
        <f>SUM(T6:T9)</f>
        <v>307.7</v>
      </c>
      <c r="U10" s="29">
        <f>SUM(U6:U9)</f>
        <v>0</v>
      </c>
      <c r="V10" s="29">
        <f>SUM(V6:V9)</f>
        <v>0</v>
      </c>
      <c r="W10" s="29">
        <f>SUM(W6:W9)</f>
        <v>0</v>
      </c>
      <c r="X10" s="29">
        <f>SUM(X6:X9)</f>
        <v>0</v>
      </c>
      <c r="Y10" s="29">
        <f>SUM(Y6:Y9)</f>
        <v>0</v>
      </c>
      <c r="Z10" s="29">
        <f>SUM(Z6:Z9)</f>
        <v>0</v>
      </c>
      <c r="AA10" s="29">
        <f>SUM(AA6:AA9)</f>
        <v>0</v>
      </c>
      <c r="AB10" s="29">
        <f>SUM(AB6:AB9)</f>
        <v>0</v>
      </c>
      <c r="AC10" s="30">
        <f>SUM(AC6:AC9)</f>
        <v>7559.48</v>
      </c>
      <c r="AD10" s="29">
        <f>SUM(AD6:AD9)</f>
        <v>0</v>
      </c>
      <c r="AE10" s="29">
        <f>SUM(AE6:AE9)</f>
        <v>0</v>
      </c>
      <c r="AF10" s="29">
        <f>SUM(AF6:AF9)</f>
        <v>0</v>
      </c>
      <c r="AG10" s="29">
        <f>SUM(AG6:AG9)</f>
        <v>0</v>
      </c>
      <c r="AH10" s="29">
        <f>SUM(AH6:AH9)</f>
        <v>0</v>
      </c>
      <c r="AI10" s="29">
        <f>SUM(AI6:AI9)</f>
        <v>0</v>
      </c>
      <c r="AJ10" s="29">
        <f>SUM(AJ6:AJ9)</f>
        <v>0</v>
      </c>
      <c r="AK10" s="29">
        <f>SUM(AK6:AK9)</f>
        <v>0</v>
      </c>
      <c r="AL10" s="29">
        <f>SUM(AL6:AL9)</f>
        <v>0</v>
      </c>
      <c r="AM10" s="29">
        <f>SUM(AM6:AM9)</f>
        <v>0</v>
      </c>
      <c r="AN10" s="29">
        <f>SUM(AN6:AN9)</f>
        <v>0</v>
      </c>
      <c r="AO10" s="29">
        <f>SUM(AO6:AO9)</f>
        <v>0</v>
      </c>
      <c r="AP10" s="30">
        <f>SUM(AP6:AP9)</f>
        <v>0</v>
      </c>
    </row>
    <row r="11" spans="1:42" s="3" customFormat="1" ht="12" thickBot="1" x14ac:dyDescent="0.25">
      <c r="B11" s="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Q11" s="4"/>
      <c r="R11" s="4"/>
      <c r="S11" s="4"/>
      <c r="T11" s="4"/>
      <c r="U11" s="6"/>
      <c r="V11" s="4"/>
      <c r="W11" s="4"/>
      <c r="X11" s="4"/>
      <c r="Y11" s="4"/>
      <c r="Z11" s="4"/>
      <c r="AA11" s="4"/>
      <c r="AB11" s="4"/>
      <c r="AC11" s="5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5"/>
    </row>
    <row r="12" spans="1:42" s="19" customFormat="1" x14ac:dyDescent="0.2">
      <c r="A12" s="17" t="s">
        <v>29</v>
      </c>
      <c r="B12" s="18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1"/>
      <c r="Q12" s="20"/>
      <c r="R12" s="20"/>
      <c r="S12" s="20"/>
      <c r="T12" s="20"/>
      <c r="U12" s="22"/>
      <c r="V12" s="20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1"/>
    </row>
    <row r="13" spans="1:42" x14ac:dyDescent="0.2">
      <c r="A13" s="3">
        <v>250</v>
      </c>
      <c r="B13" s="2" t="s">
        <v>30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5">
        <f>SUM(D13:O13)</f>
        <v>0</v>
      </c>
      <c r="Q13" s="23">
        <v>0</v>
      </c>
      <c r="R13" s="23">
        <v>0</v>
      </c>
      <c r="S13" s="23">
        <v>0</v>
      </c>
      <c r="T13" s="23">
        <v>0</v>
      </c>
      <c r="U13" s="24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5">
        <f>SUM(Q13:AB13)</f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5">
        <f>SUM(AD13:AO13)</f>
        <v>0</v>
      </c>
    </row>
    <row r="14" spans="1:42" x14ac:dyDescent="0.2">
      <c r="A14" s="3">
        <v>200</v>
      </c>
      <c r="B14" s="2" t="s">
        <v>31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800</v>
      </c>
      <c r="N14" s="23">
        <v>800</v>
      </c>
      <c r="O14" s="23">
        <v>16550</v>
      </c>
      <c r="P14" s="5">
        <f>SUM(D14:O14)</f>
        <v>18150</v>
      </c>
      <c r="Q14" s="23">
        <v>800</v>
      </c>
      <c r="R14" s="23">
        <v>800</v>
      </c>
      <c r="S14" s="23">
        <v>800</v>
      </c>
      <c r="T14" s="23">
        <v>0</v>
      </c>
      <c r="U14" s="24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5">
        <f>SUM(Q14:AB14)</f>
        <v>2400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5">
        <f>SUM(AD14:AO14)</f>
        <v>0</v>
      </c>
    </row>
    <row r="15" spans="1:42" s="31" customFormat="1" x14ac:dyDescent="0.2">
      <c r="A15" s="31" t="s">
        <v>23</v>
      </c>
      <c r="B15" s="32"/>
      <c r="C15" s="33" t="str">
        <f>"DC"</f>
        <v>DC</v>
      </c>
      <c r="D15" s="34">
        <f>SUM(D13:D14)*-1</f>
        <v>0</v>
      </c>
      <c r="E15" s="34">
        <f>SUM(E13:E14)*-1</f>
        <v>0</v>
      </c>
      <c r="F15" s="34">
        <f>SUM(F13:F14)*-1</f>
        <v>0</v>
      </c>
      <c r="G15" s="34">
        <f>SUM(G13:G14)*-1</f>
        <v>0</v>
      </c>
      <c r="H15" s="34">
        <f>SUM(H13:H14)*-1</f>
        <v>0</v>
      </c>
      <c r="I15" s="34">
        <f>SUM(I13:I14)*-1</f>
        <v>0</v>
      </c>
      <c r="J15" s="34">
        <f>SUM(J13:J14)*-1</f>
        <v>0</v>
      </c>
      <c r="K15" s="34">
        <f>SUM(K13:K14)*-1</f>
        <v>0</v>
      </c>
      <c r="L15" s="34">
        <f>SUM(L13:L14)*-1</f>
        <v>0</v>
      </c>
      <c r="M15" s="34">
        <f>SUM(M13:M14)*-1</f>
        <v>-800</v>
      </c>
      <c r="N15" s="34">
        <f>SUM(N13:N14)*-1</f>
        <v>-800</v>
      </c>
      <c r="O15" s="34">
        <f>SUM(O13:O14)*-1</f>
        <v>-16550</v>
      </c>
      <c r="P15" s="35">
        <f>SUM(P13:P14)*-1</f>
        <v>-18150</v>
      </c>
      <c r="Q15" s="34">
        <f>SUM(Q13:Q14)*-1</f>
        <v>-800</v>
      </c>
      <c r="R15" s="34">
        <f>SUM(R13:R14)*-1</f>
        <v>-800</v>
      </c>
      <c r="S15" s="34">
        <f>SUM(S13:S14)*-1</f>
        <v>-800</v>
      </c>
      <c r="T15" s="34">
        <f>SUM(T13:T14)*-1</f>
        <v>0</v>
      </c>
      <c r="U15" s="34">
        <f>SUM(U13:U14)*-1</f>
        <v>0</v>
      </c>
      <c r="V15" s="34">
        <f>SUM(V13:V14)*-1</f>
        <v>0</v>
      </c>
      <c r="W15" s="34">
        <f>SUM(W13:W14)*-1</f>
        <v>0</v>
      </c>
      <c r="X15" s="34">
        <f>SUM(X13:X14)*-1</f>
        <v>0</v>
      </c>
      <c r="Y15" s="34">
        <f>SUM(Y13:Y14)*-1</f>
        <v>0</v>
      </c>
      <c r="Z15" s="34">
        <f>SUM(Z13:Z14)*-1</f>
        <v>0</v>
      </c>
      <c r="AA15" s="34">
        <f>SUM(AA13:AA14)*-1</f>
        <v>0</v>
      </c>
      <c r="AB15" s="34">
        <f>SUM(AB13:AB14)*-1</f>
        <v>0</v>
      </c>
      <c r="AC15" s="35">
        <f>SUM(AC13:AC14)*-1</f>
        <v>-2400</v>
      </c>
      <c r="AD15" s="34">
        <f>SUM(AD13:AD14)*-1</f>
        <v>0</v>
      </c>
      <c r="AE15" s="34">
        <f>SUM(AE13:AE14)*-1</f>
        <v>0</v>
      </c>
      <c r="AF15" s="34">
        <f>SUM(AF13:AF14)*-1</f>
        <v>0</v>
      </c>
      <c r="AG15" s="34">
        <f>SUM(AG13:AG14)*-1</f>
        <v>0</v>
      </c>
      <c r="AH15" s="34">
        <f>SUM(AH13:AH14)*-1</f>
        <v>0</v>
      </c>
      <c r="AI15" s="34">
        <f>SUM(AI13:AI14)*-1</f>
        <v>0</v>
      </c>
      <c r="AJ15" s="34">
        <f>SUM(AJ13:AJ14)*-1</f>
        <v>0</v>
      </c>
      <c r="AK15" s="34">
        <f>SUM(AK13:AK14)*-1</f>
        <v>0</v>
      </c>
      <c r="AL15" s="34">
        <f>SUM(AL13:AL14)*-1</f>
        <v>0</v>
      </c>
      <c r="AM15" s="34">
        <f>SUM(AM13:AM14)*-1</f>
        <v>0</v>
      </c>
      <c r="AN15" s="34">
        <f>SUM(AN13:AN14)*-1</f>
        <v>0</v>
      </c>
      <c r="AO15" s="34">
        <f>SUM(AO13:AO14)*-1</f>
        <v>0</v>
      </c>
      <c r="AP15" s="35">
        <f>SUM(AP13:AP14)*-1</f>
        <v>0</v>
      </c>
    </row>
    <row r="16" spans="1:42" s="3" customFormat="1" ht="12" thickBot="1" x14ac:dyDescent="0.25">
      <c r="B16" s="2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Q16" s="4"/>
      <c r="R16" s="4"/>
      <c r="S16" s="4"/>
      <c r="T16" s="4"/>
      <c r="U16" s="6"/>
      <c r="V16" s="4"/>
      <c r="W16" s="4"/>
      <c r="X16" s="4"/>
      <c r="Y16" s="4"/>
      <c r="Z16" s="4"/>
      <c r="AA16" s="4"/>
      <c r="AB16" s="4"/>
      <c r="AC16" s="5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5"/>
    </row>
    <row r="17" spans="1:42" s="19" customFormat="1" x14ac:dyDescent="0.2">
      <c r="A17" s="17" t="s">
        <v>32</v>
      </c>
      <c r="B17" s="18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1"/>
      <c r="Q17" s="20"/>
      <c r="R17" s="20"/>
      <c r="S17" s="20"/>
      <c r="T17" s="20"/>
      <c r="U17" s="22"/>
      <c r="V17" s="20"/>
      <c r="W17" s="20"/>
      <c r="X17" s="20"/>
      <c r="Y17" s="20"/>
      <c r="Z17" s="20"/>
      <c r="AA17" s="20"/>
      <c r="AB17" s="20"/>
      <c r="AC17" s="21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1"/>
    </row>
    <row r="18" spans="1:42" x14ac:dyDescent="0.2">
      <c r="A18" s="3">
        <v>501</v>
      </c>
      <c r="B18" s="2" t="s">
        <v>33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5">
        <f>SUM(D18:O18)</f>
        <v>0</v>
      </c>
      <c r="Q18" s="23">
        <v>0</v>
      </c>
      <c r="R18" s="23">
        <v>0</v>
      </c>
      <c r="S18" s="23">
        <v>0</v>
      </c>
      <c r="T18" s="23">
        <v>0</v>
      </c>
      <c r="U18" s="24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5">
        <f>SUM(Q18:AB18)</f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5">
        <f>SUM(AD18:AO18)</f>
        <v>0</v>
      </c>
    </row>
    <row r="19" spans="1:42" x14ac:dyDescent="0.2">
      <c r="A19" s="3">
        <v>202</v>
      </c>
      <c r="B19" s="2" t="s">
        <v>34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40</v>
      </c>
      <c r="N19" s="23">
        <v>39.6</v>
      </c>
      <c r="O19" s="23">
        <v>43.12</v>
      </c>
      <c r="P19" s="5">
        <f>SUM(D19:O19)</f>
        <v>122.72</v>
      </c>
      <c r="Q19" s="23">
        <v>43.52</v>
      </c>
      <c r="R19" s="23">
        <v>42.52</v>
      </c>
      <c r="S19" s="23">
        <v>41.15</v>
      </c>
      <c r="T19" s="23">
        <v>40</v>
      </c>
      <c r="U19" s="24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5">
        <f>SUM(Q19:AB19)</f>
        <v>167.19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5">
        <f>SUM(AD19:AO19)</f>
        <v>0</v>
      </c>
    </row>
    <row r="20" spans="1:42" x14ac:dyDescent="0.2">
      <c r="A20" s="3">
        <v>201</v>
      </c>
      <c r="B20" s="2" t="s">
        <v>35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5">
        <f>SUM(D20:O20)</f>
        <v>0</v>
      </c>
      <c r="Q20" s="23">
        <v>0</v>
      </c>
      <c r="R20" s="23">
        <v>0</v>
      </c>
      <c r="S20" s="23">
        <v>0</v>
      </c>
      <c r="T20" s="23">
        <v>0</v>
      </c>
      <c r="U20" s="24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5">
        <f>SUM(Q20:AB20)</f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5">
        <f>SUM(AD20:AO20)</f>
        <v>0</v>
      </c>
    </row>
    <row r="21" spans="1:42" x14ac:dyDescent="0.2">
      <c r="A21" s="3">
        <v>216</v>
      </c>
      <c r="B21" s="2" t="s">
        <v>36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5">
        <f>SUM(D21:O21)</f>
        <v>0</v>
      </c>
      <c r="Q21" s="23">
        <v>0</v>
      </c>
      <c r="R21" s="23">
        <v>0</v>
      </c>
      <c r="S21" s="23">
        <v>0</v>
      </c>
      <c r="T21" s="23">
        <v>0</v>
      </c>
      <c r="U21" s="24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5">
        <f>SUM(Q21:AB21)</f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5">
        <f>SUM(AD21:AO21)</f>
        <v>0</v>
      </c>
    </row>
    <row r="22" spans="1:42" x14ac:dyDescent="0.2">
      <c r="A22" s="3">
        <v>203</v>
      </c>
      <c r="B22" s="2" t="s">
        <v>37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5">
        <f>SUM(D22:O22)</f>
        <v>0</v>
      </c>
      <c r="Q22" s="23">
        <v>0</v>
      </c>
      <c r="R22" s="23">
        <v>16.670000000000002</v>
      </c>
      <c r="S22" s="23">
        <v>0</v>
      </c>
      <c r="T22" s="23">
        <v>0</v>
      </c>
      <c r="U22" s="24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5">
        <f>SUM(Q22:AB22)</f>
        <v>16.670000000000002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5">
        <f>SUM(AD22:AO22)</f>
        <v>0</v>
      </c>
    </row>
    <row r="23" spans="1:42" x14ac:dyDescent="0.2">
      <c r="A23" s="3">
        <v>219</v>
      </c>
      <c r="B23" s="2" t="s">
        <v>105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833.33</v>
      </c>
      <c r="O23" s="23">
        <v>0</v>
      </c>
      <c r="P23" s="5">
        <f>SUM(D23:O23)</f>
        <v>833.33</v>
      </c>
      <c r="Q23" s="23">
        <v>0</v>
      </c>
      <c r="R23" s="23">
        <v>0</v>
      </c>
      <c r="S23" s="23">
        <v>0</v>
      </c>
      <c r="T23" s="23">
        <v>0</v>
      </c>
      <c r="U23" s="24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5">
        <f>SUM(Q23:AB23)</f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5">
        <f>SUM(AD23:AO23)</f>
        <v>0</v>
      </c>
    </row>
    <row r="24" spans="1:42" x14ac:dyDescent="0.2">
      <c r="A24" s="3">
        <v>204</v>
      </c>
      <c r="B24" s="2" t="s">
        <v>38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5">
        <f>SUM(D24:O24)</f>
        <v>0</v>
      </c>
      <c r="Q24" s="23">
        <v>0</v>
      </c>
      <c r="R24" s="23">
        <v>0</v>
      </c>
      <c r="S24" s="23">
        <v>0</v>
      </c>
      <c r="T24" s="23">
        <v>0</v>
      </c>
      <c r="U24" s="24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5">
        <f>SUM(Q24:AB24)</f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5">
        <f>SUM(AD24:AO24)</f>
        <v>0</v>
      </c>
    </row>
    <row r="25" spans="1:42" x14ac:dyDescent="0.2">
      <c r="A25" s="3">
        <v>217</v>
      </c>
      <c r="B25" s="2" t="s">
        <v>39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5">
        <f>SUM(D25:O25)</f>
        <v>0</v>
      </c>
      <c r="Q25" s="23">
        <v>0</v>
      </c>
      <c r="R25" s="23">
        <v>0</v>
      </c>
      <c r="S25" s="23">
        <v>0</v>
      </c>
      <c r="T25" s="23">
        <v>0</v>
      </c>
      <c r="U25" s="24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5">
        <f>SUM(Q25:AB25)</f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5">
        <f>SUM(AD25:AO25)</f>
        <v>0</v>
      </c>
    </row>
    <row r="26" spans="1:42" x14ac:dyDescent="0.2">
      <c r="A26" s="3">
        <v>205</v>
      </c>
      <c r="B26" s="2" t="s">
        <v>40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1016</v>
      </c>
      <c r="N26" s="23">
        <v>1016</v>
      </c>
      <c r="O26" s="23">
        <v>1020</v>
      </c>
      <c r="P26" s="5">
        <f>SUM(D26:O26)</f>
        <v>3052</v>
      </c>
      <c r="Q26" s="23">
        <v>1016</v>
      </c>
      <c r="R26" s="23">
        <v>1016</v>
      </c>
      <c r="S26" s="23">
        <v>1012</v>
      </c>
      <c r="T26" s="23">
        <v>1000</v>
      </c>
      <c r="U26" s="24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5">
        <f>SUM(Q26:AB26)</f>
        <v>4044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5">
        <f>SUM(AD26:AO26)</f>
        <v>0</v>
      </c>
    </row>
    <row r="27" spans="1:42" x14ac:dyDescent="0.2">
      <c r="A27" s="3">
        <v>207</v>
      </c>
      <c r="B27" s="2" t="s">
        <v>41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19.2</v>
      </c>
      <c r="O27" s="23">
        <v>0</v>
      </c>
      <c r="P27" s="5">
        <f>SUM(D27:O27)</f>
        <v>19.2</v>
      </c>
      <c r="Q27" s="23">
        <v>0</v>
      </c>
      <c r="R27" s="23">
        <v>0</v>
      </c>
      <c r="S27" s="23">
        <v>0</v>
      </c>
      <c r="T27" s="23">
        <v>0</v>
      </c>
      <c r="U27" s="24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5">
        <f>SUM(Q27:AB27)</f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5">
        <f>SUM(AD27:AO27)</f>
        <v>0</v>
      </c>
    </row>
    <row r="28" spans="1:42" x14ac:dyDescent="0.2">
      <c r="A28" s="3">
        <v>206</v>
      </c>
      <c r="B28" s="2" t="s">
        <v>42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5">
        <f>SUM(D28:O28)</f>
        <v>0</v>
      </c>
      <c r="Q28" s="23">
        <v>0</v>
      </c>
      <c r="R28" s="23">
        <v>0</v>
      </c>
      <c r="S28" s="23">
        <v>0</v>
      </c>
      <c r="T28" s="23">
        <v>0</v>
      </c>
      <c r="U28" s="24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5">
        <f>SUM(Q28:AB28)</f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5">
        <f>SUM(AD28:AO28)</f>
        <v>0</v>
      </c>
    </row>
    <row r="29" spans="1:42" x14ac:dyDescent="0.2">
      <c r="A29" s="3">
        <v>209</v>
      </c>
      <c r="B29" s="2" t="s">
        <v>43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46.87</v>
      </c>
      <c r="O29" s="23">
        <v>0</v>
      </c>
      <c r="P29" s="5">
        <f>SUM(D29:O29)</f>
        <v>46.87</v>
      </c>
      <c r="Q29" s="23">
        <v>0</v>
      </c>
      <c r="R29" s="23">
        <v>18</v>
      </c>
      <c r="S29" s="23">
        <v>0</v>
      </c>
      <c r="T29" s="23">
        <v>54</v>
      </c>
      <c r="U29" s="24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5">
        <f>SUM(Q29:AB29)</f>
        <v>72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5">
        <f>SUM(AD29:AO29)</f>
        <v>0</v>
      </c>
    </row>
    <row r="30" spans="1:42" x14ac:dyDescent="0.2">
      <c r="A30" s="3">
        <v>210</v>
      </c>
      <c r="B30" s="2" t="s">
        <v>44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5">
        <f>SUM(D30:O30)</f>
        <v>0</v>
      </c>
      <c r="Q30" s="23">
        <v>0</v>
      </c>
      <c r="R30" s="23">
        <v>0</v>
      </c>
      <c r="S30" s="23">
        <v>0</v>
      </c>
      <c r="T30" s="23">
        <v>0</v>
      </c>
      <c r="U30" s="24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5">
        <f>SUM(Q30:AB30)</f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5">
        <f>SUM(AD30:AO30)</f>
        <v>0</v>
      </c>
    </row>
    <row r="31" spans="1:42" x14ac:dyDescent="0.2">
      <c r="A31" s="3">
        <v>218</v>
      </c>
      <c r="B31" s="2" t="s">
        <v>45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5">
        <f>SUM(D31:O31)</f>
        <v>0</v>
      </c>
      <c r="Q31" s="23">
        <v>0</v>
      </c>
      <c r="R31" s="23">
        <v>0</v>
      </c>
      <c r="S31" s="23">
        <v>0</v>
      </c>
      <c r="T31" s="23">
        <v>0</v>
      </c>
      <c r="U31" s="24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5">
        <f>SUM(Q31:AB31)</f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5">
        <f>SUM(AD31:AO31)</f>
        <v>0</v>
      </c>
    </row>
    <row r="32" spans="1:42" x14ac:dyDescent="0.2">
      <c r="A32" s="3">
        <v>208</v>
      </c>
      <c r="B32" s="2" t="s">
        <v>46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5">
        <f>SUM(D32:O32)</f>
        <v>0</v>
      </c>
      <c r="Q32" s="23">
        <v>0</v>
      </c>
      <c r="R32" s="23">
        <v>0</v>
      </c>
      <c r="S32" s="23">
        <v>0</v>
      </c>
      <c r="T32" s="23">
        <v>0</v>
      </c>
      <c r="U32" s="24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5">
        <f>SUM(Q32:AB32)</f>
        <v>0</v>
      </c>
      <c r="AD32" s="23">
        <v>0</v>
      </c>
      <c r="AE32" s="23">
        <v>0</v>
      </c>
      <c r="AF32" s="23">
        <v>0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23">
        <v>0</v>
      </c>
      <c r="AM32" s="23">
        <v>0</v>
      </c>
      <c r="AN32" s="23">
        <v>0</v>
      </c>
      <c r="AO32" s="23">
        <v>0</v>
      </c>
      <c r="AP32" s="5">
        <f>SUM(AD32:AO32)</f>
        <v>0</v>
      </c>
    </row>
    <row r="33" spans="1:42" x14ac:dyDescent="0.2">
      <c r="A33" s="3">
        <v>211</v>
      </c>
      <c r="B33" s="2" t="s">
        <v>47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5">
        <f>SUM(D33:O33)</f>
        <v>0</v>
      </c>
      <c r="Q33" s="23">
        <v>0</v>
      </c>
      <c r="R33" s="23">
        <v>0</v>
      </c>
      <c r="S33" s="23">
        <v>0</v>
      </c>
      <c r="T33" s="23">
        <v>0</v>
      </c>
      <c r="U33" s="24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5">
        <f>SUM(Q33:AB33)</f>
        <v>0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0</v>
      </c>
      <c r="AO33" s="23">
        <v>0</v>
      </c>
      <c r="AP33" s="5">
        <f>SUM(AD33:AO33)</f>
        <v>0</v>
      </c>
    </row>
    <row r="34" spans="1:42" x14ac:dyDescent="0.2">
      <c r="A34" s="3">
        <v>212</v>
      </c>
      <c r="B34" s="2" t="s">
        <v>48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63.9</v>
      </c>
      <c r="N34" s="23">
        <v>83.25</v>
      </c>
      <c r="O34" s="23">
        <v>80.099999999999994</v>
      </c>
      <c r="P34" s="5">
        <f>SUM(D34:O34)</f>
        <v>227.25</v>
      </c>
      <c r="Q34" s="23">
        <v>153</v>
      </c>
      <c r="R34" s="23">
        <v>177.75</v>
      </c>
      <c r="S34" s="23">
        <v>185.4</v>
      </c>
      <c r="T34" s="23">
        <v>0</v>
      </c>
      <c r="U34" s="24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5">
        <f>SUM(Q34:AB34)</f>
        <v>516.15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0</v>
      </c>
      <c r="AJ34" s="23">
        <v>0</v>
      </c>
      <c r="AK34" s="23">
        <v>0</v>
      </c>
      <c r="AL34" s="23">
        <v>0</v>
      </c>
      <c r="AM34" s="23">
        <v>0</v>
      </c>
      <c r="AN34" s="23">
        <v>0</v>
      </c>
      <c r="AO34" s="23">
        <v>0</v>
      </c>
      <c r="AP34" s="5">
        <f>SUM(AD34:AO34)</f>
        <v>0</v>
      </c>
    </row>
    <row r="35" spans="1:42" x14ac:dyDescent="0.2">
      <c r="A35" s="3">
        <v>213</v>
      </c>
      <c r="B35" s="2" t="s">
        <v>49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4</v>
      </c>
      <c r="N35" s="23">
        <v>0</v>
      </c>
      <c r="O35" s="23">
        <v>17.5</v>
      </c>
      <c r="P35" s="5">
        <f>SUM(D35:O35)</f>
        <v>21.5</v>
      </c>
      <c r="Q35" s="23">
        <v>0</v>
      </c>
      <c r="R35" s="23">
        <v>0</v>
      </c>
      <c r="S35" s="23">
        <v>5</v>
      </c>
      <c r="T35" s="23">
        <v>0</v>
      </c>
      <c r="U35" s="24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5">
        <f>SUM(Q35:AB35)</f>
        <v>5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5">
        <f>SUM(AD35:AO35)</f>
        <v>0</v>
      </c>
    </row>
    <row r="36" spans="1:42" x14ac:dyDescent="0.2">
      <c r="A36" s="3">
        <v>220</v>
      </c>
      <c r="B36" s="2" t="s">
        <v>106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1666.67</v>
      </c>
      <c r="O36" s="23">
        <v>0</v>
      </c>
      <c r="P36" s="5">
        <f>SUM(D36:O36)</f>
        <v>1666.67</v>
      </c>
      <c r="Q36" s="23">
        <v>0</v>
      </c>
      <c r="R36" s="23">
        <v>0</v>
      </c>
      <c r="S36" s="23">
        <v>0</v>
      </c>
      <c r="T36" s="23">
        <v>0</v>
      </c>
      <c r="U36" s="24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5">
        <f>SUM(Q36:AB36)</f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5">
        <f>SUM(AD36:AO36)</f>
        <v>0</v>
      </c>
    </row>
    <row r="37" spans="1:42" s="31" customFormat="1" x14ac:dyDescent="0.2">
      <c r="A37" s="31" t="s">
        <v>23</v>
      </c>
      <c r="B37" s="32"/>
      <c r="C37" s="33" t="str">
        <f>"IC"</f>
        <v>IC</v>
      </c>
      <c r="D37" s="34">
        <f>SUM(D18:D36)*-1</f>
        <v>0</v>
      </c>
      <c r="E37" s="34">
        <f>SUM(E18:E36)*-1</f>
        <v>0</v>
      </c>
      <c r="F37" s="34">
        <f>SUM(F18:F36)*-1</f>
        <v>0</v>
      </c>
      <c r="G37" s="34">
        <f>SUM(G18:G36)*-1</f>
        <v>0</v>
      </c>
      <c r="H37" s="34">
        <f>SUM(H18:H36)*-1</f>
        <v>0</v>
      </c>
      <c r="I37" s="34">
        <f>SUM(I18:I36)*-1</f>
        <v>0</v>
      </c>
      <c r="J37" s="34">
        <f>SUM(J18:J36)*-1</f>
        <v>0</v>
      </c>
      <c r="K37" s="34">
        <f>SUM(K18:K36)*-1</f>
        <v>0</v>
      </c>
      <c r="L37" s="34">
        <f>SUM(L18:L36)*-1</f>
        <v>0</v>
      </c>
      <c r="M37" s="34">
        <f>SUM(M18:M36)*-1</f>
        <v>-1123.9000000000001</v>
      </c>
      <c r="N37" s="34">
        <f>SUM(N18:N36)*-1</f>
        <v>-3704.92</v>
      </c>
      <c r="O37" s="34">
        <f>SUM(O18:O36)*-1</f>
        <v>-1160.7199999999998</v>
      </c>
      <c r="P37" s="35">
        <f>SUM(P18:P36)*-1</f>
        <v>-5989.54</v>
      </c>
      <c r="Q37" s="34">
        <f>SUM(Q18:Q36)*-1</f>
        <v>-1212.52</v>
      </c>
      <c r="R37" s="34">
        <f>SUM(R18:R36)*-1</f>
        <v>-1270.94</v>
      </c>
      <c r="S37" s="34">
        <f>SUM(S18:S36)*-1</f>
        <v>-1243.5500000000002</v>
      </c>
      <c r="T37" s="34">
        <f>SUM(T18:T36)*-1</f>
        <v>-1094</v>
      </c>
      <c r="U37" s="34">
        <f>SUM(U18:U36)*-1</f>
        <v>0</v>
      </c>
      <c r="V37" s="34">
        <f>SUM(V18:V36)*-1</f>
        <v>0</v>
      </c>
      <c r="W37" s="34">
        <f>SUM(W18:W36)*-1</f>
        <v>0</v>
      </c>
      <c r="X37" s="34">
        <f>SUM(X18:X36)*-1</f>
        <v>0</v>
      </c>
      <c r="Y37" s="34">
        <f>SUM(Y18:Y36)*-1</f>
        <v>0</v>
      </c>
      <c r="Z37" s="34">
        <f>SUM(Z18:Z36)*-1</f>
        <v>0</v>
      </c>
      <c r="AA37" s="34">
        <f>SUM(AA18:AA36)*-1</f>
        <v>0</v>
      </c>
      <c r="AB37" s="34">
        <f>SUM(AB18:AB36)*-1</f>
        <v>0</v>
      </c>
      <c r="AC37" s="35">
        <f>SUM(AC18:AC36)*-1</f>
        <v>-4821.0099999999993</v>
      </c>
      <c r="AD37" s="34">
        <f>SUM(AD18:AD36)*-1</f>
        <v>0</v>
      </c>
      <c r="AE37" s="34">
        <f>SUM(AE18:AE36)*-1</f>
        <v>0</v>
      </c>
      <c r="AF37" s="34">
        <f>SUM(AF18:AF36)*-1</f>
        <v>0</v>
      </c>
      <c r="AG37" s="34">
        <f>SUM(AG18:AG36)*-1</f>
        <v>0</v>
      </c>
      <c r="AH37" s="34">
        <f>SUM(AH18:AH36)*-1</f>
        <v>0</v>
      </c>
      <c r="AI37" s="34">
        <f>SUM(AI18:AI36)*-1</f>
        <v>0</v>
      </c>
      <c r="AJ37" s="34">
        <f>SUM(AJ18:AJ36)*-1</f>
        <v>0</v>
      </c>
      <c r="AK37" s="34">
        <f>SUM(AK18:AK36)*-1</f>
        <v>0</v>
      </c>
      <c r="AL37" s="34">
        <f>SUM(AL18:AL36)*-1</f>
        <v>0</v>
      </c>
      <c r="AM37" s="34">
        <f>SUM(AM18:AM36)*-1</f>
        <v>0</v>
      </c>
      <c r="AN37" s="34">
        <f>SUM(AN18:AN36)*-1</f>
        <v>0</v>
      </c>
      <c r="AO37" s="34">
        <f>SUM(AO18:AO36)*-1</f>
        <v>0</v>
      </c>
      <c r="AP37" s="35">
        <f>SUM(AP18:AP36)*-1</f>
        <v>0</v>
      </c>
    </row>
    <row r="38" spans="1:42" s="3" customFormat="1" ht="12" thickBot="1" x14ac:dyDescent="0.25">
      <c r="B38" s="2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4"/>
      <c r="R38" s="4"/>
      <c r="S38" s="4"/>
      <c r="T38" s="4"/>
      <c r="U38" s="6"/>
      <c r="V38" s="4"/>
      <c r="W38" s="4"/>
      <c r="X38" s="4"/>
      <c r="Y38" s="4"/>
      <c r="Z38" s="4"/>
      <c r="AA38" s="4"/>
      <c r="AB38" s="4"/>
      <c r="AC38" s="5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5"/>
    </row>
    <row r="39" spans="1:42" s="19" customFormat="1" x14ac:dyDescent="0.2">
      <c r="A39" s="17" t="s">
        <v>50</v>
      </c>
      <c r="B39" s="18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1"/>
      <c r="Q39" s="20"/>
      <c r="R39" s="20"/>
      <c r="S39" s="20"/>
      <c r="T39" s="20"/>
      <c r="U39" s="22"/>
      <c r="V39" s="20"/>
      <c r="W39" s="20"/>
      <c r="X39" s="20"/>
      <c r="Y39" s="20"/>
      <c r="Z39" s="20"/>
      <c r="AA39" s="20"/>
      <c r="AB39" s="20"/>
      <c r="AC39" s="21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1"/>
    </row>
    <row r="40" spans="1:42" x14ac:dyDescent="0.2">
      <c r="A40" s="3">
        <v>403</v>
      </c>
      <c r="B40" s="2" t="s">
        <v>51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5">
        <f>SUM(D40:O40)</f>
        <v>0</v>
      </c>
      <c r="Q40" s="23">
        <v>0</v>
      </c>
      <c r="R40" s="23">
        <v>0</v>
      </c>
      <c r="S40" s="23">
        <v>0</v>
      </c>
      <c r="T40" s="23">
        <v>0</v>
      </c>
      <c r="U40" s="24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5">
        <f>SUM(Q40:AB40)</f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0</v>
      </c>
      <c r="AK40" s="23">
        <v>0</v>
      </c>
      <c r="AL40" s="23">
        <v>0</v>
      </c>
      <c r="AM40" s="23">
        <v>0</v>
      </c>
      <c r="AN40" s="23">
        <v>0</v>
      </c>
      <c r="AO40" s="23">
        <v>0</v>
      </c>
      <c r="AP40" s="5">
        <f>SUM(AD40:AO40)</f>
        <v>0</v>
      </c>
    </row>
    <row r="41" spans="1:42" x14ac:dyDescent="0.2">
      <c r="A41" s="3">
        <v>402</v>
      </c>
      <c r="B41" s="2" t="s">
        <v>52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1000</v>
      </c>
      <c r="N41" s="23">
        <v>1000</v>
      </c>
      <c r="O41" s="23">
        <v>1000</v>
      </c>
      <c r="P41" s="5">
        <f>SUM(D41:O41)</f>
        <v>3000</v>
      </c>
      <c r="Q41" s="23">
        <v>1000</v>
      </c>
      <c r="R41" s="23">
        <v>1000</v>
      </c>
      <c r="S41" s="23">
        <v>1000</v>
      </c>
      <c r="T41" s="23">
        <v>1000</v>
      </c>
      <c r="U41" s="24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5">
        <f>SUM(Q41:AB41)</f>
        <v>4000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5">
        <f>SUM(AD41:AO41)</f>
        <v>0</v>
      </c>
    </row>
    <row r="42" spans="1:42" s="31" customFormat="1" x14ac:dyDescent="0.2">
      <c r="A42" s="31" t="s">
        <v>23</v>
      </c>
      <c r="B42" s="32"/>
      <c r="C42" s="33" t="str">
        <f>"WA"</f>
        <v>WA</v>
      </c>
      <c r="D42" s="34">
        <f>SUM(D40:D41)*-1</f>
        <v>0</v>
      </c>
      <c r="E42" s="34">
        <f>SUM(E40:E41)*-1</f>
        <v>0</v>
      </c>
      <c r="F42" s="34">
        <f>SUM(F40:F41)*-1</f>
        <v>0</v>
      </c>
      <c r="G42" s="34">
        <f>SUM(G40:G41)*-1</f>
        <v>0</v>
      </c>
      <c r="H42" s="34">
        <f>SUM(H40:H41)*-1</f>
        <v>0</v>
      </c>
      <c r="I42" s="34">
        <f>SUM(I40:I41)*-1</f>
        <v>0</v>
      </c>
      <c r="J42" s="34">
        <f>SUM(J40:J41)*-1</f>
        <v>0</v>
      </c>
      <c r="K42" s="34">
        <f>SUM(K40:K41)*-1</f>
        <v>0</v>
      </c>
      <c r="L42" s="34">
        <f>SUM(L40:L41)*-1</f>
        <v>0</v>
      </c>
      <c r="M42" s="34">
        <f>SUM(M40:M41)*-1</f>
        <v>-1000</v>
      </c>
      <c r="N42" s="34">
        <f>SUM(N40:N41)*-1</f>
        <v>-1000</v>
      </c>
      <c r="O42" s="34">
        <f>SUM(O40:O41)*-1</f>
        <v>-1000</v>
      </c>
      <c r="P42" s="35">
        <f>SUM(P40:P41)*-1</f>
        <v>-3000</v>
      </c>
      <c r="Q42" s="34">
        <f>SUM(Q40:Q41)*-1</f>
        <v>-1000</v>
      </c>
      <c r="R42" s="34">
        <f>SUM(R40:R41)*-1</f>
        <v>-1000</v>
      </c>
      <c r="S42" s="34">
        <f>SUM(S40:S41)*-1</f>
        <v>-1000</v>
      </c>
      <c r="T42" s="34">
        <f>SUM(T40:T41)*-1</f>
        <v>-1000</v>
      </c>
      <c r="U42" s="34">
        <f>SUM(U40:U41)*-1</f>
        <v>0</v>
      </c>
      <c r="V42" s="34">
        <f>SUM(V40:V41)*-1</f>
        <v>0</v>
      </c>
      <c r="W42" s="34">
        <f>SUM(W40:W41)*-1</f>
        <v>0</v>
      </c>
      <c r="X42" s="34">
        <f>SUM(X40:X41)*-1</f>
        <v>0</v>
      </c>
      <c r="Y42" s="34">
        <f>SUM(Y40:Y41)*-1</f>
        <v>0</v>
      </c>
      <c r="Z42" s="34">
        <f>SUM(Z40:Z41)*-1</f>
        <v>0</v>
      </c>
      <c r="AA42" s="34">
        <f>SUM(AA40:AA41)*-1</f>
        <v>0</v>
      </c>
      <c r="AB42" s="34">
        <f>SUM(AB40:AB41)*-1</f>
        <v>0</v>
      </c>
      <c r="AC42" s="35">
        <f>SUM(AC40:AC41)*-1</f>
        <v>-4000</v>
      </c>
      <c r="AD42" s="34">
        <f>SUM(AD40:AD41)*-1</f>
        <v>0</v>
      </c>
      <c r="AE42" s="34">
        <f>SUM(AE40:AE41)*-1</f>
        <v>0</v>
      </c>
      <c r="AF42" s="34">
        <f>SUM(AF40:AF41)*-1</f>
        <v>0</v>
      </c>
      <c r="AG42" s="34">
        <f>SUM(AG40:AG41)*-1</f>
        <v>0</v>
      </c>
      <c r="AH42" s="34">
        <f>SUM(AH40:AH41)*-1</f>
        <v>0</v>
      </c>
      <c r="AI42" s="34">
        <f>SUM(AI40:AI41)*-1</f>
        <v>0</v>
      </c>
      <c r="AJ42" s="34">
        <f>SUM(AJ40:AJ41)*-1</f>
        <v>0</v>
      </c>
      <c r="AK42" s="34">
        <f>SUM(AK40:AK41)*-1</f>
        <v>0</v>
      </c>
      <c r="AL42" s="34">
        <f>SUM(AL40:AL41)*-1</f>
        <v>0</v>
      </c>
      <c r="AM42" s="34">
        <f>SUM(AM40:AM41)*-1</f>
        <v>0</v>
      </c>
      <c r="AN42" s="34">
        <f>SUM(AN40:AN41)*-1</f>
        <v>0</v>
      </c>
      <c r="AO42" s="34">
        <f>SUM(AO40:AO41)*-1</f>
        <v>0</v>
      </c>
      <c r="AP42" s="35">
        <f>SUM(AP40:AP41)*-1</f>
        <v>0</v>
      </c>
    </row>
    <row r="43" spans="1:42" s="3" customFormat="1" ht="12" thickBot="1" x14ac:dyDescent="0.25">
      <c r="B43" s="2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4"/>
      <c r="R43" s="4"/>
      <c r="S43" s="4"/>
      <c r="T43" s="4"/>
      <c r="U43" s="6"/>
      <c r="V43" s="4"/>
      <c r="W43" s="4"/>
      <c r="X43" s="4"/>
      <c r="Y43" s="4"/>
      <c r="Z43" s="4"/>
      <c r="AA43" s="4"/>
      <c r="AB43" s="4"/>
      <c r="AC43" s="5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5"/>
    </row>
    <row r="44" spans="1:42" s="19" customFormat="1" x14ac:dyDescent="0.2">
      <c r="A44" s="17" t="s">
        <v>53</v>
      </c>
      <c r="B44" s="18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1"/>
      <c r="Q44" s="20"/>
      <c r="R44" s="20"/>
      <c r="S44" s="20"/>
      <c r="T44" s="20"/>
      <c r="U44" s="22"/>
      <c r="V44" s="20"/>
      <c r="W44" s="20"/>
      <c r="X44" s="20"/>
      <c r="Y44" s="20"/>
      <c r="Z44" s="20"/>
      <c r="AA44" s="20"/>
      <c r="AB44" s="20"/>
      <c r="AC44" s="21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1"/>
    </row>
    <row r="45" spans="1:42" x14ac:dyDescent="0.2">
      <c r="A45" s="3">
        <v>302</v>
      </c>
      <c r="B45" s="2" t="s">
        <v>54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5">
        <f>SUM(D45:O45)</f>
        <v>0</v>
      </c>
      <c r="Q45" s="23">
        <v>0</v>
      </c>
      <c r="R45" s="23">
        <v>0</v>
      </c>
      <c r="S45" s="23">
        <v>0</v>
      </c>
      <c r="T45" s="23">
        <v>0</v>
      </c>
      <c r="U45" s="24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5">
        <f>SUM(Q45:AB45)</f>
        <v>0</v>
      </c>
      <c r="AD45" s="23">
        <v>0</v>
      </c>
      <c r="AE45" s="23">
        <v>0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5">
        <f>SUM(AD45:AO45)</f>
        <v>0</v>
      </c>
    </row>
    <row r="46" spans="1:42" s="31" customFormat="1" x14ac:dyDescent="0.2">
      <c r="A46" s="31" t="s">
        <v>23</v>
      </c>
      <c r="B46" s="32"/>
      <c r="C46" s="33" t="str">
        <f>"BP"</f>
        <v>BP</v>
      </c>
      <c r="D46" s="34">
        <f>SUM(D45:D45)*-1</f>
        <v>0</v>
      </c>
      <c r="E46" s="34">
        <f>SUM(E45:E45)*-1</f>
        <v>0</v>
      </c>
      <c r="F46" s="34">
        <f>SUM(F45:F45)*-1</f>
        <v>0</v>
      </c>
      <c r="G46" s="34">
        <f>SUM(G45:G45)*-1</f>
        <v>0</v>
      </c>
      <c r="H46" s="34">
        <f>SUM(H45:H45)*-1</f>
        <v>0</v>
      </c>
      <c r="I46" s="34">
        <f>SUM(I45:I45)*-1</f>
        <v>0</v>
      </c>
      <c r="J46" s="34">
        <f>SUM(J45:J45)*-1</f>
        <v>0</v>
      </c>
      <c r="K46" s="34">
        <f>SUM(K45:K45)*-1</f>
        <v>0</v>
      </c>
      <c r="L46" s="34">
        <f>SUM(L45:L45)*-1</f>
        <v>0</v>
      </c>
      <c r="M46" s="34">
        <f>SUM(M45:M45)*-1</f>
        <v>0</v>
      </c>
      <c r="N46" s="34">
        <f>SUM(N45:N45)*-1</f>
        <v>0</v>
      </c>
      <c r="O46" s="34">
        <f>SUM(O45:O45)*-1</f>
        <v>0</v>
      </c>
      <c r="P46" s="35">
        <f>SUM(P45:P45)*-1</f>
        <v>0</v>
      </c>
      <c r="Q46" s="34">
        <f>SUM(Q45:Q45)*-1</f>
        <v>0</v>
      </c>
      <c r="R46" s="34">
        <f>SUM(R45:R45)*-1</f>
        <v>0</v>
      </c>
      <c r="S46" s="34">
        <f>SUM(S45:S45)*-1</f>
        <v>0</v>
      </c>
      <c r="T46" s="34">
        <f>SUM(T45:T45)*-1</f>
        <v>0</v>
      </c>
      <c r="U46" s="34">
        <f>SUM(U45:U45)*-1</f>
        <v>0</v>
      </c>
      <c r="V46" s="34">
        <f>SUM(V45:V45)*-1</f>
        <v>0</v>
      </c>
      <c r="W46" s="34">
        <f>SUM(W45:W45)*-1</f>
        <v>0</v>
      </c>
      <c r="X46" s="34">
        <f>SUM(X45:X45)*-1</f>
        <v>0</v>
      </c>
      <c r="Y46" s="34">
        <f>SUM(Y45:Y45)*-1</f>
        <v>0</v>
      </c>
      <c r="Z46" s="34">
        <f>SUM(Z45:Z45)*-1</f>
        <v>0</v>
      </c>
      <c r="AA46" s="34">
        <f>SUM(AA45:AA45)*-1</f>
        <v>0</v>
      </c>
      <c r="AB46" s="34">
        <f>SUM(AB45:AB45)*-1</f>
        <v>0</v>
      </c>
      <c r="AC46" s="35">
        <f>SUM(AC45:AC45)*-1</f>
        <v>0</v>
      </c>
      <c r="AD46" s="34">
        <f>SUM(AD45:AD45)*-1</f>
        <v>0</v>
      </c>
      <c r="AE46" s="34">
        <f>SUM(AE45:AE45)*-1</f>
        <v>0</v>
      </c>
      <c r="AF46" s="34">
        <f>SUM(AF45:AF45)*-1</f>
        <v>0</v>
      </c>
      <c r="AG46" s="34">
        <f>SUM(AG45:AG45)*-1</f>
        <v>0</v>
      </c>
      <c r="AH46" s="34">
        <f>SUM(AH45:AH45)*-1</f>
        <v>0</v>
      </c>
      <c r="AI46" s="34">
        <f>SUM(AI45:AI45)*-1</f>
        <v>0</v>
      </c>
      <c r="AJ46" s="34">
        <f>SUM(AJ45:AJ45)*-1</f>
        <v>0</v>
      </c>
      <c r="AK46" s="34">
        <f>SUM(AK45:AK45)*-1</f>
        <v>0</v>
      </c>
      <c r="AL46" s="34">
        <f>SUM(AL45:AL45)*-1</f>
        <v>0</v>
      </c>
      <c r="AM46" s="34">
        <f>SUM(AM45:AM45)*-1</f>
        <v>0</v>
      </c>
      <c r="AN46" s="34">
        <f>SUM(AN45:AN45)*-1</f>
        <v>0</v>
      </c>
      <c r="AO46" s="34">
        <f>SUM(AO45:AO45)*-1</f>
        <v>0</v>
      </c>
      <c r="AP46" s="35">
        <f>SUM(AP45:AP45)*-1</f>
        <v>0</v>
      </c>
    </row>
    <row r="47" spans="1:42" s="3" customFormat="1" ht="12" thickBot="1" x14ac:dyDescent="0.25">
      <c r="B47" s="2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  <c r="Q47" s="4"/>
      <c r="R47" s="4"/>
      <c r="S47" s="4"/>
      <c r="T47" s="4"/>
      <c r="U47" s="6"/>
      <c r="V47" s="4"/>
      <c r="W47" s="4"/>
      <c r="X47" s="4"/>
      <c r="Y47" s="4"/>
      <c r="Z47" s="4"/>
      <c r="AA47" s="4"/>
      <c r="AB47" s="4"/>
      <c r="AC47" s="5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5"/>
    </row>
    <row r="48" spans="1:42" s="19" customFormat="1" x14ac:dyDescent="0.2">
      <c r="A48" s="17" t="s">
        <v>55</v>
      </c>
      <c r="B48" s="18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1"/>
      <c r="Q48" s="20"/>
      <c r="R48" s="20"/>
      <c r="S48" s="20"/>
      <c r="T48" s="20"/>
      <c r="U48" s="22"/>
      <c r="V48" s="20"/>
      <c r="W48" s="20"/>
      <c r="X48" s="20"/>
      <c r="Y48" s="20"/>
      <c r="Z48" s="20"/>
      <c r="AA48" s="20"/>
      <c r="AB48" s="20"/>
      <c r="AC48" s="21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1"/>
    </row>
    <row r="49" spans="1:42" x14ac:dyDescent="0.2">
      <c r="A49" s="3">
        <v>304</v>
      </c>
      <c r="B49" s="2" t="s">
        <v>56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5">
        <f>SUM(D49:O49)</f>
        <v>0</v>
      </c>
      <c r="Q49" s="23">
        <v>0</v>
      </c>
      <c r="R49" s="23">
        <v>0</v>
      </c>
      <c r="S49" s="23">
        <v>0</v>
      </c>
      <c r="T49" s="23">
        <v>0</v>
      </c>
      <c r="U49" s="24">
        <v>0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5">
        <f>SUM(Q49:AB49)</f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5">
        <f>SUM(AD49:AO49)</f>
        <v>0</v>
      </c>
    </row>
    <row r="50" spans="1:42" s="26" customFormat="1" x14ac:dyDescent="0.2">
      <c r="A50" s="26" t="s">
        <v>23</v>
      </c>
      <c r="B50" s="27"/>
      <c r="C50" s="28" t="str">
        <f>"BR"</f>
        <v>BR</v>
      </c>
      <c r="D50" s="29">
        <f>SUM(D49:D49)</f>
        <v>0</v>
      </c>
      <c r="E50" s="29">
        <f>SUM(E49:E49)</f>
        <v>0</v>
      </c>
      <c r="F50" s="29">
        <f>SUM(F49:F49)</f>
        <v>0</v>
      </c>
      <c r="G50" s="29">
        <f>SUM(G49:G49)</f>
        <v>0</v>
      </c>
      <c r="H50" s="29">
        <f>SUM(H49:H49)</f>
        <v>0</v>
      </c>
      <c r="I50" s="29">
        <f>SUM(I49:I49)</f>
        <v>0</v>
      </c>
      <c r="J50" s="29">
        <f>SUM(J49:J49)</f>
        <v>0</v>
      </c>
      <c r="K50" s="29">
        <f>SUM(K49:K49)</f>
        <v>0</v>
      </c>
      <c r="L50" s="29">
        <f>SUM(L49:L49)</f>
        <v>0</v>
      </c>
      <c r="M50" s="29">
        <f>SUM(M49:M49)</f>
        <v>0</v>
      </c>
      <c r="N50" s="29">
        <f>SUM(N49:N49)</f>
        <v>0</v>
      </c>
      <c r="O50" s="29">
        <f>SUM(O49:O49)</f>
        <v>0</v>
      </c>
      <c r="P50" s="30">
        <f>SUM(P49:P49)</f>
        <v>0</v>
      </c>
      <c r="Q50" s="29">
        <f>SUM(Q49:Q49)</f>
        <v>0</v>
      </c>
      <c r="R50" s="29">
        <f>SUM(R49:R49)</f>
        <v>0</v>
      </c>
      <c r="S50" s="29">
        <f>SUM(S49:S49)</f>
        <v>0</v>
      </c>
      <c r="T50" s="29">
        <f>SUM(T49:T49)</f>
        <v>0</v>
      </c>
      <c r="U50" s="29">
        <f>SUM(U49:U49)</f>
        <v>0</v>
      </c>
      <c r="V50" s="29">
        <f>SUM(V49:V49)</f>
        <v>0</v>
      </c>
      <c r="W50" s="29">
        <f>SUM(W49:W49)</f>
        <v>0</v>
      </c>
      <c r="X50" s="29">
        <f>SUM(X49:X49)</f>
        <v>0</v>
      </c>
      <c r="Y50" s="29">
        <f>SUM(Y49:Y49)</f>
        <v>0</v>
      </c>
      <c r="Z50" s="29">
        <f>SUM(Z49:Z49)</f>
        <v>0</v>
      </c>
      <c r="AA50" s="29">
        <f>SUM(AA49:AA49)</f>
        <v>0</v>
      </c>
      <c r="AB50" s="29">
        <f>SUM(AB49:AB49)</f>
        <v>0</v>
      </c>
      <c r="AC50" s="30">
        <f>SUM(AC49:AC49)</f>
        <v>0</v>
      </c>
      <c r="AD50" s="29">
        <f>SUM(AD49:AD49)</f>
        <v>0</v>
      </c>
      <c r="AE50" s="29">
        <f>SUM(AE49:AE49)</f>
        <v>0</v>
      </c>
      <c r="AF50" s="29">
        <f>SUM(AF49:AF49)</f>
        <v>0</v>
      </c>
      <c r="AG50" s="29">
        <f>SUM(AG49:AG49)</f>
        <v>0</v>
      </c>
      <c r="AH50" s="29">
        <f>SUM(AH49:AH49)</f>
        <v>0</v>
      </c>
      <c r="AI50" s="29">
        <f>SUM(AI49:AI49)</f>
        <v>0</v>
      </c>
      <c r="AJ50" s="29">
        <f>SUM(AJ49:AJ49)</f>
        <v>0</v>
      </c>
      <c r="AK50" s="29">
        <f>SUM(AK49:AK49)</f>
        <v>0</v>
      </c>
      <c r="AL50" s="29">
        <f>SUM(AL49:AL49)</f>
        <v>0</v>
      </c>
      <c r="AM50" s="29">
        <f>SUM(AM49:AM49)</f>
        <v>0</v>
      </c>
      <c r="AN50" s="29">
        <f>SUM(AN49:AN49)</f>
        <v>0</v>
      </c>
      <c r="AO50" s="29">
        <f>SUM(AO49:AO49)</f>
        <v>0</v>
      </c>
      <c r="AP50" s="30">
        <f>SUM(AP49:AP49)</f>
        <v>0</v>
      </c>
    </row>
    <row r="51" spans="1:42" s="3" customFormat="1" ht="12" thickBot="1" x14ac:dyDescent="0.25">
      <c r="B51" s="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  <c r="Q51" s="4"/>
      <c r="R51" s="4"/>
      <c r="S51" s="4"/>
      <c r="T51" s="4"/>
      <c r="U51" s="6"/>
      <c r="V51" s="4"/>
      <c r="W51" s="4"/>
      <c r="X51" s="4"/>
      <c r="Y51" s="4"/>
      <c r="Z51" s="4"/>
      <c r="AA51" s="4"/>
      <c r="AB51" s="4"/>
      <c r="AC51" s="5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5"/>
    </row>
    <row r="52" spans="1:42" s="19" customFormat="1" x14ac:dyDescent="0.2">
      <c r="A52" s="17" t="s">
        <v>57</v>
      </c>
      <c r="B52" s="18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1"/>
      <c r="Q52" s="20"/>
      <c r="R52" s="20"/>
      <c r="S52" s="20"/>
      <c r="T52" s="20"/>
      <c r="U52" s="22"/>
      <c r="V52" s="20"/>
      <c r="W52" s="20"/>
      <c r="X52" s="20"/>
      <c r="Y52" s="20"/>
      <c r="Z52" s="20"/>
      <c r="AA52" s="20"/>
      <c r="AB52" s="20"/>
      <c r="AC52" s="21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1"/>
    </row>
    <row r="53" spans="1:42" x14ac:dyDescent="0.2">
      <c r="A53" s="3">
        <v>401</v>
      </c>
      <c r="B53" s="2" t="s">
        <v>57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5">
        <f>SUM(D53:O53)</f>
        <v>0</v>
      </c>
      <c r="Q53" s="23">
        <v>0</v>
      </c>
      <c r="R53" s="23">
        <v>0</v>
      </c>
      <c r="S53" s="23">
        <v>0</v>
      </c>
      <c r="T53" s="23">
        <v>0</v>
      </c>
      <c r="U53" s="24">
        <v>0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5">
        <f>SUM(Q53:AB53)</f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5">
        <f>SUM(AD53:AO53)</f>
        <v>0</v>
      </c>
    </row>
    <row r="54" spans="1:42" s="31" customFormat="1" x14ac:dyDescent="0.2">
      <c r="A54" s="31" t="s">
        <v>23</v>
      </c>
      <c r="B54" s="32"/>
      <c r="C54" s="33" t="str">
        <f>"DI"</f>
        <v>DI</v>
      </c>
      <c r="D54" s="34">
        <f>SUM(D53:D53)*-1</f>
        <v>0</v>
      </c>
      <c r="E54" s="34">
        <f>SUM(E53:E53)*-1</f>
        <v>0</v>
      </c>
      <c r="F54" s="34">
        <f>SUM(F53:F53)*-1</f>
        <v>0</v>
      </c>
      <c r="G54" s="34">
        <f>SUM(G53:G53)*-1</f>
        <v>0</v>
      </c>
      <c r="H54" s="34">
        <f>SUM(H53:H53)*-1</f>
        <v>0</v>
      </c>
      <c r="I54" s="34">
        <f>SUM(I53:I53)*-1</f>
        <v>0</v>
      </c>
      <c r="J54" s="34">
        <f>SUM(J53:J53)*-1</f>
        <v>0</v>
      </c>
      <c r="K54" s="34">
        <f>SUM(K53:K53)*-1</f>
        <v>0</v>
      </c>
      <c r="L54" s="34">
        <f>SUM(L53:L53)*-1</f>
        <v>0</v>
      </c>
      <c r="M54" s="34">
        <f>SUM(M53:M53)*-1</f>
        <v>0</v>
      </c>
      <c r="N54" s="34">
        <f>SUM(N53:N53)*-1</f>
        <v>0</v>
      </c>
      <c r="O54" s="34">
        <f>SUM(O53:O53)*-1</f>
        <v>0</v>
      </c>
      <c r="P54" s="35">
        <f>SUM(P53:P53)*-1</f>
        <v>0</v>
      </c>
      <c r="Q54" s="34">
        <f>SUM(Q53:Q53)*-1</f>
        <v>0</v>
      </c>
      <c r="R54" s="34">
        <f>SUM(R53:R53)*-1</f>
        <v>0</v>
      </c>
      <c r="S54" s="34">
        <f>SUM(S53:S53)*-1</f>
        <v>0</v>
      </c>
      <c r="T54" s="34">
        <f>SUM(T53:T53)*-1</f>
        <v>0</v>
      </c>
      <c r="U54" s="34">
        <f>SUM(U53:U53)*-1</f>
        <v>0</v>
      </c>
      <c r="V54" s="34">
        <f>SUM(V53:V53)*-1</f>
        <v>0</v>
      </c>
      <c r="W54" s="34">
        <f>SUM(W53:W53)*-1</f>
        <v>0</v>
      </c>
      <c r="X54" s="34">
        <f>SUM(X53:X53)*-1</f>
        <v>0</v>
      </c>
      <c r="Y54" s="34">
        <f>SUM(Y53:Y53)*-1</f>
        <v>0</v>
      </c>
      <c r="Z54" s="34">
        <f>SUM(Z53:Z53)*-1</f>
        <v>0</v>
      </c>
      <c r="AA54" s="34">
        <f>SUM(AA53:AA53)*-1</f>
        <v>0</v>
      </c>
      <c r="AB54" s="34">
        <f>SUM(AB53:AB53)*-1</f>
        <v>0</v>
      </c>
      <c r="AC54" s="35">
        <f>SUM(AC53:AC53)*-1</f>
        <v>0</v>
      </c>
      <c r="AD54" s="34">
        <f>SUM(AD53:AD53)*-1</f>
        <v>0</v>
      </c>
      <c r="AE54" s="34">
        <f>SUM(AE53:AE53)*-1</f>
        <v>0</v>
      </c>
      <c r="AF54" s="34">
        <f>SUM(AF53:AF53)*-1</f>
        <v>0</v>
      </c>
      <c r="AG54" s="34">
        <f>SUM(AG53:AG53)*-1</f>
        <v>0</v>
      </c>
      <c r="AH54" s="34">
        <f>SUM(AH53:AH53)*-1</f>
        <v>0</v>
      </c>
      <c r="AI54" s="34">
        <f>SUM(AI53:AI53)*-1</f>
        <v>0</v>
      </c>
      <c r="AJ54" s="34">
        <f>SUM(AJ53:AJ53)*-1</f>
        <v>0</v>
      </c>
      <c r="AK54" s="34">
        <f>SUM(AK53:AK53)*-1</f>
        <v>0</v>
      </c>
      <c r="AL54" s="34">
        <f>SUM(AL53:AL53)*-1</f>
        <v>0</v>
      </c>
      <c r="AM54" s="34">
        <f>SUM(AM53:AM53)*-1</f>
        <v>0</v>
      </c>
      <c r="AN54" s="34">
        <f>SUM(AN53:AN53)*-1</f>
        <v>0</v>
      </c>
      <c r="AO54" s="34">
        <f>SUM(AO53:AO53)*-1</f>
        <v>0</v>
      </c>
      <c r="AP54" s="35">
        <f>SUM(AP53:AP53)*-1</f>
        <v>0</v>
      </c>
    </row>
    <row r="55" spans="1:42" s="3" customFormat="1" ht="12" thickBot="1" x14ac:dyDescent="0.25">
      <c r="B55" s="2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  <c r="Q55" s="4"/>
      <c r="R55" s="4"/>
      <c r="S55" s="4"/>
      <c r="T55" s="4"/>
      <c r="U55" s="6"/>
      <c r="V55" s="4"/>
      <c r="W55" s="4"/>
      <c r="X55" s="4"/>
      <c r="Y55" s="4"/>
      <c r="Z55" s="4"/>
      <c r="AA55" s="4"/>
      <c r="AB55" s="4"/>
      <c r="AC55" s="5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5"/>
    </row>
    <row r="56" spans="1:42" s="19" customFormat="1" x14ac:dyDescent="0.2">
      <c r="A56" s="17" t="s">
        <v>94</v>
      </c>
      <c r="B56" s="18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1"/>
      <c r="Q56" s="20"/>
      <c r="R56" s="20"/>
      <c r="S56" s="20"/>
      <c r="T56" s="20"/>
      <c r="U56" s="22"/>
      <c r="V56" s="20"/>
      <c r="W56" s="20"/>
      <c r="X56" s="20"/>
      <c r="Y56" s="20"/>
      <c r="Z56" s="20"/>
      <c r="AA56" s="20"/>
      <c r="AB56" s="20"/>
      <c r="AC56" s="21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1"/>
    </row>
    <row r="57" spans="1:42" x14ac:dyDescent="0.2">
      <c r="A57" s="3">
        <v>214</v>
      </c>
      <c r="B57" s="2" t="s">
        <v>95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10000</v>
      </c>
      <c r="N57" s="23">
        <v>105</v>
      </c>
      <c r="O57" s="23">
        <v>105</v>
      </c>
      <c r="P57" s="5">
        <f>SUM(D57:O57)</f>
        <v>10210</v>
      </c>
      <c r="Q57" s="23">
        <v>105</v>
      </c>
      <c r="R57" s="23">
        <v>105</v>
      </c>
      <c r="S57" s="23">
        <v>105</v>
      </c>
      <c r="T57" s="23">
        <v>105</v>
      </c>
      <c r="U57" s="24">
        <v>0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5">
        <f>SUM(Q57:AB57)</f>
        <v>420</v>
      </c>
      <c r="AD57" s="23">
        <v>0</v>
      </c>
      <c r="AE57" s="23">
        <v>0</v>
      </c>
      <c r="AF57" s="23">
        <v>0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5">
        <f>SUM(AD57:AO57)</f>
        <v>0</v>
      </c>
    </row>
    <row r="58" spans="1:42" s="45" customFormat="1" x14ac:dyDescent="0.2">
      <c r="A58" s="45" t="s">
        <v>23</v>
      </c>
      <c r="B58" s="46"/>
      <c r="C58" s="47" t="str">
        <f>"IV"</f>
        <v>IV</v>
      </c>
      <c r="D58" s="48">
        <f>SUM(D57:D57)</f>
        <v>0</v>
      </c>
      <c r="E58" s="48">
        <f>SUM(E57:E57)</f>
        <v>0</v>
      </c>
      <c r="F58" s="48">
        <f>SUM(F57:F57)</f>
        <v>0</v>
      </c>
      <c r="G58" s="48">
        <f>SUM(G57:G57)</f>
        <v>0</v>
      </c>
      <c r="H58" s="48">
        <f>SUM(H57:H57)</f>
        <v>0</v>
      </c>
      <c r="I58" s="48">
        <f>SUM(I57:I57)</f>
        <v>0</v>
      </c>
      <c r="J58" s="48">
        <f>SUM(J57:J57)</f>
        <v>0</v>
      </c>
      <c r="K58" s="48">
        <f>SUM(K57:K57)</f>
        <v>0</v>
      </c>
      <c r="L58" s="48">
        <f>SUM(L57:L57)</f>
        <v>0</v>
      </c>
      <c r="M58" s="48">
        <f>SUM(M57:M57)</f>
        <v>10000</v>
      </c>
      <c r="N58" s="48">
        <f>SUM(N57:N57)</f>
        <v>105</v>
      </c>
      <c r="O58" s="48">
        <f>SUM(O57:O57)</f>
        <v>105</v>
      </c>
      <c r="P58" s="49">
        <f>SUM(P57:P57)</f>
        <v>10210</v>
      </c>
      <c r="Q58" s="48">
        <f>SUM(Q57:Q57)</f>
        <v>105</v>
      </c>
      <c r="R58" s="48">
        <f>SUM(R57:R57)</f>
        <v>105</v>
      </c>
      <c r="S58" s="48">
        <f>SUM(S57:S57)</f>
        <v>105</v>
      </c>
      <c r="T58" s="48">
        <f>SUM(T57:T57)</f>
        <v>105</v>
      </c>
      <c r="U58" s="48">
        <f>SUM(U57:U57)</f>
        <v>0</v>
      </c>
      <c r="V58" s="48">
        <f>SUM(V57:V57)</f>
        <v>0</v>
      </c>
      <c r="W58" s="48">
        <f>SUM(W57:W57)</f>
        <v>0</v>
      </c>
      <c r="X58" s="48">
        <f>SUM(X57:X57)</f>
        <v>0</v>
      </c>
      <c r="Y58" s="48">
        <f>SUM(Y57:Y57)</f>
        <v>0</v>
      </c>
      <c r="Z58" s="48">
        <f>SUM(Z57:Z57)</f>
        <v>0</v>
      </c>
      <c r="AA58" s="48">
        <f>SUM(AA57:AA57)</f>
        <v>0</v>
      </c>
      <c r="AB58" s="48">
        <f>SUM(AB57:AB57)</f>
        <v>0</v>
      </c>
      <c r="AC58" s="49">
        <f>SUM(AC57:AC57)</f>
        <v>420</v>
      </c>
      <c r="AD58" s="48">
        <f>SUM(AD57:AD57)</f>
        <v>0</v>
      </c>
      <c r="AE58" s="48">
        <f>SUM(AE57:AE57)</f>
        <v>0</v>
      </c>
      <c r="AF58" s="48">
        <f>SUM(AF57:AF57)</f>
        <v>0</v>
      </c>
      <c r="AG58" s="48">
        <f>SUM(AG57:AG57)</f>
        <v>0</v>
      </c>
      <c r="AH58" s="48">
        <f>SUM(AH57:AH57)</f>
        <v>0</v>
      </c>
      <c r="AI58" s="48">
        <f>SUM(AI57:AI57)</f>
        <v>0</v>
      </c>
      <c r="AJ58" s="48">
        <f>SUM(AJ57:AJ57)</f>
        <v>0</v>
      </c>
      <c r="AK58" s="48">
        <f>SUM(AK57:AK57)</f>
        <v>0</v>
      </c>
      <c r="AL58" s="48">
        <f>SUM(AL57:AL57)</f>
        <v>0</v>
      </c>
      <c r="AM58" s="48">
        <f>SUM(AM57:AM57)</f>
        <v>0</v>
      </c>
      <c r="AN58" s="48">
        <f>SUM(AN57:AN57)</f>
        <v>0</v>
      </c>
      <c r="AO58" s="48">
        <f>SUM(AO57:AO57)</f>
        <v>0</v>
      </c>
      <c r="AP58" s="49">
        <f>SUM(AP57:AP57)</f>
        <v>0</v>
      </c>
    </row>
    <row r="60" spans="1:42" s="36" customFormat="1" x14ac:dyDescent="0.2">
      <c r="A60" s="36" t="s">
        <v>58</v>
      </c>
      <c r="B60" s="37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9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9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9"/>
    </row>
    <row r="61" spans="1:42" s="3" customFormat="1" x14ac:dyDescent="0.2">
      <c r="A61" s="3" t="s">
        <v>24</v>
      </c>
      <c r="B61" s="2"/>
      <c r="D61" s="4">
        <f>D10</f>
        <v>0</v>
      </c>
      <c r="E61" s="4">
        <f>E10</f>
        <v>0</v>
      </c>
      <c r="F61" s="4">
        <f>F10</f>
        <v>0</v>
      </c>
      <c r="G61" s="4">
        <f>G10</f>
        <v>0</v>
      </c>
      <c r="H61" s="4">
        <f>H10</f>
        <v>0</v>
      </c>
      <c r="I61" s="4">
        <f>I10</f>
        <v>0</v>
      </c>
      <c r="J61" s="4">
        <f>J10</f>
        <v>0</v>
      </c>
      <c r="K61" s="4">
        <f>K10</f>
        <v>0</v>
      </c>
      <c r="L61" s="4">
        <f>L10</f>
        <v>0</v>
      </c>
      <c r="M61" s="4">
        <f>M10</f>
        <v>2821.67</v>
      </c>
      <c r="N61" s="4">
        <f>N10</f>
        <v>2721.02</v>
      </c>
      <c r="O61" s="4">
        <f>O10</f>
        <v>20969.38</v>
      </c>
      <c r="P61" s="5">
        <f>P10</f>
        <v>26512.07</v>
      </c>
      <c r="Q61" s="4">
        <f>Q10</f>
        <v>2354.7399999999998</v>
      </c>
      <c r="R61" s="4">
        <f>R10</f>
        <v>2686.21</v>
      </c>
      <c r="S61" s="4">
        <f>S10</f>
        <v>2210.83</v>
      </c>
      <c r="T61" s="4">
        <f>T10</f>
        <v>307.7</v>
      </c>
      <c r="U61" s="6">
        <f>U10</f>
        <v>0</v>
      </c>
      <c r="V61" s="4">
        <f>V10</f>
        <v>0</v>
      </c>
      <c r="W61" s="4">
        <f>W10</f>
        <v>0</v>
      </c>
      <c r="X61" s="4">
        <f>X10</f>
        <v>0</v>
      </c>
      <c r="Y61" s="4">
        <f>Y10</f>
        <v>0</v>
      </c>
      <c r="Z61" s="4">
        <f>Z10</f>
        <v>0</v>
      </c>
      <c r="AA61" s="4">
        <f>AA10</f>
        <v>0</v>
      </c>
      <c r="AB61" s="4">
        <f>AB10</f>
        <v>0</v>
      </c>
      <c r="AC61" s="5">
        <f>AC10</f>
        <v>7559.48</v>
      </c>
      <c r="AD61" s="4">
        <f>AD10</f>
        <v>0</v>
      </c>
      <c r="AE61" s="4">
        <f>AE10</f>
        <v>0</v>
      </c>
      <c r="AF61" s="4">
        <f>AF10</f>
        <v>0</v>
      </c>
      <c r="AG61" s="4">
        <f>AG10</f>
        <v>0</v>
      </c>
      <c r="AH61" s="4">
        <f>AH10</f>
        <v>0</v>
      </c>
      <c r="AI61" s="4">
        <f>AI10</f>
        <v>0</v>
      </c>
      <c r="AJ61" s="4">
        <f>AJ10</f>
        <v>0</v>
      </c>
      <c r="AK61" s="4">
        <f>AK10</f>
        <v>0</v>
      </c>
      <c r="AL61" s="4">
        <f>AL10</f>
        <v>0</v>
      </c>
      <c r="AM61" s="4">
        <f>AM10</f>
        <v>0</v>
      </c>
      <c r="AN61" s="4">
        <f>AN10</f>
        <v>0</v>
      </c>
      <c r="AO61" s="4">
        <f>AO10</f>
        <v>0</v>
      </c>
      <c r="AP61" s="5">
        <f>AP10</f>
        <v>0</v>
      </c>
    </row>
    <row r="62" spans="1:42" s="3" customFormat="1" x14ac:dyDescent="0.2">
      <c r="A62" s="3" t="s">
        <v>29</v>
      </c>
      <c r="B62" s="2"/>
      <c r="D62" s="4">
        <f>D15</f>
        <v>0</v>
      </c>
      <c r="E62" s="4">
        <f>E15</f>
        <v>0</v>
      </c>
      <c r="F62" s="4">
        <f>F15</f>
        <v>0</v>
      </c>
      <c r="G62" s="4">
        <f>G15</f>
        <v>0</v>
      </c>
      <c r="H62" s="4">
        <f>H15</f>
        <v>0</v>
      </c>
      <c r="I62" s="4">
        <f>I15</f>
        <v>0</v>
      </c>
      <c r="J62" s="4">
        <f>J15</f>
        <v>0</v>
      </c>
      <c r="K62" s="4">
        <f>K15</f>
        <v>0</v>
      </c>
      <c r="L62" s="4">
        <f>L15</f>
        <v>0</v>
      </c>
      <c r="M62" s="4">
        <f>M15</f>
        <v>-800</v>
      </c>
      <c r="N62" s="4">
        <f>N15</f>
        <v>-800</v>
      </c>
      <c r="O62" s="4">
        <f>O15</f>
        <v>-16550</v>
      </c>
      <c r="P62" s="5">
        <f>P15</f>
        <v>-18150</v>
      </c>
      <c r="Q62" s="4">
        <f>Q15</f>
        <v>-800</v>
      </c>
      <c r="R62" s="4">
        <f>R15</f>
        <v>-800</v>
      </c>
      <c r="S62" s="4">
        <f>S15</f>
        <v>-800</v>
      </c>
      <c r="T62" s="4">
        <f>T15</f>
        <v>0</v>
      </c>
      <c r="U62" s="6">
        <f>U15</f>
        <v>0</v>
      </c>
      <c r="V62" s="4">
        <f>V15</f>
        <v>0</v>
      </c>
      <c r="W62" s="4">
        <f>W15</f>
        <v>0</v>
      </c>
      <c r="X62" s="4">
        <f>X15</f>
        <v>0</v>
      </c>
      <c r="Y62" s="4">
        <f>Y15</f>
        <v>0</v>
      </c>
      <c r="Z62" s="4">
        <f>Z15</f>
        <v>0</v>
      </c>
      <c r="AA62" s="4">
        <f>AA15</f>
        <v>0</v>
      </c>
      <c r="AB62" s="4">
        <f>AB15</f>
        <v>0</v>
      </c>
      <c r="AC62" s="5">
        <f>AC15</f>
        <v>-2400</v>
      </c>
      <c r="AD62" s="4">
        <f>AD15</f>
        <v>0</v>
      </c>
      <c r="AE62" s="4">
        <f>AE15</f>
        <v>0</v>
      </c>
      <c r="AF62" s="4">
        <f>AF15</f>
        <v>0</v>
      </c>
      <c r="AG62" s="4">
        <f>AG15</f>
        <v>0</v>
      </c>
      <c r="AH62" s="4">
        <f>AH15</f>
        <v>0</v>
      </c>
      <c r="AI62" s="4">
        <f>AI15</f>
        <v>0</v>
      </c>
      <c r="AJ62" s="4">
        <f>AJ15</f>
        <v>0</v>
      </c>
      <c r="AK62" s="4">
        <f>AK15</f>
        <v>0</v>
      </c>
      <c r="AL62" s="4">
        <f>AL15</f>
        <v>0</v>
      </c>
      <c r="AM62" s="4">
        <f>AM15</f>
        <v>0</v>
      </c>
      <c r="AN62" s="4">
        <f>AN15</f>
        <v>0</v>
      </c>
      <c r="AO62" s="4">
        <f>AO15</f>
        <v>0</v>
      </c>
      <c r="AP62" s="5">
        <f>AP15</f>
        <v>0</v>
      </c>
    </row>
    <row r="63" spans="1:42" s="3" customFormat="1" x14ac:dyDescent="0.2">
      <c r="A63" s="3" t="s">
        <v>32</v>
      </c>
      <c r="B63" s="2"/>
      <c r="D63" s="4">
        <f>D37</f>
        <v>0</v>
      </c>
      <c r="E63" s="4">
        <f>E37</f>
        <v>0</v>
      </c>
      <c r="F63" s="4">
        <f>F37</f>
        <v>0</v>
      </c>
      <c r="G63" s="4">
        <f>G37</f>
        <v>0</v>
      </c>
      <c r="H63" s="4">
        <f>H37</f>
        <v>0</v>
      </c>
      <c r="I63" s="4">
        <f>I37</f>
        <v>0</v>
      </c>
      <c r="J63" s="4">
        <f>J37</f>
        <v>0</v>
      </c>
      <c r="K63" s="4">
        <f>K37</f>
        <v>0</v>
      </c>
      <c r="L63" s="4">
        <f>L37</f>
        <v>0</v>
      </c>
      <c r="M63" s="4">
        <f>M37</f>
        <v>-1123.9000000000001</v>
      </c>
      <c r="N63" s="4">
        <f>N37</f>
        <v>-3704.92</v>
      </c>
      <c r="O63" s="4">
        <f>O37</f>
        <v>-1160.7199999999998</v>
      </c>
      <c r="P63" s="5">
        <f>P37</f>
        <v>-5989.54</v>
      </c>
      <c r="Q63" s="4">
        <f>Q37</f>
        <v>-1212.52</v>
      </c>
      <c r="R63" s="4">
        <f>R37</f>
        <v>-1270.94</v>
      </c>
      <c r="S63" s="4">
        <f>S37</f>
        <v>-1243.5500000000002</v>
      </c>
      <c r="T63" s="4">
        <f>T37</f>
        <v>-1094</v>
      </c>
      <c r="U63" s="6">
        <f>U37</f>
        <v>0</v>
      </c>
      <c r="V63" s="4">
        <f>V37</f>
        <v>0</v>
      </c>
      <c r="W63" s="4">
        <f>W37</f>
        <v>0</v>
      </c>
      <c r="X63" s="4">
        <f>X37</f>
        <v>0</v>
      </c>
      <c r="Y63" s="4">
        <f>Y37</f>
        <v>0</v>
      </c>
      <c r="Z63" s="4">
        <f>Z37</f>
        <v>0</v>
      </c>
      <c r="AA63" s="4">
        <f>AA37</f>
        <v>0</v>
      </c>
      <c r="AB63" s="4">
        <f>AB37</f>
        <v>0</v>
      </c>
      <c r="AC63" s="5">
        <f>AC37</f>
        <v>-4821.0099999999993</v>
      </c>
      <c r="AD63" s="4">
        <f>AD37</f>
        <v>0</v>
      </c>
      <c r="AE63" s="4">
        <f>AE37</f>
        <v>0</v>
      </c>
      <c r="AF63" s="4">
        <f>AF37</f>
        <v>0</v>
      </c>
      <c r="AG63" s="4">
        <f>AG37</f>
        <v>0</v>
      </c>
      <c r="AH63" s="4">
        <f>AH37</f>
        <v>0</v>
      </c>
      <c r="AI63" s="4">
        <f>AI37</f>
        <v>0</v>
      </c>
      <c r="AJ63" s="4">
        <f>AJ37</f>
        <v>0</v>
      </c>
      <c r="AK63" s="4">
        <f>AK37</f>
        <v>0</v>
      </c>
      <c r="AL63" s="4">
        <f>AL37</f>
        <v>0</v>
      </c>
      <c r="AM63" s="4">
        <f>AM37</f>
        <v>0</v>
      </c>
      <c r="AN63" s="4">
        <f>AN37</f>
        <v>0</v>
      </c>
      <c r="AO63" s="4">
        <f>AO37</f>
        <v>0</v>
      </c>
      <c r="AP63" s="5">
        <f>AP37</f>
        <v>0</v>
      </c>
    </row>
    <row r="64" spans="1:42" s="3" customFormat="1" x14ac:dyDescent="0.2">
      <c r="A64" s="3" t="s">
        <v>50</v>
      </c>
      <c r="B64" s="2"/>
      <c r="D64" s="4">
        <f>D42</f>
        <v>0</v>
      </c>
      <c r="E64" s="4">
        <f>E42</f>
        <v>0</v>
      </c>
      <c r="F64" s="4">
        <f>F42</f>
        <v>0</v>
      </c>
      <c r="G64" s="4">
        <f>G42</f>
        <v>0</v>
      </c>
      <c r="H64" s="4">
        <f>H42</f>
        <v>0</v>
      </c>
      <c r="I64" s="4">
        <f>I42</f>
        <v>0</v>
      </c>
      <c r="J64" s="4">
        <f>J42</f>
        <v>0</v>
      </c>
      <c r="K64" s="4">
        <f>K42</f>
        <v>0</v>
      </c>
      <c r="L64" s="4">
        <f>L42</f>
        <v>0</v>
      </c>
      <c r="M64" s="4">
        <f>M42</f>
        <v>-1000</v>
      </c>
      <c r="N64" s="4">
        <f>N42</f>
        <v>-1000</v>
      </c>
      <c r="O64" s="4">
        <f>O42</f>
        <v>-1000</v>
      </c>
      <c r="P64" s="5">
        <f>P42</f>
        <v>-3000</v>
      </c>
      <c r="Q64" s="4">
        <f>Q42</f>
        <v>-1000</v>
      </c>
      <c r="R64" s="4">
        <f>R42</f>
        <v>-1000</v>
      </c>
      <c r="S64" s="4">
        <f>S42</f>
        <v>-1000</v>
      </c>
      <c r="T64" s="4">
        <f>T42</f>
        <v>-1000</v>
      </c>
      <c r="U64" s="6">
        <f>U42</f>
        <v>0</v>
      </c>
      <c r="V64" s="4">
        <f>V42</f>
        <v>0</v>
      </c>
      <c r="W64" s="4">
        <f>W42</f>
        <v>0</v>
      </c>
      <c r="X64" s="4">
        <f>X42</f>
        <v>0</v>
      </c>
      <c r="Y64" s="4">
        <f>Y42</f>
        <v>0</v>
      </c>
      <c r="Z64" s="4">
        <f>Z42</f>
        <v>0</v>
      </c>
      <c r="AA64" s="4">
        <f>AA42</f>
        <v>0</v>
      </c>
      <c r="AB64" s="4">
        <f>AB42</f>
        <v>0</v>
      </c>
      <c r="AC64" s="5">
        <f>AC42</f>
        <v>-4000</v>
      </c>
      <c r="AD64" s="4">
        <f>AD42</f>
        <v>0</v>
      </c>
      <c r="AE64" s="4">
        <f>AE42</f>
        <v>0</v>
      </c>
      <c r="AF64" s="4">
        <f>AF42</f>
        <v>0</v>
      </c>
      <c r="AG64" s="4">
        <f>AG42</f>
        <v>0</v>
      </c>
      <c r="AH64" s="4">
        <f>AH42</f>
        <v>0</v>
      </c>
      <c r="AI64" s="4">
        <f>AI42</f>
        <v>0</v>
      </c>
      <c r="AJ64" s="4">
        <f>AJ42</f>
        <v>0</v>
      </c>
      <c r="AK64" s="4">
        <f>AK42</f>
        <v>0</v>
      </c>
      <c r="AL64" s="4">
        <f>AL42</f>
        <v>0</v>
      </c>
      <c r="AM64" s="4">
        <f>AM42</f>
        <v>0</v>
      </c>
      <c r="AN64" s="4">
        <f>AN42</f>
        <v>0</v>
      </c>
      <c r="AO64" s="4">
        <f>AO42</f>
        <v>0</v>
      </c>
      <c r="AP64" s="5">
        <f>AP42</f>
        <v>0</v>
      </c>
    </row>
    <row r="65" spans="1:42" s="3" customFormat="1" x14ac:dyDescent="0.2">
      <c r="A65" s="3" t="s">
        <v>53</v>
      </c>
      <c r="B65" s="2"/>
      <c r="D65" s="4">
        <f>D46</f>
        <v>0</v>
      </c>
      <c r="E65" s="4">
        <f>E46</f>
        <v>0</v>
      </c>
      <c r="F65" s="4">
        <f>F46</f>
        <v>0</v>
      </c>
      <c r="G65" s="4">
        <f>G46</f>
        <v>0</v>
      </c>
      <c r="H65" s="4">
        <f>H46</f>
        <v>0</v>
      </c>
      <c r="I65" s="4">
        <f>I46</f>
        <v>0</v>
      </c>
      <c r="J65" s="4">
        <f>J46</f>
        <v>0</v>
      </c>
      <c r="K65" s="4">
        <f>K46</f>
        <v>0</v>
      </c>
      <c r="L65" s="4">
        <f>L46</f>
        <v>0</v>
      </c>
      <c r="M65" s="4">
        <f>M46</f>
        <v>0</v>
      </c>
      <c r="N65" s="4">
        <f>N46</f>
        <v>0</v>
      </c>
      <c r="O65" s="4">
        <f>O46</f>
        <v>0</v>
      </c>
      <c r="P65" s="5">
        <f>P46</f>
        <v>0</v>
      </c>
      <c r="Q65" s="4">
        <f>Q46</f>
        <v>0</v>
      </c>
      <c r="R65" s="4">
        <f>R46</f>
        <v>0</v>
      </c>
      <c r="S65" s="4">
        <f>S46</f>
        <v>0</v>
      </c>
      <c r="T65" s="4">
        <f>T46</f>
        <v>0</v>
      </c>
      <c r="U65" s="6">
        <f>U46</f>
        <v>0</v>
      </c>
      <c r="V65" s="4">
        <f>V46</f>
        <v>0</v>
      </c>
      <c r="W65" s="4">
        <f>W46</f>
        <v>0</v>
      </c>
      <c r="X65" s="4">
        <f>X46</f>
        <v>0</v>
      </c>
      <c r="Y65" s="4">
        <f>Y46</f>
        <v>0</v>
      </c>
      <c r="Z65" s="4">
        <f>Z46</f>
        <v>0</v>
      </c>
      <c r="AA65" s="4">
        <f>AA46</f>
        <v>0</v>
      </c>
      <c r="AB65" s="4">
        <f>AB46</f>
        <v>0</v>
      </c>
      <c r="AC65" s="5">
        <f>AC46</f>
        <v>0</v>
      </c>
      <c r="AD65" s="4">
        <f>AD46</f>
        <v>0</v>
      </c>
      <c r="AE65" s="4">
        <f>AE46</f>
        <v>0</v>
      </c>
      <c r="AF65" s="4">
        <f>AF46</f>
        <v>0</v>
      </c>
      <c r="AG65" s="4">
        <f>AG46</f>
        <v>0</v>
      </c>
      <c r="AH65" s="4">
        <f>AH46</f>
        <v>0</v>
      </c>
      <c r="AI65" s="4">
        <f>AI46</f>
        <v>0</v>
      </c>
      <c r="AJ65" s="4">
        <f>AJ46</f>
        <v>0</v>
      </c>
      <c r="AK65" s="4">
        <f>AK46</f>
        <v>0</v>
      </c>
      <c r="AL65" s="4">
        <f>AL46</f>
        <v>0</v>
      </c>
      <c r="AM65" s="4">
        <f>AM46</f>
        <v>0</v>
      </c>
      <c r="AN65" s="4">
        <f>AN46</f>
        <v>0</v>
      </c>
      <c r="AO65" s="4">
        <f>AO46</f>
        <v>0</v>
      </c>
      <c r="AP65" s="5">
        <f>AP46</f>
        <v>0</v>
      </c>
    </row>
    <row r="66" spans="1:42" s="3" customFormat="1" x14ac:dyDescent="0.2">
      <c r="A66" s="3" t="s">
        <v>55</v>
      </c>
      <c r="B66" s="2"/>
      <c r="D66" s="4">
        <f>D50</f>
        <v>0</v>
      </c>
      <c r="E66" s="4">
        <f>E50</f>
        <v>0</v>
      </c>
      <c r="F66" s="4">
        <f>F50</f>
        <v>0</v>
      </c>
      <c r="G66" s="4">
        <f>G50</f>
        <v>0</v>
      </c>
      <c r="H66" s="4">
        <f>H50</f>
        <v>0</v>
      </c>
      <c r="I66" s="4">
        <f>I50</f>
        <v>0</v>
      </c>
      <c r="J66" s="4">
        <f>J50</f>
        <v>0</v>
      </c>
      <c r="K66" s="4">
        <f>K50</f>
        <v>0</v>
      </c>
      <c r="L66" s="4">
        <f>L50</f>
        <v>0</v>
      </c>
      <c r="M66" s="4">
        <f>M50</f>
        <v>0</v>
      </c>
      <c r="N66" s="4">
        <f>N50</f>
        <v>0</v>
      </c>
      <c r="O66" s="4">
        <f>O50</f>
        <v>0</v>
      </c>
      <c r="P66" s="5">
        <f>P50</f>
        <v>0</v>
      </c>
      <c r="Q66" s="4">
        <f>Q50</f>
        <v>0</v>
      </c>
      <c r="R66" s="4">
        <f>R50</f>
        <v>0</v>
      </c>
      <c r="S66" s="4">
        <f>S50</f>
        <v>0</v>
      </c>
      <c r="T66" s="4">
        <f>T50</f>
        <v>0</v>
      </c>
      <c r="U66" s="6">
        <f>U50</f>
        <v>0</v>
      </c>
      <c r="V66" s="4">
        <f>V50</f>
        <v>0</v>
      </c>
      <c r="W66" s="4">
        <f>W50</f>
        <v>0</v>
      </c>
      <c r="X66" s="4">
        <f>X50</f>
        <v>0</v>
      </c>
      <c r="Y66" s="4">
        <f>Y50</f>
        <v>0</v>
      </c>
      <c r="Z66" s="4">
        <f>Z50</f>
        <v>0</v>
      </c>
      <c r="AA66" s="4">
        <f>AA50</f>
        <v>0</v>
      </c>
      <c r="AB66" s="4">
        <f>AB50</f>
        <v>0</v>
      </c>
      <c r="AC66" s="5">
        <f>AC50</f>
        <v>0</v>
      </c>
      <c r="AD66" s="4">
        <f>AD50</f>
        <v>0</v>
      </c>
      <c r="AE66" s="4">
        <f>AE50</f>
        <v>0</v>
      </c>
      <c r="AF66" s="4">
        <f>AF50</f>
        <v>0</v>
      </c>
      <c r="AG66" s="4">
        <f>AG50</f>
        <v>0</v>
      </c>
      <c r="AH66" s="4">
        <f>AH50</f>
        <v>0</v>
      </c>
      <c r="AI66" s="4">
        <f>AI50</f>
        <v>0</v>
      </c>
      <c r="AJ66" s="4">
        <f>AJ50</f>
        <v>0</v>
      </c>
      <c r="AK66" s="4">
        <f>AK50</f>
        <v>0</v>
      </c>
      <c r="AL66" s="4">
        <f>AL50</f>
        <v>0</v>
      </c>
      <c r="AM66" s="4">
        <f>AM50</f>
        <v>0</v>
      </c>
      <c r="AN66" s="4">
        <f>AN50</f>
        <v>0</v>
      </c>
      <c r="AO66" s="4">
        <f>AO50</f>
        <v>0</v>
      </c>
      <c r="AP66" s="5">
        <f>AP50</f>
        <v>0</v>
      </c>
    </row>
    <row r="67" spans="1:42" s="3" customFormat="1" x14ac:dyDescent="0.2">
      <c r="A67" s="3" t="s">
        <v>57</v>
      </c>
      <c r="B67" s="2"/>
      <c r="D67" s="4">
        <f>D54</f>
        <v>0</v>
      </c>
      <c r="E67" s="4">
        <f>E54</f>
        <v>0</v>
      </c>
      <c r="F67" s="4">
        <f>F54</f>
        <v>0</v>
      </c>
      <c r="G67" s="4">
        <f>G54</f>
        <v>0</v>
      </c>
      <c r="H67" s="4">
        <f>H54</f>
        <v>0</v>
      </c>
      <c r="I67" s="4">
        <f>I54</f>
        <v>0</v>
      </c>
      <c r="J67" s="4">
        <f>J54</f>
        <v>0</v>
      </c>
      <c r="K67" s="4">
        <f>K54</f>
        <v>0</v>
      </c>
      <c r="L67" s="4">
        <f>L54</f>
        <v>0</v>
      </c>
      <c r="M67" s="4">
        <f>M54</f>
        <v>0</v>
      </c>
      <c r="N67" s="4">
        <f>N54</f>
        <v>0</v>
      </c>
      <c r="O67" s="4">
        <f>O54</f>
        <v>0</v>
      </c>
      <c r="P67" s="5">
        <f>P54</f>
        <v>0</v>
      </c>
      <c r="Q67" s="4">
        <f>Q54</f>
        <v>0</v>
      </c>
      <c r="R67" s="4">
        <f>R54</f>
        <v>0</v>
      </c>
      <c r="S67" s="4">
        <f>S54</f>
        <v>0</v>
      </c>
      <c r="T67" s="4">
        <f>T54</f>
        <v>0</v>
      </c>
      <c r="U67" s="6">
        <f>U54</f>
        <v>0</v>
      </c>
      <c r="V67" s="4">
        <f>V54</f>
        <v>0</v>
      </c>
      <c r="W67" s="4">
        <f>W54</f>
        <v>0</v>
      </c>
      <c r="X67" s="4">
        <f>X54</f>
        <v>0</v>
      </c>
      <c r="Y67" s="4">
        <f>Y54</f>
        <v>0</v>
      </c>
      <c r="Z67" s="4">
        <f>Z54</f>
        <v>0</v>
      </c>
      <c r="AA67" s="4">
        <f>AA54</f>
        <v>0</v>
      </c>
      <c r="AB67" s="4">
        <f>AB54</f>
        <v>0</v>
      </c>
      <c r="AC67" s="5">
        <f>AC54</f>
        <v>0</v>
      </c>
      <c r="AD67" s="4">
        <f>AD54</f>
        <v>0</v>
      </c>
      <c r="AE67" s="4">
        <f>AE54</f>
        <v>0</v>
      </c>
      <c r="AF67" s="4">
        <f>AF54</f>
        <v>0</v>
      </c>
      <c r="AG67" s="4">
        <f>AG54</f>
        <v>0</v>
      </c>
      <c r="AH67" s="4">
        <f>AH54</f>
        <v>0</v>
      </c>
      <c r="AI67" s="4">
        <f>AI54</f>
        <v>0</v>
      </c>
      <c r="AJ67" s="4">
        <f>AJ54</f>
        <v>0</v>
      </c>
      <c r="AK67" s="4">
        <f>AK54</f>
        <v>0</v>
      </c>
      <c r="AL67" s="4">
        <f>AL54</f>
        <v>0</v>
      </c>
      <c r="AM67" s="4">
        <f>AM54</f>
        <v>0</v>
      </c>
      <c r="AN67" s="4">
        <f>AN54</f>
        <v>0</v>
      </c>
      <c r="AO67" s="4">
        <f>AO54</f>
        <v>0</v>
      </c>
      <c r="AP67" s="5">
        <f>AP54</f>
        <v>0</v>
      </c>
    </row>
    <row r="68" spans="1:42" s="3" customFormat="1" x14ac:dyDescent="0.2">
      <c r="A68" s="3" t="s">
        <v>94</v>
      </c>
      <c r="B68" s="2"/>
      <c r="D68" s="4">
        <f>D58</f>
        <v>0</v>
      </c>
      <c r="E68" s="4">
        <f>E58</f>
        <v>0</v>
      </c>
      <c r="F68" s="4">
        <f>F58</f>
        <v>0</v>
      </c>
      <c r="G68" s="4">
        <f>G58</f>
        <v>0</v>
      </c>
      <c r="H68" s="4">
        <f>H58</f>
        <v>0</v>
      </c>
      <c r="I68" s="4">
        <f>I58</f>
        <v>0</v>
      </c>
      <c r="J68" s="4">
        <f>J58</f>
        <v>0</v>
      </c>
      <c r="K68" s="4">
        <f>K58</f>
        <v>0</v>
      </c>
      <c r="L68" s="4">
        <f>L58</f>
        <v>0</v>
      </c>
      <c r="M68" s="4">
        <f>M58</f>
        <v>10000</v>
      </c>
      <c r="N68" s="4">
        <f>N58</f>
        <v>105</v>
      </c>
      <c r="O68" s="4">
        <f>O58</f>
        <v>105</v>
      </c>
      <c r="P68" s="5">
        <f>P58</f>
        <v>10210</v>
      </c>
      <c r="Q68" s="4">
        <f>Q58</f>
        <v>105</v>
      </c>
      <c r="R68" s="4">
        <f>R58</f>
        <v>105</v>
      </c>
      <c r="S68" s="4">
        <f>S58</f>
        <v>105</v>
      </c>
      <c r="T68" s="4">
        <f>T58</f>
        <v>105</v>
      </c>
      <c r="U68" s="6">
        <f>U58</f>
        <v>0</v>
      </c>
      <c r="V68" s="4">
        <f>V58</f>
        <v>0</v>
      </c>
      <c r="W68" s="4">
        <f>W58</f>
        <v>0</v>
      </c>
      <c r="X68" s="4">
        <f>X58</f>
        <v>0</v>
      </c>
      <c r="Y68" s="4">
        <f>Y58</f>
        <v>0</v>
      </c>
      <c r="Z68" s="4">
        <f>Z58</f>
        <v>0</v>
      </c>
      <c r="AA68" s="4">
        <f>AA58</f>
        <v>0</v>
      </c>
      <c r="AB68" s="4">
        <f>AB58</f>
        <v>0</v>
      </c>
      <c r="AC68" s="5">
        <f>AC58</f>
        <v>420</v>
      </c>
      <c r="AD68" s="4">
        <f>AD58</f>
        <v>0</v>
      </c>
      <c r="AE68" s="4">
        <f>AE58</f>
        <v>0</v>
      </c>
      <c r="AF68" s="4">
        <f>AF58</f>
        <v>0</v>
      </c>
      <c r="AG68" s="4">
        <f>AG58</f>
        <v>0</v>
      </c>
      <c r="AH68" s="4">
        <f>AH58</f>
        <v>0</v>
      </c>
      <c r="AI68" s="4">
        <f>AI58</f>
        <v>0</v>
      </c>
      <c r="AJ68" s="4">
        <f>AJ58</f>
        <v>0</v>
      </c>
      <c r="AK68" s="4">
        <f>AK58</f>
        <v>0</v>
      </c>
      <c r="AL68" s="4">
        <f>AL58</f>
        <v>0</v>
      </c>
      <c r="AM68" s="4">
        <f>AM58</f>
        <v>0</v>
      </c>
      <c r="AN68" s="4">
        <f>AN58</f>
        <v>0</v>
      </c>
      <c r="AO68" s="4">
        <f>AO58</f>
        <v>0</v>
      </c>
      <c r="AP68" s="5">
        <f>AP58</f>
        <v>0</v>
      </c>
    </row>
    <row r="69" spans="1:42" s="40" customFormat="1" ht="12" thickBot="1" x14ac:dyDescent="0.25">
      <c r="A69" s="40" t="s">
        <v>59</v>
      </c>
      <c r="B69" s="41"/>
      <c r="D69" s="42">
        <f>SUM(D61:D68)</f>
        <v>0</v>
      </c>
      <c r="E69" s="42">
        <f>SUM(E61:E68)</f>
        <v>0</v>
      </c>
      <c r="F69" s="42">
        <f>SUM(F61:F68)</f>
        <v>0</v>
      </c>
      <c r="G69" s="42">
        <f>SUM(G61:G68)</f>
        <v>0</v>
      </c>
      <c r="H69" s="42">
        <f>SUM(H61:H68)</f>
        <v>0</v>
      </c>
      <c r="I69" s="42">
        <f>SUM(I61:I68)</f>
        <v>0</v>
      </c>
      <c r="J69" s="42">
        <f>SUM(J61:J68)</f>
        <v>0</v>
      </c>
      <c r="K69" s="42">
        <f>SUM(K61:K68)</f>
        <v>0</v>
      </c>
      <c r="L69" s="42">
        <f>SUM(L61:L68)</f>
        <v>0</v>
      </c>
      <c r="M69" s="42">
        <f>SUM(M61:M68)</f>
        <v>9897.77</v>
      </c>
      <c r="N69" s="42">
        <f>SUM(N61:N68)</f>
        <v>-2678.9</v>
      </c>
      <c r="O69" s="42">
        <f>SUM(O61:O68)</f>
        <v>2363.6600000000012</v>
      </c>
      <c r="P69" s="43">
        <f>SUM(P61:P68)</f>
        <v>9582.5299999999988</v>
      </c>
      <c r="Q69" s="42">
        <f>SUM(Q61:Q68)</f>
        <v>-552.7800000000002</v>
      </c>
      <c r="R69" s="42">
        <f>SUM(R61:R68)</f>
        <v>-279.73</v>
      </c>
      <c r="S69" s="42">
        <f>SUM(S61:S68)</f>
        <v>-727.72000000000025</v>
      </c>
      <c r="T69" s="42">
        <f>SUM(T61:T68)</f>
        <v>-1681.3</v>
      </c>
      <c r="U69" s="44">
        <f>SUM(U61:U68)</f>
        <v>0</v>
      </c>
      <c r="V69" s="42">
        <f>SUM(V61:V68)</f>
        <v>0</v>
      </c>
      <c r="W69" s="42">
        <f>SUM(W61:W68)</f>
        <v>0</v>
      </c>
      <c r="X69" s="42">
        <f>SUM(X61:X68)</f>
        <v>0</v>
      </c>
      <c r="Y69" s="42">
        <f>SUM(Y61:Y68)</f>
        <v>0</v>
      </c>
      <c r="Z69" s="42">
        <f>SUM(Z61:Z68)</f>
        <v>0</v>
      </c>
      <c r="AA69" s="42">
        <f>SUM(AA61:AA68)</f>
        <v>0</v>
      </c>
      <c r="AB69" s="42">
        <f>SUM(AB61:AB68)</f>
        <v>0</v>
      </c>
      <c r="AC69" s="43">
        <f>SUM(AC61:AC68)</f>
        <v>-3241.5299999999997</v>
      </c>
      <c r="AD69" s="42">
        <f>SUM(AD61:AD68)</f>
        <v>0</v>
      </c>
      <c r="AE69" s="42">
        <f>SUM(AE61:AE68)</f>
        <v>0</v>
      </c>
      <c r="AF69" s="42">
        <f>SUM(AF61:AF68)</f>
        <v>0</v>
      </c>
      <c r="AG69" s="42">
        <f>SUM(AG61:AG68)</f>
        <v>0</v>
      </c>
      <c r="AH69" s="42">
        <f>SUM(AH61:AH68)</f>
        <v>0</v>
      </c>
      <c r="AI69" s="42">
        <f>SUM(AI61:AI68)</f>
        <v>0</v>
      </c>
      <c r="AJ69" s="42">
        <f>SUM(AJ61:AJ68)</f>
        <v>0</v>
      </c>
      <c r="AK69" s="42">
        <f>SUM(AK61:AK68)</f>
        <v>0</v>
      </c>
      <c r="AL69" s="42">
        <f>SUM(AL61:AL68)</f>
        <v>0</v>
      </c>
      <c r="AM69" s="42">
        <f>SUM(AM61:AM68)</f>
        <v>0</v>
      </c>
      <c r="AN69" s="42">
        <f>SUM(AN61:AN68)</f>
        <v>0</v>
      </c>
      <c r="AO69" s="42">
        <f>SUM(AO61:AO68)</f>
        <v>0</v>
      </c>
      <c r="AP69" s="43">
        <f>SUM(AP61:AP68)</f>
        <v>0</v>
      </c>
    </row>
    <row r="70" spans="1:42" s="3" customFormat="1" ht="12.75" thickTop="1" thickBot="1" x14ac:dyDescent="0.25">
      <c r="B70" s="2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/>
      <c r="Q70" s="4"/>
      <c r="R70" s="4"/>
      <c r="S70" s="4"/>
      <c r="T70" s="4"/>
      <c r="U70" s="6"/>
      <c r="V70" s="4"/>
      <c r="W70" s="4"/>
      <c r="X70" s="4"/>
      <c r="Y70" s="4"/>
      <c r="Z70" s="4"/>
      <c r="AA70" s="4"/>
      <c r="AB70" s="4"/>
      <c r="AC70" s="5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5"/>
    </row>
    <row r="71" spans="1:42" s="19" customFormat="1" x14ac:dyDescent="0.2">
      <c r="A71" s="17" t="s">
        <v>107</v>
      </c>
      <c r="B71" s="18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1"/>
      <c r="Q71" s="20"/>
      <c r="R71" s="20"/>
      <c r="S71" s="20"/>
      <c r="T71" s="20"/>
      <c r="U71" s="22"/>
      <c r="V71" s="20"/>
      <c r="W71" s="20"/>
      <c r="X71" s="20"/>
      <c r="Y71" s="20"/>
      <c r="Z71" s="20"/>
      <c r="AA71" s="20"/>
      <c r="AB71" s="20"/>
      <c r="AC71" s="21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1"/>
    </row>
    <row r="72" spans="1:42" x14ac:dyDescent="0.2">
      <c r="A72" s="3">
        <v>701</v>
      </c>
      <c r="B72" s="2" t="s">
        <v>108</v>
      </c>
      <c r="D72" s="23">
        <v>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3000</v>
      </c>
      <c r="O72" s="23">
        <v>-750</v>
      </c>
      <c r="P72" s="5">
        <f>SUM(D72:O72)</f>
        <v>2250</v>
      </c>
      <c r="Q72" s="23">
        <v>0</v>
      </c>
      <c r="R72" s="23">
        <v>0</v>
      </c>
      <c r="S72" s="23">
        <v>0</v>
      </c>
      <c r="T72" s="23">
        <v>0</v>
      </c>
      <c r="U72" s="24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  <c r="AC72" s="5">
        <f>SUM(Q72:AB72)</f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0</v>
      </c>
      <c r="AM72" s="23">
        <v>0</v>
      </c>
      <c r="AN72" s="23">
        <v>0</v>
      </c>
      <c r="AO72" s="23">
        <v>0</v>
      </c>
      <c r="AP72" s="5">
        <f>SUM(AD72:AO72)</f>
        <v>0</v>
      </c>
    </row>
    <row r="73" spans="1:42" x14ac:dyDescent="0.2">
      <c r="A73" s="3">
        <v>700</v>
      </c>
      <c r="B73" s="2" t="s">
        <v>109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1250</v>
      </c>
      <c r="N73" s="23">
        <v>-250</v>
      </c>
      <c r="O73" s="23">
        <v>302</v>
      </c>
      <c r="P73" s="5">
        <f>SUM(D73:O73)</f>
        <v>1302</v>
      </c>
      <c r="Q73" s="23">
        <v>-125</v>
      </c>
      <c r="R73" s="23">
        <v>1600</v>
      </c>
      <c r="S73" s="23">
        <v>-632.74</v>
      </c>
      <c r="T73" s="23">
        <v>135.26</v>
      </c>
      <c r="U73" s="24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5">
        <f>SUM(Q73:AB73)</f>
        <v>977.52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5">
        <f>SUM(AD73:AO73)</f>
        <v>0</v>
      </c>
    </row>
    <row r="74" spans="1:42" s="26" customFormat="1" x14ac:dyDescent="0.2">
      <c r="A74" s="26" t="s">
        <v>23</v>
      </c>
      <c r="B74" s="27"/>
      <c r="C74" s="28" t="str">
        <f>"AS"</f>
        <v>AS</v>
      </c>
      <c r="D74" s="29">
        <f>SUM(D72:D73)</f>
        <v>0</v>
      </c>
      <c r="E74" s="29">
        <f>SUM(E72:E73)</f>
        <v>0</v>
      </c>
      <c r="F74" s="29">
        <f>SUM(F72:F73)</f>
        <v>0</v>
      </c>
      <c r="G74" s="29">
        <f>SUM(G72:G73)</f>
        <v>0</v>
      </c>
      <c r="H74" s="29">
        <f>SUM(H72:H73)</f>
        <v>0</v>
      </c>
      <c r="I74" s="29">
        <f>SUM(I72:I73)</f>
        <v>0</v>
      </c>
      <c r="J74" s="29">
        <f>SUM(J72:J73)</f>
        <v>0</v>
      </c>
      <c r="K74" s="29">
        <f>SUM(K72:K73)</f>
        <v>0</v>
      </c>
      <c r="L74" s="29">
        <f>SUM(L72:L73)</f>
        <v>0</v>
      </c>
      <c r="M74" s="29">
        <f>SUM(M72:M73)</f>
        <v>1250</v>
      </c>
      <c r="N74" s="29">
        <f>SUM(N72:N73)</f>
        <v>2750</v>
      </c>
      <c r="O74" s="29">
        <f>SUM(O72:O73)</f>
        <v>-448</v>
      </c>
      <c r="P74" s="30">
        <f>SUM(P72:P73)</f>
        <v>3552</v>
      </c>
      <c r="Q74" s="29">
        <f>SUM(Q72:Q73)</f>
        <v>-125</v>
      </c>
      <c r="R74" s="29">
        <f>SUM(R72:R73)</f>
        <v>1600</v>
      </c>
      <c r="S74" s="29">
        <f>SUM(S72:S73)</f>
        <v>-632.74</v>
      </c>
      <c r="T74" s="29">
        <f>SUM(T72:T73)</f>
        <v>135.26</v>
      </c>
      <c r="U74" s="29">
        <f>SUM(U72:U73)</f>
        <v>0</v>
      </c>
      <c r="V74" s="29">
        <f>SUM(V72:V73)</f>
        <v>0</v>
      </c>
      <c r="W74" s="29">
        <f>SUM(W72:W73)</f>
        <v>0</v>
      </c>
      <c r="X74" s="29">
        <f>SUM(X72:X73)</f>
        <v>0</v>
      </c>
      <c r="Y74" s="29">
        <f>SUM(Y72:Y73)</f>
        <v>0</v>
      </c>
      <c r="Z74" s="29">
        <f>SUM(Z72:Z73)</f>
        <v>0</v>
      </c>
      <c r="AA74" s="29">
        <f>SUM(AA72:AA73)</f>
        <v>0</v>
      </c>
      <c r="AB74" s="29">
        <f>SUM(AB72:AB73)</f>
        <v>0</v>
      </c>
      <c r="AC74" s="30">
        <f>SUM(AC72:AC73)</f>
        <v>977.52</v>
      </c>
      <c r="AD74" s="29">
        <f>SUM(AD72:AD73)</f>
        <v>0</v>
      </c>
      <c r="AE74" s="29">
        <f>SUM(AE72:AE73)</f>
        <v>0</v>
      </c>
      <c r="AF74" s="29">
        <f>SUM(AF72:AF73)</f>
        <v>0</v>
      </c>
      <c r="AG74" s="29">
        <f>SUM(AG72:AG73)</f>
        <v>0</v>
      </c>
      <c r="AH74" s="29">
        <f>SUM(AH72:AH73)</f>
        <v>0</v>
      </c>
      <c r="AI74" s="29">
        <f>SUM(AI72:AI73)</f>
        <v>0</v>
      </c>
      <c r="AJ74" s="29">
        <f>SUM(AJ72:AJ73)</f>
        <v>0</v>
      </c>
      <c r="AK74" s="29">
        <f>SUM(AK72:AK73)</f>
        <v>0</v>
      </c>
      <c r="AL74" s="29">
        <f>SUM(AL72:AL73)</f>
        <v>0</v>
      </c>
      <c r="AM74" s="29">
        <f>SUM(AM72:AM73)</f>
        <v>0</v>
      </c>
      <c r="AN74" s="29">
        <f>SUM(AN72:AN73)</f>
        <v>0</v>
      </c>
      <c r="AO74" s="29">
        <f>SUM(AO72:AO73)</f>
        <v>0</v>
      </c>
      <c r="AP74" s="30">
        <f>SUM(AP72:AP73)</f>
        <v>0</v>
      </c>
    </row>
    <row r="75" spans="1:42" s="3" customFormat="1" ht="12" thickBot="1" x14ac:dyDescent="0.25">
      <c r="B75" s="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/>
      <c r="Q75" s="4"/>
      <c r="R75" s="4"/>
      <c r="S75" s="4"/>
      <c r="T75" s="4"/>
      <c r="U75" s="6"/>
      <c r="V75" s="4"/>
      <c r="W75" s="4"/>
      <c r="X75" s="4"/>
      <c r="Y75" s="4"/>
      <c r="Z75" s="4"/>
      <c r="AA75" s="4"/>
      <c r="AB75" s="4"/>
      <c r="AC75" s="5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5"/>
    </row>
    <row r="76" spans="1:42" s="19" customFormat="1" x14ac:dyDescent="0.2">
      <c r="A76" s="17" t="s">
        <v>110</v>
      </c>
      <c r="B76" s="18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1"/>
      <c r="Q76" s="20"/>
      <c r="R76" s="20"/>
      <c r="S76" s="20"/>
      <c r="T76" s="20"/>
      <c r="U76" s="22"/>
      <c r="V76" s="20"/>
      <c r="W76" s="20"/>
      <c r="X76" s="20"/>
      <c r="Y76" s="20"/>
      <c r="Z76" s="20"/>
      <c r="AA76" s="20"/>
      <c r="AB76" s="20"/>
      <c r="AC76" s="21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1"/>
    </row>
    <row r="77" spans="1:42" x14ac:dyDescent="0.2">
      <c r="A77" s="3">
        <v>702</v>
      </c>
      <c r="B77" s="2" t="s">
        <v>111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-10000</v>
      </c>
      <c r="N77" s="23">
        <v>100</v>
      </c>
      <c r="O77" s="23">
        <v>100</v>
      </c>
      <c r="P77" s="5">
        <f>SUM(D77:O77)</f>
        <v>-9800</v>
      </c>
      <c r="Q77" s="23">
        <v>100</v>
      </c>
      <c r="R77" s="23">
        <v>100</v>
      </c>
      <c r="S77" s="23">
        <v>100</v>
      </c>
      <c r="T77" s="23">
        <v>100</v>
      </c>
      <c r="U77" s="24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5">
        <f>SUM(Q77:AB77)</f>
        <v>400</v>
      </c>
      <c r="AD77" s="23">
        <v>0</v>
      </c>
      <c r="AE77" s="23">
        <v>0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0</v>
      </c>
      <c r="AN77" s="23">
        <v>0</v>
      </c>
      <c r="AO77" s="23">
        <v>0</v>
      </c>
      <c r="AP77" s="5">
        <f>SUM(AD77:AO77)</f>
        <v>0</v>
      </c>
    </row>
    <row r="78" spans="1:42" s="31" customFormat="1" x14ac:dyDescent="0.2">
      <c r="A78" s="31" t="s">
        <v>23</v>
      </c>
      <c r="B78" s="32"/>
      <c r="C78" s="33" t="str">
        <f>"LI"</f>
        <v>LI</v>
      </c>
      <c r="D78" s="34">
        <f>SUM(D77:D77)*-1</f>
        <v>0</v>
      </c>
      <c r="E78" s="34">
        <f>SUM(E77:E77)*-1</f>
        <v>0</v>
      </c>
      <c r="F78" s="34">
        <f>SUM(F77:F77)*-1</f>
        <v>0</v>
      </c>
      <c r="G78" s="34">
        <f>SUM(G77:G77)*-1</f>
        <v>0</v>
      </c>
      <c r="H78" s="34">
        <f>SUM(H77:H77)*-1</f>
        <v>0</v>
      </c>
      <c r="I78" s="34">
        <f>SUM(I77:I77)*-1</f>
        <v>0</v>
      </c>
      <c r="J78" s="34">
        <f>SUM(J77:J77)*-1</f>
        <v>0</v>
      </c>
      <c r="K78" s="34">
        <f>SUM(K77:K77)*-1</f>
        <v>0</v>
      </c>
      <c r="L78" s="34">
        <f>SUM(L77:L77)*-1</f>
        <v>0</v>
      </c>
      <c r="M78" s="34">
        <f>SUM(M77:M77)*-1</f>
        <v>10000</v>
      </c>
      <c r="N78" s="34">
        <f>SUM(N77:N77)*-1</f>
        <v>-100</v>
      </c>
      <c r="O78" s="34">
        <f>SUM(O77:O77)*-1</f>
        <v>-100</v>
      </c>
      <c r="P78" s="35">
        <f>SUM(P77:P77)*-1</f>
        <v>9800</v>
      </c>
      <c r="Q78" s="34">
        <f>SUM(Q77:Q77)*-1</f>
        <v>-100</v>
      </c>
      <c r="R78" s="34">
        <f>SUM(R77:R77)*-1</f>
        <v>-100</v>
      </c>
      <c r="S78" s="34">
        <f>SUM(S77:S77)*-1</f>
        <v>-100</v>
      </c>
      <c r="T78" s="34">
        <f>SUM(T77:T77)*-1</f>
        <v>-100</v>
      </c>
      <c r="U78" s="34">
        <f>SUM(U77:U77)*-1</f>
        <v>0</v>
      </c>
      <c r="V78" s="34">
        <f>SUM(V77:V77)*-1</f>
        <v>0</v>
      </c>
      <c r="W78" s="34">
        <f>SUM(W77:W77)*-1</f>
        <v>0</v>
      </c>
      <c r="X78" s="34">
        <f>SUM(X77:X77)*-1</f>
        <v>0</v>
      </c>
      <c r="Y78" s="34">
        <f>SUM(Y77:Y77)*-1</f>
        <v>0</v>
      </c>
      <c r="Z78" s="34">
        <f>SUM(Z77:Z77)*-1</f>
        <v>0</v>
      </c>
      <c r="AA78" s="34">
        <f>SUM(AA77:AA77)*-1</f>
        <v>0</v>
      </c>
      <c r="AB78" s="34">
        <f>SUM(AB77:AB77)*-1</f>
        <v>0</v>
      </c>
      <c r="AC78" s="35">
        <f>SUM(AC77:AC77)*-1</f>
        <v>-400</v>
      </c>
      <c r="AD78" s="34">
        <f>SUM(AD77:AD77)*-1</f>
        <v>0</v>
      </c>
      <c r="AE78" s="34">
        <f>SUM(AE77:AE77)*-1</f>
        <v>0</v>
      </c>
      <c r="AF78" s="34">
        <f>SUM(AF77:AF77)*-1</f>
        <v>0</v>
      </c>
      <c r="AG78" s="34">
        <f>SUM(AG77:AG77)*-1</f>
        <v>0</v>
      </c>
      <c r="AH78" s="34">
        <f>SUM(AH77:AH77)*-1</f>
        <v>0</v>
      </c>
      <c r="AI78" s="34">
        <f>SUM(AI77:AI77)*-1</f>
        <v>0</v>
      </c>
      <c r="AJ78" s="34">
        <f>SUM(AJ77:AJ77)*-1</f>
        <v>0</v>
      </c>
      <c r="AK78" s="34">
        <f>SUM(AK77:AK77)*-1</f>
        <v>0</v>
      </c>
      <c r="AL78" s="34">
        <f>SUM(AL77:AL77)*-1</f>
        <v>0</v>
      </c>
      <c r="AM78" s="34">
        <f>SUM(AM77:AM77)*-1</f>
        <v>0</v>
      </c>
      <c r="AN78" s="34">
        <f>SUM(AN77:AN77)*-1</f>
        <v>0</v>
      </c>
      <c r="AO78" s="34">
        <f>SUM(AO77:AO77)*-1</f>
        <v>0</v>
      </c>
      <c r="AP78" s="35">
        <f>SUM(AP77:AP77)*-1</f>
        <v>0</v>
      </c>
    </row>
    <row r="80" spans="1:42" s="36" customFormat="1" x14ac:dyDescent="0.2">
      <c r="A80" s="36" t="s">
        <v>58</v>
      </c>
      <c r="B80" s="37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9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9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9"/>
    </row>
    <row r="81" spans="1:42" s="3" customFormat="1" x14ac:dyDescent="0.2">
      <c r="A81" s="3" t="s">
        <v>107</v>
      </c>
      <c r="B81" s="2"/>
      <c r="D81" s="4">
        <f>D74</f>
        <v>0</v>
      </c>
      <c r="E81" s="4">
        <f>E74</f>
        <v>0</v>
      </c>
      <c r="F81" s="4">
        <f>F74</f>
        <v>0</v>
      </c>
      <c r="G81" s="4">
        <f>G74</f>
        <v>0</v>
      </c>
      <c r="H81" s="4">
        <f>H74</f>
        <v>0</v>
      </c>
      <c r="I81" s="4">
        <f>I74</f>
        <v>0</v>
      </c>
      <c r="J81" s="4">
        <f>J74</f>
        <v>0</v>
      </c>
      <c r="K81" s="4">
        <f>K74</f>
        <v>0</v>
      </c>
      <c r="L81" s="4">
        <f>L74</f>
        <v>0</v>
      </c>
      <c r="M81" s="4">
        <f>M74</f>
        <v>1250</v>
      </c>
      <c r="N81" s="4">
        <f>N74</f>
        <v>2750</v>
      </c>
      <c r="O81" s="4">
        <f>O74</f>
        <v>-448</v>
      </c>
      <c r="P81" s="5">
        <f>P74</f>
        <v>3552</v>
      </c>
      <c r="Q81" s="4">
        <f>Q74</f>
        <v>-125</v>
      </c>
      <c r="R81" s="4">
        <f>R74</f>
        <v>1600</v>
      </c>
      <c r="S81" s="4">
        <f>S74</f>
        <v>-632.74</v>
      </c>
      <c r="T81" s="4">
        <f>T74</f>
        <v>135.26</v>
      </c>
      <c r="U81" s="6">
        <f>U74</f>
        <v>0</v>
      </c>
      <c r="V81" s="4">
        <f>V74</f>
        <v>0</v>
      </c>
      <c r="W81" s="4">
        <f>W74</f>
        <v>0</v>
      </c>
      <c r="X81" s="4">
        <f>X74</f>
        <v>0</v>
      </c>
      <c r="Y81" s="4">
        <f>Y74</f>
        <v>0</v>
      </c>
      <c r="Z81" s="4">
        <f>Z74</f>
        <v>0</v>
      </c>
      <c r="AA81" s="4">
        <f>AA74</f>
        <v>0</v>
      </c>
      <c r="AB81" s="4">
        <f>AB74</f>
        <v>0</v>
      </c>
      <c r="AC81" s="5">
        <f>AC74</f>
        <v>977.52</v>
      </c>
      <c r="AD81" s="4">
        <f>AD74</f>
        <v>0</v>
      </c>
      <c r="AE81" s="4">
        <f>AE74</f>
        <v>0</v>
      </c>
      <c r="AF81" s="4">
        <f>AF74</f>
        <v>0</v>
      </c>
      <c r="AG81" s="4">
        <f>AG74</f>
        <v>0</v>
      </c>
      <c r="AH81" s="4">
        <f>AH74</f>
        <v>0</v>
      </c>
      <c r="AI81" s="4">
        <f>AI74</f>
        <v>0</v>
      </c>
      <c r="AJ81" s="4">
        <f>AJ74</f>
        <v>0</v>
      </c>
      <c r="AK81" s="4">
        <f>AK74</f>
        <v>0</v>
      </c>
      <c r="AL81" s="4">
        <f>AL74</f>
        <v>0</v>
      </c>
      <c r="AM81" s="4">
        <f>AM74</f>
        <v>0</v>
      </c>
      <c r="AN81" s="4">
        <f>AN74</f>
        <v>0</v>
      </c>
      <c r="AO81" s="4">
        <f>AO74</f>
        <v>0</v>
      </c>
      <c r="AP81" s="5">
        <f>AP74</f>
        <v>0</v>
      </c>
    </row>
    <row r="82" spans="1:42" s="3" customFormat="1" x14ac:dyDescent="0.2">
      <c r="A82" s="3" t="s">
        <v>110</v>
      </c>
      <c r="B82" s="2"/>
      <c r="D82" s="4">
        <f>D78</f>
        <v>0</v>
      </c>
      <c r="E82" s="4">
        <f>E78</f>
        <v>0</v>
      </c>
      <c r="F82" s="4">
        <f>F78</f>
        <v>0</v>
      </c>
      <c r="G82" s="4">
        <f>G78</f>
        <v>0</v>
      </c>
      <c r="H82" s="4">
        <f>H78</f>
        <v>0</v>
      </c>
      <c r="I82" s="4">
        <f>I78</f>
        <v>0</v>
      </c>
      <c r="J82" s="4">
        <f>J78</f>
        <v>0</v>
      </c>
      <c r="K82" s="4">
        <f>K78</f>
        <v>0</v>
      </c>
      <c r="L82" s="4">
        <f>L78</f>
        <v>0</v>
      </c>
      <c r="M82" s="4">
        <f>M78</f>
        <v>10000</v>
      </c>
      <c r="N82" s="4">
        <f>N78</f>
        <v>-100</v>
      </c>
      <c r="O82" s="4">
        <f>O78</f>
        <v>-100</v>
      </c>
      <c r="P82" s="5">
        <f>P78</f>
        <v>9800</v>
      </c>
      <c r="Q82" s="4">
        <f>Q78</f>
        <v>-100</v>
      </c>
      <c r="R82" s="4">
        <f>R78</f>
        <v>-100</v>
      </c>
      <c r="S82" s="4">
        <f>S78</f>
        <v>-100</v>
      </c>
      <c r="T82" s="4">
        <f>T78</f>
        <v>-100</v>
      </c>
      <c r="U82" s="6">
        <f>U78</f>
        <v>0</v>
      </c>
      <c r="V82" s="4">
        <f>V78</f>
        <v>0</v>
      </c>
      <c r="W82" s="4">
        <f>W78</f>
        <v>0</v>
      </c>
      <c r="X82" s="4">
        <f>X78</f>
        <v>0</v>
      </c>
      <c r="Y82" s="4">
        <f>Y78</f>
        <v>0</v>
      </c>
      <c r="Z82" s="4">
        <f>Z78</f>
        <v>0</v>
      </c>
      <c r="AA82" s="4">
        <f>AA78</f>
        <v>0</v>
      </c>
      <c r="AB82" s="4">
        <f>AB78</f>
        <v>0</v>
      </c>
      <c r="AC82" s="5">
        <f>AC78</f>
        <v>-400</v>
      </c>
      <c r="AD82" s="4">
        <f>AD78</f>
        <v>0</v>
      </c>
      <c r="AE82" s="4">
        <f>AE78</f>
        <v>0</v>
      </c>
      <c r="AF82" s="4">
        <f>AF78</f>
        <v>0</v>
      </c>
      <c r="AG82" s="4">
        <f>AG78</f>
        <v>0</v>
      </c>
      <c r="AH82" s="4">
        <f>AH78</f>
        <v>0</v>
      </c>
      <c r="AI82" s="4">
        <f>AI78</f>
        <v>0</v>
      </c>
      <c r="AJ82" s="4">
        <f>AJ78</f>
        <v>0</v>
      </c>
      <c r="AK82" s="4">
        <f>AK78</f>
        <v>0</v>
      </c>
      <c r="AL82" s="4">
        <f>AL78</f>
        <v>0</v>
      </c>
      <c r="AM82" s="4">
        <f>AM78</f>
        <v>0</v>
      </c>
      <c r="AN82" s="4">
        <f>AN78</f>
        <v>0</v>
      </c>
      <c r="AO82" s="4">
        <f>AO78</f>
        <v>0</v>
      </c>
      <c r="AP82" s="5">
        <f>AP78</f>
        <v>0</v>
      </c>
    </row>
    <row r="83" spans="1:42" s="40" customFormat="1" ht="12" thickBot="1" x14ac:dyDescent="0.25">
      <c r="A83" s="40" t="s">
        <v>59</v>
      </c>
      <c r="B83" s="41"/>
      <c r="D83" s="42">
        <f>SUM(D81:D82)</f>
        <v>0</v>
      </c>
      <c r="E83" s="42">
        <f>SUM(E81:E82)</f>
        <v>0</v>
      </c>
      <c r="F83" s="42">
        <f>SUM(F81:F82)</f>
        <v>0</v>
      </c>
      <c r="G83" s="42">
        <f>SUM(G81:G82)</f>
        <v>0</v>
      </c>
      <c r="H83" s="42">
        <f>SUM(H81:H82)</f>
        <v>0</v>
      </c>
      <c r="I83" s="42">
        <f>SUM(I81:I82)</f>
        <v>0</v>
      </c>
      <c r="J83" s="42">
        <f>SUM(J81:J82)</f>
        <v>0</v>
      </c>
      <c r="K83" s="42">
        <f>SUM(K81:K82)</f>
        <v>0</v>
      </c>
      <c r="L83" s="42">
        <f>SUM(L81:L82)</f>
        <v>0</v>
      </c>
      <c r="M83" s="42">
        <f>SUM(M81:M82)</f>
        <v>11250</v>
      </c>
      <c r="N83" s="42">
        <f>SUM(N81:N82)</f>
        <v>2650</v>
      </c>
      <c r="O83" s="42">
        <f>SUM(O81:O82)</f>
        <v>-548</v>
      </c>
      <c r="P83" s="43">
        <f>SUM(P81:P82)</f>
        <v>13352</v>
      </c>
      <c r="Q83" s="42">
        <f>SUM(Q81:Q82)</f>
        <v>-225</v>
      </c>
      <c r="R83" s="42">
        <f>SUM(R81:R82)</f>
        <v>1500</v>
      </c>
      <c r="S83" s="42">
        <f>SUM(S81:S82)</f>
        <v>-732.74</v>
      </c>
      <c r="T83" s="42">
        <f>SUM(T81:T82)</f>
        <v>35.259999999999991</v>
      </c>
      <c r="U83" s="44">
        <f>SUM(U81:U82)</f>
        <v>0</v>
      </c>
      <c r="V83" s="42">
        <f>SUM(V81:V82)</f>
        <v>0</v>
      </c>
      <c r="W83" s="42">
        <f>SUM(W81:W82)</f>
        <v>0</v>
      </c>
      <c r="X83" s="42">
        <f>SUM(X81:X82)</f>
        <v>0</v>
      </c>
      <c r="Y83" s="42">
        <f>SUM(Y81:Y82)</f>
        <v>0</v>
      </c>
      <c r="Z83" s="42">
        <f>SUM(Z81:Z82)</f>
        <v>0</v>
      </c>
      <c r="AA83" s="42">
        <f>SUM(AA81:AA82)</f>
        <v>0</v>
      </c>
      <c r="AB83" s="42">
        <f>SUM(AB81:AB82)</f>
        <v>0</v>
      </c>
      <c r="AC83" s="43">
        <f>SUM(AC81:AC82)</f>
        <v>577.52</v>
      </c>
      <c r="AD83" s="42">
        <f>SUM(AD81:AD82)</f>
        <v>0</v>
      </c>
      <c r="AE83" s="42">
        <f>SUM(AE81:AE82)</f>
        <v>0</v>
      </c>
      <c r="AF83" s="42">
        <f>SUM(AF81:AF82)</f>
        <v>0</v>
      </c>
      <c r="AG83" s="42">
        <f>SUM(AG81:AG82)</f>
        <v>0</v>
      </c>
      <c r="AH83" s="42">
        <f>SUM(AH81:AH82)</f>
        <v>0</v>
      </c>
      <c r="AI83" s="42">
        <f>SUM(AI81:AI82)</f>
        <v>0</v>
      </c>
      <c r="AJ83" s="42">
        <f>SUM(AJ81:AJ82)</f>
        <v>0</v>
      </c>
      <c r="AK83" s="42">
        <f>SUM(AK81:AK82)</f>
        <v>0</v>
      </c>
      <c r="AL83" s="42">
        <f>SUM(AL81:AL82)</f>
        <v>0</v>
      </c>
      <c r="AM83" s="42">
        <f>SUM(AM81:AM82)</f>
        <v>0</v>
      </c>
      <c r="AN83" s="42">
        <f>SUM(AN81:AN82)</f>
        <v>0</v>
      </c>
      <c r="AO83" s="42">
        <f>SUM(AO81:AO82)</f>
        <v>0</v>
      </c>
      <c r="AP83" s="43">
        <f>SUM(AP81:AP82)</f>
        <v>0</v>
      </c>
    </row>
    <row r="84" spans="1:42" ht="12" thickTop="1" x14ac:dyDescent="0.2"/>
    <row r="85" spans="1:42" s="52" customFormat="1" x14ac:dyDescent="0.2">
      <c r="A85" s="50" t="s">
        <v>60</v>
      </c>
      <c r="B85" s="51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4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4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4"/>
    </row>
    <row r="86" spans="1:42" s="3" customFormat="1" x14ac:dyDescent="0.2">
      <c r="A86" s="3" t="s">
        <v>61</v>
      </c>
      <c r="B86" s="2"/>
      <c r="C86" s="3" t="str">
        <f>"GP"</f>
        <v>GP</v>
      </c>
      <c r="D86" s="4">
        <f>D74+D15+D10+D42</f>
        <v>0</v>
      </c>
      <c r="E86" s="4">
        <f>E74+E15+E10+E42</f>
        <v>0</v>
      </c>
      <c r="F86" s="4">
        <f>F74+F15+F10+F42</f>
        <v>0</v>
      </c>
      <c r="G86" s="4">
        <f>G74+G15+G10+G42</f>
        <v>0</v>
      </c>
      <c r="H86" s="4">
        <f>H74+H15+H10+H42</f>
        <v>0</v>
      </c>
      <c r="I86" s="4">
        <f>I74+I15+I10+I42</f>
        <v>0</v>
      </c>
      <c r="J86" s="4">
        <f>J74+J15+J10+J42</f>
        <v>0</v>
      </c>
      <c r="K86" s="4">
        <f>K74+K15+K10+K42</f>
        <v>0</v>
      </c>
      <c r="L86" s="4">
        <f>L74+L15+L10+L42</f>
        <v>0</v>
      </c>
      <c r="M86" s="4">
        <f>M74+M15+M10+M42</f>
        <v>2271.67</v>
      </c>
      <c r="N86" s="4">
        <f>N74+N15+N10+N42</f>
        <v>3671.0200000000004</v>
      </c>
      <c r="O86" s="4">
        <f>O74+O15+O10+O42</f>
        <v>2971.380000000001</v>
      </c>
      <c r="P86" s="5">
        <f>P74+P15+P10+P42</f>
        <v>8914.07</v>
      </c>
      <c r="Q86" s="4">
        <f>Q74+Q15+Q10+Q42</f>
        <v>429.73999999999978</v>
      </c>
      <c r="R86" s="4">
        <f>R74+R15+R10+R42</f>
        <v>2486.21</v>
      </c>
      <c r="S86" s="4">
        <f>S74+S15+S10+S42</f>
        <v>-221.91000000000008</v>
      </c>
      <c r="T86" s="4">
        <f>T74+T15+T10+T42</f>
        <v>-557.04</v>
      </c>
      <c r="U86" s="6">
        <f>U74+U15+U10+U42</f>
        <v>0</v>
      </c>
      <c r="V86" s="4">
        <f>V74+V15+V10+V42</f>
        <v>0</v>
      </c>
      <c r="W86" s="4">
        <f>W74+W15+W10+W42</f>
        <v>0</v>
      </c>
      <c r="X86" s="4">
        <f>X74+X15+X10+X42</f>
        <v>0</v>
      </c>
      <c r="Y86" s="4">
        <f>Y74+Y15+Y10+Y42</f>
        <v>0</v>
      </c>
      <c r="Z86" s="4">
        <f>Z74+Z15+Z10+Z42</f>
        <v>0</v>
      </c>
      <c r="AA86" s="4">
        <f>AA74+AA15+AA10+AA42</f>
        <v>0</v>
      </c>
      <c r="AB86" s="4">
        <f>AB74+AB15+AB10+AB42</f>
        <v>0</v>
      </c>
      <c r="AC86" s="5">
        <f>AC74+AC15+AC10+AC42</f>
        <v>2137</v>
      </c>
      <c r="AD86" s="4">
        <f>AD74+AD15+AD10+AD42</f>
        <v>0</v>
      </c>
      <c r="AE86" s="4">
        <f>AE74+AE15+AE10+AE42</f>
        <v>0</v>
      </c>
      <c r="AF86" s="4">
        <f>AF74+AF15+AF10+AF42</f>
        <v>0</v>
      </c>
      <c r="AG86" s="4">
        <f>AG74+AG15+AG10+AG42</f>
        <v>0</v>
      </c>
      <c r="AH86" s="4">
        <f>AH74+AH15+AH10+AH42</f>
        <v>0</v>
      </c>
      <c r="AI86" s="4">
        <f>AI74+AI15+AI10+AI42</f>
        <v>0</v>
      </c>
      <c r="AJ86" s="4">
        <f>AJ74+AJ15+AJ10+AJ42</f>
        <v>0</v>
      </c>
      <c r="AK86" s="4">
        <f>AK74+AK15+AK10+AK42</f>
        <v>0</v>
      </c>
      <c r="AL86" s="4">
        <f>AL74+AL15+AL10+AL42</f>
        <v>0</v>
      </c>
      <c r="AM86" s="4">
        <f>AM74+AM15+AM10+AM42</f>
        <v>0</v>
      </c>
      <c r="AN86" s="4">
        <f>AN74+AN15+AN10+AN42</f>
        <v>0</v>
      </c>
      <c r="AO86" s="4">
        <f>AO74+AO15+AO10+AO42</f>
        <v>0</v>
      </c>
      <c r="AP86" s="5">
        <f>AP74+AP15+AP10+AP42</f>
        <v>0</v>
      </c>
    </row>
    <row r="87" spans="1:42" s="3" customFormat="1" x14ac:dyDescent="0.2">
      <c r="A87" s="3" t="s">
        <v>62</v>
      </c>
      <c r="B87" s="2"/>
      <c r="C87" s="3" t="str">
        <f>"NP"</f>
        <v>NP</v>
      </c>
      <c r="D87" s="4">
        <f>D86+D37+D78</f>
        <v>0</v>
      </c>
      <c r="E87" s="4">
        <f>E86+E37+E78</f>
        <v>0</v>
      </c>
      <c r="F87" s="4">
        <f>F86+F37+F78</f>
        <v>0</v>
      </c>
      <c r="G87" s="4">
        <f>G86+G37+G78</f>
        <v>0</v>
      </c>
      <c r="H87" s="4">
        <f>H86+H37+H78</f>
        <v>0</v>
      </c>
      <c r="I87" s="4">
        <f>I86+I37+I78</f>
        <v>0</v>
      </c>
      <c r="J87" s="4">
        <f>J86+J37+J78</f>
        <v>0</v>
      </c>
      <c r="K87" s="4">
        <f>K86+K37+K78</f>
        <v>0</v>
      </c>
      <c r="L87" s="4">
        <f>L86+L37+L78</f>
        <v>0</v>
      </c>
      <c r="M87" s="4">
        <f>M86+M37+M78</f>
        <v>11147.77</v>
      </c>
      <c r="N87" s="4">
        <f>N86+N37+N78</f>
        <v>-133.89999999999964</v>
      </c>
      <c r="O87" s="4">
        <f>O86+O37+O78</f>
        <v>1710.6600000000012</v>
      </c>
      <c r="P87" s="5">
        <f>P86+P37+P78</f>
        <v>12724.529999999999</v>
      </c>
      <c r="Q87" s="4">
        <f>Q86+Q37+Q78</f>
        <v>-882.7800000000002</v>
      </c>
      <c r="R87" s="4">
        <f>R86+R37+R78</f>
        <v>1115.27</v>
      </c>
      <c r="S87" s="4">
        <f>S86+S37+S78</f>
        <v>-1565.4600000000003</v>
      </c>
      <c r="T87" s="4">
        <f>T86+T37+T78</f>
        <v>-1751.04</v>
      </c>
      <c r="U87" s="6">
        <f>U86+U37+U78</f>
        <v>0</v>
      </c>
      <c r="V87" s="4">
        <f>V86+V37+V78</f>
        <v>0</v>
      </c>
      <c r="W87" s="4">
        <f>W86+W37+W78</f>
        <v>0</v>
      </c>
      <c r="X87" s="4">
        <f>X86+X37+X78</f>
        <v>0</v>
      </c>
      <c r="Y87" s="4">
        <f>Y86+Y37+Y78</f>
        <v>0</v>
      </c>
      <c r="Z87" s="4">
        <f>Z86+Z37+Z78</f>
        <v>0</v>
      </c>
      <c r="AA87" s="4">
        <f>AA86+AA37+AA78</f>
        <v>0</v>
      </c>
      <c r="AB87" s="4">
        <f>AB86+AB37+AB78</f>
        <v>0</v>
      </c>
      <c r="AC87" s="5">
        <f>AC86+AC37+AC78</f>
        <v>-3084.0099999999993</v>
      </c>
      <c r="AD87" s="4">
        <f>AD86+AD37+AD78</f>
        <v>0</v>
      </c>
      <c r="AE87" s="4">
        <f>AE86+AE37+AE78</f>
        <v>0</v>
      </c>
      <c r="AF87" s="4">
        <f>AF86+AF37+AF78</f>
        <v>0</v>
      </c>
      <c r="AG87" s="4">
        <f>AG86+AG37+AG78</f>
        <v>0</v>
      </c>
      <c r="AH87" s="4">
        <f>AH86+AH37+AH78</f>
        <v>0</v>
      </c>
      <c r="AI87" s="4">
        <f>AI86+AI37+AI78</f>
        <v>0</v>
      </c>
      <c r="AJ87" s="4">
        <f>AJ86+AJ37+AJ78</f>
        <v>0</v>
      </c>
      <c r="AK87" s="4">
        <f>AK86+AK37+AK78</f>
        <v>0</v>
      </c>
      <c r="AL87" s="4">
        <f>AL86+AL37+AL78</f>
        <v>0</v>
      </c>
      <c r="AM87" s="4">
        <f>AM86+AM37+AM78</f>
        <v>0</v>
      </c>
      <c r="AN87" s="4">
        <f>AN86+AN37+AN78</f>
        <v>0</v>
      </c>
      <c r="AO87" s="4">
        <f>AO86+AO37+AO78</f>
        <v>0</v>
      </c>
      <c r="AP87" s="5">
        <f>AP86+AP37+AP78</f>
        <v>0</v>
      </c>
    </row>
    <row r="88" spans="1:42" s="55" customFormat="1" ht="12" thickBot="1" x14ac:dyDescent="0.25">
      <c r="A88" s="55" t="s">
        <v>112</v>
      </c>
      <c r="B88" s="56"/>
      <c r="C88" s="55" t="str">
        <f>"VAT"</f>
        <v>VAT</v>
      </c>
      <c r="D88" s="57">
        <f>D15+D37+D10</f>
        <v>0</v>
      </c>
      <c r="E88" s="57">
        <f>E15+E37+E10</f>
        <v>0</v>
      </c>
      <c r="F88" s="57">
        <f>F15+F37+F10</f>
        <v>0</v>
      </c>
      <c r="G88" s="57">
        <f>G15+G37+G10</f>
        <v>0</v>
      </c>
      <c r="H88" s="57">
        <f>H15+H37+H10</f>
        <v>0</v>
      </c>
      <c r="I88" s="57">
        <f>I15+I37+I10</f>
        <v>0</v>
      </c>
      <c r="J88" s="57">
        <f>J15+J37+J10</f>
        <v>0</v>
      </c>
      <c r="K88" s="57">
        <f>K15+K37+K10</f>
        <v>0</v>
      </c>
      <c r="L88" s="57">
        <f>L15+L37+L10</f>
        <v>0</v>
      </c>
      <c r="M88" s="57">
        <f>M15+M37+M10</f>
        <v>897.77</v>
      </c>
      <c r="N88" s="57">
        <f>N15+N37+N10</f>
        <v>-1783.9</v>
      </c>
      <c r="O88" s="57">
        <f>O15+O37+O10</f>
        <v>3258.66</v>
      </c>
      <c r="P88" s="58">
        <f>P15+P37+P10</f>
        <v>2372.5299999999988</v>
      </c>
      <c r="Q88" s="57">
        <f>Q15+Q37+Q10</f>
        <v>342.2199999999998</v>
      </c>
      <c r="R88" s="57">
        <f>R15+R37+R10</f>
        <v>615.27</v>
      </c>
      <c r="S88" s="57">
        <f>S15+S37+S10</f>
        <v>167.27999999999975</v>
      </c>
      <c r="T88" s="57">
        <f>T15+T37+T10</f>
        <v>-786.3</v>
      </c>
      <c r="U88" s="59">
        <f>U15+U37+U10</f>
        <v>0</v>
      </c>
      <c r="V88" s="57">
        <f>V15+V37+V10</f>
        <v>0</v>
      </c>
      <c r="W88" s="57">
        <f>W15+W37+W10</f>
        <v>0</v>
      </c>
      <c r="X88" s="57">
        <f>X15+X37+X10</f>
        <v>0</v>
      </c>
      <c r="Y88" s="57">
        <f>Y15+Y37+Y10</f>
        <v>0</v>
      </c>
      <c r="Z88" s="57">
        <f>Z15+Z37+Z10</f>
        <v>0</v>
      </c>
      <c r="AA88" s="57">
        <f>AA15+AA37+AA10</f>
        <v>0</v>
      </c>
      <c r="AB88" s="57">
        <f>AB15+AB37+AB10</f>
        <v>0</v>
      </c>
      <c r="AC88" s="58">
        <f>AC15+AC37+AC10</f>
        <v>338.47000000000025</v>
      </c>
      <c r="AD88" s="57">
        <f>AD15+AD37+AD10</f>
        <v>0</v>
      </c>
      <c r="AE88" s="57">
        <f>AE15+AE37+AE10</f>
        <v>0</v>
      </c>
      <c r="AF88" s="57">
        <f>AF15+AF37+AF10</f>
        <v>0</v>
      </c>
      <c r="AG88" s="57">
        <f>AG15+AG37+AG10</f>
        <v>0</v>
      </c>
      <c r="AH88" s="57">
        <f>AH15+AH37+AH10</f>
        <v>0</v>
      </c>
      <c r="AI88" s="57">
        <f>AI15+AI37+AI10</f>
        <v>0</v>
      </c>
      <c r="AJ88" s="57">
        <f>AJ15+AJ37+AJ10</f>
        <v>0</v>
      </c>
      <c r="AK88" s="57">
        <f>AK15+AK37+AK10</f>
        <v>0</v>
      </c>
      <c r="AL88" s="57">
        <f>AL15+AL37+AL10</f>
        <v>0</v>
      </c>
      <c r="AM88" s="57">
        <f>AM15+AM37+AM10</f>
        <v>0</v>
      </c>
      <c r="AN88" s="57">
        <f>AN15+AN37+AN10</f>
        <v>0</v>
      </c>
      <c r="AO88" s="57">
        <f>AO15+AO37+AO10</f>
        <v>0</v>
      </c>
      <c r="AP88" s="58">
        <f>AP15+AP37+AP10</f>
        <v>0</v>
      </c>
    </row>
    <row r="89" spans="1:42" s="3" customFormat="1" ht="12.75" thickTop="1" thickBot="1" x14ac:dyDescent="0.25">
      <c r="B89" s="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/>
      <c r="Q89" s="4"/>
      <c r="R89" s="4"/>
      <c r="S89" s="4"/>
      <c r="T89" s="4"/>
      <c r="U89" s="6"/>
      <c r="V89" s="4"/>
      <c r="W89" s="4"/>
      <c r="X89" s="4"/>
      <c r="Y89" s="4"/>
      <c r="Z89" s="4"/>
      <c r="AA89" s="4"/>
      <c r="AB89" s="4"/>
      <c r="AC89" s="5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5"/>
    </row>
    <row r="90" spans="1:42" s="19" customFormat="1" x14ac:dyDescent="0.2">
      <c r="A90" s="17" t="s">
        <v>64</v>
      </c>
      <c r="B90" s="18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1"/>
      <c r="Q90" s="20"/>
      <c r="R90" s="20"/>
      <c r="S90" s="20"/>
      <c r="T90" s="20"/>
      <c r="U90" s="22"/>
      <c r="V90" s="20"/>
      <c r="W90" s="20"/>
      <c r="X90" s="20"/>
      <c r="Y90" s="20"/>
      <c r="Z90" s="20"/>
      <c r="AA90" s="20"/>
      <c r="AB90" s="20"/>
      <c r="AC90" s="21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1"/>
    </row>
    <row r="91" spans="1:42" x14ac:dyDescent="0.2">
      <c r="A91" s="3">
        <v>604</v>
      </c>
      <c r="B91" s="2" t="s">
        <v>65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5">
        <f>SUM(D91:O91)</f>
        <v>0</v>
      </c>
      <c r="Q91" s="23">
        <v>0</v>
      </c>
      <c r="R91" s="23">
        <v>0</v>
      </c>
      <c r="S91" s="23">
        <v>0</v>
      </c>
      <c r="T91" s="23">
        <v>0</v>
      </c>
      <c r="U91" s="24">
        <v>0</v>
      </c>
      <c r="V91" s="23">
        <v>0</v>
      </c>
      <c r="W91" s="23">
        <v>0</v>
      </c>
      <c r="X91" s="23">
        <v>0</v>
      </c>
      <c r="Y91" s="23">
        <v>0</v>
      </c>
      <c r="Z91" s="23">
        <v>0</v>
      </c>
      <c r="AA91" s="23">
        <v>0</v>
      </c>
      <c r="AB91" s="23">
        <v>0</v>
      </c>
      <c r="AC91" s="5">
        <f>SUM(Q91:AB91)</f>
        <v>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3">
        <v>0</v>
      </c>
      <c r="AJ91" s="23">
        <v>0</v>
      </c>
      <c r="AK91" s="23">
        <v>0</v>
      </c>
      <c r="AL91" s="23">
        <v>0</v>
      </c>
      <c r="AM91" s="23">
        <v>0</v>
      </c>
      <c r="AN91" s="23">
        <v>0</v>
      </c>
      <c r="AO91" s="23">
        <v>0</v>
      </c>
      <c r="AP91" s="5">
        <f>SUM(AD91:AO91)</f>
        <v>0</v>
      </c>
    </row>
    <row r="92" spans="1:42" x14ac:dyDescent="0.2">
      <c r="A92" s="3">
        <v>603</v>
      </c>
      <c r="B92" s="2" t="s">
        <v>66</v>
      </c>
      <c r="D92" s="23">
        <v>0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5">
        <f>SUM(D92:O92)</f>
        <v>0</v>
      </c>
      <c r="Q92" s="23">
        <v>0</v>
      </c>
      <c r="R92" s="23">
        <v>0</v>
      </c>
      <c r="S92" s="23">
        <v>0</v>
      </c>
      <c r="T92" s="23">
        <v>0</v>
      </c>
      <c r="U92" s="24">
        <v>0</v>
      </c>
      <c r="V92" s="23">
        <v>0</v>
      </c>
      <c r="W92" s="23">
        <v>0</v>
      </c>
      <c r="X92" s="23">
        <v>0</v>
      </c>
      <c r="Y92" s="23">
        <v>0</v>
      </c>
      <c r="Z92" s="23">
        <v>0</v>
      </c>
      <c r="AA92" s="23">
        <v>0</v>
      </c>
      <c r="AB92" s="23">
        <v>0</v>
      </c>
      <c r="AC92" s="5">
        <f>SUM(Q92:AB92)</f>
        <v>0</v>
      </c>
      <c r="AD92" s="23">
        <v>0</v>
      </c>
      <c r="AE92" s="23">
        <v>0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0</v>
      </c>
      <c r="AM92" s="23">
        <v>0</v>
      </c>
      <c r="AN92" s="23">
        <v>0</v>
      </c>
      <c r="AO92" s="23">
        <v>0</v>
      </c>
      <c r="AP92" s="5">
        <f>SUM(AD92:AO92)</f>
        <v>0</v>
      </c>
    </row>
    <row r="93" spans="1:42" x14ac:dyDescent="0.2">
      <c r="A93" s="3">
        <v>602</v>
      </c>
      <c r="B93" s="2" t="s">
        <v>67</v>
      </c>
      <c r="D93" s="23">
        <v>0</v>
      </c>
      <c r="E93" s="23">
        <v>0</v>
      </c>
      <c r="F93" s="23">
        <v>0</v>
      </c>
      <c r="G93" s="23">
        <v>0</v>
      </c>
      <c r="H93" s="23">
        <v>0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5">
        <f>SUM(D93:O93)</f>
        <v>0</v>
      </c>
      <c r="Q93" s="23">
        <v>0</v>
      </c>
      <c r="R93" s="23">
        <v>0</v>
      </c>
      <c r="S93" s="23">
        <v>0</v>
      </c>
      <c r="T93" s="23">
        <v>0</v>
      </c>
      <c r="U93" s="24">
        <v>0</v>
      </c>
      <c r="V93" s="23">
        <v>0</v>
      </c>
      <c r="W93" s="23">
        <v>0</v>
      </c>
      <c r="X93" s="23">
        <v>0</v>
      </c>
      <c r="Y93" s="23">
        <v>0</v>
      </c>
      <c r="Z93" s="23">
        <v>0</v>
      </c>
      <c r="AA93" s="23">
        <v>0</v>
      </c>
      <c r="AB93" s="23">
        <v>0</v>
      </c>
      <c r="AC93" s="5">
        <f>SUM(Q93:AB93)</f>
        <v>0</v>
      </c>
      <c r="AD93" s="23">
        <v>0</v>
      </c>
      <c r="AE93" s="23">
        <v>0</v>
      </c>
      <c r="AF93" s="23">
        <v>0</v>
      </c>
      <c r="AG93" s="23">
        <v>0</v>
      </c>
      <c r="AH93" s="23">
        <v>0</v>
      </c>
      <c r="AI93" s="23">
        <v>0</v>
      </c>
      <c r="AJ93" s="23">
        <v>0</v>
      </c>
      <c r="AK93" s="23">
        <v>0</v>
      </c>
      <c r="AL93" s="23">
        <v>0</v>
      </c>
      <c r="AM93" s="23">
        <v>0</v>
      </c>
      <c r="AN93" s="23">
        <v>0</v>
      </c>
      <c r="AO93" s="23">
        <v>0</v>
      </c>
      <c r="AP93" s="5">
        <f>SUM(AD93:AO93)</f>
        <v>0</v>
      </c>
    </row>
    <row r="94" spans="1:42" x14ac:dyDescent="0.2">
      <c r="A94" s="3">
        <v>601</v>
      </c>
      <c r="B94" s="2" t="s">
        <v>68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5">
        <f>SUM(D94:O94)</f>
        <v>0</v>
      </c>
      <c r="Q94" s="23">
        <v>0</v>
      </c>
      <c r="R94" s="23">
        <v>0</v>
      </c>
      <c r="S94" s="23">
        <v>0</v>
      </c>
      <c r="T94" s="23">
        <v>0</v>
      </c>
      <c r="U94" s="24">
        <v>0</v>
      </c>
      <c r="V94" s="23">
        <v>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0</v>
      </c>
      <c r="AC94" s="5">
        <f>SUM(Q94:AB94)</f>
        <v>0</v>
      </c>
      <c r="AD94" s="23">
        <v>0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5">
        <f>SUM(AD94:AO94)</f>
        <v>0</v>
      </c>
    </row>
    <row r="95" spans="1:42" s="31" customFormat="1" x14ac:dyDescent="0.2">
      <c r="A95" s="31" t="s">
        <v>23</v>
      </c>
      <c r="B95" s="32"/>
      <c r="C95" s="33" t="str">
        <f>"TA"</f>
        <v>TA</v>
      </c>
      <c r="D95" s="34">
        <f>SUM(D91:D94)*-1</f>
        <v>0</v>
      </c>
      <c r="E95" s="34">
        <f>SUM(E91:E94)*-1</f>
        <v>0</v>
      </c>
      <c r="F95" s="34">
        <f>SUM(F91:F94)*-1</f>
        <v>0</v>
      </c>
      <c r="G95" s="34">
        <f>SUM(G91:G94)*-1</f>
        <v>0</v>
      </c>
      <c r="H95" s="34">
        <f>SUM(H91:H94)*-1</f>
        <v>0</v>
      </c>
      <c r="I95" s="34">
        <f>SUM(I91:I94)*-1</f>
        <v>0</v>
      </c>
      <c r="J95" s="34">
        <f>SUM(J91:J94)*-1</f>
        <v>0</v>
      </c>
      <c r="K95" s="34">
        <f>SUM(K91:K94)*-1</f>
        <v>0</v>
      </c>
      <c r="L95" s="34">
        <f>SUM(L91:L94)*-1</f>
        <v>0</v>
      </c>
      <c r="M95" s="34">
        <f>SUM(M91:M94)*-1</f>
        <v>0</v>
      </c>
      <c r="N95" s="34">
        <f>SUM(N91:N94)*-1</f>
        <v>0</v>
      </c>
      <c r="O95" s="34">
        <f>SUM(O91:O94)*-1</f>
        <v>0</v>
      </c>
      <c r="P95" s="35">
        <f>SUM(P91:P94)*-1</f>
        <v>0</v>
      </c>
      <c r="Q95" s="34">
        <f>SUM(Q91:Q94)*-1</f>
        <v>0</v>
      </c>
      <c r="R95" s="34">
        <f>SUM(R91:R94)*-1</f>
        <v>0</v>
      </c>
      <c r="S95" s="34">
        <f>SUM(S91:S94)*-1</f>
        <v>0</v>
      </c>
      <c r="T95" s="34">
        <f>SUM(T91:T94)*-1</f>
        <v>0</v>
      </c>
      <c r="U95" s="34">
        <f>SUM(U91:U94)*-1</f>
        <v>0</v>
      </c>
      <c r="V95" s="34">
        <f>SUM(V91:V94)*-1</f>
        <v>0</v>
      </c>
      <c r="W95" s="34">
        <f>SUM(W91:W94)*-1</f>
        <v>0</v>
      </c>
      <c r="X95" s="34">
        <f>SUM(X91:X94)*-1</f>
        <v>0</v>
      </c>
      <c r="Y95" s="34">
        <f>SUM(Y91:Y94)*-1</f>
        <v>0</v>
      </c>
      <c r="Z95" s="34">
        <f>SUM(Z91:Z94)*-1</f>
        <v>0</v>
      </c>
      <c r="AA95" s="34">
        <f>SUM(AA91:AA94)*-1</f>
        <v>0</v>
      </c>
      <c r="AB95" s="34">
        <f>SUM(AB91:AB94)*-1</f>
        <v>0</v>
      </c>
      <c r="AC95" s="35">
        <f>SUM(AC91:AC94)*-1</f>
        <v>0</v>
      </c>
      <c r="AD95" s="34">
        <f>SUM(AD91:AD94)*-1</f>
        <v>0</v>
      </c>
      <c r="AE95" s="34">
        <f>SUM(AE91:AE94)*-1</f>
        <v>0</v>
      </c>
      <c r="AF95" s="34">
        <f>SUM(AF91:AF94)*-1</f>
        <v>0</v>
      </c>
      <c r="AG95" s="34">
        <f>SUM(AG91:AG94)*-1</f>
        <v>0</v>
      </c>
      <c r="AH95" s="34">
        <f>SUM(AH91:AH94)*-1</f>
        <v>0</v>
      </c>
      <c r="AI95" s="34">
        <f>SUM(AI91:AI94)*-1</f>
        <v>0</v>
      </c>
      <c r="AJ95" s="34">
        <f>SUM(AJ91:AJ94)*-1</f>
        <v>0</v>
      </c>
      <c r="AK95" s="34">
        <f>SUM(AK91:AK94)*-1</f>
        <v>0</v>
      </c>
      <c r="AL95" s="34">
        <f>SUM(AL91:AL94)*-1</f>
        <v>0</v>
      </c>
      <c r="AM95" s="34">
        <f>SUM(AM91:AM94)*-1</f>
        <v>0</v>
      </c>
      <c r="AN95" s="34">
        <f>SUM(AN91:AN94)*-1</f>
        <v>0</v>
      </c>
      <c r="AO95" s="34">
        <f>SUM(AO91:AO94)*-1</f>
        <v>0</v>
      </c>
      <c r="AP95" s="35">
        <f>SUM(AP91:AP94)*-1</f>
        <v>0</v>
      </c>
    </row>
    <row r="97" spans="1:42" s="62" customFormat="1" x14ac:dyDescent="0.2">
      <c r="A97" s="60" t="s">
        <v>69</v>
      </c>
      <c r="B97" s="61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4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4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4"/>
    </row>
    <row r="98" spans="1:42" s="65" customFormat="1" x14ac:dyDescent="0.2">
      <c r="A98" s="65" t="s">
        <v>70</v>
      </c>
      <c r="B98" s="66"/>
      <c r="C98" s="67" t="str">
        <f>"WR"</f>
        <v>WR</v>
      </c>
      <c r="D98" s="65">
        <f>IF(D10=0,0,(ABS(D42)/D10))</f>
        <v>0</v>
      </c>
      <c r="E98" s="65">
        <f>IF(E10=0,0,(ABS(E42)/E10))</f>
        <v>0</v>
      </c>
      <c r="F98" s="65">
        <f>IF(F10=0,0,(ABS(F42)/F10))</f>
        <v>0</v>
      </c>
      <c r="G98" s="65">
        <f>IF(G10=0,0,(ABS(G42)/G10))</f>
        <v>0</v>
      </c>
      <c r="H98" s="65">
        <f>IF(H10=0,0,(ABS(H42)/H10))</f>
        <v>0</v>
      </c>
      <c r="I98" s="65">
        <f>IF(I10=0,0,(ABS(I42)/I10))</f>
        <v>0</v>
      </c>
      <c r="J98" s="65">
        <f>IF(J10=0,0,(ABS(J42)/J10))</f>
        <v>0</v>
      </c>
      <c r="K98" s="65">
        <f>IF(K10=0,0,(ABS(K42)/K10))</f>
        <v>0</v>
      </c>
      <c r="L98" s="65">
        <f>IF(L10=0,0,(ABS(L42)/L10))</f>
        <v>0</v>
      </c>
      <c r="M98" s="65">
        <f>IF(M10=0,0,(ABS(M42)/M10))</f>
        <v>0.35440005386880818</v>
      </c>
      <c r="N98" s="65">
        <f>IF(N10=0,0,(ABS(N42)/N10))</f>
        <v>0.36750924285745784</v>
      </c>
      <c r="O98" s="65">
        <f>IF(O10=0,0,(ABS(O42)/O10))</f>
        <v>4.768858211353888E-2</v>
      </c>
      <c r="P98" s="68">
        <f>IF(P10=0,0,(ABS(P42)/P10))</f>
        <v>0.11315600781078203</v>
      </c>
      <c r="Q98" s="65">
        <f>IF(Q10=0,0,(ABS(Q42)/Q10))</f>
        <v>0.42467533570585292</v>
      </c>
      <c r="R98" s="65">
        <f>IF(R10=0,0,(ABS(R42)/R10))</f>
        <v>0.37227171367837958</v>
      </c>
      <c r="S98" s="65">
        <f>IF(S10=0,0,(ABS(S42)/S10))</f>
        <v>0.45231881239172622</v>
      </c>
      <c r="T98" s="65">
        <f>IF(T10=0,0,(ABS(T42)/T10))</f>
        <v>3.2499187520311992</v>
      </c>
      <c r="U98" s="69">
        <f>IF(U10=0,0,(ABS(U42)/U10))</f>
        <v>0</v>
      </c>
      <c r="V98" s="65">
        <f>IF(V10=0,0,(ABS(V42)/V10))</f>
        <v>0</v>
      </c>
      <c r="W98" s="65">
        <f>IF(W10=0,0,(ABS(W42)/W10))</f>
        <v>0</v>
      </c>
      <c r="X98" s="65">
        <f>IF(X10=0,0,(ABS(X42)/X10))</f>
        <v>0</v>
      </c>
      <c r="Y98" s="65">
        <f>IF(Y10=0,0,(ABS(Y42)/Y10))</f>
        <v>0</v>
      </c>
      <c r="Z98" s="65">
        <f>IF(Z10=0,0,(ABS(Z42)/Z10))</f>
        <v>0</v>
      </c>
      <c r="AA98" s="65">
        <f>IF(AA10=0,0,(ABS(AA42)/AA10))</f>
        <v>0</v>
      </c>
      <c r="AB98" s="65">
        <f>IF(AB10=0,0,(ABS(AB42)/AB10))</f>
        <v>0</v>
      </c>
      <c r="AC98" s="68">
        <f>IF(AC10=0,0,(ABS(AC42)/AC10))</f>
        <v>0.52913692476202068</v>
      </c>
      <c r="AD98" s="65">
        <f>IF(AD10=0,0,(ABS(AD42)/AD10))</f>
        <v>0</v>
      </c>
      <c r="AE98" s="65">
        <f>IF(AE10=0,0,(ABS(AE42)/AE10))</f>
        <v>0</v>
      </c>
      <c r="AF98" s="65">
        <f>IF(AF10=0,0,(ABS(AF42)/AF10))</f>
        <v>0</v>
      </c>
      <c r="AG98" s="65">
        <f>IF(AG10=0,0,(ABS(AG42)/AG10))</f>
        <v>0</v>
      </c>
      <c r="AH98" s="65">
        <f>IF(AH10=0,0,(ABS(AH42)/AH10))</f>
        <v>0</v>
      </c>
      <c r="AI98" s="65">
        <f>IF(AI10=0,0,(ABS(AI42)/AI10))</f>
        <v>0</v>
      </c>
      <c r="AJ98" s="65">
        <f>IF(AJ10=0,0,(ABS(AJ42)/AJ10))</f>
        <v>0</v>
      </c>
      <c r="AK98" s="65">
        <f>IF(AK10=0,0,(ABS(AK42)/AK10))</f>
        <v>0</v>
      </c>
      <c r="AL98" s="65">
        <f>IF(AL10=0,0,(ABS(AL42)/AL10))</f>
        <v>0</v>
      </c>
      <c r="AM98" s="65">
        <f>IF(AM10=0,0,(ABS(AM42)/AM10))</f>
        <v>0</v>
      </c>
      <c r="AN98" s="65">
        <f>IF(AN10=0,0,(ABS(AN42)/AN10))</f>
        <v>0</v>
      </c>
      <c r="AO98" s="65">
        <f>IF(AO10=0,0,(ABS(AO42)/AO10))</f>
        <v>0</v>
      </c>
      <c r="AP98" s="68">
        <f>IF(AP10=0,0,(ABS(AP42)/AP10))</f>
        <v>0</v>
      </c>
    </row>
    <row r="99" spans="1:42" s="70" customFormat="1" ht="12" thickBot="1" x14ac:dyDescent="0.25">
      <c r="A99" s="70" t="s">
        <v>71</v>
      </c>
      <c r="B99" s="71"/>
      <c r="C99" s="72" t="str">
        <f>"GM"</f>
        <v>GM</v>
      </c>
      <c r="D99" s="70">
        <f>IF(D10=0,0,(D86/D10))</f>
        <v>0</v>
      </c>
      <c r="E99" s="70">
        <f>IF(E10=0,0,(E86/E10))</f>
        <v>0</v>
      </c>
      <c r="F99" s="70">
        <f>IF(F10=0,0,(F86/F10))</f>
        <v>0</v>
      </c>
      <c r="G99" s="70">
        <f>IF(G10=0,0,(G86/G10))</f>
        <v>0</v>
      </c>
      <c r="H99" s="70">
        <f>IF(H10=0,0,(H86/H10))</f>
        <v>0</v>
      </c>
      <c r="I99" s="70">
        <f>IF(I10=0,0,(I86/I10))</f>
        <v>0</v>
      </c>
      <c r="J99" s="70">
        <f>IF(J10=0,0,(J86/J10))</f>
        <v>0</v>
      </c>
      <c r="K99" s="70">
        <f>IF(K10=0,0,(K86/K10))</f>
        <v>0</v>
      </c>
      <c r="L99" s="70">
        <f>IF(L10=0,0,(L86/L10))</f>
        <v>0</v>
      </c>
      <c r="M99" s="70">
        <f>IF(M10=0,0,(M86/M10))</f>
        <v>0.80507997037215551</v>
      </c>
      <c r="N99" s="70">
        <f>IF(N10=0,0,(N86/N10))</f>
        <v>1.3491337807145851</v>
      </c>
      <c r="O99" s="70">
        <f>IF(O10=0,0,(O86/O10))</f>
        <v>0.14170089912052722</v>
      </c>
      <c r="P99" s="73">
        <f>IF(P10=0,0,(P86/P10))</f>
        <v>0.33622685818195258</v>
      </c>
      <c r="Q99" s="70">
        <f>IF(Q10=0,0,(Q86/Q10))</f>
        <v>0.18249997876623314</v>
      </c>
      <c r="R99" s="70">
        <f>IF(R10=0,0,(R86/R10))</f>
        <v>0.92554565726432414</v>
      </c>
      <c r="S99" s="70">
        <f>IF(S10=0,0,(S86/S10))</f>
        <v>-0.100374067657848</v>
      </c>
      <c r="T99" s="70">
        <f>IF(T10=0,0,(T86/T10))</f>
        <v>-1.8103347416314592</v>
      </c>
      <c r="U99" s="74">
        <f>IF(U10=0,0,(U86/U10))</f>
        <v>0</v>
      </c>
      <c r="V99" s="70">
        <f>IF(V10=0,0,(V86/V10))</f>
        <v>0</v>
      </c>
      <c r="W99" s="70">
        <f>IF(W10=0,0,(W86/W10))</f>
        <v>0</v>
      </c>
      <c r="X99" s="70">
        <f>IF(X10=0,0,(X86/X10))</f>
        <v>0</v>
      </c>
      <c r="Y99" s="70">
        <f>IF(Y10=0,0,(Y86/Y10))</f>
        <v>0</v>
      </c>
      <c r="Z99" s="70">
        <f>IF(Z10=0,0,(Z86/Z10))</f>
        <v>0</v>
      </c>
      <c r="AA99" s="70">
        <f>IF(AA10=0,0,(AA86/AA10))</f>
        <v>0</v>
      </c>
      <c r="AB99" s="70">
        <f>IF(AB10=0,0,(AB86/AB10))</f>
        <v>0</v>
      </c>
      <c r="AC99" s="73">
        <f>IF(AC10=0,0,(AC86/AC10))</f>
        <v>0.28269140205410953</v>
      </c>
      <c r="AD99" s="70">
        <f>IF(AD10=0,0,(AD86/AD10))</f>
        <v>0</v>
      </c>
      <c r="AE99" s="70">
        <f>IF(AE10=0,0,(AE86/AE10))</f>
        <v>0</v>
      </c>
      <c r="AF99" s="70">
        <f>IF(AF10=0,0,(AF86/AF10))</f>
        <v>0</v>
      </c>
      <c r="AG99" s="70">
        <f>IF(AG10=0,0,(AG86/AG10))</f>
        <v>0</v>
      </c>
      <c r="AH99" s="70">
        <f>IF(AH10=0,0,(AH86/AH10))</f>
        <v>0</v>
      </c>
      <c r="AI99" s="70">
        <f>IF(AI10=0,0,(AI86/AI10))</f>
        <v>0</v>
      </c>
      <c r="AJ99" s="70">
        <f>IF(AJ10=0,0,(AJ86/AJ10))</f>
        <v>0</v>
      </c>
      <c r="AK99" s="70">
        <f>IF(AK10=0,0,(AK86/AK10))</f>
        <v>0</v>
      </c>
      <c r="AL99" s="70">
        <f>IF(AL10=0,0,(AL86/AL10))</f>
        <v>0</v>
      </c>
      <c r="AM99" s="70">
        <f>IF(AM10=0,0,(AM86/AM10))</f>
        <v>0</v>
      </c>
      <c r="AN99" s="70">
        <f>IF(AN10=0,0,(AN86/AN10))</f>
        <v>0</v>
      </c>
      <c r="AO99" s="70">
        <f>IF(AO10=0,0,(AO86/AO10))</f>
        <v>0</v>
      </c>
      <c r="AP99" s="73">
        <f>IF(AP10=0,0,(AP86/AP10))</f>
        <v>0</v>
      </c>
    </row>
    <row r="100" spans="1:42" ht="12" thickTop="1" x14ac:dyDescent="0.2"/>
    <row r="101" spans="1:42" s="79" customFormat="1" x14ac:dyDescent="0.2">
      <c r="A101" s="75" t="s">
        <v>72</v>
      </c>
      <c r="B101" s="76"/>
      <c r="C101" s="75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8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8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8"/>
    </row>
    <row r="102" spans="1:42" x14ac:dyDescent="0.2">
      <c r="A102" s="3" t="s">
        <v>73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8267.2999999999993</v>
      </c>
      <c r="N102" s="23">
        <v>5371.33</v>
      </c>
      <c r="O102" s="23">
        <v>6484.49</v>
      </c>
      <c r="P102" s="5">
        <f>O102</f>
        <v>6484.49</v>
      </c>
      <c r="Q102" s="23">
        <v>2483.27</v>
      </c>
      <c r="R102" s="23">
        <v>8852.25</v>
      </c>
      <c r="S102" s="23">
        <v>8672.8700000000008</v>
      </c>
      <c r="T102" s="23">
        <v>7111.32</v>
      </c>
      <c r="U102" s="24">
        <v>7111.32</v>
      </c>
      <c r="V102" s="23">
        <v>7111.32</v>
      </c>
      <c r="W102" s="23">
        <v>7111.32</v>
      </c>
      <c r="X102" s="23">
        <v>7111.32</v>
      </c>
      <c r="Y102" s="23">
        <v>7111.32</v>
      </c>
      <c r="Z102" s="23">
        <v>7111.32</v>
      </c>
      <c r="AA102" s="23">
        <v>7111.32</v>
      </c>
      <c r="AB102" s="23">
        <v>7111.32</v>
      </c>
      <c r="AC102" s="5">
        <f>AB102</f>
        <v>7111.32</v>
      </c>
    </row>
    <row r="103" spans="1:42" x14ac:dyDescent="0.2">
      <c r="A103" s="3" t="s">
        <v>113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586</v>
      </c>
      <c r="N103" s="23">
        <v>694.98</v>
      </c>
      <c r="O103" s="23">
        <v>543.24</v>
      </c>
      <c r="P103" s="5">
        <f>O103</f>
        <v>543.24</v>
      </c>
      <c r="Q103" s="23">
        <v>468.93</v>
      </c>
      <c r="R103" s="23">
        <v>572.38</v>
      </c>
      <c r="S103" s="23">
        <v>525.38</v>
      </c>
      <c r="T103" s="23">
        <v>494.62</v>
      </c>
      <c r="U103" s="24">
        <v>494.62</v>
      </c>
      <c r="V103" s="23">
        <v>494.62</v>
      </c>
      <c r="W103" s="23">
        <v>494.62</v>
      </c>
      <c r="X103" s="23">
        <v>494.62</v>
      </c>
      <c r="Y103" s="23">
        <v>494.62</v>
      </c>
      <c r="Z103" s="23">
        <v>494.62</v>
      </c>
      <c r="AA103" s="23">
        <v>494.62</v>
      </c>
      <c r="AB103" s="23">
        <v>494.62</v>
      </c>
      <c r="AC103" s="5">
        <f>AB103</f>
        <v>494.62</v>
      </c>
    </row>
    <row r="104" spans="1:42" x14ac:dyDescent="0.2">
      <c r="A104" s="3" t="s">
        <v>74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25000</v>
      </c>
      <c r="N104" s="23">
        <v>24895</v>
      </c>
      <c r="O104" s="23">
        <v>24790</v>
      </c>
      <c r="P104" s="5">
        <f>O104</f>
        <v>24790</v>
      </c>
      <c r="Q104" s="23">
        <v>19685</v>
      </c>
      <c r="R104" s="23">
        <v>24580</v>
      </c>
      <c r="S104" s="23">
        <v>24475</v>
      </c>
      <c r="T104" s="23">
        <v>25370</v>
      </c>
      <c r="U104" s="24">
        <v>25370</v>
      </c>
      <c r="V104" s="23">
        <v>25370</v>
      </c>
      <c r="W104" s="23">
        <v>25370</v>
      </c>
      <c r="X104" s="23">
        <v>25370</v>
      </c>
      <c r="Y104" s="23">
        <v>25370</v>
      </c>
      <c r="Z104" s="23">
        <v>25370</v>
      </c>
      <c r="AA104" s="23">
        <v>25370</v>
      </c>
      <c r="AB104" s="23">
        <v>25370</v>
      </c>
      <c r="AC104" s="5">
        <f>AB104</f>
        <v>25370</v>
      </c>
    </row>
    <row r="105" spans="1:42" s="40" customFormat="1" ht="12" thickBot="1" x14ac:dyDescent="0.25">
      <c r="A105" s="40" t="s">
        <v>75</v>
      </c>
      <c r="B105" s="41"/>
      <c r="D105" s="42">
        <f>SUM(D102:D104)</f>
        <v>0</v>
      </c>
      <c r="E105" s="42">
        <f>SUM(E102:E104)</f>
        <v>0</v>
      </c>
      <c r="F105" s="42">
        <f>SUM(F102:F104)</f>
        <v>0</v>
      </c>
      <c r="G105" s="42">
        <f>SUM(G102:G104)</f>
        <v>0</v>
      </c>
      <c r="H105" s="42">
        <f>SUM(H102:H104)</f>
        <v>0</v>
      </c>
      <c r="I105" s="42">
        <f>SUM(I102:I104)</f>
        <v>0</v>
      </c>
      <c r="J105" s="42">
        <f>SUM(J102:J104)</f>
        <v>0</v>
      </c>
      <c r="K105" s="42">
        <f>SUM(K102:K104)</f>
        <v>0</v>
      </c>
      <c r="L105" s="42">
        <f>SUM(L102:L104)</f>
        <v>0</v>
      </c>
      <c r="M105" s="42">
        <f>SUM(M102:M104)</f>
        <v>33853.300000000003</v>
      </c>
      <c r="N105" s="42">
        <f>SUM(N102:N104)</f>
        <v>30961.309999999998</v>
      </c>
      <c r="O105" s="42">
        <f>SUM(O102:O104)</f>
        <v>31817.73</v>
      </c>
      <c r="P105" s="43">
        <f>SUM(P102:P104)</f>
        <v>31817.73</v>
      </c>
      <c r="Q105" s="42">
        <f>SUM(Q102:Q104)</f>
        <v>22637.200000000001</v>
      </c>
      <c r="R105" s="42">
        <f>SUM(R102:R104)</f>
        <v>34004.629999999997</v>
      </c>
      <c r="S105" s="42">
        <f>SUM(S102:S104)</f>
        <v>33673.25</v>
      </c>
      <c r="T105" s="42">
        <f>SUM(T102:T104)</f>
        <v>32975.94</v>
      </c>
      <c r="U105" s="44">
        <f>SUM(U102:U104)</f>
        <v>32975.94</v>
      </c>
      <c r="V105" s="42">
        <f>SUM(V102:V104)</f>
        <v>32975.94</v>
      </c>
      <c r="W105" s="42">
        <f>SUM(W102:W104)</f>
        <v>32975.94</v>
      </c>
      <c r="X105" s="42">
        <f>SUM(X102:X104)</f>
        <v>32975.94</v>
      </c>
      <c r="Y105" s="42">
        <f>SUM(Y102:Y104)</f>
        <v>32975.94</v>
      </c>
      <c r="Z105" s="42">
        <f>SUM(Z102:Z104)</f>
        <v>32975.94</v>
      </c>
      <c r="AA105" s="42">
        <f>SUM(AA102:AA104)</f>
        <v>32975.94</v>
      </c>
      <c r="AB105" s="42">
        <f>SUM(AB102:AB104)</f>
        <v>32975.94</v>
      </c>
      <c r="AC105" s="43">
        <f>SUM(AC102:AC104)</f>
        <v>32975.94</v>
      </c>
      <c r="AD105" s="42">
        <f>SUM(AD102:AD104)</f>
        <v>0</v>
      </c>
      <c r="AE105" s="42">
        <f>SUM(AE102:AE104)</f>
        <v>0</v>
      </c>
      <c r="AF105" s="42">
        <f>SUM(AF102:AF104)</f>
        <v>0</v>
      </c>
      <c r="AG105" s="42">
        <f>SUM(AG102:AG104)</f>
        <v>0</v>
      </c>
      <c r="AH105" s="42">
        <f>SUM(AH102:AH104)</f>
        <v>0</v>
      </c>
      <c r="AI105" s="42">
        <f>SUM(AI102:AI104)</f>
        <v>0</v>
      </c>
      <c r="AJ105" s="42">
        <f>SUM(AJ102:AJ104)</f>
        <v>0</v>
      </c>
      <c r="AK105" s="42">
        <f>SUM(AK102:AK104)</f>
        <v>0</v>
      </c>
      <c r="AL105" s="42">
        <f>SUM(AL102:AL104)</f>
        <v>0</v>
      </c>
      <c r="AM105" s="42">
        <f>SUM(AM102:AM104)</f>
        <v>0</v>
      </c>
      <c r="AN105" s="42">
        <f>SUM(AN102:AN104)</f>
        <v>0</v>
      </c>
      <c r="AO105" s="42">
        <f>SUM(AO102:AO104)</f>
        <v>0</v>
      </c>
      <c r="AP105" s="43">
        <f>SUM(AP102:AP104)</f>
        <v>0</v>
      </c>
    </row>
    <row r="106" spans="1:42" ht="12" thickTop="1" x14ac:dyDescent="0.2"/>
    <row r="107" spans="1:42" s="85" customFormat="1" x14ac:dyDescent="0.2">
      <c r="A107" s="80" t="s">
        <v>76</v>
      </c>
      <c r="B107" s="81"/>
      <c r="C107" s="82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4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4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4"/>
    </row>
    <row r="108" spans="1:42" x14ac:dyDescent="0.2">
      <c r="A108" s="3" t="s">
        <v>77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26512.07</v>
      </c>
      <c r="P108" s="5">
        <f>SUM(D108:O108)</f>
        <v>26512.07</v>
      </c>
      <c r="Q108" s="23">
        <v>0</v>
      </c>
      <c r="R108" s="23">
        <v>0</v>
      </c>
      <c r="S108" s="23">
        <v>7251.78</v>
      </c>
      <c r="T108" s="23">
        <v>0</v>
      </c>
      <c r="U108" s="24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3">
        <v>0</v>
      </c>
      <c r="AB108" s="23">
        <v>0</v>
      </c>
      <c r="AC108" s="5">
        <f>SUM(Q108:AB108)</f>
        <v>7251.78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5">
        <f>SUM(AD108:AO108)</f>
        <v>0</v>
      </c>
    </row>
    <row r="109" spans="1:42" x14ac:dyDescent="0.2">
      <c r="A109" s="3" t="s">
        <v>78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24139.54</v>
      </c>
      <c r="P109" s="5">
        <f>SUM(D109:O109)</f>
        <v>24139.54</v>
      </c>
      <c r="Q109" s="23">
        <v>0</v>
      </c>
      <c r="R109" s="23">
        <v>0</v>
      </c>
      <c r="S109" s="23">
        <v>6127.01</v>
      </c>
      <c r="T109" s="23">
        <v>0</v>
      </c>
      <c r="U109" s="24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5">
        <f>SUM(Q109:AB109)</f>
        <v>6127.01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5">
        <f>SUM(AD109:AO109)</f>
        <v>0</v>
      </c>
    </row>
    <row r="110" spans="1:42" x14ac:dyDescent="0.2">
      <c r="A110" s="3" t="s">
        <v>79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5">
        <f>SUM(D110:O110)</f>
        <v>0</v>
      </c>
      <c r="Q110" s="23">
        <v>0</v>
      </c>
      <c r="R110" s="23">
        <v>0</v>
      </c>
      <c r="S110" s="23">
        <v>0</v>
      </c>
      <c r="T110" s="23">
        <v>0</v>
      </c>
      <c r="U110" s="24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5">
        <f>SUM(Q110:AB110)</f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5">
        <f>SUM(AD110:AO110)</f>
        <v>0</v>
      </c>
    </row>
    <row r="111" spans="1:42" x14ac:dyDescent="0.2">
      <c r="A111" s="3" t="s">
        <v>80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5">
        <f>SUM(D111:O111)</f>
        <v>0</v>
      </c>
      <c r="Q111" s="23">
        <v>0</v>
      </c>
      <c r="R111" s="23">
        <v>0</v>
      </c>
      <c r="S111" s="23">
        <v>0</v>
      </c>
      <c r="T111" s="23">
        <v>0</v>
      </c>
      <c r="U111" s="24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0</v>
      </c>
      <c r="AC111" s="5">
        <f>SUM(Q111:AB111)</f>
        <v>0</v>
      </c>
      <c r="AD111" s="23">
        <v>0</v>
      </c>
      <c r="AE111" s="23">
        <v>0</v>
      </c>
      <c r="AF111" s="23">
        <v>0</v>
      </c>
      <c r="AG111" s="23">
        <v>0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5">
        <f>SUM(AD111:AO111)</f>
        <v>0</v>
      </c>
    </row>
    <row r="112" spans="1:42" x14ac:dyDescent="0.2">
      <c r="A112" s="3" t="s">
        <v>81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5302.4139999999998</v>
      </c>
      <c r="P112" s="5">
        <f>SUM(D112:O112)</f>
        <v>5302.4139999999998</v>
      </c>
      <c r="Q112" s="23">
        <v>0</v>
      </c>
      <c r="R112" s="23">
        <v>0</v>
      </c>
      <c r="S112" s="23">
        <v>1450.356</v>
      </c>
      <c r="T112" s="23">
        <v>0</v>
      </c>
      <c r="U112" s="24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5">
        <f>SUM(Q112:AB112)</f>
        <v>1450.356</v>
      </c>
      <c r="AD112" s="23">
        <v>0</v>
      </c>
      <c r="AE112" s="23">
        <v>0</v>
      </c>
      <c r="AF112" s="23">
        <v>0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5">
        <f>SUM(AD112:AO112)</f>
        <v>0</v>
      </c>
    </row>
    <row r="113" spans="1:42" x14ac:dyDescent="0.2">
      <c r="A113" s="3" t="s">
        <v>82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3777.2179999999998</v>
      </c>
      <c r="P113" s="5">
        <f>SUM(D113:O113)</f>
        <v>3777.2179999999998</v>
      </c>
      <c r="Q113" s="23">
        <v>0</v>
      </c>
      <c r="R113" s="23">
        <v>0</v>
      </c>
      <c r="S113" s="23">
        <v>123.372</v>
      </c>
      <c r="T113" s="23">
        <v>0</v>
      </c>
      <c r="U113" s="24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5">
        <f>SUM(Q113:AB113)</f>
        <v>123.372</v>
      </c>
      <c r="AD113" s="23">
        <v>0</v>
      </c>
      <c r="AE113" s="23">
        <v>0</v>
      </c>
      <c r="AF113" s="23">
        <v>0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5">
        <f>SUM(AD113:AO113)</f>
        <v>0</v>
      </c>
    </row>
    <row r="114" spans="1:42" x14ac:dyDescent="0.2">
      <c r="A114" s="3" t="s">
        <v>83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5">
        <f>SUM(D114:O114)</f>
        <v>0</v>
      </c>
      <c r="Q114" s="23">
        <v>0</v>
      </c>
      <c r="R114" s="23">
        <v>0</v>
      </c>
      <c r="S114" s="23">
        <v>0</v>
      </c>
      <c r="T114" s="23">
        <v>0</v>
      </c>
      <c r="U114" s="24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0</v>
      </c>
      <c r="AC114" s="5">
        <f>SUM(Q114:AB114)</f>
        <v>0</v>
      </c>
      <c r="AD114" s="23">
        <v>0</v>
      </c>
      <c r="AE114" s="23">
        <v>0</v>
      </c>
      <c r="AF114" s="23">
        <v>0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5">
        <f>SUM(AD114:AO114)</f>
        <v>0</v>
      </c>
    </row>
    <row r="115" spans="1:42" x14ac:dyDescent="0.2">
      <c r="A115" s="3" t="s">
        <v>84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5">
        <f>SUM(D115:O115)</f>
        <v>0</v>
      </c>
      <c r="Q115" s="23">
        <v>0</v>
      </c>
      <c r="R115" s="23">
        <v>0</v>
      </c>
      <c r="S115" s="23">
        <v>0</v>
      </c>
      <c r="T115" s="23">
        <v>0</v>
      </c>
      <c r="U115" s="24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5">
        <f>SUM(Q115:AB115)</f>
        <v>0</v>
      </c>
      <c r="AD115" s="23">
        <v>0</v>
      </c>
      <c r="AE115" s="23">
        <v>0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5">
        <f>SUM(AD115:AO115)</f>
        <v>0</v>
      </c>
    </row>
    <row r="116" spans="1:42" x14ac:dyDescent="0.2">
      <c r="A116" s="3" t="s">
        <v>85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5">
        <f>SUM(D116:O116)</f>
        <v>0</v>
      </c>
      <c r="Q116" s="23">
        <v>0</v>
      </c>
      <c r="R116" s="23">
        <v>0</v>
      </c>
      <c r="S116" s="23">
        <v>0</v>
      </c>
      <c r="T116" s="23">
        <v>0</v>
      </c>
      <c r="U116" s="24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5">
        <f>SUM(Q116:AB116)</f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0</v>
      </c>
      <c r="AP116" s="5">
        <f>SUM(AD116:AO116)</f>
        <v>0</v>
      </c>
    </row>
    <row r="117" spans="1:42" s="88" customFormat="1" ht="12" thickBot="1" x14ac:dyDescent="0.25">
      <c r="A117" s="40" t="s">
        <v>86</v>
      </c>
      <c r="B117" s="41"/>
      <c r="C117" s="40"/>
      <c r="D117" s="86">
        <v>0</v>
      </c>
      <c r="E117" s="86">
        <v>0</v>
      </c>
      <c r="F117" s="86">
        <v>0</v>
      </c>
      <c r="G117" s="86">
        <v>0</v>
      </c>
      <c r="H117" s="86">
        <v>0</v>
      </c>
      <c r="I117" s="86">
        <v>0</v>
      </c>
      <c r="J117" s="86">
        <v>0</v>
      </c>
      <c r="K117" s="86">
        <v>0</v>
      </c>
      <c r="L117" s="86">
        <v>0</v>
      </c>
      <c r="M117" s="86">
        <v>0</v>
      </c>
      <c r="N117" s="86">
        <v>0</v>
      </c>
      <c r="O117" s="86">
        <v>1525.1959999999999</v>
      </c>
      <c r="P117" s="43">
        <f>SUM(D117:O117)</f>
        <v>1525.1959999999999</v>
      </c>
      <c r="Q117" s="86">
        <v>0</v>
      </c>
      <c r="R117" s="86">
        <v>0</v>
      </c>
      <c r="S117" s="86">
        <v>1326.9839999999999</v>
      </c>
      <c r="T117" s="86">
        <v>0</v>
      </c>
      <c r="U117" s="87">
        <v>0</v>
      </c>
      <c r="V117" s="86">
        <v>0</v>
      </c>
      <c r="W117" s="86">
        <v>0</v>
      </c>
      <c r="X117" s="86">
        <v>0</v>
      </c>
      <c r="Y117" s="86">
        <v>0</v>
      </c>
      <c r="Z117" s="86">
        <v>0</v>
      </c>
      <c r="AA117" s="86">
        <v>0</v>
      </c>
      <c r="AB117" s="86">
        <v>0</v>
      </c>
      <c r="AC117" s="43">
        <f>SUM(Q117:AB117)</f>
        <v>1326.9839999999999</v>
      </c>
      <c r="AD117" s="86">
        <v>0</v>
      </c>
      <c r="AE117" s="86">
        <v>0</v>
      </c>
      <c r="AF117" s="86">
        <v>0</v>
      </c>
      <c r="AG117" s="86">
        <v>0</v>
      </c>
      <c r="AH117" s="86">
        <v>0</v>
      </c>
      <c r="AI117" s="86">
        <v>0</v>
      </c>
      <c r="AJ117" s="86">
        <v>0</v>
      </c>
      <c r="AK117" s="86">
        <v>0</v>
      </c>
      <c r="AL117" s="86">
        <v>0</v>
      </c>
      <c r="AM117" s="86">
        <v>0</v>
      </c>
      <c r="AN117" s="86">
        <v>0</v>
      </c>
      <c r="AO117" s="86">
        <v>0</v>
      </c>
      <c r="AP117" s="43">
        <f>SUM(AD117:AO117)</f>
        <v>0</v>
      </c>
    </row>
    <row r="118" spans="1:42" ht="12" thickTop="1" x14ac:dyDescent="0.2"/>
    <row r="119" spans="1:42" s="85" customFormat="1" x14ac:dyDescent="0.2">
      <c r="A119" s="80" t="s">
        <v>87</v>
      </c>
      <c r="B119" s="81"/>
      <c r="C119" s="82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4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4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4"/>
    </row>
    <row r="120" spans="1:42" x14ac:dyDescent="0.2">
      <c r="A120" s="3" t="s">
        <v>77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2821.67</v>
      </c>
      <c r="N120" s="23">
        <v>2721.02</v>
      </c>
      <c r="O120" s="23">
        <v>20969.38</v>
      </c>
      <c r="P120" s="5">
        <f>SUM(D120:O120)</f>
        <v>26512.07</v>
      </c>
      <c r="Q120" s="23">
        <v>2354.7399999999998</v>
      </c>
      <c r="R120" s="23">
        <v>2686.21</v>
      </c>
      <c r="S120" s="23">
        <v>2210.83</v>
      </c>
      <c r="T120" s="23">
        <v>307.7</v>
      </c>
      <c r="U120" s="24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5">
        <f>SUM(Q120:AB120)</f>
        <v>7559.48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5">
        <f>SUM(AD120:AO120)</f>
        <v>0</v>
      </c>
    </row>
    <row r="121" spans="1:42" x14ac:dyDescent="0.2">
      <c r="A121" s="3" t="s">
        <v>78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1923.9</v>
      </c>
      <c r="N121" s="23">
        <v>4504.92</v>
      </c>
      <c r="O121" s="23">
        <v>17710.72</v>
      </c>
      <c r="P121" s="5">
        <f>SUM(D121:O121)</f>
        <v>24139.54</v>
      </c>
      <c r="Q121" s="23">
        <v>2012.52</v>
      </c>
      <c r="R121" s="23">
        <v>2070.94</v>
      </c>
      <c r="S121" s="23">
        <v>2043.55</v>
      </c>
      <c r="T121" s="23">
        <v>1094</v>
      </c>
      <c r="U121" s="24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5">
        <f>SUM(Q121:AB121)</f>
        <v>7221.01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5">
        <f>SUM(AD121:AO121)</f>
        <v>0</v>
      </c>
    </row>
    <row r="122" spans="1:42" x14ac:dyDescent="0.2">
      <c r="A122" s="3" t="s">
        <v>79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5">
        <f>SUM(D122:O122)</f>
        <v>0</v>
      </c>
      <c r="Q122" s="23">
        <v>0</v>
      </c>
      <c r="R122" s="23">
        <v>0</v>
      </c>
      <c r="S122" s="23">
        <v>0</v>
      </c>
      <c r="T122" s="23">
        <v>0</v>
      </c>
      <c r="U122" s="24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5">
        <f>SUM(Q122:AB122)</f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5">
        <f>SUM(AD122:AO122)</f>
        <v>0</v>
      </c>
    </row>
    <row r="123" spans="1:42" x14ac:dyDescent="0.2">
      <c r="A123" s="3" t="s">
        <v>80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5">
        <f>SUM(D123:O123)</f>
        <v>0</v>
      </c>
      <c r="Q123" s="23">
        <v>0</v>
      </c>
      <c r="R123" s="23">
        <v>0</v>
      </c>
      <c r="S123" s="23">
        <v>0</v>
      </c>
      <c r="T123" s="23">
        <v>0</v>
      </c>
      <c r="U123" s="24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5">
        <f>SUM(Q123:AB123)</f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5">
        <f>SUM(AD123:AO123)</f>
        <v>0</v>
      </c>
    </row>
    <row r="124" spans="1:42" x14ac:dyDescent="0.2">
      <c r="A124" s="3" t="s">
        <v>81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564.33399999999995</v>
      </c>
      <c r="N124" s="23">
        <v>544.20399999999995</v>
      </c>
      <c r="O124" s="23">
        <v>4193.8760000000002</v>
      </c>
      <c r="P124" s="5">
        <f>SUM(D124:O124)</f>
        <v>5302.4140000000007</v>
      </c>
      <c r="Q124" s="23">
        <v>470.94799999999998</v>
      </c>
      <c r="R124" s="23">
        <v>537.24199999999996</v>
      </c>
      <c r="S124" s="23">
        <v>442.166</v>
      </c>
      <c r="T124" s="23">
        <v>61.54</v>
      </c>
      <c r="U124" s="24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5">
        <f>SUM(Q124:AB124)</f>
        <v>1511.896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5">
        <f>SUM(AD124:AO124)</f>
        <v>0</v>
      </c>
    </row>
    <row r="125" spans="1:42" x14ac:dyDescent="0.2">
      <c r="A125" s="3" t="s">
        <v>82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38.799999999999997</v>
      </c>
      <c r="N125" s="23">
        <v>547.29399999999998</v>
      </c>
      <c r="O125" s="23">
        <v>3191.1239999999998</v>
      </c>
      <c r="P125" s="5">
        <f>SUM(D125:O125)</f>
        <v>3777.2179999999998</v>
      </c>
      <c r="Q125" s="23">
        <v>38.704000000000001</v>
      </c>
      <c r="R125" s="23">
        <v>45.438000000000002</v>
      </c>
      <c r="S125" s="23">
        <v>39.229999999999997</v>
      </c>
      <c r="T125" s="23">
        <v>18.8</v>
      </c>
      <c r="U125" s="24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5">
        <f>SUM(Q125:AB125)</f>
        <v>142.172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5">
        <f>SUM(AD125:AO125)</f>
        <v>0</v>
      </c>
    </row>
    <row r="126" spans="1:42" x14ac:dyDescent="0.2">
      <c r="A126" s="3" t="s">
        <v>83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5">
        <f>SUM(D126:O126)</f>
        <v>0</v>
      </c>
      <c r="Q126" s="23">
        <v>0</v>
      </c>
      <c r="R126" s="23">
        <v>0</v>
      </c>
      <c r="S126" s="23">
        <v>0</v>
      </c>
      <c r="T126" s="23">
        <v>0</v>
      </c>
      <c r="U126" s="24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5">
        <f>SUM(Q126:AB126)</f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5">
        <f>SUM(AD126:AO126)</f>
        <v>0</v>
      </c>
    </row>
    <row r="127" spans="1:42" x14ac:dyDescent="0.2">
      <c r="A127" s="3" t="s">
        <v>84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5">
        <f>SUM(D127:O127)</f>
        <v>0</v>
      </c>
      <c r="Q127" s="23">
        <v>0</v>
      </c>
      <c r="R127" s="23">
        <v>0</v>
      </c>
      <c r="S127" s="23">
        <v>0</v>
      </c>
      <c r="T127" s="23">
        <v>0</v>
      </c>
      <c r="U127" s="24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5">
        <f>SUM(Q127:AB127)</f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5">
        <f>SUM(AD127:AO127)</f>
        <v>0</v>
      </c>
    </row>
    <row r="128" spans="1:42" s="88" customFormat="1" ht="12" thickBot="1" x14ac:dyDescent="0.25">
      <c r="A128" s="40" t="s">
        <v>86</v>
      </c>
      <c r="B128" s="41"/>
      <c r="C128" s="40"/>
      <c r="D128" s="86">
        <v>0</v>
      </c>
      <c r="E128" s="86">
        <v>0</v>
      </c>
      <c r="F128" s="86">
        <v>0</v>
      </c>
      <c r="G128" s="86">
        <v>0</v>
      </c>
      <c r="H128" s="86">
        <v>0</v>
      </c>
      <c r="I128" s="86">
        <v>0</v>
      </c>
      <c r="J128" s="86">
        <v>0</v>
      </c>
      <c r="K128" s="86">
        <v>0</v>
      </c>
      <c r="L128" s="86">
        <v>0</v>
      </c>
      <c r="M128" s="86">
        <v>525.53399999999999</v>
      </c>
      <c r="N128" s="86">
        <v>-3.09</v>
      </c>
      <c r="O128" s="86">
        <v>1002.752</v>
      </c>
      <c r="P128" s="43">
        <f>SUM(D128:O128)</f>
        <v>1525.1959999999999</v>
      </c>
      <c r="Q128" s="86">
        <v>432.24400000000003</v>
      </c>
      <c r="R128" s="86">
        <v>491.80399999999997</v>
      </c>
      <c r="S128" s="86">
        <v>402.93599999999998</v>
      </c>
      <c r="T128" s="86">
        <v>42.74</v>
      </c>
      <c r="U128" s="87">
        <v>0</v>
      </c>
      <c r="V128" s="86">
        <v>0</v>
      </c>
      <c r="W128" s="86">
        <v>0</v>
      </c>
      <c r="X128" s="86">
        <v>0</v>
      </c>
      <c r="Y128" s="86">
        <v>0</v>
      </c>
      <c r="Z128" s="86">
        <v>0</v>
      </c>
      <c r="AA128" s="86">
        <v>0</v>
      </c>
      <c r="AB128" s="86">
        <v>0</v>
      </c>
      <c r="AC128" s="43">
        <f>SUM(Q128:AB128)</f>
        <v>1369.7239999999999</v>
      </c>
      <c r="AD128" s="86">
        <v>0</v>
      </c>
      <c r="AE128" s="86">
        <v>0</v>
      </c>
      <c r="AF128" s="86">
        <v>0</v>
      </c>
      <c r="AG128" s="86">
        <v>0</v>
      </c>
      <c r="AH128" s="86">
        <v>0</v>
      </c>
      <c r="AI128" s="86">
        <v>0</v>
      </c>
      <c r="AJ128" s="86">
        <v>0</v>
      </c>
      <c r="AK128" s="86">
        <v>0</v>
      </c>
      <c r="AL128" s="86">
        <v>0</v>
      </c>
      <c r="AM128" s="86">
        <v>0</v>
      </c>
      <c r="AN128" s="86">
        <v>0</v>
      </c>
      <c r="AO128" s="86">
        <v>0</v>
      </c>
      <c r="AP128" s="43">
        <f>SUM(AD128:AO128)</f>
        <v>0</v>
      </c>
    </row>
    <row r="129" spans="1:43" ht="12" thickTop="1" x14ac:dyDescent="0.2"/>
    <row r="130" spans="1:43" s="93" customFormat="1" x14ac:dyDescent="0.2">
      <c r="A130" s="89" t="s">
        <v>88</v>
      </c>
      <c r="B130" s="90"/>
      <c r="C130" s="89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2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2"/>
      <c r="AD130" s="91"/>
      <c r="AE130" s="91"/>
      <c r="AF130" s="91"/>
      <c r="AG130" s="91"/>
      <c r="AH130" s="91"/>
      <c r="AI130" s="91"/>
      <c r="AJ130" s="91"/>
      <c r="AK130" s="91"/>
      <c r="AL130" s="91"/>
      <c r="AM130" s="91"/>
      <c r="AN130" s="91"/>
      <c r="AO130" s="91"/>
      <c r="AP130" s="92"/>
    </row>
    <row r="131" spans="1:43" x14ac:dyDescent="0.2">
      <c r="A131" s="3" t="s">
        <v>114</v>
      </c>
      <c r="B131" s="2" t="s">
        <v>115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120000</v>
      </c>
      <c r="N131" s="23">
        <v>120000</v>
      </c>
      <c r="O131" s="23">
        <v>90000</v>
      </c>
      <c r="P131" s="5">
        <f>O131</f>
        <v>90000</v>
      </c>
      <c r="Q131" s="23">
        <v>90000</v>
      </c>
      <c r="R131" s="23">
        <v>90000</v>
      </c>
      <c r="S131" s="23">
        <v>90000</v>
      </c>
      <c r="T131" s="23">
        <v>90000</v>
      </c>
      <c r="U131" s="24">
        <v>90000</v>
      </c>
      <c r="V131" s="23">
        <v>90000</v>
      </c>
      <c r="W131" s="23">
        <v>90000</v>
      </c>
      <c r="X131" s="23">
        <v>90000</v>
      </c>
      <c r="Y131" s="23">
        <v>90000</v>
      </c>
      <c r="Z131" s="23">
        <v>90000</v>
      </c>
      <c r="AA131" s="23">
        <v>90000</v>
      </c>
      <c r="AB131" s="23">
        <v>90000</v>
      </c>
      <c r="AC131" s="5">
        <f>AB131</f>
        <v>90000</v>
      </c>
    </row>
    <row r="132" spans="1:43" x14ac:dyDescent="0.2">
      <c r="A132" s="3" t="s">
        <v>116</v>
      </c>
      <c r="B132" s="2" t="s">
        <v>117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1000</v>
      </c>
      <c r="O132" s="23">
        <v>750</v>
      </c>
      <c r="P132" s="5">
        <f>O132</f>
        <v>750</v>
      </c>
      <c r="Q132" s="23">
        <v>750</v>
      </c>
      <c r="R132" s="23">
        <v>750</v>
      </c>
      <c r="S132" s="23">
        <v>750</v>
      </c>
      <c r="T132" s="23">
        <v>750</v>
      </c>
      <c r="U132" s="24">
        <v>750</v>
      </c>
      <c r="V132" s="23">
        <v>750</v>
      </c>
      <c r="W132" s="23">
        <v>750</v>
      </c>
      <c r="X132" s="23">
        <v>750</v>
      </c>
      <c r="Y132" s="23">
        <v>750</v>
      </c>
      <c r="Z132" s="23">
        <v>750</v>
      </c>
      <c r="AA132" s="23">
        <v>750</v>
      </c>
      <c r="AB132" s="23">
        <v>750</v>
      </c>
      <c r="AC132" s="5">
        <f>AB132</f>
        <v>750</v>
      </c>
    </row>
    <row r="133" spans="1:43" x14ac:dyDescent="0.2">
      <c r="A133" s="3" t="s">
        <v>118</v>
      </c>
      <c r="B133" s="2" t="s">
        <v>119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2000</v>
      </c>
      <c r="O133" s="23">
        <v>1500</v>
      </c>
      <c r="P133" s="5">
        <f>O133</f>
        <v>1500</v>
      </c>
      <c r="Q133" s="23">
        <v>1500</v>
      </c>
      <c r="R133" s="23">
        <v>1500</v>
      </c>
      <c r="S133" s="23">
        <v>1500</v>
      </c>
      <c r="T133" s="23">
        <v>1500</v>
      </c>
      <c r="U133" s="24">
        <v>1500</v>
      </c>
      <c r="V133" s="23">
        <v>1500</v>
      </c>
      <c r="W133" s="23">
        <v>1500</v>
      </c>
      <c r="X133" s="23">
        <v>1500</v>
      </c>
      <c r="Y133" s="23">
        <v>1500</v>
      </c>
      <c r="Z133" s="23">
        <v>1500</v>
      </c>
      <c r="AA133" s="23">
        <v>1500</v>
      </c>
      <c r="AB133" s="23">
        <v>1500</v>
      </c>
      <c r="AC133" s="5">
        <f>AB133</f>
        <v>1500</v>
      </c>
    </row>
    <row r="134" spans="1:43" x14ac:dyDescent="0.2">
      <c r="A134" s="3" t="s">
        <v>120</v>
      </c>
      <c r="B134" s="2" t="s">
        <v>120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1250</v>
      </c>
      <c r="N134" s="23">
        <v>1000</v>
      </c>
      <c r="O134" s="23">
        <v>1302</v>
      </c>
      <c r="P134" s="5">
        <f>O134</f>
        <v>1302</v>
      </c>
      <c r="Q134" s="23">
        <v>1177</v>
      </c>
      <c r="R134" s="23">
        <v>2777</v>
      </c>
      <c r="S134" s="23">
        <v>2144.2600000000002</v>
      </c>
      <c r="T134" s="23">
        <v>2279.52</v>
      </c>
      <c r="U134" s="24">
        <v>2279.52</v>
      </c>
      <c r="V134" s="23">
        <v>2279.52</v>
      </c>
      <c r="W134" s="23">
        <v>2279.52</v>
      </c>
      <c r="X134" s="23">
        <v>2279.52</v>
      </c>
      <c r="Y134" s="23">
        <v>2279.52</v>
      </c>
      <c r="Z134" s="23">
        <v>2279.52</v>
      </c>
      <c r="AA134" s="23">
        <v>2279.52</v>
      </c>
      <c r="AB134" s="23">
        <v>2279.52</v>
      </c>
      <c r="AC134" s="5">
        <f>AB134</f>
        <v>2279.52</v>
      </c>
    </row>
    <row r="135" spans="1:43" x14ac:dyDescent="0.2">
      <c r="A135" s="3" t="s">
        <v>89</v>
      </c>
      <c r="B135" s="2" t="s">
        <v>90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25000</v>
      </c>
      <c r="N135" s="23">
        <v>24895</v>
      </c>
      <c r="O135" s="23">
        <v>24790</v>
      </c>
      <c r="P135" s="5">
        <f>O135</f>
        <v>24790</v>
      </c>
      <c r="Q135" s="23">
        <v>19685</v>
      </c>
      <c r="R135" s="23">
        <v>24580</v>
      </c>
      <c r="S135" s="23">
        <v>24475</v>
      </c>
      <c r="T135" s="23">
        <v>25370</v>
      </c>
      <c r="U135" s="24">
        <v>25370</v>
      </c>
      <c r="V135" s="23">
        <v>25370</v>
      </c>
      <c r="W135" s="23">
        <v>25370</v>
      </c>
      <c r="X135" s="23">
        <v>25370</v>
      </c>
      <c r="Y135" s="23">
        <v>25370</v>
      </c>
      <c r="Z135" s="23">
        <v>25370</v>
      </c>
      <c r="AA135" s="23">
        <v>25370</v>
      </c>
      <c r="AB135" s="23">
        <v>25370</v>
      </c>
      <c r="AC135" s="5">
        <f>AB135</f>
        <v>25370</v>
      </c>
    </row>
    <row r="136" spans="1:43" x14ac:dyDescent="0.2">
      <c r="A136" s="3" t="s">
        <v>91</v>
      </c>
      <c r="B136" s="2" t="s">
        <v>92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8853.2999999999993</v>
      </c>
      <c r="N136" s="23">
        <v>6066.31</v>
      </c>
      <c r="O136" s="23">
        <v>7027.73</v>
      </c>
      <c r="P136" s="5">
        <f>O136</f>
        <v>7027.73</v>
      </c>
      <c r="Q136" s="23">
        <v>2952.2</v>
      </c>
      <c r="R136" s="23">
        <v>9424.6299999999992</v>
      </c>
      <c r="S136" s="23">
        <v>9198.25</v>
      </c>
      <c r="T136" s="23">
        <v>7605.94</v>
      </c>
      <c r="U136" s="24">
        <v>7605.94</v>
      </c>
      <c r="V136" s="23">
        <v>7605.94</v>
      </c>
      <c r="W136" s="23">
        <v>7605.94</v>
      </c>
      <c r="X136" s="23">
        <v>7605.94</v>
      </c>
      <c r="Y136" s="23">
        <v>7605.94</v>
      </c>
      <c r="Z136" s="23">
        <v>7605.94</v>
      </c>
      <c r="AA136" s="23">
        <v>7605.94</v>
      </c>
      <c r="AB136" s="23">
        <v>7605.94</v>
      </c>
      <c r="AC136" s="5">
        <f>AB136</f>
        <v>7605.94</v>
      </c>
    </row>
    <row r="137" spans="1:43" x14ac:dyDescent="0.2">
      <c r="A137" s="3" t="s">
        <v>91</v>
      </c>
      <c r="B137" s="2" t="s">
        <v>103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2000</v>
      </c>
      <c r="N137" s="23">
        <v>1999.99</v>
      </c>
      <c r="O137" s="23">
        <v>20499.990000000002</v>
      </c>
      <c r="P137" s="5">
        <f>O137</f>
        <v>20499.990000000002</v>
      </c>
      <c r="Q137" s="23">
        <v>20499.990000000002</v>
      </c>
      <c r="R137" s="23">
        <v>1999.99</v>
      </c>
      <c r="S137" s="23">
        <v>1999.99</v>
      </c>
      <c r="T137" s="23">
        <v>1999.99</v>
      </c>
      <c r="U137" s="24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5">
        <f>AB137</f>
        <v>0</v>
      </c>
    </row>
    <row r="138" spans="1:43" x14ac:dyDescent="0.2">
      <c r="A138" s="3" t="s">
        <v>121</v>
      </c>
      <c r="B138" s="2" t="s">
        <v>122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-10000</v>
      </c>
      <c r="N138" s="23">
        <v>-9900</v>
      </c>
      <c r="O138" s="23">
        <v>-9800</v>
      </c>
      <c r="P138" s="5">
        <f>O138</f>
        <v>-9800</v>
      </c>
      <c r="Q138" s="23">
        <v>-9700</v>
      </c>
      <c r="R138" s="23">
        <v>-9600</v>
      </c>
      <c r="S138" s="23">
        <v>-9500</v>
      </c>
      <c r="T138" s="23">
        <v>-9400</v>
      </c>
      <c r="U138" s="24">
        <v>-9400</v>
      </c>
      <c r="V138" s="23">
        <v>-9400</v>
      </c>
      <c r="W138" s="23">
        <v>-9400</v>
      </c>
      <c r="X138" s="23">
        <v>-9400</v>
      </c>
      <c r="Y138" s="23">
        <v>-9400</v>
      </c>
      <c r="Z138" s="23">
        <v>-9400</v>
      </c>
      <c r="AA138" s="23">
        <v>-9400</v>
      </c>
      <c r="AB138" s="23">
        <v>-9400</v>
      </c>
      <c r="AC138" s="5">
        <f>AB138</f>
        <v>-9400</v>
      </c>
    </row>
    <row r="139" spans="1:43" x14ac:dyDescent="0.2">
      <c r="A139" s="3" t="s">
        <v>91</v>
      </c>
      <c r="B139" s="2" t="s">
        <v>104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-799.2</v>
      </c>
      <c r="N139" s="23">
        <v>-799.19</v>
      </c>
      <c r="O139" s="23">
        <v>-17549.189999999999</v>
      </c>
      <c r="P139" s="5">
        <f>O139</f>
        <v>-17549.189999999999</v>
      </c>
      <c r="Q139" s="23">
        <v>-9899.19</v>
      </c>
      <c r="R139" s="23">
        <v>-1010.94</v>
      </c>
      <c r="S139" s="23">
        <v>-1213.3399999999999</v>
      </c>
      <c r="T139" s="23">
        <v>-1213.3399999999999</v>
      </c>
      <c r="U139" s="24">
        <v>-1000</v>
      </c>
      <c r="V139" s="23">
        <v>-1000</v>
      </c>
      <c r="W139" s="23">
        <v>-1000</v>
      </c>
      <c r="X139" s="23">
        <v>-1000</v>
      </c>
      <c r="Y139" s="23">
        <v>-1000</v>
      </c>
      <c r="Z139" s="23">
        <v>-1000</v>
      </c>
      <c r="AA139" s="23">
        <v>-1000</v>
      </c>
      <c r="AB139" s="23">
        <v>-1000</v>
      </c>
      <c r="AC139" s="5">
        <f>AB139</f>
        <v>-1000</v>
      </c>
    </row>
    <row r="140" spans="1:43" s="40" customFormat="1" ht="12" thickBot="1" x14ac:dyDescent="0.25">
      <c r="A140" s="40" t="s">
        <v>93</v>
      </c>
      <c r="B140" s="41"/>
      <c r="D140" s="42">
        <f>SUM(D131:D139)</f>
        <v>0</v>
      </c>
      <c r="E140" s="42">
        <f>SUM(E131:E139)</f>
        <v>0</v>
      </c>
      <c r="F140" s="42">
        <f>SUM(F131:F139)</f>
        <v>0</v>
      </c>
      <c r="G140" s="42">
        <f>SUM(G131:G139)</f>
        <v>0</v>
      </c>
      <c r="H140" s="42">
        <f>SUM(H131:H139)</f>
        <v>0</v>
      </c>
      <c r="I140" s="42">
        <f>SUM(I131:I139)</f>
        <v>0</v>
      </c>
      <c r="J140" s="42">
        <f>SUM(J131:J139)</f>
        <v>0</v>
      </c>
      <c r="K140" s="42">
        <f>SUM(K131:K139)</f>
        <v>0</v>
      </c>
      <c r="L140" s="42">
        <f>SUM(L131:L139)</f>
        <v>0</v>
      </c>
      <c r="M140" s="42">
        <f>SUM(M131:M139)</f>
        <v>146304.09999999998</v>
      </c>
      <c r="N140" s="42">
        <f>SUM(N131:N139)</f>
        <v>146262.10999999999</v>
      </c>
      <c r="O140" s="42">
        <f>SUM(O131:O139)</f>
        <v>118520.53</v>
      </c>
      <c r="P140" s="43">
        <f>O140</f>
        <v>118520.53</v>
      </c>
      <c r="Q140" s="42">
        <f>SUM(Q131:Q139)</f>
        <v>116965</v>
      </c>
      <c r="R140" s="42">
        <f>SUM(R131:R139)</f>
        <v>120420.68000000001</v>
      </c>
      <c r="S140" s="42">
        <f>SUM(S131:S139)</f>
        <v>119354.16</v>
      </c>
      <c r="T140" s="42">
        <f>SUM(T131:T139)</f>
        <v>118892.11000000002</v>
      </c>
      <c r="U140" s="44">
        <f>SUM(U131:U139)</f>
        <v>117105.46</v>
      </c>
      <c r="V140" s="42">
        <f>SUM(V131:V139)</f>
        <v>117105.46</v>
      </c>
      <c r="W140" s="42">
        <f>SUM(W131:W139)</f>
        <v>117105.46</v>
      </c>
      <c r="X140" s="42">
        <f>SUM(X131:X139)</f>
        <v>117105.46</v>
      </c>
      <c r="Y140" s="42">
        <f>SUM(Y131:Y139)</f>
        <v>117105.46</v>
      </c>
      <c r="Z140" s="42">
        <f>SUM(Z131:Z139)</f>
        <v>117105.46</v>
      </c>
      <c r="AA140" s="42">
        <f>SUM(AA131:AA139)</f>
        <v>117105.46</v>
      </c>
      <c r="AB140" s="42">
        <f>SUM(AB131:AB139)</f>
        <v>117105.46</v>
      </c>
      <c r="AC140" s="43">
        <f>AB140</f>
        <v>117105.46</v>
      </c>
      <c r="AD140" s="42">
        <f>SUM(AD131:AD139)</f>
        <v>0</v>
      </c>
      <c r="AE140" s="42">
        <f>SUM(AE131:AE139)</f>
        <v>0</v>
      </c>
      <c r="AF140" s="42">
        <f>SUM(AF131:AF139)</f>
        <v>0</v>
      </c>
      <c r="AG140" s="42">
        <f>SUM(AG131:AG139)</f>
        <v>0</v>
      </c>
      <c r="AH140" s="42">
        <f>SUM(AH131:AH139)</f>
        <v>0</v>
      </c>
      <c r="AI140" s="42">
        <f>SUM(AI131:AI139)</f>
        <v>0</v>
      </c>
      <c r="AJ140" s="42">
        <f>SUM(AJ131:AJ139)</f>
        <v>0</v>
      </c>
      <c r="AK140" s="42">
        <f>SUM(AK131:AK139)</f>
        <v>0</v>
      </c>
      <c r="AL140" s="42">
        <f>SUM(AL131:AL139)</f>
        <v>0</v>
      </c>
      <c r="AM140" s="42">
        <f>SUM(AM131:AM139)</f>
        <v>0</v>
      </c>
      <c r="AN140" s="42">
        <f>SUM(AN131:AN139)</f>
        <v>0</v>
      </c>
      <c r="AO140" s="42">
        <f>SUM(AO131:AO139)</f>
        <v>0</v>
      </c>
      <c r="AP140" s="43">
        <f>AO140</f>
        <v>0</v>
      </c>
      <c r="AQ140" s="40">
        <f>SUM(AQ131:AQ139)</f>
        <v>0</v>
      </c>
    </row>
    <row r="141" spans="1:43" ht="12" thickTop="1" x14ac:dyDescent="0.2"/>
  </sheetData>
  <sheetProtection sheet="1" objects="1" scenarios="1"/>
  <dataConsolidate/>
  <conditionalFormatting sqref="A98:XFD98">
    <cfRule type="cellIs" dxfId="1" priority="1" stopIfTrue="1" operator="lessThan">
      <formula>0</formula>
    </cfRule>
  </conditionalFormatting>
  <conditionalFormatting sqref="A99:XFD99">
    <cfRule type="cellIs" dxfId="0" priority="2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monnox</dc:creator>
  <cp:lastModifiedBy>ian monnox</cp:lastModifiedBy>
  <dcterms:created xsi:type="dcterms:W3CDTF">2020-08-25T14:22:11Z</dcterms:created>
  <dcterms:modified xsi:type="dcterms:W3CDTF">2020-09-02T13:12:56Z</dcterms:modified>
</cp:coreProperties>
</file>