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radecontrol.github.io\docs\"/>
    </mc:Choice>
  </mc:AlternateContent>
  <xr:revisionPtr revIDLastSave="0" documentId="13_ncr:1_{670B264B-9970-42B9-B96F-264D2AB18DA6}" xr6:coauthVersionLast="46" xr6:coauthVersionMax="46" xr10:uidLastSave="{00000000-0000-0000-0000-000000000000}"/>
  <bookViews>
    <workbookView xWindow="-120" yWindow="-120" windowWidth="29040" windowHeight="16440" activeTab="1" xr2:uid="{F821936F-7F44-42E2-BCB5-A31DEFFCB6A9}"/>
  </bookViews>
  <sheets>
    <sheet name="Basic" sheetId="13" r:id="rId1"/>
    <sheet name="Advanced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4" i="13" l="1"/>
  <c r="AC94" i="13"/>
  <c r="AP94" i="13"/>
  <c r="AP98" i="13" s="1"/>
  <c r="P95" i="13"/>
  <c r="P98" i="13" s="1"/>
  <c r="AC95" i="13"/>
  <c r="AP95" i="13"/>
  <c r="P96" i="13"/>
  <c r="AC96" i="13"/>
  <c r="AC98" i="13" s="1"/>
  <c r="AP96" i="13"/>
  <c r="P97" i="13"/>
  <c r="AC97" i="13"/>
  <c r="AP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Q133" i="18"/>
  <c r="AO133" i="18"/>
  <c r="AP133" i="18" s="1"/>
  <c r="AN133" i="18"/>
  <c r="AM133" i="18"/>
  <c r="AL133" i="18"/>
  <c r="AK133" i="18"/>
  <c r="AJ133" i="18"/>
  <c r="AI133" i="18"/>
  <c r="AH133" i="18"/>
  <c r="AG133" i="18"/>
  <c r="AF133" i="18"/>
  <c r="AE133" i="18"/>
  <c r="AD133" i="18"/>
  <c r="AB133" i="18"/>
  <c r="AC133" i="18" s="1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P117" i="18"/>
  <c r="P116" i="18"/>
  <c r="P115" i="18"/>
  <c r="AO112" i="18"/>
  <c r="AG112" i="18"/>
  <c r="Y112" i="18"/>
  <c r="Q112" i="18"/>
  <c r="I112" i="18"/>
  <c r="AN111" i="18"/>
  <c r="AM111" i="18"/>
  <c r="AJ111" i="18"/>
  <c r="AI111" i="18"/>
  <c r="AF111" i="18"/>
  <c r="AE111" i="18"/>
  <c r="AB111" i="18"/>
  <c r="AA111" i="18"/>
  <c r="X111" i="18"/>
  <c r="W111" i="18"/>
  <c r="T111" i="18"/>
  <c r="S111" i="18"/>
  <c r="P111" i="18"/>
  <c r="O111" i="18"/>
  <c r="L111" i="18"/>
  <c r="K111" i="18"/>
  <c r="H111" i="18"/>
  <c r="G111" i="18"/>
  <c r="D111" i="18"/>
  <c r="AM110" i="18"/>
  <c r="AM112" i="18" s="1"/>
  <c r="AL110" i="18"/>
  <c r="AH110" i="18"/>
  <c r="AE110" i="18"/>
  <c r="AE112" i="18" s="1"/>
  <c r="AD110" i="18"/>
  <c r="Z110" i="18"/>
  <c r="V110" i="18"/>
  <c r="R110" i="18"/>
  <c r="N110" i="18"/>
  <c r="J110" i="18"/>
  <c r="J112" i="18" s="1"/>
  <c r="G110" i="18"/>
  <c r="G112" i="18" s="1"/>
  <c r="F110" i="18"/>
  <c r="AP107" i="18"/>
  <c r="AP111" i="18" s="1"/>
  <c r="AO107" i="18"/>
  <c r="AO111" i="18" s="1"/>
  <c r="AN107" i="18"/>
  <c r="AM107" i="18"/>
  <c r="AL107" i="18"/>
  <c r="AL111" i="18" s="1"/>
  <c r="AK107" i="18"/>
  <c r="AK111" i="18" s="1"/>
  <c r="AJ107" i="18"/>
  <c r="AI107" i="18"/>
  <c r="AH107" i="18"/>
  <c r="AH111" i="18" s="1"/>
  <c r="AG107" i="18"/>
  <c r="AG111" i="18" s="1"/>
  <c r="AF107" i="18"/>
  <c r="AE107" i="18"/>
  <c r="AD107" i="18"/>
  <c r="AD111" i="18" s="1"/>
  <c r="AB107" i="18"/>
  <c r="AA107" i="18"/>
  <c r="Z107" i="18"/>
  <c r="Z111" i="18" s="1"/>
  <c r="Y107" i="18"/>
  <c r="Y111" i="18" s="1"/>
  <c r="X107" i="18"/>
  <c r="W107" i="18"/>
  <c r="V107" i="18"/>
  <c r="V111" i="18" s="1"/>
  <c r="U107" i="18"/>
  <c r="U111" i="18" s="1"/>
  <c r="T107" i="18"/>
  <c r="S107" i="18"/>
  <c r="R107" i="18"/>
  <c r="R111" i="18" s="1"/>
  <c r="Q107" i="18"/>
  <c r="Q111" i="18" s="1"/>
  <c r="O107" i="18"/>
  <c r="N107" i="18"/>
  <c r="N111" i="18" s="1"/>
  <c r="M107" i="18"/>
  <c r="M111" i="18" s="1"/>
  <c r="L107" i="18"/>
  <c r="K107" i="18"/>
  <c r="J107" i="18"/>
  <c r="J111" i="18" s="1"/>
  <c r="I107" i="18"/>
  <c r="I111" i="18" s="1"/>
  <c r="H107" i="18"/>
  <c r="G107" i="18"/>
  <c r="F107" i="18"/>
  <c r="F111" i="18" s="1"/>
  <c r="E107" i="18"/>
  <c r="E111" i="18" s="1"/>
  <c r="D107" i="18"/>
  <c r="C107" i="18"/>
  <c r="AP106" i="18"/>
  <c r="AC106" i="18"/>
  <c r="AC107" i="18" s="1"/>
  <c r="AC111" i="18" s="1"/>
  <c r="P106" i="18"/>
  <c r="AP105" i="18"/>
  <c r="AC105" i="18"/>
  <c r="P105" i="18"/>
  <c r="P107" i="18" s="1"/>
  <c r="AO102" i="18"/>
  <c r="AO110" i="18" s="1"/>
  <c r="AN102" i="18"/>
  <c r="AM102" i="18"/>
  <c r="AM95" i="18" s="1"/>
  <c r="AL102" i="18"/>
  <c r="AK102" i="18"/>
  <c r="AK110" i="18" s="1"/>
  <c r="AK112" i="18" s="1"/>
  <c r="AJ102" i="18"/>
  <c r="AI102" i="18"/>
  <c r="AI95" i="18" s="1"/>
  <c r="AH102" i="18"/>
  <c r="AG102" i="18"/>
  <c r="AG110" i="18" s="1"/>
  <c r="AF102" i="18"/>
  <c r="AE102" i="18"/>
  <c r="AE95" i="18" s="1"/>
  <c r="AD102" i="18"/>
  <c r="AB102" i="18"/>
  <c r="AA102" i="18"/>
  <c r="Z102" i="18"/>
  <c r="Y102" i="18"/>
  <c r="Y110" i="18" s="1"/>
  <c r="X102" i="18"/>
  <c r="W102" i="18"/>
  <c r="W95" i="18" s="1"/>
  <c r="V102" i="18"/>
  <c r="U102" i="18"/>
  <c r="U110" i="18" s="1"/>
  <c r="U112" i="18" s="1"/>
  <c r="T102" i="18"/>
  <c r="S102" i="18"/>
  <c r="R102" i="18"/>
  <c r="Q102" i="18"/>
  <c r="Q110" i="18" s="1"/>
  <c r="O102" i="18"/>
  <c r="O95" i="18" s="1"/>
  <c r="N102" i="18"/>
  <c r="M102" i="18"/>
  <c r="M110" i="18" s="1"/>
  <c r="M112" i="18" s="1"/>
  <c r="L102" i="18"/>
  <c r="K102" i="18"/>
  <c r="J102" i="18"/>
  <c r="I102" i="18"/>
  <c r="I110" i="18" s="1"/>
  <c r="H102" i="18"/>
  <c r="G102" i="18"/>
  <c r="G95" i="18" s="1"/>
  <c r="F102" i="18"/>
  <c r="E102" i="18"/>
  <c r="E110" i="18" s="1"/>
  <c r="E112" i="18" s="1"/>
  <c r="D102" i="18"/>
  <c r="C102" i="18"/>
  <c r="AP101" i="18"/>
  <c r="AC101" i="18"/>
  <c r="AC102" i="18" s="1"/>
  <c r="AC110" i="18" s="1"/>
  <c r="AC112" i="18" s="1"/>
  <c r="P101" i="18"/>
  <c r="P102" i="18" s="1"/>
  <c r="AP100" i="18"/>
  <c r="AP102" i="18" s="1"/>
  <c r="AC100" i="18"/>
  <c r="P100" i="18"/>
  <c r="C97" i="18"/>
  <c r="C96" i="18"/>
  <c r="AO95" i="18"/>
  <c r="AL95" i="18"/>
  <c r="AK95" i="18"/>
  <c r="AH95" i="18"/>
  <c r="AG95" i="18"/>
  <c r="AD95" i="18"/>
  <c r="AC95" i="18"/>
  <c r="Z95" i="18"/>
  <c r="Y95" i="18"/>
  <c r="V95" i="18"/>
  <c r="U95" i="18"/>
  <c r="R95" i="18"/>
  <c r="Q95" i="18"/>
  <c r="N95" i="18"/>
  <c r="M95" i="18"/>
  <c r="J95" i="18"/>
  <c r="I95" i="18"/>
  <c r="F95" i="18"/>
  <c r="E95" i="18"/>
  <c r="C95" i="18"/>
  <c r="C94" i="18"/>
  <c r="N93" i="18"/>
  <c r="C93" i="18"/>
  <c r="C92" i="18"/>
  <c r="L91" i="18"/>
  <c r="C91" i="18"/>
  <c r="AL86" i="18"/>
  <c r="AL88" i="18" s="1"/>
  <c r="V86" i="18"/>
  <c r="V88" i="18" s="1"/>
  <c r="F86" i="18"/>
  <c r="F88" i="18" s="1"/>
  <c r="AO83" i="18"/>
  <c r="AO87" i="18" s="1"/>
  <c r="AN83" i="18"/>
  <c r="AN87" i="18" s="1"/>
  <c r="AM83" i="18"/>
  <c r="AM87" i="18" s="1"/>
  <c r="AL83" i="18"/>
  <c r="AL87" i="18" s="1"/>
  <c r="AK83" i="18"/>
  <c r="AK87" i="18" s="1"/>
  <c r="AJ83" i="18"/>
  <c r="AJ87" i="18" s="1"/>
  <c r="AI83" i="18"/>
  <c r="AI87" i="18" s="1"/>
  <c r="AH83" i="18"/>
  <c r="AH87" i="18" s="1"/>
  <c r="AG83" i="18"/>
  <c r="AG87" i="18" s="1"/>
  <c r="AF83" i="18"/>
  <c r="AF87" i="18" s="1"/>
  <c r="AE83" i="18"/>
  <c r="AE87" i="18" s="1"/>
  <c r="AD83" i="18"/>
  <c r="AD87" i="18" s="1"/>
  <c r="AB83" i="18"/>
  <c r="AB87" i="18" s="1"/>
  <c r="AA83" i="18"/>
  <c r="AA87" i="18" s="1"/>
  <c r="Z83" i="18"/>
  <c r="Z87" i="18" s="1"/>
  <c r="Y83" i="18"/>
  <c r="Y87" i="18" s="1"/>
  <c r="X83" i="18"/>
  <c r="X87" i="18" s="1"/>
  <c r="W83" i="18"/>
  <c r="W87" i="18" s="1"/>
  <c r="V83" i="18"/>
  <c r="V87" i="18" s="1"/>
  <c r="U83" i="18"/>
  <c r="U87" i="18" s="1"/>
  <c r="T83" i="18"/>
  <c r="T87" i="18" s="1"/>
  <c r="S83" i="18"/>
  <c r="S87" i="18" s="1"/>
  <c r="R83" i="18"/>
  <c r="R87" i="18" s="1"/>
  <c r="Q83" i="18"/>
  <c r="Q87" i="18" s="1"/>
  <c r="O83" i="18"/>
  <c r="O87" i="18" s="1"/>
  <c r="N83" i="18"/>
  <c r="N87" i="18" s="1"/>
  <c r="M83" i="18"/>
  <c r="M87" i="18" s="1"/>
  <c r="L83" i="18"/>
  <c r="L87" i="18" s="1"/>
  <c r="K83" i="18"/>
  <c r="K87" i="18" s="1"/>
  <c r="J83" i="18"/>
  <c r="J87" i="18" s="1"/>
  <c r="I83" i="18"/>
  <c r="I87" i="18" s="1"/>
  <c r="H83" i="18"/>
  <c r="H87" i="18" s="1"/>
  <c r="G83" i="18"/>
  <c r="G87" i="18" s="1"/>
  <c r="F83" i="18"/>
  <c r="F87" i="18" s="1"/>
  <c r="E83" i="18"/>
  <c r="E87" i="18" s="1"/>
  <c r="D83" i="18"/>
  <c r="D87" i="18" s="1"/>
  <c r="C83" i="18"/>
  <c r="AP82" i="18"/>
  <c r="AC82" i="18"/>
  <c r="P82" i="18"/>
  <c r="AP81" i="18"/>
  <c r="AP83" i="18" s="1"/>
  <c r="AP87" i="18" s="1"/>
  <c r="AC81" i="18"/>
  <c r="AC83" i="18" s="1"/>
  <c r="AC87" i="18" s="1"/>
  <c r="P81" i="18"/>
  <c r="P83" i="18" s="1"/>
  <c r="P87" i="18" s="1"/>
  <c r="AO78" i="18"/>
  <c r="AN78" i="18"/>
  <c r="AM78" i="18"/>
  <c r="AL78" i="18"/>
  <c r="AL93" i="18" s="1"/>
  <c r="AK78" i="18"/>
  <c r="AJ78" i="18"/>
  <c r="AI78" i="18"/>
  <c r="AI86" i="18" s="1"/>
  <c r="AH78" i="18"/>
  <c r="AH93" i="18" s="1"/>
  <c r="AG78" i="18"/>
  <c r="AF78" i="18"/>
  <c r="AE78" i="18"/>
  <c r="AD78" i="18"/>
  <c r="AD93" i="18" s="1"/>
  <c r="AB78" i="18"/>
  <c r="AA78" i="18"/>
  <c r="Z78" i="18"/>
  <c r="Z93" i="18" s="1"/>
  <c r="Y78" i="18"/>
  <c r="X78" i="18"/>
  <c r="W78" i="18"/>
  <c r="V78" i="18"/>
  <c r="V93" i="18" s="1"/>
  <c r="U78" i="18"/>
  <c r="T78" i="18"/>
  <c r="S78" i="18"/>
  <c r="S86" i="18" s="1"/>
  <c r="R78" i="18"/>
  <c r="R93" i="18" s="1"/>
  <c r="Q78" i="18"/>
  <c r="O78" i="18"/>
  <c r="N78" i="18"/>
  <c r="N86" i="18" s="1"/>
  <c r="N88" i="18" s="1"/>
  <c r="M78" i="18"/>
  <c r="L78" i="18"/>
  <c r="K78" i="18"/>
  <c r="J78" i="18"/>
  <c r="J93" i="18" s="1"/>
  <c r="I78" i="18"/>
  <c r="H78" i="18"/>
  <c r="G78" i="18"/>
  <c r="F78" i="18"/>
  <c r="F93" i="18" s="1"/>
  <c r="E78" i="18"/>
  <c r="D78" i="18"/>
  <c r="C78" i="18"/>
  <c r="AP77" i="18"/>
  <c r="AC77" i="18"/>
  <c r="AC78" i="18" s="1"/>
  <c r="P77" i="18"/>
  <c r="AP76" i="18"/>
  <c r="AP78" i="18" s="1"/>
  <c r="AC76" i="18"/>
  <c r="P76" i="18"/>
  <c r="P78" i="18" s="1"/>
  <c r="AH72" i="18"/>
  <c r="R72" i="18"/>
  <c r="AO71" i="18"/>
  <c r="Y71" i="18"/>
  <c r="I71" i="18"/>
  <c r="AF70" i="18"/>
  <c r="AM69" i="18"/>
  <c r="AF69" i="18"/>
  <c r="AA69" i="18"/>
  <c r="K69" i="18"/>
  <c r="AM68" i="18"/>
  <c r="AH68" i="18"/>
  <c r="W68" i="18"/>
  <c r="R68" i="18"/>
  <c r="G68" i="18"/>
  <c r="AO67" i="18"/>
  <c r="AJ67" i="18"/>
  <c r="AF67" i="18"/>
  <c r="AB67" i="18"/>
  <c r="X67" i="18"/>
  <c r="T67" i="18"/>
  <c r="L67" i="18"/>
  <c r="H67" i="18"/>
  <c r="D67" i="18"/>
  <c r="AM66" i="18"/>
  <c r="AI66" i="18"/>
  <c r="AE66" i="18"/>
  <c r="AA66" i="18"/>
  <c r="W66" i="18"/>
  <c r="S66" i="18"/>
  <c r="O66" i="18"/>
  <c r="K66" i="18"/>
  <c r="G66" i="18"/>
  <c r="AO62" i="18"/>
  <c r="AO72" i="18" s="1"/>
  <c r="AN62" i="18"/>
  <c r="AN72" i="18" s="1"/>
  <c r="AM62" i="18"/>
  <c r="AM72" i="18" s="1"/>
  <c r="AL62" i="18"/>
  <c r="AL72" i="18" s="1"/>
  <c r="AK62" i="18"/>
  <c r="AK72" i="18" s="1"/>
  <c r="AJ62" i="18"/>
  <c r="AJ72" i="18" s="1"/>
  <c r="AI62" i="18"/>
  <c r="AI72" i="18" s="1"/>
  <c r="AH62" i="18"/>
  <c r="AG62" i="18"/>
  <c r="AG72" i="18" s="1"/>
  <c r="AF62" i="18"/>
  <c r="AF72" i="18" s="1"/>
  <c r="AE62" i="18"/>
  <c r="AE72" i="18" s="1"/>
  <c r="AD62" i="18"/>
  <c r="AD72" i="18" s="1"/>
  <c r="AB62" i="18"/>
  <c r="AB72" i="18" s="1"/>
  <c r="AA62" i="18"/>
  <c r="AA72" i="18" s="1"/>
  <c r="Z62" i="18"/>
  <c r="Z72" i="18" s="1"/>
  <c r="Y62" i="18"/>
  <c r="Y72" i="18" s="1"/>
  <c r="X62" i="18"/>
  <c r="X72" i="18" s="1"/>
  <c r="W62" i="18"/>
  <c r="W72" i="18" s="1"/>
  <c r="V62" i="18"/>
  <c r="V72" i="18" s="1"/>
  <c r="U62" i="18"/>
  <c r="U72" i="18" s="1"/>
  <c r="T62" i="18"/>
  <c r="T72" i="18" s="1"/>
  <c r="S62" i="18"/>
  <c r="S72" i="18" s="1"/>
  <c r="R62" i="18"/>
  <c r="Q62" i="18"/>
  <c r="Q72" i="18" s="1"/>
  <c r="O62" i="18"/>
  <c r="O72" i="18" s="1"/>
  <c r="N62" i="18"/>
  <c r="N72" i="18" s="1"/>
  <c r="M62" i="18"/>
  <c r="M72" i="18" s="1"/>
  <c r="L62" i="18"/>
  <c r="L72" i="18" s="1"/>
  <c r="K62" i="18"/>
  <c r="K72" i="18" s="1"/>
  <c r="J62" i="18"/>
  <c r="J72" i="18" s="1"/>
  <c r="I62" i="18"/>
  <c r="I72" i="18" s="1"/>
  <c r="H62" i="18"/>
  <c r="H72" i="18" s="1"/>
  <c r="G62" i="18"/>
  <c r="G72" i="18" s="1"/>
  <c r="F62" i="18"/>
  <c r="F72" i="18" s="1"/>
  <c r="E62" i="18"/>
  <c r="E72" i="18" s="1"/>
  <c r="D62" i="18"/>
  <c r="D72" i="18" s="1"/>
  <c r="C62" i="18"/>
  <c r="AP61" i="18"/>
  <c r="AC61" i="18"/>
  <c r="AC62" i="18" s="1"/>
  <c r="AC72" i="18" s="1"/>
  <c r="P61" i="18"/>
  <c r="AP60" i="18"/>
  <c r="AP62" i="18" s="1"/>
  <c r="AP72" i="18" s="1"/>
  <c r="AC60" i="18"/>
  <c r="P60" i="18"/>
  <c r="P62" i="18" s="1"/>
  <c r="P72" i="18" s="1"/>
  <c r="AO57" i="18"/>
  <c r="AN57" i="18"/>
  <c r="AN71" i="18" s="1"/>
  <c r="AM57" i="18"/>
  <c r="AM71" i="18" s="1"/>
  <c r="AL57" i="18"/>
  <c r="AL71" i="18" s="1"/>
  <c r="AK57" i="18"/>
  <c r="AK71" i="18" s="1"/>
  <c r="AJ57" i="18"/>
  <c r="AJ71" i="18" s="1"/>
  <c r="AI57" i="18"/>
  <c r="AI71" i="18" s="1"/>
  <c r="AH57" i="18"/>
  <c r="AH71" i="18" s="1"/>
  <c r="AG57" i="18"/>
  <c r="AG71" i="18" s="1"/>
  <c r="AF57" i="18"/>
  <c r="AF71" i="18" s="1"/>
  <c r="AE57" i="18"/>
  <c r="AE71" i="18" s="1"/>
  <c r="AD57" i="18"/>
  <c r="AD71" i="18" s="1"/>
  <c r="AB57" i="18"/>
  <c r="AB71" i="18" s="1"/>
  <c r="AA57" i="18"/>
  <c r="AA71" i="18" s="1"/>
  <c r="Z57" i="18"/>
  <c r="Z71" i="18" s="1"/>
  <c r="Y57" i="18"/>
  <c r="X57" i="18"/>
  <c r="X71" i="18" s="1"/>
  <c r="W57" i="18"/>
  <c r="W71" i="18" s="1"/>
  <c r="V57" i="18"/>
  <c r="V71" i="18" s="1"/>
  <c r="U57" i="18"/>
  <c r="U71" i="18" s="1"/>
  <c r="T57" i="18"/>
  <c r="T71" i="18" s="1"/>
  <c r="S57" i="18"/>
  <c r="S71" i="18" s="1"/>
  <c r="R57" i="18"/>
  <c r="R71" i="18" s="1"/>
  <c r="Q57" i="18"/>
  <c r="Q71" i="18" s="1"/>
  <c r="O57" i="18"/>
  <c r="O71" i="18" s="1"/>
  <c r="N57" i="18"/>
  <c r="N71" i="18" s="1"/>
  <c r="M57" i="18"/>
  <c r="M71" i="18" s="1"/>
  <c r="L57" i="18"/>
  <c r="L71" i="18" s="1"/>
  <c r="K57" i="18"/>
  <c r="K71" i="18" s="1"/>
  <c r="J57" i="18"/>
  <c r="J71" i="18" s="1"/>
  <c r="I57" i="18"/>
  <c r="H57" i="18"/>
  <c r="H71" i="18" s="1"/>
  <c r="G57" i="18"/>
  <c r="G71" i="18" s="1"/>
  <c r="F57" i="18"/>
  <c r="F71" i="18" s="1"/>
  <c r="E57" i="18"/>
  <c r="E71" i="18" s="1"/>
  <c r="D57" i="18"/>
  <c r="D71" i="18" s="1"/>
  <c r="C57" i="18"/>
  <c r="AP56" i="18"/>
  <c r="AP57" i="18" s="1"/>
  <c r="AP71" i="18" s="1"/>
  <c r="AC56" i="18"/>
  <c r="AC57" i="18" s="1"/>
  <c r="AC71" i="18" s="1"/>
  <c r="P56" i="18"/>
  <c r="P57" i="18" s="1"/>
  <c r="P71" i="18" s="1"/>
  <c r="AO53" i="18"/>
  <c r="AN53" i="18"/>
  <c r="AM53" i="18"/>
  <c r="AL53" i="18"/>
  <c r="AK53" i="18"/>
  <c r="AJ53" i="18"/>
  <c r="AJ70" i="18" s="1"/>
  <c r="AI53" i="18"/>
  <c r="AH53" i="18"/>
  <c r="AG53" i="18"/>
  <c r="AF53" i="18"/>
  <c r="AE53" i="18"/>
  <c r="AD53" i="18"/>
  <c r="AB53" i="18"/>
  <c r="AB70" i="18" s="1"/>
  <c r="AA53" i="18"/>
  <c r="Z53" i="18"/>
  <c r="Y53" i="18"/>
  <c r="X53" i="18"/>
  <c r="W53" i="18"/>
  <c r="V53" i="18"/>
  <c r="U53" i="18"/>
  <c r="T53" i="18"/>
  <c r="T70" i="18" s="1"/>
  <c r="S53" i="18"/>
  <c r="R53" i="18"/>
  <c r="Q53" i="18"/>
  <c r="O53" i="18"/>
  <c r="N53" i="18"/>
  <c r="M53" i="18"/>
  <c r="L53" i="18"/>
  <c r="L70" i="18" s="1"/>
  <c r="K53" i="18"/>
  <c r="J53" i="18"/>
  <c r="I53" i="18"/>
  <c r="H53" i="18"/>
  <c r="G53" i="18"/>
  <c r="F53" i="18"/>
  <c r="E53" i="18"/>
  <c r="D53" i="18"/>
  <c r="D70" i="18" s="1"/>
  <c r="C53" i="18"/>
  <c r="AP52" i="18"/>
  <c r="AP53" i="18" s="1"/>
  <c r="AC52" i="18"/>
  <c r="AC53" i="18" s="1"/>
  <c r="P52" i="18"/>
  <c r="P53" i="18" s="1"/>
  <c r="AO49" i="18"/>
  <c r="AN49" i="18"/>
  <c r="AM49" i="18"/>
  <c r="AL49" i="18"/>
  <c r="AK49" i="18"/>
  <c r="AJ49" i="18"/>
  <c r="AI49" i="18"/>
  <c r="AH49" i="18"/>
  <c r="AG49" i="18"/>
  <c r="AG92" i="18" s="1"/>
  <c r="AF49" i="18"/>
  <c r="AE49" i="18"/>
  <c r="AD49" i="18"/>
  <c r="AB49" i="18"/>
  <c r="AB69" i="18" s="1"/>
  <c r="AA49" i="18"/>
  <c r="Z49" i="18"/>
  <c r="Y49" i="18"/>
  <c r="X49" i="18"/>
  <c r="X69" i="18" s="1"/>
  <c r="W49" i="18"/>
  <c r="W69" i="18" s="1"/>
  <c r="V49" i="18"/>
  <c r="U49" i="18"/>
  <c r="U69" i="18" s="1"/>
  <c r="T49" i="18"/>
  <c r="S49" i="18"/>
  <c r="R49" i="18"/>
  <c r="Q49" i="18"/>
  <c r="Q69" i="18" s="1"/>
  <c r="O49" i="18"/>
  <c r="N49" i="18"/>
  <c r="M49" i="18"/>
  <c r="L49" i="18"/>
  <c r="L69" i="18" s="1"/>
  <c r="K49" i="18"/>
  <c r="J49" i="18"/>
  <c r="I49" i="18"/>
  <c r="H49" i="18"/>
  <c r="H69" i="18" s="1"/>
  <c r="G49" i="18"/>
  <c r="G69" i="18" s="1"/>
  <c r="F49" i="18"/>
  <c r="E49" i="18"/>
  <c r="D49" i="18"/>
  <c r="C49" i="18"/>
  <c r="AP48" i="18"/>
  <c r="AP49" i="18" s="1"/>
  <c r="AC48" i="18"/>
  <c r="AC49" i="18" s="1"/>
  <c r="P48" i="18"/>
  <c r="P49" i="18" s="1"/>
  <c r="AO45" i="18"/>
  <c r="AO68" i="18" s="1"/>
  <c r="AN45" i="18"/>
  <c r="AN68" i="18" s="1"/>
  <c r="AM45" i="18"/>
  <c r="AL45" i="18"/>
  <c r="AL68" i="18" s="1"/>
  <c r="AK45" i="18"/>
  <c r="AK68" i="18" s="1"/>
  <c r="AJ45" i="18"/>
  <c r="AJ68" i="18" s="1"/>
  <c r="AI45" i="18"/>
  <c r="AI68" i="18" s="1"/>
  <c r="AH45" i="18"/>
  <c r="AG45" i="18"/>
  <c r="AG68" i="18" s="1"/>
  <c r="AF45" i="18"/>
  <c r="AF68" i="18" s="1"/>
  <c r="AE45" i="18"/>
  <c r="AE68" i="18" s="1"/>
  <c r="AD45" i="18"/>
  <c r="AD68" i="18" s="1"/>
  <c r="AB45" i="18"/>
  <c r="AB68" i="18" s="1"/>
  <c r="AA45" i="18"/>
  <c r="AA68" i="18" s="1"/>
  <c r="Z45" i="18"/>
  <c r="Z68" i="18" s="1"/>
  <c r="Y45" i="18"/>
  <c r="Y68" i="18" s="1"/>
  <c r="X45" i="18"/>
  <c r="X68" i="18" s="1"/>
  <c r="W45" i="18"/>
  <c r="V45" i="18"/>
  <c r="V68" i="18" s="1"/>
  <c r="U45" i="18"/>
  <c r="U68" i="18" s="1"/>
  <c r="T45" i="18"/>
  <c r="T68" i="18" s="1"/>
  <c r="S45" i="18"/>
  <c r="S68" i="18" s="1"/>
  <c r="R45" i="18"/>
  <c r="Q45" i="18"/>
  <c r="Q68" i="18" s="1"/>
  <c r="O45" i="18"/>
  <c r="O68" i="18" s="1"/>
  <c r="N45" i="18"/>
  <c r="N68" i="18" s="1"/>
  <c r="M45" i="18"/>
  <c r="M68" i="18" s="1"/>
  <c r="L45" i="18"/>
  <c r="L68" i="18" s="1"/>
  <c r="K45" i="18"/>
  <c r="K68" i="18" s="1"/>
  <c r="J45" i="18"/>
  <c r="J68" i="18" s="1"/>
  <c r="I45" i="18"/>
  <c r="I68" i="18" s="1"/>
  <c r="H45" i="18"/>
  <c r="H68" i="18" s="1"/>
  <c r="G45" i="18"/>
  <c r="F45" i="18"/>
  <c r="F68" i="18" s="1"/>
  <c r="E45" i="18"/>
  <c r="E68" i="18" s="1"/>
  <c r="D45" i="18"/>
  <c r="D68" i="18" s="1"/>
  <c r="C45" i="18"/>
  <c r="AP44" i="18"/>
  <c r="AC44" i="18"/>
  <c r="P44" i="18"/>
  <c r="P45" i="18" s="1"/>
  <c r="P68" i="18" s="1"/>
  <c r="AP43" i="18"/>
  <c r="AP45" i="18" s="1"/>
  <c r="AP68" i="18" s="1"/>
  <c r="AC43" i="18"/>
  <c r="AC45" i="18" s="1"/>
  <c r="AC68" i="18" s="1"/>
  <c r="P43" i="18"/>
  <c r="AO40" i="18"/>
  <c r="AN40" i="18"/>
  <c r="AN67" i="18" s="1"/>
  <c r="AM40" i="18"/>
  <c r="AM67" i="18" s="1"/>
  <c r="AL40" i="18"/>
  <c r="AL67" i="18" s="1"/>
  <c r="AK40" i="18"/>
  <c r="AK67" i="18" s="1"/>
  <c r="AJ40" i="18"/>
  <c r="AI40" i="18"/>
  <c r="AI67" i="18" s="1"/>
  <c r="AH40" i="18"/>
  <c r="AH67" i="18" s="1"/>
  <c r="AG40" i="18"/>
  <c r="AG67" i="18" s="1"/>
  <c r="AF40" i="18"/>
  <c r="AE40" i="18"/>
  <c r="AE67" i="18" s="1"/>
  <c r="AD40" i="18"/>
  <c r="AD67" i="18" s="1"/>
  <c r="AB40" i="18"/>
  <c r="AA40" i="18"/>
  <c r="AA67" i="18" s="1"/>
  <c r="Z40" i="18"/>
  <c r="Z67" i="18" s="1"/>
  <c r="Y40" i="18"/>
  <c r="Y67" i="18" s="1"/>
  <c r="X40" i="18"/>
  <c r="W40" i="18"/>
  <c r="W67" i="18" s="1"/>
  <c r="V40" i="18"/>
  <c r="V67" i="18" s="1"/>
  <c r="U40" i="18"/>
  <c r="U67" i="18" s="1"/>
  <c r="T40" i="18"/>
  <c r="S40" i="18"/>
  <c r="S67" i="18" s="1"/>
  <c r="R40" i="18"/>
  <c r="R67" i="18" s="1"/>
  <c r="Q40" i="18"/>
  <c r="Q67" i="18" s="1"/>
  <c r="O40" i="18"/>
  <c r="O67" i="18" s="1"/>
  <c r="N40" i="18"/>
  <c r="N67" i="18" s="1"/>
  <c r="M40" i="18"/>
  <c r="M67" i="18" s="1"/>
  <c r="L40" i="18"/>
  <c r="K40" i="18"/>
  <c r="K67" i="18" s="1"/>
  <c r="J40" i="18"/>
  <c r="J67" i="18" s="1"/>
  <c r="I40" i="18"/>
  <c r="I67" i="18" s="1"/>
  <c r="H40" i="18"/>
  <c r="G40" i="18"/>
  <c r="G67" i="18" s="1"/>
  <c r="F40" i="18"/>
  <c r="F67" i="18" s="1"/>
  <c r="E40" i="18"/>
  <c r="E67" i="18" s="1"/>
  <c r="D40" i="18"/>
  <c r="C40" i="18"/>
  <c r="AP39" i="18"/>
  <c r="AC39" i="18"/>
  <c r="P39" i="18"/>
  <c r="AP38" i="18"/>
  <c r="AC38" i="18"/>
  <c r="P38" i="18"/>
  <c r="AP37" i="18"/>
  <c r="AC37" i="18"/>
  <c r="P37" i="18"/>
  <c r="AP36" i="18"/>
  <c r="AC36" i="18"/>
  <c r="P36" i="18"/>
  <c r="AP35" i="18"/>
  <c r="AC35" i="18"/>
  <c r="P35" i="18"/>
  <c r="AP34" i="18"/>
  <c r="AC34" i="18"/>
  <c r="P34" i="18"/>
  <c r="AP33" i="18"/>
  <c r="AC33" i="18"/>
  <c r="P33" i="18"/>
  <c r="AP32" i="18"/>
  <c r="AC32" i="18"/>
  <c r="P32" i="18"/>
  <c r="AP31" i="18"/>
  <c r="AC31" i="18"/>
  <c r="P31" i="18"/>
  <c r="AP30" i="18"/>
  <c r="AC30" i="18"/>
  <c r="P30" i="18"/>
  <c r="AP29" i="18"/>
  <c r="AC29" i="18"/>
  <c r="P29" i="18"/>
  <c r="AP28" i="18"/>
  <c r="AC28" i="18"/>
  <c r="P28" i="18"/>
  <c r="AP27" i="18"/>
  <c r="AC27" i="18"/>
  <c r="P27" i="18"/>
  <c r="AP26" i="18"/>
  <c r="AC26" i="18"/>
  <c r="P26" i="18"/>
  <c r="AP25" i="18"/>
  <c r="AC25" i="18"/>
  <c r="P25" i="18"/>
  <c r="AP24" i="18"/>
  <c r="AC24" i="18"/>
  <c r="P24" i="18"/>
  <c r="AP23" i="18"/>
  <c r="AC23" i="18"/>
  <c r="P23" i="18"/>
  <c r="AP22" i="18"/>
  <c r="AC22" i="18"/>
  <c r="P22" i="18"/>
  <c r="AP21" i="18"/>
  <c r="AC21" i="18"/>
  <c r="P21" i="18"/>
  <c r="AP20" i="18"/>
  <c r="AC20" i="18"/>
  <c r="P20" i="18"/>
  <c r="AP19" i="18"/>
  <c r="AP40" i="18" s="1"/>
  <c r="AP67" i="18" s="1"/>
  <c r="AC19" i="18"/>
  <c r="AC40" i="18" s="1"/>
  <c r="AC67" i="18" s="1"/>
  <c r="P19" i="18"/>
  <c r="P40" i="18" s="1"/>
  <c r="P67" i="18" s="1"/>
  <c r="AO16" i="18"/>
  <c r="AO97" i="18" s="1"/>
  <c r="AN16" i="18"/>
  <c r="AN66" i="18" s="1"/>
  <c r="AM16" i="18"/>
  <c r="AL16" i="18"/>
  <c r="AK16" i="18"/>
  <c r="AK97" i="18" s="1"/>
  <c r="AJ16" i="18"/>
  <c r="AJ66" i="18" s="1"/>
  <c r="AI16" i="18"/>
  <c r="AH16" i="18"/>
  <c r="AG16" i="18"/>
  <c r="AG97" i="18" s="1"/>
  <c r="AF16" i="18"/>
  <c r="AF66" i="18" s="1"/>
  <c r="AE16" i="18"/>
  <c r="AD16" i="18"/>
  <c r="AB16" i="18"/>
  <c r="AB66" i="18" s="1"/>
  <c r="AA16" i="18"/>
  <c r="Z16" i="18"/>
  <c r="Y16" i="18"/>
  <c r="Y97" i="18" s="1"/>
  <c r="X16" i="18"/>
  <c r="X66" i="18" s="1"/>
  <c r="W16" i="18"/>
  <c r="V16" i="18"/>
  <c r="U16" i="18"/>
  <c r="U97" i="18" s="1"/>
  <c r="T16" i="18"/>
  <c r="T66" i="18" s="1"/>
  <c r="S16" i="18"/>
  <c r="R16" i="18"/>
  <c r="Q16" i="18"/>
  <c r="Q66" i="18" s="1"/>
  <c r="O16" i="18"/>
  <c r="N16" i="18"/>
  <c r="M16" i="18"/>
  <c r="M97" i="18" s="1"/>
  <c r="L16" i="18"/>
  <c r="L66" i="18" s="1"/>
  <c r="K16" i="18"/>
  <c r="J16" i="18"/>
  <c r="I16" i="18"/>
  <c r="I97" i="18" s="1"/>
  <c r="H16" i="18"/>
  <c r="H66" i="18" s="1"/>
  <c r="G16" i="18"/>
  <c r="F16" i="18"/>
  <c r="E16" i="18"/>
  <c r="E97" i="18" s="1"/>
  <c r="D16" i="18"/>
  <c r="D66" i="18" s="1"/>
  <c r="C16" i="18"/>
  <c r="AP15" i="18"/>
  <c r="AC15" i="18"/>
  <c r="AC16" i="18" s="1"/>
  <c r="P15" i="18"/>
  <c r="AP14" i="18"/>
  <c r="AC14" i="18"/>
  <c r="P14" i="18"/>
  <c r="AP13" i="18"/>
  <c r="AP16" i="18" s="1"/>
  <c r="AC13" i="18"/>
  <c r="P13" i="18"/>
  <c r="P16" i="18" s="1"/>
  <c r="AO10" i="18"/>
  <c r="AO65" i="18" s="1"/>
  <c r="AN10" i="18"/>
  <c r="AN65" i="18" s="1"/>
  <c r="AM10" i="18"/>
  <c r="AM65" i="18" s="1"/>
  <c r="AL10" i="18"/>
  <c r="AL65" i="18" s="1"/>
  <c r="AK10" i="18"/>
  <c r="AK65" i="18" s="1"/>
  <c r="AJ10" i="18"/>
  <c r="AJ65" i="18" s="1"/>
  <c r="AI10" i="18"/>
  <c r="AI65" i="18" s="1"/>
  <c r="AH10" i="18"/>
  <c r="AH65" i="18" s="1"/>
  <c r="AG10" i="18"/>
  <c r="AG65" i="18" s="1"/>
  <c r="AF10" i="18"/>
  <c r="AF65" i="18" s="1"/>
  <c r="AE10" i="18"/>
  <c r="AE65" i="18" s="1"/>
  <c r="AD10" i="18"/>
  <c r="AD65" i="18" s="1"/>
  <c r="AB10" i="18"/>
  <c r="AB65" i="18" s="1"/>
  <c r="AA10" i="18"/>
  <c r="AA65" i="18" s="1"/>
  <c r="Z10" i="18"/>
  <c r="Z65" i="18" s="1"/>
  <c r="Y10" i="18"/>
  <c r="Y65" i="18" s="1"/>
  <c r="X10" i="18"/>
  <c r="X65" i="18" s="1"/>
  <c r="W10" i="18"/>
  <c r="W65" i="18" s="1"/>
  <c r="V10" i="18"/>
  <c r="V65" i="18" s="1"/>
  <c r="U10" i="18"/>
  <c r="U65" i="18" s="1"/>
  <c r="T10" i="18"/>
  <c r="T65" i="18" s="1"/>
  <c r="S10" i="18"/>
  <c r="S65" i="18" s="1"/>
  <c r="R10" i="18"/>
  <c r="R65" i="18" s="1"/>
  <c r="Q10" i="18"/>
  <c r="Q65" i="18" s="1"/>
  <c r="O10" i="18"/>
  <c r="O65" i="18" s="1"/>
  <c r="N10" i="18"/>
  <c r="N65" i="18" s="1"/>
  <c r="M10" i="18"/>
  <c r="M65" i="18" s="1"/>
  <c r="L10" i="18"/>
  <c r="L65" i="18" s="1"/>
  <c r="L73" i="18" s="1"/>
  <c r="K10" i="18"/>
  <c r="K65" i="18" s="1"/>
  <c r="J10" i="18"/>
  <c r="J65" i="18" s="1"/>
  <c r="I10" i="18"/>
  <c r="I65" i="18" s="1"/>
  <c r="H10" i="18"/>
  <c r="H65" i="18" s="1"/>
  <c r="G10" i="18"/>
  <c r="G65" i="18" s="1"/>
  <c r="F10" i="18"/>
  <c r="F65" i="18" s="1"/>
  <c r="E10" i="18"/>
  <c r="E65" i="18" s="1"/>
  <c r="D10" i="18"/>
  <c r="D65" i="18" s="1"/>
  <c r="C10" i="18"/>
  <c r="AP9" i="18"/>
  <c r="AP10" i="18" s="1"/>
  <c r="AP65" i="18" s="1"/>
  <c r="AC9" i="18"/>
  <c r="P9" i="18"/>
  <c r="AP8" i="18"/>
  <c r="AC8" i="18"/>
  <c r="P8" i="18"/>
  <c r="AP7" i="18"/>
  <c r="AC7" i="18"/>
  <c r="P7" i="18"/>
  <c r="AP6" i="18"/>
  <c r="AC6" i="18"/>
  <c r="AC10" i="18" s="1"/>
  <c r="AC65" i="18" s="1"/>
  <c r="P6" i="18"/>
  <c r="P10" i="18" s="1"/>
  <c r="P65" i="18" s="1"/>
  <c r="AH73" i="18" l="1"/>
  <c r="P97" i="18"/>
  <c r="P66" i="18"/>
  <c r="R73" i="18"/>
  <c r="P92" i="18"/>
  <c r="P69" i="18"/>
  <c r="P91" i="18"/>
  <c r="P70" i="18"/>
  <c r="AC93" i="18"/>
  <c r="AC86" i="18"/>
  <c r="AC88" i="18" s="1"/>
  <c r="AF73" i="18"/>
  <c r="AP97" i="18"/>
  <c r="AP66" i="18"/>
  <c r="AP73" i="18" s="1"/>
  <c r="AC92" i="18"/>
  <c r="AC69" i="18"/>
  <c r="AC91" i="18"/>
  <c r="AC70" i="18"/>
  <c r="U73" i="18"/>
  <c r="P73" i="18"/>
  <c r="T73" i="18"/>
  <c r="AB73" i="18"/>
  <c r="AC97" i="18"/>
  <c r="AC66" i="18"/>
  <c r="AC73" i="18" s="1"/>
  <c r="AP92" i="18"/>
  <c r="AP69" i="18"/>
  <c r="AP91" i="18"/>
  <c r="AP70" i="18"/>
  <c r="M92" i="18"/>
  <c r="Y92" i="18"/>
  <c r="N91" i="18"/>
  <c r="N70" i="18"/>
  <c r="Z91" i="18"/>
  <c r="Z94" i="18" s="1"/>
  <c r="Z96" i="18" s="1"/>
  <c r="Z70" i="18"/>
  <c r="AH91" i="18"/>
  <c r="AH70" i="18"/>
  <c r="P93" i="18"/>
  <c r="P94" i="18" s="1"/>
  <c r="P96" i="18" s="1"/>
  <c r="P86" i="18"/>
  <c r="P88" i="18" s="1"/>
  <c r="E86" i="18"/>
  <c r="E88" i="18" s="1"/>
  <c r="E93" i="18"/>
  <c r="V94" i="18"/>
  <c r="V96" i="18" s="1"/>
  <c r="F97" i="18"/>
  <c r="J97" i="18"/>
  <c r="N97" i="18"/>
  <c r="R97" i="18"/>
  <c r="V97" i="18"/>
  <c r="Z97" i="18"/>
  <c r="AD97" i="18"/>
  <c r="AH97" i="18"/>
  <c r="AL97" i="18"/>
  <c r="F92" i="18"/>
  <c r="F69" i="18"/>
  <c r="J92" i="18"/>
  <c r="J69" i="18"/>
  <c r="N92" i="18"/>
  <c r="N94" i="18" s="1"/>
  <c r="N96" i="18" s="1"/>
  <c r="N69" i="18"/>
  <c r="N73" i="18" s="1"/>
  <c r="R92" i="18"/>
  <c r="R69" i="18"/>
  <c r="V92" i="18"/>
  <c r="V69" i="18"/>
  <c r="Z92" i="18"/>
  <c r="Z69" i="18"/>
  <c r="AD92" i="18"/>
  <c r="AD94" i="18" s="1"/>
  <c r="AD96" i="18" s="1"/>
  <c r="AD69" i="18"/>
  <c r="AH92" i="18"/>
  <c r="AH69" i="18"/>
  <c r="AL69" i="18"/>
  <c r="AL92" i="18"/>
  <c r="AL94" i="18" s="1"/>
  <c r="AL96" i="18" s="1"/>
  <c r="G91" i="18"/>
  <c r="G70" i="18"/>
  <c r="G73" i="18" s="1"/>
  <c r="K91" i="18"/>
  <c r="K70" i="18"/>
  <c r="K73" i="18" s="1"/>
  <c r="O91" i="18"/>
  <c r="O70" i="18"/>
  <c r="S91" i="18"/>
  <c r="S70" i="18"/>
  <c r="W91" i="18"/>
  <c r="W70" i="18"/>
  <c r="W73" i="18" s="1"/>
  <c r="AA91" i="18"/>
  <c r="AA70" i="18"/>
  <c r="AA73" i="18" s="1"/>
  <c r="AE91" i="18"/>
  <c r="AE70" i="18"/>
  <c r="AI91" i="18"/>
  <c r="AI70" i="18"/>
  <c r="AM91" i="18"/>
  <c r="AM70" i="18"/>
  <c r="AM73" i="18" s="1"/>
  <c r="AG69" i="18"/>
  <c r="F94" i="18"/>
  <c r="F96" i="18" s="1"/>
  <c r="AB91" i="18"/>
  <c r="Q97" i="18"/>
  <c r="E92" i="18"/>
  <c r="Q92" i="18"/>
  <c r="AO92" i="18"/>
  <c r="AO69" i="18"/>
  <c r="J91" i="18"/>
  <c r="J70" i="18"/>
  <c r="V91" i="18"/>
  <c r="V70" i="18"/>
  <c r="E69" i="18"/>
  <c r="I86" i="18"/>
  <c r="I88" i="18" s="1"/>
  <c r="I93" i="18"/>
  <c r="G97" i="18"/>
  <c r="K97" i="18"/>
  <c r="O97" i="18"/>
  <c r="S97" i="18"/>
  <c r="W97" i="18"/>
  <c r="AA97" i="18"/>
  <c r="AE97" i="18"/>
  <c r="AI97" i="18"/>
  <c r="AM97" i="18"/>
  <c r="G92" i="18"/>
  <c r="K92" i="18"/>
  <c r="O92" i="18"/>
  <c r="S92" i="18"/>
  <c r="W92" i="18"/>
  <c r="AA92" i="18"/>
  <c r="AE92" i="18"/>
  <c r="AI92" i="18"/>
  <c r="AM92" i="18"/>
  <c r="D91" i="18"/>
  <c r="H91" i="18"/>
  <c r="T91" i="18"/>
  <c r="X91" i="18"/>
  <c r="AF91" i="18"/>
  <c r="AJ91" i="18"/>
  <c r="AN91" i="18"/>
  <c r="E66" i="18"/>
  <c r="E73" i="18" s="1"/>
  <c r="I66" i="18"/>
  <c r="I73" i="18" s="1"/>
  <c r="M66" i="18"/>
  <c r="U66" i="18"/>
  <c r="Y66" i="18"/>
  <c r="Y73" i="18" s="1"/>
  <c r="AG66" i="18"/>
  <c r="AG73" i="18" s="1"/>
  <c r="AK66" i="18"/>
  <c r="AO66" i="18"/>
  <c r="AO73" i="18" s="1"/>
  <c r="M69" i="18"/>
  <c r="M73" i="18" s="1"/>
  <c r="S69" i="18"/>
  <c r="S73" i="18" s="1"/>
  <c r="AI69" i="18"/>
  <c r="AI73" i="18" s="1"/>
  <c r="H70" i="18"/>
  <c r="H73" i="18" s="1"/>
  <c r="X70" i="18"/>
  <c r="X73" i="18" s="1"/>
  <c r="AN70" i="18"/>
  <c r="AP93" i="18"/>
  <c r="AP86" i="18"/>
  <c r="AP88" i="18" s="1"/>
  <c r="I92" i="18"/>
  <c r="U92" i="18"/>
  <c r="AK92" i="18"/>
  <c r="F91" i="18"/>
  <c r="F70" i="18"/>
  <c r="R91" i="18"/>
  <c r="R70" i="18"/>
  <c r="AD91" i="18"/>
  <c r="AD70" i="18"/>
  <c r="AL91" i="18"/>
  <c r="AL70" i="18"/>
  <c r="M93" i="18"/>
  <c r="M86" i="18"/>
  <c r="M88" i="18" s="1"/>
  <c r="D97" i="18"/>
  <c r="H97" i="18"/>
  <c r="L97" i="18"/>
  <c r="T97" i="18"/>
  <c r="X97" i="18"/>
  <c r="AB97" i="18"/>
  <c r="AF97" i="18"/>
  <c r="AJ97" i="18"/>
  <c r="AN97" i="18"/>
  <c r="D92" i="18"/>
  <c r="H92" i="18"/>
  <c r="L92" i="18"/>
  <c r="T92" i="18"/>
  <c r="X92" i="18"/>
  <c r="AB92" i="18"/>
  <c r="AF92" i="18"/>
  <c r="AJ92" i="18"/>
  <c r="AJ69" i="18"/>
  <c r="AJ73" i="18" s="1"/>
  <c r="AN92" i="18"/>
  <c r="AN69" i="18"/>
  <c r="AN73" i="18" s="1"/>
  <c r="E91" i="18"/>
  <c r="E70" i="18"/>
  <c r="I91" i="18"/>
  <c r="I70" i="18"/>
  <c r="M91" i="18"/>
  <c r="M70" i="18"/>
  <c r="Q91" i="18"/>
  <c r="Q70" i="18"/>
  <c r="Q73" i="18" s="1"/>
  <c r="U91" i="18"/>
  <c r="U70" i="18"/>
  <c r="Y91" i="18"/>
  <c r="Y70" i="18"/>
  <c r="AG91" i="18"/>
  <c r="AG70" i="18"/>
  <c r="AK91" i="18"/>
  <c r="AK70" i="18"/>
  <c r="AK73" i="18" s="1"/>
  <c r="AO91" i="18"/>
  <c r="AO70" i="18"/>
  <c r="F66" i="18"/>
  <c r="F73" i="18" s="1"/>
  <c r="J66" i="18"/>
  <c r="J73" i="18" s="1"/>
  <c r="N66" i="18"/>
  <c r="R66" i="18"/>
  <c r="V66" i="18"/>
  <c r="V73" i="18" s="1"/>
  <c r="Z66" i="18"/>
  <c r="Z73" i="18" s="1"/>
  <c r="AD66" i="18"/>
  <c r="AD73" i="18" s="1"/>
  <c r="AH66" i="18"/>
  <c r="AL66" i="18"/>
  <c r="AL73" i="18" s="1"/>
  <c r="D69" i="18"/>
  <c r="D73" i="18" s="1"/>
  <c r="I69" i="18"/>
  <c r="O69" i="18"/>
  <c r="O73" i="18" s="1"/>
  <c r="T69" i="18"/>
  <c r="Y69" i="18"/>
  <c r="AE69" i="18"/>
  <c r="AE73" i="18" s="1"/>
  <c r="AK69" i="18"/>
  <c r="Q86" i="18"/>
  <c r="Q88" i="18" s="1"/>
  <c r="Q93" i="18"/>
  <c r="Q94" i="18" s="1"/>
  <c r="Q96" i="18" s="1"/>
  <c r="U86" i="18"/>
  <c r="U88" i="18" s="1"/>
  <c r="U93" i="18"/>
  <c r="Y86" i="18"/>
  <c r="Y88" i="18" s="1"/>
  <c r="Y93" i="18"/>
  <c r="Y94" i="18" s="1"/>
  <c r="Y96" i="18" s="1"/>
  <c r="AG86" i="18"/>
  <c r="AG88" i="18" s="1"/>
  <c r="AG93" i="18"/>
  <c r="AK86" i="18"/>
  <c r="AK88" i="18" s="1"/>
  <c r="AK93" i="18"/>
  <c r="AK94" i="18" s="1"/>
  <c r="AK96" i="18" s="1"/>
  <c r="AO86" i="18"/>
  <c r="AO88" i="18" s="1"/>
  <c r="AO93" i="18"/>
  <c r="AI93" i="18"/>
  <c r="AI94" i="18" s="1"/>
  <c r="AI96" i="18" s="1"/>
  <c r="J94" i="18"/>
  <c r="J96" i="18" s="1"/>
  <c r="R94" i="18"/>
  <c r="R96" i="18" s="1"/>
  <c r="AH94" i="18"/>
  <c r="AH96" i="18" s="1"/>
  <c r="J86" i="18"/>
  <c r="J88" i="18" s="1"/>
  <c r="Z86" i="18"/>
  <c r="Z88" i="18" s="1"/>
  <c r="S93" i="18"/>
  <c r="S94" i="18" s="1"/>
  <c r="S95" i="18"/>
  <c r="S110" i="18"/>
  <c r="S112" i="18" s="1"/>
  <c r="AA95" i="18"/>
  <c r="AA110" i="18"/>
  <c r="AA112" i="18" s="1"/>
  <c r="AF95" i="18"/>
  <c r="AF110" i="18"/>
  <c r="AF112" i="18" s="1"/>
  <c r="AJ95" i="18"/>
  <c r="AJ110" i="18"/>
  <c r="AJ112" i="18" s="1"/>
  <c r="AN95" i="18"/>
  <c r="AN110" i="18"/>
  <c r="AN112" i="18" s="1"/>
  <c r="G93" i="18"/>
  <c r="G86" i="18"/>
  <c r="G88" i="18" s="1"/>
  <c r="K93" i="18"/>
  <c r="K94" i="18" s="1"/>
  <c r="K86" i="18"/>
  <c r="K88" i="18" s="1"/>
  <c r="O93" i="18"/>
  <c r="O94" i="18" s="1"/>
  <c r="O96" i="18" s="1"/>
  <c r="O86" i="18"/>
  <c r="O88" i="18" s="1"/>
  <c r="S88" i="18"/>
  <c r="W93" i="18"/>
  <c r="W94" i="18" s="1"/>
  <c r="W96" i="18" s="1"/>
  <c r="W86" i="18"/>
  <c r="W88" i="18" s="1"/>
  <c r="AA93" i="18"/>
  <c r="AA94" i="18" s="1"/>
  <c r="AA86" i="18"/>
  <c r="AA88" i="18" s="1"/>
  <c r="AE93" i="18"/>
  <c r="AE94" i="18" s="1"/>
  <c r="AE96" i="18" s="1"/>
  <c r="AE86" i="18"/>
  <c r="AE88" i="18" s="1"/>
  <c r="AI88" i="18"/>
  <c r="AM93" i="18"/>
  <c r="AM86" i="18"/>
  <c r="AM88" i="18" s="1"/>
  <c r="AD86" i="18"/>
  <c r="AD88" i="18" s="1"/>
  <c r="AP95" i="18"/>
  <c r="AP110" i="18"/>
  <c r="AP112" i="18" s="1"/>
  <c r="K95" i="18"/>
  <c r="K110" i="18"/>
  <c r="K112" i="18" s="1"/>
  <c r="W110" i="18"/>
  <c r="W112" i="18" s="1"/>
  <c r="D93" i="18"/>
  <c r="D94" i="18" s="1"/>
  <c r="D96" i="18" s="1"/>
  <c r="D86" i="18"/>
  <c r="D88" i="18" s="1"/>
  <c r="H93" i="18"/>
  <c r="H94" i="18" s="1"/>
  <c r="H86" i="18"/>
  <c r="H88" i="18" s="1"/>
  <c r="L93" i="18"/>
  <c r="L86" i="18"/>
  <c r="L88" i="18" s="1"/>
  <c r="T93" i="18"/>
  <c r="T94" i="18" s="1"/>
  <c r="T86" i="18"/>
  <c r="T88" i="18" s="1"/>
  <c r="X93" i="18"/>
  <c r="X86" i="18"/>
  <c r="X88" i="18" s="1"/>
  <c r="AB93" i="18"/>
  <c r="AB94" i="18" s="1"/>
  <c r="AB86" i="18"/>
  <c r="AB88" i="18" s="1"/>
  <c r="AF93" i="18"/>
  <c r="AF86" i="18"/>
  <c r="AF88" i="18" s="1"/>
  <c r="AJ93" i="18"/>
  <c r="AJ94" i="18" s="1"/>
  <c r="AJ96" i="18" s="1"/>
  <c r="AJ86" i="18"/>
  <c r="AJ88" i="18" s="1"/>
  <c r="AN93" i="18"/>
  <c r="AN94" i="18" s="1"/>
  <c r="AN96" i="18" s="1"/>
  <c r="AN86" i="18"/>
  <c r="AN88" i="18" s="1"/>
  <c r="R86" i="18"/>
  <c r="R88" i="18" s="1"/>
  <c r="AH86" i="18"/>
  <c r="AH88" i="18" s="1"/>
  <c r="P95" i="18"/>
  <c r="P110" i="18"/>
  <c r="P112" i="18" s="1"/>
  <c r="O110" i="18"/>
  <c r="O112" i="18" s="1"/>
  <c r="D95" i="18"/>
  <c r="D110" i="18"/>
  <c r="D112" i="18" s="1"/>
  <c r="H95" i="18"/>
  <c r="H110" i="18"/>
  <c r="H112" i="18" s="1"/>
  <c r="L95" i="18"/>
  <c r="L110" i="18"/>
  <c r="L112" i="18" s="1"/>
  <c r="T95" i="18"/>
  <c r="T110" i="18"/>
  <c r="T112" i="18" s="1"/>
  <c r="X95" i="18"/>
  <c r="X110" i="18"/>
  <c r="X112" i="18" s="1"/>
  <c r="AB95" i="18"/>
  <c r="AB110" i="18"/>
  <c r="AB112" i="18" s="1"/>
  <c r="R112" i="18"/>
  <c r="Z112" i="18"/>
  <c r="AH112" i="18"/>
  <c r="P118" i="18"/>
  <c r="AI110" i="18"/>
  <c r="AI112" i="18" s="1"/>
  <c r="F112" i="18"/>
  <c r="N112" i="18"/>
  <c r="V112" i="18"/>
  <c r="AD112" i="18"/>
  <c r="AL112" i="18"/>
  <c r="AQ114" i="13"/>
  <c r="AO114" i="13"/>
  <c r="AP114" i="13" s="1"/>
  <c r="AN114" i="13"/>
  <c r="AM114" i="13"/>
  <c r="AL114" i="13"/>
  <c r="AK114" i="13"/>
  <c r="AJ114" i="13"/>
  <c r="AI114" i="13"/>
  <c r="AH114" i="13"/>
  <c r="AG114" i="13"/>
  <c r="AF114" i="13"/>
  <c r="AE114" i="13"/>
  <c r="AD114" i="13"/>
  <c r="AB114" i="13"/>
  <c r="AC114" i="13" s="1"/>
  <c r="AA114" i="13"/>
  <c r="Z114" i="13"/>
  <c r="Y114" i="13"/>
  <c r="X114" i="13"/>
  <c r="W114" i="13"/>
  <c r="V114" i="13"/>
  <c r="U114" i="13"/>
  <c r="T114" i="13"/>
  <c r="S114" i="13"/>
  <c r="R114" i="13"/>
  <c r="Q114" i="13"/>
  <c r="O114" i="13"/>
  <c r="P114" i="13" s="1"/>
  <c r="N114" i="13"/>
  <c r="M114" i="13"/>
  <c r="L114" i="13"/>
  <c r="K114" i="13"/>
  <c r="J114" i="13"/>
  <c r="I114" i="13"/>
  <c r="H114" i="13"/>
  <c r="G114" i="13"/>
  <c r="F114" i="13"/>
  <c r="E114" i="13"/>
  <c r="D114" i="13"/>
  <c r="P113" i="13"/>
  <c r="P112" i="13"/>
  <c r="P111" i="13"/>
  <c r="P110" i="13"/>
  <c r="P109" i="13"/>
  <c r="P108" i="13"/>
  <c r="P107" i="13"/>
  <c r="P106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P102" i="13"/>
  <c r="P101" i="13"/>
  <c r="AO89" i="13"/>
  <c r="AL89" i="13"/>
  <c r="AK89" i="13"/>
  <c r="AJ89" i="13"/>
  <c r="AG89" i="13"/>
  <c r="AF89" i="13"/>
  <c r="AD89" i="13"/>
  <c r="AB89" i="13"/>
  <c r="Y89" i="13"/>
  <c r="X89" i="13"/>
  <c r="U89" i="13"/>
  <c r="Q89" i="13"/>
  <c r="M89" i="13"/>
  <c r="L89" i="13"/>
  <c r="I89" i="13"/>
  <c r="H89" i="13"/>
  <c r="E89" i="13"/>
  <c r="D89" i="13"/>
  <c r="P89" i="13"/>
  <c r="AC89" i="13"/>
  <c r="C91" i="13"/>
  <c r="C90" i="13"/>
  <c r="AN89" i="13"/>
  <c r="AM89" i="13"/>
  <c r="AI89" i="13"/>
  <c r="AH89" i="13"/>
  <c r="AE89" i="13"/>
  <c r="AA89" i="13"/>
  <c r="Z89" i="13"/>
  <c r="W89" i="13"/>
  <c r="V89" i="13"/>
  <c r="T89" i="13"/>
  <c r="S89" i="13"/>
  <c r="R89" i="13"/>
  <c r="O89" i="13"/>
  <c r="N89" i="13"/>
  <c r="K89" i="13"/>
  <c r="J89" i="13"/>
  <c r="G89" i="13"/>
  <c r="F89" i="13"/>
  <c r="C89" i="13"/>
  <c r="C88" i="13"/>
  <c r="C87" i="13"/>
  <c r="C86" i="13"/>
  <c r="C85" i="13"/>
  <c r="AO77" i="13"/>
  <c r="AN77" i="13"/>
  <c r="AN81" i="13" s="1"/>
  <c r="AM77" i="13"/>
  <c r="AM81" i="13" s="1"/>
  <c r="AL77" i="13"/>
  <c r="AL81" i="13" s="1"/>
  <c r="AK77" i="13"/>
  <c r="AK81" i="13" s="1"/>
  <c r="AJ77" i="13"/>
  <c r="AJ81" i="13" s="1"/>
  <c r="AI77" i="13"/>
  <c r="AI81" i="13" s="1"/>
  <c r="AH77" i="13"/>
  <c r="AH81" i="13" s="1"/>
  <c r="AG77" i="13"/>
  <c r="AF77" i="13"/>
  <c r="AF81" i="13" s="1"/>
  <c r="AE77" i="13"/>
  <c r="AE81" i="13" s="1"/>
  <c r="AD77" i="13"/>
  <c r="AD81" i="13" s="1"/>
  <c r="AB77" i="13"/>
  <c r="AB81" i="13" s="1"/>
  <c r="AA77" i="13"/>
  <c r="AA81" i="13" s="1"/>
  <c r="Z77" i="13"/>
  <c r="Z81" i="13" s="1"/>
  <c r="Y77" i="13"/>
  <c r="X77" i="13"/>
  <c r="X81" i="13" s="1"/>
  <c r="W77" i="13"/>
  <c r="W81" i="13" s="1"/>
  <c r="V77" i="13"/>
  <c r="V81" i="13" s="1"/>
  <c r="U77" i="13"/>
  <c r="U81" i="13" s="1"/>
  <c r="T77" i="13"/>
  <c r="T81" i="13" s="1"/>
  <c r="S77" i="13"/>
  <c r="S81" i="13" s="1"/>
  <c r="R77" i="13"/>
  <c r="R81" i="13" s="1"/>
  <c r="Q77" i="13"/>
  <c r="O77" i="13"/>
  <c r="O81" i="13" s="1"/>
  <c r="N77" i="13"/>
  <c r="N81" i="13" s="1"/>
  <c r="M77" i="13"/>
  <c r="M81" i="13" s="1"/>
  <c r="L77" i="13"/>
  <c r="L81" i="13" s="1"/>
  <c r="K77" i="13"/>
  <c r="K81" i="13" s="1"/>
  <c r="J77" i="13"/>
  <c r="J81" i="13" s="1"/>
  <c r="I77" i="13"/>
  <c r="I81" i="13" s="1"/>
  <c r="H77" i="13"/>
  <c r="H81" i="13" s="1"/>
  <c r="G77" i="13"/>
  <c r="G81" i="13" s="1"/>
  <c r="F77" i="13"/>
  <c r="F81" i="13" s="1"/>
  <c r="E77" i="13"/>
  <c r="E81" i="13" s="1"/>
  <c r="D77" i="13"/>
  <c r="D81" i="13" s="1"/>
  <c r="C77" i="13"/>
  <c r="AP76" i="13"/>
  <c r="AC76" i="13"/>
  <c r="P76" i="13"/>
  <c r="AP75" i="13"/>
  <c r="AC75" i="13"/>
  <c r="AC77" i="13" s="1"/>
  <c r="AC81" i="13" s="1"/>
  <c r="P75" i="13"/>
  <c r="P77" i="13" s="1"/>
  <c r="P81" i="13" s="1"/>
  <c r="AO72" i="13"/>
  <c r="AO80" i="13" s="1"/>
  <c r="AN72" i="13"/>
  <c r="AM72" i="13"/>
  <c r="AL72" i="13"/>
  <c r="AK72" i="13"/>
  <c r="AK80" i="13" s="1"/>
  <c r="AJ72" i="13"/>
  <c r="AI72" i="13"/>
  <c r="AH72" i="13"/>
  <c r="AG72" i="13"/>
  <c r="AG80" i="13" s="1"/>
  <c r="AF72" i="13"/>
  <c r="AE72" i="13"/>
  <c r="AD72" i="13"/>
  <c r="AB72" i="13"/>
  <c r="AA72" i="13"/>
  <c r="Z72" i="13"/>
  <c r="Y72" i="13"/>
  <c r="Y80" i="13" s="1"/>
  <c r="X72" i="13"/>
  <c r="W72" i="13"/>
  <c r="V72" i="13"/>
  <c r="U72" i="13"/>
  <c r="U80" i="13" s="1"/>
  <c r="T72" i="13"/>
  <c r="S72" i="13"/>
  <c r="R72" i="13"/>
  <c r="Q72" i="13"/>
  <c r="Q80" i="13" s="1"/>
  <c r="O72" i="13"/>
  <c r="N72" i="13"/>
  <c r="M72" i="13"/>
  <c r="M80" i="13" s="1"/>
  <c r="L72" i="13"/>
  <c r="L87" i="13" s="1"/>
  <c r="K72" i="13"/>
  <c r="J72" i="13"/>
  <c r="I72" i="13"/>
  <c r="I87" i="13" s="1"/>
  <c r="H72" i="13"/>
  <c r="H87" i="13" s="1"/>
  <c r="G72" i="13"/>
  <c r="F72" i="13"/>
  <c r="E72" i="13"/>
  <c r="E80" i="13" s="1"/>
  <c r="E82" i="13" s="1"/>
  <c r="D72" i="13"/>
  <c r="D87" i="13" s="1"/>
  <c r="C72" i="13"/>
  <c r="AP71" i="13"/>
  <c r="AP72" i="13" s="1"/>
  <c r="AC71" i="13"/>
  <c r="AC72" i="13" s="1"/>
  <c r="P71" i="13"/>
  <c r="P72" i="13" s="1"/>
  <c r="AO57" i="13"/>
  <c r="AO67" i="13" s="1"/>
  <c r="AN57" i="13"/>
  <c r="AN67" i="13" s="1"/>
  <c r="AM57" i="13"/>
  <c r="AM67" i="13" s="1"/>
  <c r="AL57" i="13"/>
  <c r="AL67" i="13" s="1"/>
  <c r="AK57" i="13"/>
  <c r="AK67" i="13" s="1"/>
  <c r="AJ57" i="13"/>
  <c r="AJ67" i="13" s="1"/>
  <c r="AI57" i="13"/>
  <c r="AI67" i="13" s="1"/>
  <c r="AH57" i="13"/>
  <c r="AH67" i="13" s="1"/>
  <c r="AG57" i="13"/>
  <c r="AG67" i="13" s="1"/>
  <c r="AF57" i="13"/>
  <c r="AF67" i="13" s="1"/>
  <c r="AE57" i="13"/>
  <c r="AE67" i="13" s="1"/>
  <c r="AD57" i="13"/>
  <c r="AD67" i="13" s="1"/>
  <c r="AB57" i="13"/>
  <c r="AB67" i="13" s="1"/>
  <c r="AA57" i="13"/>
  <c r="AA67" i="13" s="1"/>
  <c r="Z57" i="13"/>
  <c r="Z67" i="13" s="1"/>
  <c r="Y57" i="13"/>
  <c r="Y67" i="13" s="1"/>
  <c r="X57" i="13"/>
  <c r="X67" i="13" s="1"/>
  <c r="W57" i="13"/>
  <c r="W67" i="13" s="1"/>
  <c r="V57" i="13"/>
  <c r="V67" i="13" s="1"/>
  <c r="U57" i="13"/>
  <c r="U67" i="13" s="1"/>
  <c r="T57" i="13"/>
  <c r="T67" i="13" s="1"/>
  <c r="S57" i="13"/>
  <c r="S67" i="13" s="1"/>
  <c r="R57" i="13"/>
  <c r="R67" i="13" s="1"/>
  <c r="Q57" i="13"/>
  <c r="Q67" i="13" s="1"/>
  <c r="O57" i="13"/>
  <c r="O67" i="13" s="1"/>
  <c r="N57" i="13"/>
  <c r="N67" i="13" s="1"/>
  <c r="M57" i="13"/>
  <c r="M67" i="13" s="1"/>
  <c r="L57" i="13"/>
  <c r="L67" i="13" s="1"/>
  <c r="K57" i="13"/>
  <c r="K67" i="13" s="1"/>
  <c r="J57" i="13"/>
  <c r="J67" i="13" s="1"/>
  <c r="I57" i="13"/>
  <c r="I67" i="13" s="1"/>
  <c r="H57" i="13"/>
  <c r="H67" i="13" s="1"/>
  <c r="G57" i="13"/>
  <c r="G67" i="13" s="1"/>
  <c r="F57" i="13"/>
  <c r="F67" i="13" s="1"/>
  <c r="E57" i="13"/>
  <c r="E67" i="13" s="1"/>
  <c r="D57" i="13"/>
  <c r="D67" i="13" s="1"/>
  <c r="C57" i="13"/>
  <c r="AP56" i="13"/>
  <c r="AC56" i="13"/>
  <c r="P56" i="13"/>
  <c r="AP55" i="13"/>
  <c r="AC55" i="13"/>
  <c r="P55" i="13"/>
  <c r="P57" i="13" s="1"/>
  <c r="P67" i="13" s="1"/>
  <c r="AO52" i="13"/>
  <c r="AO66" i="13" s="1"/>
  <c r="AN52" i="13"/>
  <c r="AN66" i="13" s="1"/>
  <c r="AM52" i="13"/>
  <c r="AM66" i="13" s="1"/>
  <c r="AL52" i="13"/>
  <c r="AL66" i="13" s="1"/>
  <c r="AK52" i="13"/>
  <c r="AK66" i="13" s="1"/>
  <c r="AJ52" i="13"/>
  <c r="AJ66" i="13" s="1"/>
  <c r="AI52" i="13"/>
  <c r="AI66" i="13" s="1"/>
  <c r="AH52" i="13"/>
  <c r="AH66" i="13" s="1"/>
  <c r="AG52" i="13"/>
  <c r="AG66" i="13" s="1"/>
  <c r="AF52" i="13"/>
  <c r="AF66" i="13" s="1"/>
  <c r="AE52" i="13"/>
  <c r="AE66" i="13" s="1"/>
  <c r="AD52" i="13"/>
  <c r="AD66" i="13" s="1"/>
  <c r="AB52" i="13"/>
  <c r="AB66" i="13" s="1"/>
  <c r="AA52" i="13"/>
  <c r="AA66" i="13" s="1"/>
  <c r="Z52" i="13"/>
  <c r="Z66" i="13" s="1"/>
  <c r="Y52" i="13"/>
  <c r="Y66" i="13" s="1"/>
  <c r="X52" i="13"/>
  <c r="X66" i="13" s="1"/>
  <c r="W52" i="13"/>
  <c r="W66" i="13" s="1"/>
  <c r="V52" i="13"/>
  <c r="V66" i="13" s="1"/>
  <c r="U52" i="13"/>
  <c r="U66" i="13" s="1"/>
  <c r="T52" i="13"/>
  <c r="T66" i="13" s="1"/>
  <c r="S52" i="13"/>
  <c r="S66" i="13" s="1"/>
  <c r="R52" i="13"/>
  <c r="R66" i="13" s="1"/>
  <c r="Q52" i="13"/>
  <c r="Q66" i="13" s="1"/>
  <c r="O52" i="13"/>
  <c r="O66" i="13" s="1"/>
  <c r="N52" i="13"/>
  <c r="N66" i="13" s="1"/>
  <c r="M52" i="13"/>
  <c r="M66" i="13" s="1"/>
  <c r="L52" i="13"/>
  <c r="L66" i="13" s="1"/>
  <c r="K52" i="13"/>
  <c r="K66" i="13" s="1"/>
  <c r="J52" i="13"/>
  <c r="J66" i="13" s="1"/>
  <c r="I52" i="13"/>
  <c r="I66" i="13" s="1"/>
  <c r="H52" i="13"/>
  <c r="H66" i="13" s="1"/>
  <c r="G52" i="13"/>
  <c r="G66" i="13" s="1"/>
  <c r="F52" i="13"/>
  <c r="F66" i="13" s="1"/>
  <c r="E52" i="13"/>
  <c r="E66" i="13" s="1"/>
  <c r="D52" i="13"/>
  <c r="D66" i="13" s="1"/>
  <c r="C52" i="13"/>
  <c r="AP51" i="13"/>
  <c r="AP52" i="13" s="1"/>
  <c r="AP66" i="13" s="1"/>
  <c r="AC51" i="13"/>
  <c r="AC52" i="13" s="1"/>
  <c r="AC66" i="13" s="1"/>
  <c r="P51" i="13"/>
  <c r="P52" i="13" s="1"/>
  <c r="P66" i="13" s="1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AP47" i="13"/>
  <c r="AP48" i="13" s="1"/>
  <c r="AC47" i="13"/>
  <c r="AC48" i="13" s="1"/>
  <c r="P47" i="13"/>
  <c r="P48" i="13" s="1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P43" i="13"/>
  <c r="AP44" i="13" s="1"/>
  <c r="AC43" i="13"/>
  <c r="AC44" i="13" s="1"/>
  <c r="P43" i="13"/>
  <c r="P44" i="13" s="1"/>
  <c r="AO40" i="13"/>
  <c r="AO63" i="13" s="1"/>
  <c r="AN40" i="13"/>
  <c r="AN63" i="13" s="1"/>
  <c r="AM40" i="13"/>
  <c r="AM63" i="13" s="1"/>
  <c r="AL40" i="13"/>
  <c r="AL63" i="13" s="1"/>
  <c r="AK40" i="13"/>
  <c r="AK63" i="13" s="1"/>
  <c r="AJ40" i="13"/>
  <c r="AJ63" i="13" s="1"/>
  <c r="AI40" i="13"/>
  <c r="AI63" i="13" s="1"/>
  <c r="AH40" i="13"/>
  <c r="AH63" i="13" s="1"/>
  <c r="AG40" i="13"/>
  <c r="AG63" i="13" s="1"/>
  <c r="AF40" i="13"/>
  <c r="AF63" i="13" s="1"/>
  <c r="AE40" i="13"/>
  <c r="AE63" i="13" s="1"/>
  <c r="AD40" i="13"/>
  <c r="AD63" i="13" s="1"/>
  <c r="AB40" i="13"/>
  <c r="AB63" i="13" s="1"/>
  <c r="AA40" i="13"/>
  <c r="AA63" i="13" s="1"/>
  <c r="Z40" i="13"/>
  <c r="Z63" i="13" s="1"/>
  <c r="Y40" i="13"/>
  <c r="Y63" i="13" s="1"/>
  <c r="X40" i="13"/>
  <c r="X63" i="13" s="1"/>
  <c r="W40" i="13"/>
  <c r="W63" i="13" s="1"/>
  <c r="V40" i="13"/>
  <c r="V63" i="13" s="1"/>
  <c r="U40" i="13"/>
  <c r="U63" i="13" s="1"/>
  <c r="T40" i="13"/>
  <c r="T63" i="13" s="1"/>
  <c r="S40" i="13"/>
  <c r="S63" i="13" s="1"/>
  <c r="R40" i="13"/>
  <c r="R63" i="13" s="1"/>
  <c r="Q40" i="13"/>
  <c r="Q63" i="13" s="1"/>
  <c r="O40" i="13"/>
  <c r="O63" i="13" s="1"/>
  <c r="N40" i="13"/>
  <c r="N63" i="13" s="1"/>
  <c r="M40" i="13"/>
  <c r="M63" i="13" s="1"/>
  <c r="L40" i="13"/>
  <c r="L63" i="13" s="1"/>
  <c r="K40" i="13"/>
  <c r="K63" i="13" s="1"/>
  <c r="J40" i="13"/>
  <c r="J63" i="13" s="1"/>
  <c r="I40" i="13"/>
  <c r="I63" i="13" s="1"/>
  <c r="H40" i="13"/>
  <c r="H63" i="13" s="1"/>
  <c r="G40" i="13"/>
  <c r="G63" i="13" s="1"/>
  <c r="F40" i="13"/>
  <c r="F63" i="13" s="1"/>
  <c r="E40" i="13"/>
  <c r="E63" i="13" s="1"/>
  <c r="D40" i="13"/>
  <c r="D63" i="13" s="1"/>
  <c r="C40" i="13"/>
  <c r="AP39" i="13"/>
  <c r="AC39" i="13"/>
  <c r="P39" i="13"/>
  <c r="AP38" i="13"/>
  <c r="AC38" i="13"/>
  <c r="AC40" i="13" s="1"/>
  <c r="AC63" i="13" s="1"/>
  <c r="P38" i="13"/>
  <c r="AO35" i="13"/>
  <c r="AO62" i="13" s="1"/>
  <c r="AN35" i="13"/>
  <c r="AN62" i="13" s="1"/>
  <c r="AM35" i="13"/>
  <c r="AM62" i="13" s="1"/>
  <c r="AL35" i="13"/>
  <c r="AL62" i="13" s="1"/>
  <c r="AK35" i="13"/>
  <c r="AK62" i="13" s="1"/>
  <c r="AJ35" i="13"/>
  <c r="AJ62" i="13" s="1"/>
  <c r="AI35" i="13"/>
  <c r="AI62" i="13" s="1"/>
  <c r="AH35" i="13"/>
  <c r="AH62" i="13" s="1"/>
  <c r="AG35" i="13"/>
  <c r="AG62" i="13" s="1"/>
  <c r="AF35" i="13"/>
  <c r="AF62" i="13" s="1"/>
  <c r="AE35" i="13"/>
  <c r="AE62" i="13" s="1"/>
  <c r="AD35" i="13"/>
  <c r="AD62" i="13" s="1"/>
  <c r="AB35" i="13"/>
  <c r="AB62" i="13" s="1"/>
  <c r="AA35" i="13"/>
  <c r="AA62" i="13" s="1"/>
  <c r="Z35" i="13"/>
  <c r="Z62" i="13" s="1"/>
  <c r="Y35" i="13"/>
  <c r="Y62" i="13" s="1"/>
  <c r="X35" i="13"/>
  <c r="X62" i="13" s="1"/>
  <c r="W35" i="13"/>
  <c r="W62" i="13" s="1"/>
  <c r="V35" i="13"/>
  <c r="V62" i="13" s="1"/>
  <c r="U35" i="13"/>
  <c r="U62" i="13" s="1"/>
  <c r="T35" i="13"/>
  <c r="T62" i="13" s="1"/>
  <c r="S35" i="13"/>
  <c r="S62" i="13" s="1"/>
  <c r="R35" i="13"/>
  <c r="R62" i="13" s="1"/>
  <c r="Q35" i="13"/>
  <c r="Q62" i="13" s="1"/>
  <c r="O35" i="13"/>
  <c r="O62" i="13" s="1"/>
  <c r="N35" i="13"/>
  <c r="N62" i="13" s="1"/>
  <c r="M35" i="13"/>
  <c r="M62" i="13" s="1"/>
  <c r="L35" i="13"/>
  <c r="L62" i="13" s="1"/>
  <c r="K35" i="13"/>
  <c r="K62" i="13" s="1"/>
  <c r="J35" i="13"/>
  <c r="J62" i="13" s="1"/>
  <c r="I35" i="13"/>
  <c r="I62" i="13" s="1"/>
  <c r="H35" i="13"/>
  <c r="H62" i="13" s="1"/>
  <c r="G35" i="13"/>
  <c r="G62" i="13" s="1"/>
  <c r="F35" i="13"/>
  <c r="F62" i="13" s="1"/>
  <c r="E35" i="13"/>
  <c r="E62" i="13" s="1"/>
  <c r="D35" i="13"/>
  <c r="D62" i="13" s="1"/>
  <c r="C35" i="13"/>
  <c r="AP34" i="13"/>
  <c r="AC34" i="13"/>
  <c r="P34" i="13"/>
  <c r="AP33" i="13"/>
  <c r="AC33" i="13"/>
  <c r="P33" i="13"/>
  <c r="AP32" i="13"/>
  <c r="AC32" i="13"/>
  <c r="P32" i="13"/>
  <c r="AP31" i="13"/>
  <c r="AC31" i="13"/>
  <c r="P31" i="13"/>
  <c r="AP30" i="13"/>
  <c r="AC30" i="13"/>
  <c r="P30" i="13"/>
  <c r="AP29" i="13"/>
  <c r="AC29" i="13"/>
  <c r="P29" i="13"/>
  <c r="AP28" i="13"/>
  <c r="AC28" i="13"/>
  <c r="P28" i="13"/>
  <c r="AP27" i="13"/>
  <c r="AC27" i="13"/>
  <c r="P27" i="13"/>
  <c r="AP26" i="13"/>
  <c r="AC26" i="13"/>
  <c r="P26" i="13"/>
  <c r="AP25" i="13"/>
  <c r="AC25" i="13"/>
  <c r="P25" i="13"/>
  <c r="AP24" i="13"/>
  <c r="AC24" i="13"/>
  <c r="P24" i="13"/>
  <c r="AP23" i="13"/>
  <c r="AC23" i="13"/>
  <c r="P23" i="13"/>
  <c r="AP22" i="13"/>
  <c r="AC22" i="13"/>
  <c r="P22" i="13"/>
  <c r="AP21" i="13"/>
  <c r="AC21" i="13"/>
  <c r="P21" i="13"/>
  <c r="AP20" i="13"/>
  <c r="AC20" i="13"/>
  <c r="P20" i="13"/>
  <c r="AP19" i="13"/>
  <c r="AC19" i="13"/>
  <c r="P19" i="13"/>
  <c r="AP18" i="13"/>
  <c r="AC18" i="13"/>
  <c r="P18" i="13"/>
  <c r="AO15" i="13"/>
  <c r="AN15" i="13"/>
  <c r="AM15" i="13"/>
  <c r="AL15" i="13"/>
  <c r="AK15" i="13"/>
  <c r="AJ15" i="13"/>
  <c r="AI15" i="13"/>
  <c r="AH15" i="13"/>
  <c r="AG15" i="13"/>
  <c r="AG61" i="13" s="1"/>
  <c r="AF15" i="13"/>
  <c r="AE15" i="13"/>
  <c r="AD15" i="13"/>
  <c r="AB15" i="13"/>
  <c r="AA15" i="13"/>
  <c r="Z15" i="13"/>
  <c r="Z61" i="13" s="1"/>
  <c r="Y15" i="13"/>
  <c r="Y61" i="13" s="1"/>
  <c r="X15" i="13"/>
  <c r="W15" i="13"/>
  <c r="V15" i="13"/>
  <c r="U15" i="13"/>
  <c r="T15" i="13"/>
  <c r="S15" i="13"/>
  <c r="R15" i="13"/>
  <c r="R61" i="13" s="1"/>
  <c r="Q15" i="13"/>
  <c r="Q61" i="13" s="1"/>
  <c r="O15" i="13"/>
  <c r="N15" i="13"/>
  <c r="M15" i="13"/>
  <c r="L15" i="13"/>
  <c r="K15" i="13"/>
  <c r="J15" i="13"/>
  <c r="J61" i="13" s="1"/>
  <c r="I15" i="13"/>
  <c r="I61" i="13" s="1"/>
  <c r="H15" i="13"/>
  <c r="G15" i="13"/>
  <c r="F15" i="13"/>
  <c r="E15" i="13"/>
  <c r="D15" i="13"/>
  <c r="C15" i="13"/>
  <c r="AP14" i="13"/>
  <c r="AC14" i="13"/>
  <c r="P14" i="13"/>
  <c r="AP13" i="13"/>
  <c r="AC13" i="13"/>
  <c r="P13" i="13"/>
  <c r="P15" i="13" s="1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P9" i="13"/>
  <c r="AC9" i="13"/>
  <c r="P9" i="13"/>
  <c r="AP8" i="13"/>
  <c r="AC8" i="13"/>
  <c r="P8" i="13"/>
  <c r="AP7" i="13"/>
  <c r="AC7" i="13"/>
  <c r="P7" i="13"/>
  <c r="AP6" i="13"/>
  <c r="AC6" i="13"/>
  <c r="P6" i="13"/>
  <c r="AC57" i="13" l="1"/>
  <c r="AC67" i="13" s="1"/>
  <c r="S87" i="13"/>
  <c r="W87" i="13"/>
  <c r="AA87" i="13"/>
  <c r="AF87" i="13"/>
  <c r="AJ87" i="13"/>
  <c r="AN87" i="13"/>
  <c r="AC15" i="13"/>
  <c r="AC61" i="13" s="1"/>
  <c r="AP35" i="13"/>
  <c r="AP62" i="13" s="1"/>
  <c r="AP40" i="13"/>
  <c r="AP63" i="13" s="1"/>
  <c r="G87" i="13"/>
  <c r="K87" i="13"/>
  <c r="O87" i="13"/>
  <c r="T87" i="13"/>
  <c r="X87" i="13"/>
  <c r="AB87" i="13"/>
  <c r="I80" i="13"/>
  <c r="AP10" i="13"/>
  <c r="P103" i="13"/>
  <c r="AF94" i="18"/>
  <c r="AF96" i="18" s="1"/>
  <c r="X94" i="18"/>
  <c r="X96" i="18" s="1"/>
  <c r="L94" i="18"/>
  <c r="L96" i="18" s="1"/>
  <c r="AM94" i="18"/>
  <c r="AM96" i="18" s="1"/>
  <c r="K96" i="18"/>
  <c r="M94" i="18"/>
  <c r="M96" i="18" s="1"/>
  <c r="E94" i="18"/>
  <c r="E96" i="18" s="1"/>
  <c r="AC94" i="18"/>
  <c r="AC96" i="18" s="1"/>
  <c r="AA96" i="18"/>
  <c r="S96" i="18"/>
  <c r="AO94" i="18"/>
  <c r="AO96" i="18" s="1"/>
  <c r="AG94" i="18"/>
  <c r="AG96" i="18" s="1"/>
  <c r="U94" i="18"/>
  <c r="U96" i="18" s="1"/>
  <c r="AP94" i="18"/>
  <c r="AP96" i="18" s="1"/>
  <c r="AB96" i="18"/>
  <c r="T96" i="18"/>
  <c r="H96" i="18"/>
  <c r="G94" i="18"/>
  <c r="G96" i="18" s="1"/>
  <c r="I94" i="18"/>
  <c r="I96" i="18" s="1"/>
  <c r="AP15" i="13"/>
  <c r="AP57" i="13"/>
  <c r="AP67" i="13" s="1"/>
  <c r="AP89" i="13"/>
  <c r="P10" i="13"/>
  <c r="P35" i="13"/>
  <c r="P62" i="13" s="1"/>
  <c r="P40" i="13"/>
  <c r="P63" i="13" s="1"/>
  <c r="Q87" i="13"/>
  <c r="AG87" i="13"/>
  <c r="AP77" i="13"/>
  <c r="AP81" i="13" s="1"/>
  <c r="AC10" i="13"/>
  <c r="AC85" i="13" s="1"/>
  <c r="AC35" i="13"/>
  <c r="AC62" i="13" s="1"/>
  <c r="AC87" i="13"/>
  <c r="AE87" i="13"/>
  <c r="AI87" i="13"/>
  <c r="AM87" i="13"/>
  <c r="AP60" i="13"/>
  <c r="AP64" i="13"/>
  <c r="AC65" i="13"/>
  <c r="P61" i="13"/>
  <c r="P64" i="13"/>
  <c r="AP65" i="13"/>
  <c r="D91" i="13"/>
  <c r="D61" i="13"/>
  <c r="H91" i="13"/>
  <c r="H61" i="13"/>
  <c r="L91" i="13"/>
  <c r="L61" i="13"/>
  <c r="T91" i="13"/>
  <c r="T61" i="13"/>
  <c r="X91" i="13"/>
  <c r="X61" i="13"/>
  <c r="AB91" i="13"/>
  <c r="AB61" i="13"/>
  <c r="AF91" i="13"/>
  <c r="AF61" i="13"/>
  <c r="AJ91" i="13"/>
  <c r="AJ61" i="13"/>
  <c r="AN91" i="13"/>
  <c r="AN61" i="13"/>
  <c r="E86" i="13"/>
  <c r="E64" i="13"/>
  <c r="I86" i="13"/>
  <c r="I64" i="13"/>
  <c r="M86" i="13"/>
  <c r="M64" i="13"/>
  <c r="Q86" i="13"/>
  <c r="Q64" i="13"/>
  <c r="U86" i="13"/>
  <c r="U64" i="13"/>
  <c r="Y86" i="13"/>
  <c r="Y64" i="13"/>
  <c r="AC64" i="13"/>
  <c r="AG86" i="13"/>
  <c r="AG64" i="13"/>
  <c r="AK86" i="13"/>
  <c r="AK64" i="13"/>
  <c r="AO86" i="13"/>
  <c r="AO64" i="13"/>
  <c r="D85" i="13"/>
  <c r="D65" i="13"/>
  <c r="H85" i="13"/>
  <c r="H65" i="13"/>
  <c r="L85" i="13"/>
  <c r="L65" i="13"/>
  <c r="P65" i="13"/>
  <c r="T85" i="13"/>
  <c r="T65" i="13"/>
  <c r="X85" i="13"/>
  <c r="X65" i="13"/>
  <c r="AB85" i="13"/>
  <c r="AB65" i="13"/>
  <c r="AF85" i="13"/>
  <c r="AF65" i="13"/>
  <c r="AJ85" i="13"/>
  <c r="AJ65" i="13"/>
  <c r="AN85" i="13"/>
  <c r="AN65" i="13"/>
  <c r="E60" i="13"/>
  <c r="M60" i="13"/>
  <c r="U60" i="13"/>
  <c r="AK60" i="13"/>
  <c r="E91" i="13"/>
  <c r="I91" i="13"/>
  <c r="M91" i="13"/>
  <c r="Q91" i="13"/>
  <c r="U91" i="13"/>
  <c r="Y91" i="13"/>
  <c r="AG91" i="13"/>
  <c r="AK91" i="13"/>
  <c r="AK61" i="13"/>
  <c r="AO91" i="13"/>
  <c r="AO61" i="13"/>
  <c r="F64" i="13"/>
  <c r="F86" i="13"/>
  <c r="J86" i="13"/>
  <c r="J64" i="13"/>
  <c r="N86" i="13"/>
  <c r="N64" i="13"/>
  <c r="R86" i="13"/>
  <c r="R64" i="13"/>
  <c r="V86" i="13"/>
  <c r="V64" i="13"/>
  <c r="Z86" i="13"/>
  <c r="Z64" i="13"/>
  <c r="AD86" i="13"/>
  <c r="AD64" i="13"/>
  <c r="AH86" i="13"/>
  <c r="AH64" i="13"/>
  <c r="AL86" i="13"/>
  <c r="AL64" i="13"/>
  <c r="E85" i="13"/>
  <c r="E65" i="13"/>
  <c r="I85" i="13"/>
  <c r="I65" i="13"/>
  <c r="M85" i="13"/>
  <c r="M65" i="13"/>
  <c r="Q85" i="13"/>
  <c r="Q65" i="13"/>
  <c r="U85" i="13"/>
  <c r="U65" i="13"/>
  <c r="Y85" i="13"/>
  <c r="Y65" i="13"/>
  <c r="AG85" i="13"/>
  <c r="AG65" i="13"/>
  <c r="AK65" i="13"/>
  <c r="AK85" i="13"/>
  <c r="AO65" i="13"/>
  <c r="AO85" i="13"/>
  <c r="F60" i="13"/>
  <c r="N60" i="13"/>
  <c r="V60" i="13"/>
  <c r="AD60" i="13"/>
  <c r="AL60" i="13"/>
  <c r="G60" i="13"/>
  <c r="K60" i="13"/>
  <c r="O60" i="13"/>
  <c r="S60" i="13"/>
  <c r="W60" i="13"/>
  <c r="AA60" i="13"/>
  <c r="AE60" i="13"/>
  <c r="AI60" i="13"/>
  <c r="AM60" i="13"/>
  <c r="F91" i="13"/>
  <c r="J91" i="13"/>
  <c r="N91" i="13"/>
  <c r="R91" i="13"/>
  <c r="V91" i="13"/>
  <c r="Z91" i="13"/>
  <c r="AD91" i="13"/>
  <c r="AH91" i="13"/>
  <c r="AH61" i="13"/>
  <c r="AL91" i="13"/>
  <c r="AL61" i="13"/>
  <c r="G86" i="13"/>
  <c r="G64" i="13"/>
  <c r="K86" i="13"/>
  <c r="K64" i="13"/>
  <c r="O86" i="13"/>
  <c r="O64" i="13"/>
  <c r="S86" i="13"/>
  <c r="S64" i="13"/>
  <c r="W86" i="13"/>
  <c r="W64" i="13"/>
  <c r="AA86" i="13"/>
  <c r="AA64" i="13"/>
  <c r="AE86" i="13"/>
  <c r="AE64" i="13"/>
  <c r="AI86" i="13"/>
  <c r="AI64" i="13"/>
  <c r="AM86" i="13"/>
  <c r="AM64" i="13"/>
  <c r="F85" i="13"/>
  <c r="F65" i="13"/>
  <c r="J85" i="13"/>
  <c r="J65" i="13"/>
  <c r="N85" i="13"/>
  <c r="N65" i="13"/>
  <c r="R85" i="13"/>
  <c r="R65" i="13"/>
  <c r="V85" i="13"/>
  <c r="V65" i="13"/>
  <c r="Z85" i="13"/>
  <c r="Z65" i="13"/>
  <c r="AD85" i="13"/>
  <c r="AD65" i="13"/>
  <c r="AH85" i="13"/>
  <c r="AH65" i="13"/>
  <c r="AL85" i="13"/>
  <c r="AL65" i="13"/>
  <c r="I60" i="13"/>
  <c r="I68" i="13" s="1"/>
  <c r="Q60" i="13"/>
  <c r="Y60" i="13"/>
  <c r="AG60" i="13"/>
  <c r="AO60" i="13"/>
  <c r="E61" i="13"/>
  <c r="M61" i="13"/>
  <c r="U61" i="13"/>
  <c r="D60" i="13"/>
  <c r="H60" i="13"/>
  <c r="L60" i="13"/>
  <c r="T60" i="13"/>
  <c r="X60" i="13"/>
  <c r="AB60" i="13"/>
  <c r="AF60" i="13"/>
  <c r="AJ60" i="13"/>
  <c r="AN60" i="13"/>
  <c r="G91" i="13"/>
  <c r="G61" i="13"/>
  <c r="K91" i="13"/>
  <c r="K61" i="13"/>
  <c r="O91" i="13"/>
  <c r="O61" i="13"/>
  <c r="S91" i="13"/>
  <c r="S61" i="13"/>
  <c r="W91" i="13"/>
  <c r="W61" i="13"/>
  <c r="AA91" i="13"/>
  <c r="AA61" i="13"/>
  <c r="AE91" i="13"/>
  <c r="AE61" i="13"/>
  <c r="AI91" i="13"/>
  <c r="AI61" i="13"/>
  <c r="AM91" i="13"/>
  <c r="AM61" i="13"/>
  <c r="D86" i="13"/>
  <c r="D64" i="13"/>
  <c r="H86" i="13"/>
  <c r="H64" i="13"/>
  <c r="L86" i="13"/>
  <c r="L64" i="13"/>
  <c r="T86" i="13"/>
  <c r="T64" i="13"/>
  <c r="X86" i="13"/>
  <c r="X64" i="13"/>
  <c r="AB86" i="13"/>
  <c r="AB64" i="13"/>
  <c r="AF86" i="13"/>
  <c r="AF64" i="13"/>
  <c r="AJ86" i="13"/>
  <c r="AJ64" i="13"/>
  <c r="AN86" i="13"/>
  <c r="AN64" i="13"/>
  <c r="G85" i="13"/>
  <c r="G65" i="13"/>
  <c r="K85" i="13"/>
  <c r="K65" i="13"/>
  <c r="O85" i="13"/>
  <c r="O65" i="13"/>
  <c r="S85" i="13"/>
  <c r="S65" i="13"/>
  <c r="W85" i="13"/>
  <c r="W65" i="13"/>
  <c r="AA65" i="13"/>
  <c r="AA85" i="13"/>
  <c r="AE85" i="13"/>
  <c r="AE65" i="13"/>
  <c r="AI85" i="13"/>
  <c r="AI65" i="13"/>
  <c r="AM85" i="13"/>
  <c r="AM65" i="13"/>
  <c r="J60" i="13"/>
  <c r="R60" i="13"/>
  <c r="Z60" i="13"/>
  <c r="AH60" i="13"/>
  <c r="AH68" i="13" s="1"/>
  <c r="F61" i="13"/>
  <c r="N61" i="13"/>
  <c r="V61" i="13"/>
  <c r="AD61" i="13"/>
  <c r="R87" i="13"/>
  <c r="R80" i="13"/>
  <c r="R82" i="13" s="1"/>
  <c r="V87" i="13"/>
  <c r="V80" i="13"/>
  <c r="V82" i="13" s="1"/>
  <c r="Z87" i="13"/>
  <c r="Z80" i="13"/>
  <c r="Z82" i="13" s="1"/>
  <c r="F87" i="13"/>
  <c r="F80" i="13"/>
  <c r="F82" i="13" s="1"/>
  <c r="J87" i="13"/>
  <c r="J80" i="13"/>
  <c r="J82" i="13" s="1"/>
  <c r="N87" i="13"/>
  <c r="N80" i="13"/>
  <c r="N82" i="13" s="1"/>
  <c r="Y87" i="13"/>
  <c r="Y81" i="13"/>
  <c r="Y82" i="13" s="1"/>
  <c r="AO87" i="13"/>
  <c r="AO81" i="13"/>
  <c r="AO82" i="13" s="1"/>
  <c r="U82" i="13"/>
  <c r="AK82" i="13"/>
  <c r="I82" i="13"/>
  <c r="Q81" i="13"/>
  <c r="Q82" i="13" s="1"/>
  <c r="P87" i="13"/>
  <c r="P80" i="13"/>
  <c r="P82" i="13" s="1"/>
  <c r="AD87" i="13"/>
  <c r="AD80" i="13"/>
  <c r="AD82" i="13" s="1"/>
  <c r="AH87" i="13"/>
  <c r="AH88" i="13" s="1"/>
  <c r="AH90" i="13" s="1"/>
  <c r="AH80" i="13"/>
  <c r="AH82" i="13" s="1"/>
  <c r="AL80" i="13"/>
  <c r="AL82" i="13" s="1"/>
  <c r="AL87" i="13"/>
  <c r="AL88" i="13" s="1"/>
  <c r="AL90" i="13" s="1"/>
  <c r="AP80" i="13"/>
  <c r="AP82" i="13" s="1"/>
  <c r="M82" i="13"/>
  <c r="AC80" i="13"/>
  <c r="AC82" i="13" s="1"/>
  <c r="AG81" i="13"/>
  <c r="AG82" i="13" s="1"/>
  <c r="AM80" i="13"/>
  <c r="AM82" i="13" s="1"/>
  <c r="T88" i="13"/>
  <c r="T90" i="13" s="1"/>
  <c r="G80" i="13"/>
  <c r="G82" i="13" s="1"/>
  <c r="K80" i="13"/>
  <c r="K82" i="13" s="1"/>
  <c r="O80" i="13"/>
  <c r="O82" i="13" s="1"/>
  <c r="S80" i="13"/>
  <c r="S82" i="13" s="1"/>
  <c r="W80" i="13"/>
  <c r="W82" i="13" s="1"/>
  <c r="AA80" i="13"/>
  <c r="AA82" i="13" s="1"/>
  <c r="AE80" i="13"/>
  <c r="AE82" i="13" s="1"/>
  <c r="AI80" i="13"/>
  <c r="AI82" i="13" s="1"/>
  <c r="AN80" i="13"/>
  <c r="AN82" i="13" s="1"/>
  <c r="E87" i="13"/>
  <c r="E88" i="13" s="1"/>
  <c r="E90" i="13" s="1"/>
  <c r="M87" i="13"/>
  <c r="U87" i="13"/>
  <c r="AK87" i="13"/>
  <c r="D80" i="13"/>
  <c r="D82" i="13" s="1"/>
  <c r="H80" i="13"/>
  <c r="H82" i="13" s="1"/>
  <c r="L80" i="13"/>
  <c r="L82" i="13" s="1"/>
  <c r="T80" i="13"/>
  <c r="T82" i="13" s="1"/>
  <c r="X80" i="13"/>
  <c r="X82" i="13" s="1"/>
  <c r="AB80" i="13"/>
  <c r="AB82" i="13" s="1"/>
  <c r="AF80" i="13"/>
  <c r="AF82" i="13" s="1"/>
  <c r="AJ80" i="13"/>
  <c r="AJ82" i="13" s="1"/>
  <c r="AO88" i="13" l="1"/>
  <c r="AO90" i="13" s="1"/>
  <c r="Z68" i="13"/>
  <c r="R68" i="13"/>
  <c r="AA88" i="13"/>
  <c r="AA90" i="13" s="1"/>
  <c r="AO68" i="13"/>
  <c r="J68" i="13"/>
  <c r="AI88" i="13"/>
  <c r="AI90" i="13" s="1"/>
  <c r="S88" i="13"/>
  <c r="S90" i="13" s="1"/>
  <c r="AN88" i="13"/>
  <c r="AN90" i="13" s="1"/>
  <c r="AF88" i="13"/>
  <c r="AF90" i="13" s="1"/>
  <c r="AG68" i="13"/>
  <c r="AJ88" i="13"/>
  <c r="AJ90" i="13" s="1"/>
  <c r="AG88" i="13"/>
  <c r="AG90" i="13" s="1"/>
  <c r="P60" i="13"/>
  <c r="AP85" i="13"/>
  <c r="AC60" i="13"/>
  <c r="AC68" i="13" s="1"/>
  <c r="AP91" i="13"/>
  <c r="X88" i="13"/>
  <c r="X90" i="13" s="1"/>
  <c r="I88" i="13"/>
  <c r="I90" i="13" s="1"/>
  <c r="AP86" i="13"/>
  <c r="X68" i="13"/>
  <c r="L88" i="13"/>
  <c r="L90" i="13" s="1"/>
  <c r="AK88" i="13"/>
  <c r="AK90" i="13" s="1"/>
  <c r="AD88" i="13"/>
  <c r="AD90" i="13" s="1"/>
  <c r="K88" i="13"/>
  <c r="K90" i="13" s="1"/>
  <c r="P85" i="13"/>
  <c r="AP61" i="13"/>
  <c r="D88" i="13"/>
  <c r="D90" i="13" s="1"/>
  <c r="AP87" i="13"/>
  <c r="N88" i="13"/>
  <c r="N90" i="13" s="1"/>
  <c r="F88" i="13"/>
  <c r="F90" i="13" s="1"/>
  <c r="V88" i="13"/>
  <c r="V90" i="13" s="1"/>
  <c r="AB88" i="13"/>
  <c r="AB90" i="13" s="1"/>
  <c r="Z88" i="13"/>
  <c r="Z90" i="13" s="1"/>
  <c r="W88" i="13"/>
  <c r="W90" i="13" s="1"/>
  <c r="G88" i="13"/>
  <c r="G90" i="13" s="1"/>
  <c r="Y68" i="13"/>
  <c r="Q88" i="13"/>
  <c r="Q90" i="13" s="1"/>
  <c r="AC86" i="13"/>
  <c r="AC88" i="13" s="1"/>
  <c r="AC90" i="13" s="1"/>
  <c r="P91" i="13"/>
  <c r="AC91" i="13"/>
  <c r="U88" i="13"/>
  <c r="U90" i="13" s="1"/>
  <c r="Y88" i="13"/>
  <c r="Y90" i="13" s="1"/>
  <c r="J88" i="13"/>
  <c r="J90" i="13" s="1"/>
  <c r="R88" i="13"/>
  <c r="R90" i="13" s="1"/>
  <c r="AM88" i="13"/>
  <c r="AM90" i="13" s="1"/>
  <c r="AE88" i="13"/>
  <c r="AE90" i="13" s="1"/>
  <c r="O88" i="13"/>
  <c r="O90" i="13" s="1"/>
  <c r="H88" i="13"/>
  <c r="H90" i="13" s="1"/>
  <c r="M88" i="13"/>
  <c r="M90" i="13" s="1"/>
  <c r="Q68" i="13"/>
  <c r="P86" i="13"/>
  <c r="P88" i="13" s="1"/>
  <c r="P90" i="13" s="1"/>
  <c r="AN68" i="13"/>
  <c r="AF68" i="13"/>
  <c r="L68" i="13"/>
  <c r="D68" i="13"/>
  <c r="AI68" i="13"/>
  <c r="AA68" i="13"/>
  <c r="S68" i="13"/>
  <c r="K68" i="13"/>
  <c r="AL68" i="13"/>
  <c r="F68" i="13"/>
  <c r="U68" i="13"/>
  <c r="AD68" i="13"/>
  <c r="M68" i="13"/>
  <c r="AJ68" i="13"/>
  <c r="AB68" i="13"/>
  <c r="T68" i="13"/>
  <c r="H68" i="13"/>
  <c r="AM68" i="13"/>
  <c r="AE68" i="13"/>
  <c r="W68" i="13"/>
  <c r="O68" i="13"/>
  <c r="G68" i="13"/>
  <c r="V68" i="13"/>
  <c r="E68" i="13"/>
  <c r="P68" i="13"/>
  <c r="AP68" i="13"/>
  <c r="N68" i="13"/>
  <c r="AK68" i="13"/>
  <c r="AP88" i="13" l="1"/>
  <c r="AP90" i="13" s="1"/>
</calcChain>
</file>

<file path=xl/sharedStrings.xml><?xml version="1.0" encoding="utf-8"?>
<sst xmlns="http://schemas.openxmlformats.org/spreadsheetml/2006/main" count="325" uniqueCount="114">
  <si>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</si>
  <si>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</si>
  <si>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</si>
  <si>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</si>
  <si>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</si>
  <si>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</si>
  <si>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</si>
  <si>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</si>
  <si>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</si>
  <si>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</si>
  <si>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</si>
  <si>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</si>
  <si>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</si>
  <si>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</si>
  <si>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</si>
  <si>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</si>
  <si>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</si>
  <si>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</si>
  <si>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</si>
  <si>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</si>
  <si>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</si>
  <si>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</si>
  <si>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</si>
  <si>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</si>
  <si>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</si>
  <si>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</si>
  <si>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</si>
  <si>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</si>
  <si>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</si>
  <si>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</si>
  <si>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</si>
  <si>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</si>
  <si>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</si>
  <si>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</si>
  <si>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</si>
  <si>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</si>
  <si>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</si>
  <si>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</si>
  <si>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</si>
  <si>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</si>
  <si>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</si>
  <si>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</si>
  <si>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</si>
  <si>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</si>
  <si>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</si>
  <si>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</si>
  <si>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</si>
  <si>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</si>
  <si>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</si>
  <si>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</si>
  <si>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</si>
  <si>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</si>
  <si>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</si>
  <si>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</si>
  <si>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</si>
  <si>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</si>
  <si>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Vat Cash Codes</t>
  </si>
  <si>
    <t>Taxes</t>
  </si>
  <si>
    <t>Employers NI</t>
  </si>
  <si>
    <t>Taxes (Corporation)</t>
  </si>
  <si>
    <t>Taxes (General)</t>
  </si>
  <si>
    <t>VAT</t>
  </si>
  <si>
    <t>CLOSING BALANCE</t>
  </si>
  <si>
    <t>CURRENT ACCOUNT</t>
  </si>
  <si>
    <t>RESERVE ACCOUNT</t>
  </si>
  <si>
    <t>COMPANY BALANCE</t>
  </si>
  <si>
    <t>BALANCE SHEET</t>
  </si>
  <si>
    <t>RESACC</t>
  </si>
  <si>
    <t>BANK</t>
  </si>
  <si>
    <t>CURACC</t>
  </si>
  <si>
    <t>CASH</t>
  </si>
  <si>
    <t>CAPITAL</t>
  </si>
  <si>
    <t>DEBTORS</t>
  </si>
  <si>
    <t>CREDITORS</t>
  </si>
  <si>
    <t>CORPORATION TAX</t>
  </si>
  <si>
    <t>COR</t>
  </si>
  <si>
    <t>Machinery</t>
  </si>
  <si>
    <t>Vehicles</t>
  </si>
  <si>
    <t>Investment</t>
  </si>
  <si>
    <t>Company Loan</t>
  </si>
  <si>
    <t>Directors Loan</t>
  </si>
  <si>
    <t>Assets</t>
  </si>
  <si>
    <t>Depreciation</t>
  </si>
  <si>
    <t>Stock Movement</t>
  </si>
  <si>
    <t>Liabilities</t>
  </si>
  <si>
    <t>Dept Repayment</t>
  </si>
  <si>
    <t>CASH BOX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</si>
  <si>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</si>
  <si>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</si>
  <si>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</si>
  <si>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</si>
  <si>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</si>
  <si>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</si>
  <si>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</si>
  <si>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</si>
  <si>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</si>
  <si>
    <t>TRADE STATEMENT - FEB 2020-21</t>
  </si>
  <si>
    <t>THE BUSINESS</t>
  </si>
  <si>
    <t>2022-23 (Forecast)</t>
  </si>
  <si>
    <t>2022-23</t>
  </si>
  <si>
    <t>Share Capital</t>
  </si>
  <si>
    <t>Turnover</t>
  </si>
  <si>
    <t>Expenses</t>
  </si>
  <si>
    <t>Assets and Liabilities</t>
  </si>
  <si>
    <t>Profit Before Taxation</t>
  </si>
  <si>
    <t>Tax on Profit</t>
  </si>
  <si>
    <t>Profit for Financial Year</t>
  </si>
  <si>
    <t>CALUP</t>
  </si>
  <si>
    <t>CALLED UP SHARE CAPITAL</t>
  </si>
  <si>
    <t>Carriage Charge</t>
  </si>
  <si>
    <t>Hardware</t>
  </si>
  <si>
    <t>Software</t>
  </si>
  <si>
    <t>Tax on Goods</t>
  </si>
  <si>
    <t>Tax 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</si>
</sst>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8" fillId="9" borderId="9" xfId="0" applyFont="1" applyFill="1" applyBorder="1"/>
    <xf numFmtId="0" fontId="8" fillId="9" borderId="10" xfId="0" applyFont="1" applyFill="1" applyBorder="1"/>
    <xf numFmtId="164" fontId="8" fillId="9" borderId="9" xfId="0" applyNumberFormat="1" applyFont="1" applyFill="1" applyBorder="1" applyProtection="1">
      <protection locked="0"/>
    </xf>
    <xf numFmtId="164" fontId="8" fillId="9" borderId="11" xfId="0" applyNumberFormat="1" applyFont="1" applyFill="1" applyBorder="1"/>
    <xf numFmtId="0" fontId="8" fillId="9" borderId="9" xfId="0" applyFont="1" applyFill="1" applyBorder="1" applyProtection="1">
      <protection locked="0"/>
    </xf>
    <xf numFmtId="0" fontId="8" fillId="10" borderId="9" xfId="0" applyFont="1" applyFill="1" applyBorder="1"/>
    <xf numFmtId="0" fontId="8" fillId="10" borderId="10" xfId="0" applyFont="1" applyFill="1" applyBorder="1"/>
    <xf numFmtId="164" fontId="8" fillId="10" borderId="9" xfId="0" applyNumberFormat="1" applyFont="1" applyFill="1" applyBorder="1" applyProtection="1">
      <protection locked="0"/>
    </xf>
    <xf numFmtId="164" fontId="8" fillId="10" borderId="11" xfId="0" applyNumberFormat="1" applyFont="1" applyFill="1" applyBorder="1"/>
    <xf numFmtId="0" fontId="8" fillId="10" borderId="9" xfId="0" applyFont="1" applyFill="1" applyBorder="1" applyProtection="1">
      <protection locked="0"/>
    </xf>
    <xf numFmtId="22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CAAD-6BAD-461F-90F4-23EA6306DF18}">
  <dimension ref="A1:AQ115"/>
  <sheetViews>
    <sheetView workbookViewId="0">
      <pane xSplit="3" ySplit="4" topLeftCell="D83" activePane="bottomRight" state="frozen"/>
      <selection pane="topRight" activeCell="D1" sqref="D1"/>
      <selection pane="bottomLeft" activeCell="A5" sqref="A5"/>
      <selection pane="bottomRight" activeCell="H98" sqref="H98"/>
    </sheetView>
  </sheetViews>
  <sheetFormatPr defaultRowHeight="11.25" x14ac:dyDescent="0.2"/>
  <cols>
    <col min="1" max="1" width="11.140625" style="72" customWidth="1"/>
    <col min="2" max="2" width="25.42578125" style="1" customWidth="1"/>
    <col min="3" max="3" width="0" style="2" hidden="1" customWidth="1"/>
    <col min="4" max="13" width="11.7109375" style="21" customWidth="1"/>
    <col min="14" max="14" width="11.7109375" style="22" customWidth="1"/>
    <col min="15" max="15" width="11.7109375" style="21" customWidth="1"/>
    <col min="16" max="16" width="11.7109375" style="4" customWidth="1"/>
    <col min="17" max="28" width="11.7109375" style="21" customWidth="1"/>
    <col min="29" max="29" width="11.7109375" style="4" customWidth="1"/>
    <col min="30" max="41" width="11.7109375" style="21" customWidth="1"/>
    <col min="42" max="42" width="11.7109375" style="4" customWidth="1"/>
    <col min="43" max="16384" width="9.140625" style="23"/>
  </cols>
  <sheetData>
    <row r="1" spans="1:42" s="2" customFormat="1" ht="15.75" x14ac:dyDescent="0.25">
      <c r="A1" s="68" t="s">
        <v>96</v>
      </c>
      <c r="B1" s="1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</row>
    <row r="2" spans="1:42" s="2" customFormat="1" ht="12.75" x14ac:dyDescent="0.2">
      <c r="A2" s="69" t="s">
        <v>97</v>
      </c>
      <c r="B2" s="7"/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3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/>
    </row>
    <row r="3" spans="1:42" s="6" customFormat="1" ht="12.75" x14ac:dyDescent="0.2">
      <c r="A3" s="69"/>
      <c r="B3" s="67"/>
      <c r="D3" s="8" t="s">
        <v>0</v>
      </c>
      <c r="E3" s="8"/>
      <c r="F3" s="8"/>
      <c r="G3" s="8"/>
      <c r="H3" s="8"/>
      <c r="I3" s="8"/>
      <c r="J3" s="8"/>
      <c r="K3" s="8"/>
      <c r="L3" s="8"/>
      <c r="M3" s="8"/>
      <c r="N3" s="10"/>
      <c r="O3" s="8"/>
      <c r="P3" s="9" t="s">
        <v>1</v>
      </c>
      <c r="Q3" s="8" t="s">
        <v>2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 t="s">
        <v>3</v>
      </c>
      <c r="AD3" s="8" t="s">
        <v>98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 t="s">
        <v>99</v>
      </c>
    </row>
    <row r="4" spans="1:42" s="11" customFormat="1" ht="12" thickBot="1" x14ac:dyDescent="0.25">
      <c r="A4" s="70" t="s">
        <v>4</v>
      </c>
      <c r="B4" s="12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5" t="s">
        <v>16</v>
      </c>
      <c r="O4" s="13" t="s">
        <v>17</v>
      </c>
      <c r="P4" s="14" t="s">
        <v>18</v>
      </c>
      <c r="Q4" s="13" t="s">
        <v>6</v>
      </c>
      <c r="R4" s="13" t="s">
        <v>7</v>
      </c>
      <c r="S4" s="13" t="s">
        <v>8</v>
      </c>
      <c r="T4" s="13" t="s">
        <v>9</v>
      </c>
      <c r="U4" s="13" t="s">
        <v>10</v>
      </c>
      <c r="V4" s="13" t="s">
        <v>11</v>
      </c>
      <c r="W4" s="13" t="s">
        <v>12</v>
      </c>
      <c r="X4" s="13" t="s">
        <v>13</v>
      </c>
      <c r="Y4" s="13" t="s">
        <v>14</v>
      </c>
      <c r="Z4" s="13" t="s">
        <v>15</v>
      </c>
      <c r="AA4" s="13" t="s">
        <v>16</v>
      </c>
      <c r="AB4" s="13" t="s">
        <v>17</v>
      </c>
      <c r="AC4" s="14" t="s">
        <v>18</v>
      </c>
      <c r="AD4" s="13" t="s">
        <v>6</v>
      </c>
      <c r="AE4" s="13" t="s">
        <v>7</v>
      </c>
      <c r="AF4" s="13" t="s">
        <v>8</v>
      </c>
      <c r="AG4" s="13" t="s">
        <v>9</v>
      </c>
      <c r="AH4" s="13" t="s">
        <v>10</v>
      </c>
      <c r="AI4" s="13" t="s">
        <v>11</v>
      </c>
      <c r="AJ4" s="13" t="s">
        <v>12</v>
      </c>
      <c r="AK4" s="13" t="s">
        <v>13</v>
      </c>
      <c r="AL4" s="13" t="s">
        <v>14</v>
      </c>
      <c r="AM4" s="13" t="s">
        <v>15</v>
      </c>
      <c r="AN4" s="13" t="s">
        <v>16</v>
      </c>
      <c r="AO4" s="13" t="s">
        <v>17</v>
      </c>
      <c r="AP4" s="14" t="s">
        <v>18</v>
      </c>
    </row>
    <row r="5" spans="1:42" s="17" customFormat="1" x14ac:dyDescent="0.2">
      <c r="A5" s="71" t="s">
        <v>19</v>
      </c>
      <c r="B5" s="16"/>
      <c r="D5" s="18"/>
      <c r="E5" s="18"/>
      <c r="F5" s="18"/>
      <c r="G5" s="18"/>
      <c r="H5" s="18"/>
      <c r="I5" s="18"/>
      <c r="J5" s="18"/>
      <c r="K5" s="18"/>
      <c r="L5" s="18"/>
      <c r="M5" s="18"/>
      <c r="N5" s="20"/>
      <c r="O5" s="18"/>
      <c r="P5" s="19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</row>
    <row r="6" spans="1:42" x14ac:dyDescent="0.2">
      <c r="A6" s="72">
        <v>101</v>
      </c>
      <c r="B6" s="1" t="s">
        <v>20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2">
        <v>0</v>
      </c>
      <c r="O6" s="21">
        <v>0</v>
      </c>
      <c r="P6" s="4">
        <f>SUM(D6:O6)</f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4">
        <f>SUM(Q6:AB6)</f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4">
        <f>SUM(AD6:AO6)</f>
        <v>0</v>
      </c>
    </row>
    <row r="7" spans="1:42" x14ac:dyDescent="0.2">
      <c r="A7" s="72">
        <v>104</v>
      </c>
      <c r="B7" s="1" t="s">
        <v>21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2">
        <v>0</v>
      </c>
      <c r="O7" s="21">
        <v>0</v>
      </c>
      <c r="P7" s="4">
        <f>SUM(D7:O7)</f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4">
        <f>SUM(Q7:AB7)</f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4">
        <f>SUM(AD7:AO7)</f>
        <v>0</v>
      </c>
    </row>
    <row r="8" spans="1:42" x14ac:dyDescent="0.2">
      <c r="A8" s="72">
        <v>102</v>
      </c>
      <c r="B8" s="1" t="s">
        <v>22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2">
        <v>0</v>
      </c>
      <c r="O8" s="21">
        <v>0</v>
      </c>
      <c r="P8" s="4">
        <f>SUM(D8:O8)</f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4">
        <f>SUM(Q8:AB8)</f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4">
        <f>SUM(AD8:AO8)</f>
        <v>0</v>
      </c>
    </row>
    <row r="9" spans="1:42" x14ac:dyDescent="0.2">
      <c r="A9" s="72">
        <v>103</v>
      </c>
      <c r="B9" s="1" t="s">
        <v>23</v>
      </c>
      <c r="D9" s="21">
        <v>0</v>
      </c>
      <c r="E9" s="21">
        <v>0</v>
      </c>
      <c r="F9" s="21">
        <v>0</v>
      </c>
      <c r="G9" s="21">
        <v>2000</v>
      </c>
      <c r="H9" s="21">
        <v>2000</v>
      </c>
      <c r="I9" s="21">
        <v>20500</v>
      </c>
      <c r="J9" s="21">
        <v>2000</v>
      </c>
      <c r="K9" s="21">
        <v>2000</v>
      </c>
      <c r="L9" s="21">
        <v>2000</v>
      </c>
      <c r="M9" s="21">
        <v>0</v>
      </c>
      <c r="N9" s="22">
        <v>0</v>
      </c>
      <c r="O9" s="21">
        <v>0</v>
      </c>
      <c r="P9" s="4">
        <f>SUM(D9:O9)</f>
        <v>30500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4">
        <f>SUM(Q9:AB9)</f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4">
        <f>SUM(AD9:AO9)</f>
        <v>0</v>
      </c>
    </row>
    <row r="10" spans="1:42" s="24" customFormat="1" x14ac:dyDescent="0.2">
      <c r="A10" s="73" t="s">
        <v>18</v>
      </c>
      <c r="B10" s="25"/>
      <c r="C10" s="26" t="str">
        <f>"SA"</f>
        <v>SA</v>
      </c>
      <c r="D10" s="27">
        <f t="shared" ref="D10:AP10" si="0">SUM(D6:D9)</f>
        <v>0</v>
      </c>
      <c r="E10" s="27">
        <f t="shared" si="0"/>
        <v>0</v>
      </c>
      <c r="F10" s="27">
        <f t="shared" si="0"/>
        <v>0</v>
      </c>
      <c r="G10" s="27">
        <f t="shared" si="0"/>
        <v>2000</v>
      </c>
      <c r="H10" s="27">
        <f t="shared" si="0"/>
        <v>2000</v>
      </c>
      <c r="I10" s="27">
        <f t="shared" si="0"/>
        <v>20500</v>
      </c>
      <c r="J10" s="27">
        <f t="shared" si="0"/>
        <v>2000</v>
      </c>
      <c r="K10" s="27">
        <f t="shared" si="0"/>
        <v>2000</v>
      </c>
      <c r="L10" s="27">
        <f t="shared" si="0"/>
        <v>2000</v>
      </c>
      <c r="M10" s="27">
        <f t="shared" si="0"/>
        <v>0</v>
      </c>
      <c r="N10" s="27">
        <f t="shared" si="0"/>
        <v>0</v>
      </c>
      <c r="O10" s="27">
        <f t="shared" si="0"/>
        <v>0</v>
      </c>
      <c r="P10" s="28">
        <f t="shared" si="0"/>
        <v>30500</v>
      </c>
      <c r="Q10" s="27">
        <f t="shared" si="0"/>
        <v>0</v>
      </c>
      <c r="R10" s="27">
        <f t="shared" si="0"/>
        <v>0</v>
      </c>
      <c r="S10" s="27">
        <f t="shared" si="0"/>
        <v>0</v>
      </c>
      <c r="T10" s="27">
        <f t="shared" si="0"/>
        <v>0</v>
      </c>
      <c r="U10" s="27">
        <f t="shared" si="0"/>
        <v>0</v>
      </c>
      <c r="V10" s="27">
        <f t="shared" si="0"/>
        <v>0</v>
      </c>
      <c r="W10" s="27">
        <f t="shared" si="0"/>
        <v>0</v>
      </c>
      <c r="X10" s="27">
        <f t="shared" si="0"/>
        <v>0</v>
      </c>
      <c r="Y10" s="27">
        <f t="shared" si="0"/>
        <v>0</v>
      </c>
      <c r="Z10" s="27">
        <f t="shared" si="0"/>
        <v>0</v>
      </c>
      <c r="AA10" s="27">
        <f t="shared" si="0"/>
        <v>0</v>
      </c>
      <c r="AB10" s="27">
        <f t="shared" si="0"/>
        <v>0</v>
      </c>
      <c r="AC10" s="28">
        <f t="shared" si="0"/>
        <v>0</v>
      </c>
      <c r="AD10" s="27">
        <f t="shared" si="0"/>
        <v>0</v>
      </c>
      <c r="AE10" s="27">
        <f t="shared" si="0"/>
        <v>0</v>
      </c>
      <c r="AF10" s="27">
        <f t="shared" si="0"/>
        <v>0</v>
      </c>
      <c r="AG10" s="27">
        <f t="shared" si="0"/>
        <v>0</v>
      </c>
      <c r="AH10" s="27">
        <f t="shared" si="0"/>
        <v>0</v>
      </c>
      <c r="AI10" s="27">
        <f t="shared" si="0"/>
        <v>0</v>
      </c>
      <c r="AJ10" s="27">
        <f t="shared" si="0"/>
        <v>0</v>
      </c>
      <c r="AK10" s="27">
        <f t="shared" si="0"/>
        <v>0</v>
      </c>
      <c r="AL10" s="27">
        <f t="shared" si="0"/>
        <v>0</v>
      </c>
      <c r="AM10" s="27">
        <f t="shared" si="0"/>
        <v>0</v>
      </c>
      <c r="AN10" s="27">
        <f t="shared" si="0"/>
        <v>0</v>
      </c>
      <c r="AO10" s="27">
        <f t="shared" si="0"/>
        <v>0</v>
      </c>
      <c r="AP10" s="28">
        <f t="shared" si="0"/>
        <v>0</v>
      </c>
    </row>
    <row r="11" spans="1:42" s="2" customFormat="1" ht="12" thickBot="1" x14ac:dyDescent="0.25">
      <c r="A11" s="72"/>
      <c r="B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4"/>
    </row>
    <row r="12" spans="1:42" s="17" customFormat="1" x14ac:dyDescent="0.2">
      <c r="A12" s="71" t="s">
        <v>24</v>
      </c>
      <c r="B12" s="16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/>
      <c r="O12" s="18"/>
      <c r="P12" s="19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9"/>
    </row>
    <row r="13" spans="1:42" x14ac:dyDescent="0.2">
      <c r="A13" s="72">
        <v>250</v>
      </c>
      <c r="B13" s="1" t="s">
        <v>25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2">
        <v>0</v>
      </c>
      <c r="O13" s="21">
        <v>0</v>
      </c>
      <c r="P13" s="4">
        <f>SUM(D13:O13)</f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4">
        <f>SUM(Q13:AB13)</f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4">
        <f>SUM(AD13:AO13)</f>
        <v>0</v>
      </c>
    </row>
    <row r="14" spans="1:42" x14ac:dyDescent="0.2">
      <c r="A14" s="72">
        <v>200</v>
      </c>
      <c r="B14" s="1" t="s">
        <v>26</v>
      </c>
      <c r="D14" s="21">
        <v>0</v>
      </c>
      <c r="E14" s="21">
        <v>0</v>
      </c>
      <c r="F14" s="21">
        <v>0</v>
      </c>
      <c r="G14" s="21">
        <v>800</v>
      </c>
      <c r="H14" s="21">
        <v>800</v>
      </c>
      <c r="I14" s="21">
        <v>16550</v>
      </c>
      <c r="J14" s="21">
        <v>800</v>
      </c>
      <c r="K14" s="21">
        <v>800</v>
      </c>
      <c r="L14" s="21">
        <v>800</v>
      </c>
      <c r="M14" s="21">
        <v>0</v>
      </c>
      <c r="N14" s="22">
        <v>0</v>
      </c>
      <c r="O14" s="21">
        <v>0</v>
      </c>
      <c r="P14" s="4">
        <f>SUM(D14:O14)</f>
        <v>20550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4">
        <f>SUM(Q14:AB14)</f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4">
        <f>SUM(AD14:AO14)</f>
        <v>0</v>
      </c>
    </row>
    <row r="15" spans="1:42" s="29" customFormat="1" x14ac:dyDescent="0.2">
      <c r="A15" s="74" t="s">
        <v>18</v>
      </c>
      <c r="B15" s="30"/>
      <c r="C15" s="31" t="str">
        <f>"DC"</f>
        <v>DC</v>
      </c>
      <c r="D15" s="32">
        <f t="shared" ref="D15:AP15" si="1">SUM(D13:D14)*-1</f>
        <v>0</v>
      </c>
      <c r="E15" s="32">
        <f t="shared" si="1"/>
        <v>0</v>
      </c>
      <c r="F15" s="32">
        <f t="shared" si="1"/>
        <v>0</v>
      </c>
      <c r="G15" s="32">
        <f t="shared" si="1"/>
        <v>-800</v>
      </c>
      <c r="H15" s="32">
        <f t="shared" si="1"/>
        <v>-800</v>
      </c>
      <c r="I15" s="32">
        <f t="shared" si="1"/>
        <v>-16550</v>
      </c>
      <c r="J15" s="32">
        <f t="shared" si="1"/>
        <v>-800</v>
      </c>
      <c r="K15" s="32">
        <f t="shared" si="1"/>
        <v>-800</v>
      </c>
      <c r="L15" s="32">
        <f t="shared" si="1"/>
        <v>-800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3">
        <f t="shared" si="1"/>
        <v>-20550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  <c r="AB15" s="32">
        <f t="shared" si="1"/>
        <v>0</v>
      </c>
      <c r="AC15" s="33">
        <f t="shared" si="1"/>
        <v>0</v>
      </c>
      <c r="AD15" s="32">
        <f t="shared" si="1"/>
        <v>0</v>
      </c>
      <c r="AE15" s="32">
        <f t="shared" si="1"/>
        <v>0</v>
      </c>
      <c r="AF15" s="32">
        <f t="shared" si="1"/>
        <v>0</v>
      </c>
      <c r="AG15" s="32">
        <f t="shared" si="1"/>
        <v>0</v>
      </c>
      <c r="AH15" s="32">
        <f t="shared" si="1"/>
        <v>0</v>
      </c>
      <c r="AI15" s="32">
        <f t="shared" si="1"/>
        <v>0</v>
      </c>
      <c r="AJ15" s="32">
        <f t="shared" si="1"/>
        <v>0</v>
      </c>
      <c r="AK15" s="32">
        <f t="shared" si="1"/>
        <v>0</v>
      </c>
      <c r="AL15" s="32">
        <f t="shared" si="1"/>
        <v>0</v>
      </c>
      <c r="AM15" s="32">
        <f t="shared" si="1"/>
        <v>0</v>
      </c>
      <c r="AN15" s="32">
        <f t="shared" si="1"/>
        <v>0</v>
      </c>
      <c r="AO15" s="32">
        <f t="shared" si="1"/>
        <v>0</v>
      </c>
      <c r="AP15" s="33">
        <f t="shared" si="1"/>
        <v>0</v>
      </c>
    </row>
    <row r="16" spans="1:42" s="2" customFormat="1" ht="12" thickBot="1" x14ac:dyDescent="0.25">
      <c r="A16" s="72"/>
      <c r="B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3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4"/>
    </row>
    <row r="17" spans="1:42" s="17" customFormat="1" x14ac:dyDescent="0.2">
      <c r="A17" s="71" t="s">
        <v>27</v>
      </c>
      <c r="B17" s="16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0"/>
      <c r="O17" s="18"/>
      <c r="P17" s="1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9"/>
    </row>
    <row r="18" spans="1:42" x14ac:dyDescent="0.2">
      <c r="A18" s="72">
        <v>501</v>
      </c>
      <c r="B18" s="1" t="s">
        <v>28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2">
        <v>0</v>
      </c>
      <c r="O18" s="21">
        <v>0</v>
      </c>
      <c r="P18" s="4">
        <f t="shared" ref="P18:P34" si="2">SUM(D18:O18)</f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4">
        <f t="shared" ref="AC18:AC34" si="3">SUM(Q18:AB18)</f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4">
        <f t="shared" ref="AP18:AP34" si="4">SUM(AD18:AO18)</f>
        <v>0</v>
      </c>
    </row>
    <row r="19" spans="1:42" x14ac:dyDescent="0.2">
      <c r="A19" s="72">
        <v>202</v>
      </c>
      <c r="B19" s="1" t="s">
        <v>29</v>
      </c>
      <c r="D19" s="21">
        <v>0</v>
      </c>
      <c r="E19" s="21">
        <v>0</v>
      </c>
      <c r="F19" s="21">
        <v>0</v>
      </c>
      <c r="G19" s="21">
        <v>40</v>
      </c>
      <c r="H19" s="21">
        <v>39.6</v>
      </c>
      <c r="I19" s="21">
        <v>43.12</v>
      </c>
      <c r="J19" s="21">
        <v>43.52</v>
      </c>
      <c r="K19" s="21">
        <v>42.52</v>
      </c>
      <c r="L19" s="21">
        <v>41.15</v>
      </c>
      <c r="M19" s="21">
        <v>40</v>
      </c>
      <c r="N19" s="22">
        <v>0</v>
      </c>
      <c r="O19" s="21">
        <v>0</v>
      </c>
      <c r="P19" s="4">
        <f t="shared" si="2"/>
        <v>289.91000000000003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4">
        <f t="shared" si="3"/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4">
        <f t="shared" si="4"/>
        <v>0</v>
      </c>
    </row>
    <row r="20" spans="1:42" x14ac:dyDescent="0.2">
      <c r="A20" s="72">
        <v>201</v>
      </c>
      <c r="B20" s="1" t="s">
        <v>30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2">
        <v>0</v>
      </c>
      <c r="O20" s="21">
        <v>0</v>
      </c>
      <c r="P20" s="4">
        <f t="shared" si="2"/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4">
        <f t="shared" si="3"/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4">
        <f t="shared" si="4"/>
        <v>0</v>
      </c>
    </row>
    <row r="21" spans="1:42" x14ac:dyDescent="0.2">
      <c r="A21" s="72">
        <v>216</v>
      </c>
      <c r="B21" s="1" t="s">
        <v>31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1">
        <v>0</v>
      </c>
      <c r="P21" s="4">
        <f t="shared" si="2"/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4">
        <f t="shared" si="3"/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4">
        <f t="shared" si="4"/>
        <v>0</v>
      </c>
    </row>
    <row r="22" spans="1:42" x14ac:dyDescent="0.2">
      <c r="A22" s="72">
        <v>203</v>
      </c>
      <c r="B22" s="1" t="s">
        <v>32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v>0</v>
      </c>
      <c r="O22" s="21">
        <v>0</v>
      </c>
      <c r="P22" s="4">
        <f t="shared" si="2"/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4">
        <f t="shared" si="3"/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4">
        <f t="shared" si="4"/>
        <v>0</v>
      </c>
    </row>
    <row r="23" spans="1:42" x14ac:dyDescent="0.2">
      <c r="A23" s="72">
        <v>204</v>
      </c>
      <c r="B23" s="1" t="s">
        <v>33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  <c r="O23" s="21">
        <v>0</v>
      </c>
      <c r="P23" s="4">
        <f t="shared" si="2"/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4">
        <f t="shared" si="3"/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4">
        <f t="shared" si="4"/>
        <v>0</v>
      </c>
    </row>
    <row r="24" spans="1:42" x14ac:dyDescent="0.2">
      <c r="A24" s="72">
        <v>217</v>
      </c>
      <c r="B24" s="1" t="s">
        <v>34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v>0</v>
      </c>
      <c r="O24" s="21">
        <v>0</v>
      </c>
      <c r="P24" s="4">
        <f t="shared" si="2"/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4">
        <f t="shared" si="3"/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4">
        <f t="shared" si="4"/>
        <v>0</v>
      </c>
    </row>
    <row r="25" spans="1:42" x14ac:dyDescent="0.2">
      <c r="A25" s="72">
        <v>205</v>
      </c>
      <c r="B25" s="1" t="s">
        <v>35</v>
      </c>
      <c r="D25" s="21">
        <v>0</v>
      </c>
      <c r="E25" s="21">
        <v>0</v>
      </c>
      <c r="F25" s="21">
        <v>0</v>
      </c>
      <c r="G25" s="21">
        <v>16</v>
      </c>
      <c r="H25" s="21">
        <v>16</v>
      </c>
      <c r="I25" s="21">
        <v>20</v>
      </c>
      <c r="J25" s="21">
        <v>16</v>
      </c>
      <c r="K25" s="21">
        <v>16</v>
      </c>
      <c r="L25" s="21">
        <v>12</v>
      </c>
      <c r="M25" s="21">
        <v>0</v>
      </c>
      <c r="N25" s="22">
        <v>0</v>
      </c>
      <c r="O25" s="21">
        <v>0</v>
      </c>
      <c r="P25" s="4">
        <f t="shared" si="2"/>
        <v>96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4">
        <f t="shared" si="3"/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4">
        <f t="shared" si="4"/>
        <v>0</v>
      </c>
    </row>
    <row r="26" spans="1:42" x14ac:dyDescent="0.2">
      <c r="A26" s="72">
        <v>207</v>
      </c>
      <c r="B26" s="1" t="s">
        <v>36</v>
      </c>
      <c r="D26" s="21">
        <v>0</v>
      </c>
      <c r="E26" s="21">
        <v>0</v>
      </c>
      <c r="F26" s="21">
        <v>0</v>
      </c>
      <c r="G26" s="21">
        <v>0</v>
      </c>
      <c r="H26" s="21">
        <v>19.2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1">
        <v>0</v>
      </c>
      <c r="P26" s="4">
        <f t="shared" si="2"/>
        <v>19.2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4">
        <f t="shared" si="3"/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4">
        <f t="shared" si="4"/>
        <v>0</v>
      </c>
    </row>
    <row r="27" spans="1:42" x14ac:dyDescent="0.2">
      <c r="A27" s="72">
        <v>206</v>
      </c>
      <c r="B27" s="1" t="s">
        <v>37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2">
        <v>0</v>
      </c>
      <c r="O27" s="21">
        <v>0</v>
      </c>
      <c r="P27" s="4">
        <f t="shared" si="2"/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4">
        <f t="shared" si="3"/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4">
        <f t="shared" si="4"/>
        <v>0</v>
      </c>
    </row>
    <row r="28" spans="1:42" x14ac:dyDescent="0.2">
      <c r="A28" s="72">
        <v>209</v>
      </c>
      <c r="B28" s="1" t="s">
        <v>38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18</v>
      </c>
      <c r="L28" s="21">
        <v>0</v>
      </c>
      <c r="M28" s="21">
        <v>54</v>
      </c>
      <c r="N28" s="22">
        <v>0</v>
      </c>
      <c r="O28" s="21">
        <v>0</v>
      </c>
      <c r="P28" s="4">
        <f t="shared" si="2"/>
        <v>72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4">
        <f t="shared" si="3"/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4">
        <f t="shared" si="4"/>
        <v>0</v>
      </c>
    </row>
    <row r="29" spans="1:42" x14ac:dyDescent="0.2">
      <c r="A29" s="72">
        <v>210</v>
      </c>
      <c r="B29" s="1" t="s">
        <v>39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2">
        <v>0</v>
      </c>
      <c r="O29" s="21">
        <v>0</v>
      </c>
      <c r="P29" s="4">
        <f t="shared" si="2"/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4">
        <f t="shared" si="3"/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4">
        <f t="shared" si="4"/>
        <v>0</v>
      </c>
    </row>
    <row r="30" spans="1:42" x14ac:dyDescent="0.2">
      <c r="A30" s="72">
        <v>218</v>
      </c>
      <c r="B30" s="1" t="s">
        <v>40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2">
        <v>0</v>
      </c>
      <c r="O30" s="21">
        <v>0</v>
      </c>
      <c r="P30" s="4">
        <f t="shared" si="2"/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4">
        <f t="shared" si="3"/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4">
        <f t="shared" si="4"/>
        <v>0</v>
      </c>
    </row>
    <row r="31" spans="1:42" x14ac:dyDescent="0.2">
      <c r="A31" s="72">
        <v>208</v>
      </c>
      <c r="B31" s="1" t="s">
        <v>41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2">
        <v>0</v>
      </c>
      <c r="O31" s="21">
        <v>0</v>
      </c>
      <c r="P31" s="4">
        <f t="shared" si="2"/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4">
        <f t="shared" si="3"/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4">
        <f t="shared" si="4"/>
        <v>0</v>
      </c>
    </row>
    <row r="32" spans="1:42" x14ac:dyDescent="0.2">
      <c r="A32" s="72">
        <v>211</v>
      </c>
      <c r="B32" s="1" t="s">
        <v>42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2">
        <v>0</v>
      </c>
      <c r="O32" s="21">
        <v>0</v>
      </c>
      <c r="P32" s="4">
        <f t="shared" si="2"/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4">
        <f t="shared" si="3"/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4">
        <f t="shared" si="4"/>
        <v>0</v>
      </c>
    </row>
    <row r="33" spans="1:42" x14ac:dyDescent="0.2">
      <c r="A33" s="72">
        <v>212</v>
      </c>
      <c r="B33" s="1" t="s">
        <v>43</v>
      </c>
      <c r="D33" s="21">
        <v>0</v>
      </c>
      <c r="E33" s="21">
        <v>0</v>
      </c>
      <c r="F33" s="21">
        <v>0</v>
      </c>
      <c r="G33" s="21">
        <v>63.9</v>
      </c>
      <c r="H33" s="21">
        <v>83.25</v>
      </c>
      <c r="I33" s="21">
        <v>80.099999999999994</v>
      </c>
      <c r="J33" s="21">
        <v>153</v>
      </c>
      <c r="K33" s="21">
        <v>177.75</v>
      </c>
      <c r="L33" s="21">
        <v>185.4</v>
      </c>
      <c r="M33" s="21">
        <v>0</v>
      </c>
      <c r="N33" s="22">
        <v>0</v>
      </c>
      <c r="O33" s="21">
        <v>0</v>
      </c>
      <c r="P33" s="4">
        <f t="shared" si="2"/>
        <v>743.4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4">
        <f t="shared" si="3"/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4">
        <f t="shared" si="4"/>
        <v>0</v>
      </c>
    </row>
    <row r="34" spans="1:42" x14ac:dyDescent="0.2">
      <c r="A34" s="72">
        <v>213</v>
      </c>
      <c r="B34" s="1" t="s">
        <v>44</v>
      </c>
      <c r="D34" s="21">
        <v>0</v>
      </c>
      <c r="E34" s="21">
        <v>0</v>
      </c>
      <c r="F34" s="21">
        <v>0</v>
      </c>
      <c r="G34" s="21">
        <v>4</v>
      </c>
      <c r="H34" s="21">
        <v>0</v>
      </c>
      <c r="I34" s="21">
        <v>5</v>
      </c>
      <c r="J34" s="21">
        <v>0</v>
      </c>
      <c r="K34" s="21">
        <v>0</v>
      </c>
      <c r="L34" s="21">
        <v>5</v>
      </c>
      <c r="M34" s="21">
        <v>0</v>
      </c>
      <c r="N34" s="22">
        <v>0</v>
      </c>
      <c r="O34" s="21">
        <v>0</v>
      </c>
      <c r="P34" s="4">
        <f t="shared" si="2"/>
        <v>14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4">
        <f t="shared" si="3"/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4">
        <f t="shared" si="4"/>
        <v>0</v>
      </c>
    </row>
    <row r="35" spans="1:42" s="29" customFormat="1" x14ac:dyDescent="0.2">
      <c r="A35" s="74" t="s">
        <v>18</v>
      </c>
      <c r="B35" s="30"/>
      <c r="C35" s="31" t="str">
        <f>"IC"</f>
        <v>IC</v>
      </c>
      <c r="D35" s="32">
        <f t="shared" ref="D35:AP35" si="5">SUM(D18:D34)*-1</f>
        <v>0</v>
      </c>
      <c r="E35" s="32">
        <f t="shared" si="5"/>
        <v>0</v>
      </c>
      <c r="F35" s="32">
        <f t="shared" si="5"/>
        <v>0</v>
      </c>
      <c r="G35" s="32">
        <f t="shared" si="5"/>
        <v>-123.9</v>
      </c>
      <c r="H35" s="32">
        <f t="shared" si="5"/>
        <v>-158.05000000000001</v>
      </c>
      <c r="I35" s="32">
        <f t="shared" si="5"/>
        <v>-148.22</v>
      </c>
      <c r="J35" s="32">
        <f t="shared" si="5"/>
        <v>-212.52</v>
      </c>
      <c r="K35" s="32">
        <f t="shared" si="5"/>
        <v>-254.27</v>
      </c>
      <c r="L35" s="32">
        <f t="shared" si="5"/>
        <v>-243.55</v>
      </c>
      <c r="M35" s="32">
        <f t="shared" si="5"/>
        <v>-94</v>
      </c>
      <c r="N35" s="32">
        <f t="shared" si="5"/>
        <v>0</v>
      </c>
      <c r="O35" s="32">
        <f t="shared" si="5"/>
        <v>0</v>
      </c>
      <c r="P35" s="33">
        <f t="shared" si="5"/>
        <v>-1234.51</v>
      </c>
      <c r="Q35" s="32">
        <f t="shared" si="5"/>
        <v>0</v>
      </c>
      <c r="R35" s="32">
        <f t="shared" si="5"/>
        <v>0</v>
      </c>
      <c r="S35" s="32">
        <f t="shared" si="5"/>
        <v>0</v>
      </c>
      <c r="T35" s="32">
        <f t="shared" si="5"/>
        <v>0</v>
      </c>
      <c r="U35" s="32">
        <f t="shared" si="5"/>
        <v>0</v>
      </c>
      <c r="V35" s="32">
        <f t="shared" si="5"/>
        <v>0</v>
      </c>
      <c r="W35" s="32">
        <f t="shared" si="5"/>
        <v>0</v>
      </c>
      <c r="X35" s="32">
        <f t="shared" si="5"/>
        <v>0</v>
      </c>
      <c r="Y35" s="32">
        <f t="shared" si="5"/>
        <v>0</v>
      </c>
      <c r="Z35" s="32">
        <f t="shared" si="5"/>
        <v>0</v>
      </c>
      <c r="AA35" s="32">
        <f t="shared" si="5"/>
        <v>0</v>
      </c>
      <c r="AB35" s="32">
        <f t="shared" si="5"/>
        <v>0</v>
      </c>
      <c r="AC35" s="33">
        <f t="shared" si="5"/>
        <v>0</v>
      </c>
      <c r="AD35" s="32">
        <f t="shared" si="5"/>
        <v>0</v>
      </c>
      <c r="AE35" s="32">
        <f t="shared" si="5"/>
        <v>0</v>
      </c>
      <c r="AF35" s="32">
        <f t="shared" si="5"/>
        <v>0</v>
      </c>
      <c r="AG35" s="32">
        <f t="shared" si="5"/>
        <v>0</v>
      </c>
      <c r="AH35" s="32">
        <f t="shared" si="5"/>
        <v>0</v>
      </c>
      <c r="AI35" s="32">
        <f t="shared" si="5"/>
        <v>0</v>
      </c>
      <c r="AJ35" s="32">
        <f t="shared" si="5"/>
        <v>0</v>
      </c>
      <c r="AK35" s="32">
        <f t="shared" si="5"/>
        <v>0</v>
      </c>
      <c r="AL35" s="32">
        <f t="shared" si="5"/>
        <v>0</v>
      </c>
      <c r="AM35" s="32">
        <f t="shared" si="5"/>
        <v>0</v>
      </c>
      <c r="AN35" s="32">
        <f t="shared" si="5"/>
        <v>0</v>
      </c>
      <c r="AO35" s="32">
        <f t="shared" si="5"/>
        <v>0</v>
      </c>
      <c r="AP35" s="33">
        <f t="shared" si="5"/>
        <v>0</v>
      </c>
    </row>
    <row r="36" spans="1:42" s="2" customFormat="1" ht="12" thickBot="1" x14ac:dyDescent="0.25">
      <c r="A36" s="72"/>
      <c r="B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4"/>
    </row>
    <row r="37" spans="1:42" s="17" customFormat="1" x14ac:dyDescent="0.2">
      <c r="A37" s="71" t="s">
        <v>45</v>
      </c>
      <c r="B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20"/>
      <c r="O37" s="18"/>
      <c r="P37" s="19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9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9"/>
    </row>
    <row r="38" spans="1:42" x14ac:dyDescent="0.2">
      <c r="A38" s="72">
        <v>403</v>
      </c>
      <c r="B38" s="1" t="s">
        <v>46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2">
        <v>0</v>
      </c>
      <c r="O38" s="21">
        <v>0</v>
      </c>
      <c r="P38" s="4">
        <f>SUM(D38:O38)</f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4">
        <f>SUM(Q38:AB38)</f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4">
        <f>SUM(AD38:AO38)</f>
        <v>0</v>
      </c>
    </row>
    <row r="39" spans="1:42" x14ac:dyDescent="0.2">
      <c r="A39" s="72">
        <v>402</v>
      </c>
      <c r="B39" s="1" t="s">
        <v>47</v>
      </c>
      <c r="D39" s="21">
        <v>0</v>
      </c>
      <c r="E39" s="21">
        <v>0</v>
      </c>
      <c r="F39" s="21">
        <v>0</v>
      </c>
      <c r="G39" s="21">
        <v>1000</v>
      </c>
      <c r="H39" s="21">
        <v>1000</v>
      </c>
      <c r="I39" s="21">
        <v>1000</v>
      </c>
      <c r="J39" s="21">
        <v>1000</v>
      </c>
      <c r="K39" s="21">
        <v>1000</v>
      </c>
      <c r="L39" s="21">
        <v>1000</v>
      </c>
      <c r="M39" s="21">
        <v>1000</v>
      </c>
      <c r="N39" s="22">
        <v>0</v>
      </c>
      <c r="O39" s="21">
        <v>0</v>
      </c>
      <c r="P39" s="4">
        <f>SUM(D39:O39)</f>
        <v>7000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4">
        <f>SUM(Q39:AB39)</f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4">
        <f>SUM(AD39:AO39)</f>
        <v>0</v>
      </c>
    </row>
    <row r="40" spans="1:42" s="29" customFormat="1" x14ac:dyDescent="0.2">
      <c r="A40" s="74" t="s">
        <v>18</v>
      </c>
      <c r="B40" s="30"/>
      <c r="C40" s="31" t="str">
        <f>"WA"</f>
        <v>WA</v>
      </c>
      <c r="D40" s="32">
        <f t="shared" ref="D40:AP40" si="6">SUM(D38:D39)*-1</f>
        <v>0</v>
      </c>
      <c r="E40" s="32">
        <f t="shared" si="6"/>
        <v>0</v>
      </c>
      <c r="F40" s="32">
        <f t="shared" si="6"/>
        <v>0</v>
      </c>
      <c r="G40" s="32">
        <f t="shared" si="6"/>
        <v>-1000</v>
      </c>
      <c r="H40" s="32">
        <f t="shared" si="6"/>
        <v>-1000</v>
      </c>
      <c r="I40" s="32">
        <f t="shared" si="6"/>
        <v>-1000</v>
      </c>
      <c r="J40" s="32">
        <f t="shared" si="6"/>
        <v>-1000</v>
      </c>
      <c r="K40" s="32">
        <f t="shared" si="6"/>
        <v>-1000</v>
      </c>
      <c r="L40" s="32">
        <f t="shared" si="6"/>
        <v>-1000</v>
      </c>
      <c r="M40" s="32">
        <f t="shared" si="6"/>
        <v>-1000</v>
      </c>
      <c r="N40" s="32">
        <f t="shared" si="6"/>
        <v>0</v>
      </c>
      <c r="O40" s="32">
        <f t="shared" si="6"/>
        <v>0</v>
      </c>
      <c r="P40" s="33">
        <f t="shared" si="6"/>
        <v>-7000</v>
      </c>
      <c r="Q40" s="32">
        <f t="shared" si="6"/>
        <v>0</v>
      </c>
      <c r="R40" s="32">
        <f t="shared" si="6"/>
        <v>0</v>
      </c>
      <c r="S40" s="32">
        <f t="shared" si="6"/>
        <v>0</v>
      </c>
      <c r="T40" s="32">
        <f t="shared" si="6"/>
        <v>0</v>
      </c>
      <c r="U40" s="32">
        <f t="shared" si="6"/>
        <v>0</v>
      </c>
      <c r="V40" s="32">
        <f t="shared" si="6"/>
        <v>0</v>
      </c>
      <c r="W40" s="32">
        <f t="shared" si="6"/>
        <v>0</v>
      </c>
      <c r="X40" s="32">
        <f t="shared" si="6"/>
        <v>0</v>
      </c>
      <c r="Y40" s="32">
        <f t="shared" si="6"/>
        <v>0</v>
      </c>
      <c r="Z40" s="32">
        <f t="shared" si="6"/>
        <v>0</v>
      </c>
      <c r="AA40" s="32">
        <f t="shared" si="6"/>
        <v>0</v>
      </c>
      <c r="AB40" s="32">
        <f t="shared" si="6"/>
        <v>0</v>
      </c>
      <c r="AC40" s="33">
        <f t="shared" si="6"/>
        <v>0</v>
      </c>
      <c r="AD40" s="32">
        <f t="shared" si="6"/>
        <v>0</v>
      </c>
      <c r="AE40" s="32">
        <f t="shared" si="6"/>
        <v>0</v>
      </c>
      <c r="AF40" s="32">
        <f t="shared" si="6"/>
        <v>0</v>
      </c>
      <c r="AG40" s="32">
        <f t="shared" si="6"/>
        <v>0</v>
      </c>
      <c r="AH40" s="32">
        <f t="shared" si="6"/>
        <v>0</v>
      </c>
      <c r="AI40" s="32">
        <f t="shared" si="6"/>
        <v>0</v>
      </c>
      <c r="AJ40" s="32">
        <f t="shared" si="6"/>
        <v>0</v>
      </c>
      <c r="AK40" s="32">
        <f t="shared" si="6"/>
        <v>0</v>
      </c>
      <c r="AL40" s="32">
        <f t="shared" si="6"/>
        <v>0</v>
      </c>
      <c r="AM40" s="32">
        <f t="shared" si="6"/>
        <v>0</v>
      </c>
      <c r="AN40" s="32">
        <f t="shared" si="6"/>
        <v>0</v>
      </c>
      <c r="AO40" s="32">
        <f t="shared" si="6"/>
        <v>0</v>
      </c>
      <c r="AP40" s="33">
        <f t="shared" si="6"/>
        <v>0</v>
      </c>
    </row>
    <row r="41" spans="1:42" s="2" customFormat="1" ht="12" thickBot="1" x14ac:dyDescent="0.25">
      <c r="A41" s="72"/>
      <c r="B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4"/>
    </row>
    <row r="42" spans="1:42" s="17" customFormat="1" x14ac:dyDescent="0.2">
      <c r="A42" s="71" t="s">
        <v>48</v>
      </c>
      <c r="B42" s="16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0"/>
      <c r="O42" s="18"/>
      <c r="P42" s="19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9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9"/>
    </row>
    <row r="43" spans="1:42" x14ac:dyDescent="0.2">
      <c r="A43" s="72">
        <v>302</v>
      </c>
      <c r="B43" s="1" t="s">
        <v>49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2">
        <v>0</v>
      </c>
      <c r="O43" s="21">
        <v>0</v>
      </c>
      <c r="P43" s="4">
        <f>SUM(D43:O43)</f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4">
        <f>SUM(Q43:AB43)</f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4">
        <f>SUM(AD43:AO43)</f>
        <v>0</v>
      </c>
    </row>
    <row r="44" spans="1:42" s="29" customFormat="1" x14ac:dyDescent="0.2">
      <c r="A44" s="74" t="s">
        <v>18</v>
      </c>
      <c r="B44" s="30"/>
      <c r="C44" s="31" t="str">
        <f>"BP"</f>
        <v>BP</v>
      </c>
      <c r="D44" s="32">
        <f t="shared" ref="D44:AP44" si="7">SUM(D43:D43)*-1</f>
        <v>0</v>
      </c>
      <c r="E44" s="32">
        <f t="shared" si="7"/>
        <v>0</v>
      </c>
      <c r="F44" s="32">
        <f t="shared" si="7"/>
        <v>0</v>
      </c>
      <c r="G44" s="32">
        <f t="shared" si="7"/>
        <v>0</v>
      </c>
      <c r="H44" s="32">
        <f t="shared" si="7"/>
        <v>0</v>
      </c>
      <c r="I44" s="32">
        <f t="shared" si="7"/>
        <v>0</v>
      </c>
      <c r="J44" s="32">
        <f t="shared" si="7"/>
        <v>0</v>
      </c>
      <c r="K44" s="32">
        <f t="shared" si="7"/>
        <v>0</v>
      </c>
      <c r="L44" s="32">
        <f t="shared" si="7"/>
        <v>0</v>
      </c>
      <c r="M44" s="32">
        <f t="shared" si="7"/>
        <v>0</v>
      </c>
      <c r="N44" s="32">
        <f t="shared" si="7"/>
        <v>0</v>
      </c>
      <c r="O44" s="32">
        <f t="shared" si="7"/>
        <v>0</v>
      </c>
      <c r="P44" s="33">
        <f t="shared" si="7"/>
        <v>0</v>
      </c>
      <c r="Q44" s="32">
        <f t="shared" si="7"/>
        <v>0</v>
      </c>
      <c r="R44" s="32">
        <f t="shared" si="7"/>
        <v>0</v>
      </c>
      <c r="S44" s="32">
        <f t="shared" si="7"/>
        <v>0</v>
      </c>
      <c r="T44" s="32">
        <f t="shared" si="7"/>
        <v>0</v>
      </c>
      <c r="U44" s="32">
        <f t="shared" si="7"/>
        <v>0</v>
      </c>
      <c r="V44" s="32">
        <f t="shared" si="7"/>
        <v>0</v>
      </c>
      <c r="W44" s="32">
        <f t="shared" si="7"/>
        <v>0</v>
      </c>
      <c r="X44" s="32">
        <f t="shared" si="7"/>
        <v>0</v>
      </c>
      <c r="Y44" s="32">
        <f t="shared" si="7"/>
        <v>0</v>
      </c>
      <c r="Z44" s="32">
        <f t="shared" si="7"/>
        <v>0</v>
      </c>
      <c r="AA44" s="32">
        <f t="shared" si="7"/>
        <v>0</v>
      </c>
      <c r="AB44" s="32">
        <f t="shared" si="7"/>
        <v>0</v>
      </c>
      <c r="AC44" s="33">
        <f t="shared" si="7"/>
        <v>0</v>
      </c>
      <c r="AD44" s="32">
        <f t="shared" si="7"/>
        <v>0</v>
      </c>
      <c r="AE44" s="32">
        <f t="shared" si="7"/>
        <v>0</v>
      </c>
      <c r="AF44" s="32">
        <f t="shared" si="7"/>
        <v>0</v>
      </c>
      <c r="AG44" s="32">
        <f t="shared" si="7"/>
        <v>0</v>
      </c>
      <c r="AH44" s="32">
        <f t="shared" si="7"/>
        <v>0</v>
      </c>
      <c r="AI44" s="32">
        <f t="shared" si="7"/>
        <v>0</v>
      </c>
      <c r="AJ44" s="32">
        <f t="shared" si="7"/>
        <v>0</v>
      </c>
      <c r="AK44" s="32">
        <f t="shared" si="7"/>
        <v>0</v>
      </c>
      <c r="AL44" s="32">
        <f t="shared" si="7"/>
        <v>0</v>
      </c>
      <c r="AM44" s="32">
        <f t="shared" si="7"/>
        <v>0</v>
      </c>
      <c r="AN44" s="32">
        <f t="shared" si="7"/>
        <v>0</v>
      </c>
      <c r="AO44" s="32">
        <f t="shared" si="7"/>
        <v>0</v>
      </c>
      <c r="AP44" s="33">
        <f t="shared" si="7"/>
        <v>0</v>
      </c>
    </row>
    <row r="45" spans="1:42" s="2" customFormat="1" ht="12" thickBot="1" x14ac:dyDescent="0.25">
      <c r="A45" s="72"/>
      <c r="B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4"/>
    </row>
    <row r="46" spans="1:42" s="17" customFormat="1" x14ac:dyDescent="0.2">
      <c r="A46" s="71" t="s">
        <v>50</v>
      </c>
      <c r="B46" s="16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20"/>
      <c r="O46" s="18"/>
      <c r="P46" s="19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9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9"/>
    </row>
    <row r="47" spans="1:42" x14ac:dyDescent="0.2">
      <c r="A47" s="72">
        <v>304</v>
      </c>
      <c r="B47" s="1" t="s">
        <v>51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2">
        <v>0</v>
      </c>
      <c r="O47" s="21">
        <v>0</v>
      </c>
      <c r="P47" s="4">
        <f>SUM(D47:O47)</f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4">
        <f>SUM(Q47:AB47)</f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4">
        <f>SUM(AD47:AO47)</f>
        <v>0</v>
      </c>
    </row>
    <row r="48" spans="1:42" s="24" customFormat="1" x14ac:dyDescent="0.2">
      <c r="A48" s="73" t="s">
        <v>18</v>
      </c>
      <c r="B48" s="25"/>
      <c r="C48" s="26" t="str">
        <f>"BR"</f>
        <v>BR</v>
      </c>
      <c r="D48" s="27">
        <f t="shared" ref="D48:AP48" si="8">SUM(D47:D47)</f>
        <v>0</v>
      </c>
      <c r="E48" s="27">
        <f t="shared" si="8"/>
        <v>0</v>
      </c>
      <c r="F48" s="27">
        <f t="shared" si="8"/>
        <v>0</v>
      </c>
      <c r="G48" s="27">
        <f t="shared" si="8"/>
        <v>0</v>
      </c>
      <c r="H48" s="27">
        <f t="shared" si="8"/>
        <v>0</v>
      </c>
      <c r="I48" s="27">
        <f t="shared" si="8"/>
        <v>0</v>
      </c>
      <c r="J48" s="27">
        <f t="shared" si="8"/>
        <v>0</v>
      </c>
      <c r="K48" s="27">
        <f t="shared" si="8"/>
        <v>0</v>
      </c>
      <c r="L48" s="27">
        <f t="shared" si="8"/>
        <v>0</v>
      </c>
      <c r="M48" s="27">
        <f t="shared" si="8"/>
        <v>0</v>
      </c>
      <c r="N48" s="27">
        <f t="shared" si="8"/>
        <v>0</v>
      </c>
      <c r="O48" s="27">
        <f t="shared" si="8"/>
        <v>0</v>
      </c>
      <c r="P48" s="28">
        <f t="shared" si="8"/>
        <v>0</v>
      </c>
      <c r="Q48" s="27">
        <f t="shared" si="8"/>
        <v>0</v>
      </c>
      <c r="R48" s="27">
        <f t="shared" si="8"/>
        <v>0</v>
      </c>
      <c r="S48" s="27">
        <f t="shared" si="8"/>
        <v>0</v>
      </c>
      <c r="T48" s="27">
        <f t="shared" si="8"/>
        <v>0</v>
      </c>
      <c r="U48" s="27">
        <f t="shared" si="8"/>
        <v>0</v>
      </c>
      <c r="V48" s="27">
        <f t="shared" si="8"/>
        <v>0</v>
      </c>
      <c r="W48" s="27">
        <f t="shared" si="8"/>
        <v>0</v>
      </c>
      <c r="X48" s="27">
        <f t="shared" si="8"/>
        <v>0</v>
      </c>
      <c r="Y48" s="27">
        <f t="shared" si="8"/>
        <v>0</v>
      </c>
      <c r="Z48" s="27">
        <f t="shared" si="8"/>
        <v>0</v>
      </c>
      <c r="AA48" s="27">
        <f t="shared" si="8"/>
        <v>0</v>
      </c>
      <c r="AB48" s="27">
        <f t="shared" si="8"/>
        <v>0</v>
      </c>
      <c r="AC48" s="28">
        <f t="shared" si="8"/>
        <v>0</v>
      </c>
      <c r="AD48" s="27">
        <f t="shared" si="8"/>
        <v>0</v>
      </c>
      <c r="AE48" s="27">
        <f t="shared" si="8"/>
        <v>0</v>
      </c>
      <c r="AF48" s="27">
        <f t="shared" si="8"/>
        <v>0</v>
      </c>
      <c r="AG48" s="27">
        <f t="shared" si="8"/>
        <v>0</v>
      </c>
      <c r="AH48" s="27">
        <f t="shared" si="8"/>
        <v>0</v>
      </c>
      <c r="AI48" s="27">
        <f t="shared" si="8"/>
        <v>0</v>
      </c>
      <c r="AJ48" s="27">
        <f t="shared" si="8"/>
        <v>0</v>
      </c>
      <c r="AK48" s="27">
        <f t="shared" si="8"/>
        <v>0</v>
      </c>
      <c r="AL48" s="27">
        <f t="shared" si="8"/>
        <v>0</v>
      </c>
      <c r="AM48" s="27">
        <f t="shared" si="8"/>
        <v>0</v>
      </c>
      <c r="AN48" s="27">
        <f t="shared" si="8"/>
        <v>0</v>
      </c>
      <c r="AO48" s="27">
        <f t="shared" si="8"/>
        <v>0</v>
      </c>
      <c r="AP48" s="28">
        <f t="shared" si="8"/>
        <v>0</v>
      </c>
    </row>
    <row r="49" spans="1:42" s="2" customFormat="1" ht="12" thickBot="1" x14ac:dyDescent="0.25">
      <c r="A49" s="72"/>
      <c r="B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4"/>
    </row>
    <row r="50" spans="1:42" s="17" customFormat="1" x14ac:dyDescent="0.2">
      <c r="A50" s="71" t="s">
        <v>52</v>
      </c>
      <c r="B50" s="16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0"/>
      <c r="O50" s="18"/>
      <c r="P50" s="19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9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9"/>
    </row>
    <row r="51" spans="1:42" x14ac:dyDescent="0.2">
      <c r="A51" s="72">
        <v>401</v>
      </c>
      <c r="B51" s="1" t="s">
        <v>52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2">
        <v>0</v>
      </c>
      <c r="O51" s="21">
        <v>0</v>
      </c>
      <c r="P51" s="4">
        <f>SUM(D51:O51)</f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4">
        <f>SUM(Q51:AB51)</f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4">
        <f>SUM(AD51:AO51)</f>
        <v>0</v>
      </c>
    </row>
    <row r="52" spans="1:42" s="29" customFormat="1" x14ac:dyDescent="0.2">
      <c r="A52" s="74" t="s">
        <v>18</v>
      </c>
      <c r="B52" s="30"/>
      <c r="C52" s="31" t="str">
        <f>"DI"</f>
        <v>DI</v>
      </c>
      <c r="D52" s="32">
        <f t="shared" ref="D52:AP52" si="9">SUM(D51:D51)*-1</f>
        <v>0</v>
      </c>
      <c r="E52" s="32">
        <f t="shared" si="9"/>
        <v>0</v>
      </c>
      <c r="F52" s="32">
        <f t="shared" si="9"/>
        <v>0</v>
      </c>
      <c r="G52" s="32">
        <f t="shared" si="9"/>
        <v>0</v>
      </c>
      <c r="H52" s="32">
        <f t="shared" si="9"/>
        <v>0</v>
      </c>
      <c r="I52" s="32">
        <f t="shared" si="9"/>
        <v>0</v>
      </c>
      <c r="J52" s="32">
        <f t="shared" si="9"/>
        <v>0</v>
      </c>
      <c r="K52" s="32">
        <f t="shared" si="9"/>
        <v>0</v>
      </c>
      <c r="L52" s="32">
        <f t="shared" si="9"/>
        <v>0</v>
      </c>
      <c r="M52" s="32">
        <f t="shared" si="9"/>
        <v>0</v>
      </c>
      <c r="N52" s="32">
        <f t="shared" si="9"/>
        <v>0</v>
      </c>
      <c r="O52" s="32">
        <f t="shared" si="9"/>
        <v>0</v>
      </c>
      <c r="P52" s="33">
        <f t="shared" si="9"/>
        <v>0</v>
      </c>
      <c r="Q52" s="32">
        <f t="shared" si="9"/>
        <v>0</v>
      </c>
      <c r="R52" s="32">
        <f t="shared" si="9"/>
        <v>0</v>
      </c>
      <c r="S52" s="32">
        <f t="shared" si="9"/>
        <v>0</v>
      </c>
      <c r="T52" s="32">
        <f t="shared" si="9"/>
        <v>0</v>
      </c>
      <c r="U52" s="32">
        <f t="shared" si="9"/>
        <v>0</v>
      </c>
      <c r="V52" s="32">
        <f t="shared" si="9"/>
        <v>0</v>
      </c>
      <c r="W52" s="32">
        <f t="shared" si="9"/>
        <v>0</v>
      </c>
      <c r="X52" s="32">
        <f t="shared" si="9"/>
        <v>0</v>
      </c>
      <c r="Y52" s="32">
        <f t="shared" si="9"/>
        <v>0</v>
      </c>
      <c r="Z52" s="32">
        <f t="shared" si="9"/>
        <v>0</v>
      </c>
      <c r="AA52" s="32">
        <f t="shared" si="9"/>
        <v>0</v>
      </c>
      <c r="AB52" s="32">
        <f t="shared" si="9"/>
        <v>0</v>
      </c>
      <c r="AC52" s="33">
        <f t="shared" si="9"/>
        <v>0</v>
      </c>
      <c r="AD52" s="32">
        <f t="shared" si="9"/>
        <v>0</v>
      </c>
      <c r="AE52" s="32">
        <f t="shared" si="9"/>
        <v>0</v>
      </c>
      <c r="AF52" s="32">
        <f t="shared" si="9"/>
        <v>0</v>
      </c>
      <c r="AG52" s="32">
        <f t="shared" si="9"/>
        <v>0</v>
      </c>
      <c r="AH52" s="32">
        <f t="shared" si="9"/>
        <v>0</v>
      </c>
      <c r="AI52" s="32">
        <f t="shared" si="9"/>
        <v>0</v>
      </c>
      <c r="AJ52" s="32">
        <f t="shared" si="9"/>
        <v>0</v>
      </c>
      <c r="AK52" s="32">
        <f t="shared" si="9"/>
        <v>0</v>
      </c>
      <c r="AL52" s="32">
        <f t="shared" si="9"/>
        <v>0</v>
      </c>
      <c r="AM52" s="32">
        <f t="shared" si="9"/>
        <v>0</v>
      </c>
      <c r="AN52" s="32">
        <f t="shared" si="9"/>
        <v>0</v>
      </c>
      <c r="AO52" s="32">
        <f t="shared" si="9"/>
        <v>0</v>
      </c>
      <c r="AP52" s="33">
        <f t="shared" si="9"/>
        <v>0</v>
      </c>
    </row>
    <row r="53" spans="1:42" s="2" customFormat="1" ht="12" thickBot="1" x14ac:dyDescent="0.25">
      <c r="A53" s="72"/>
      <c r="B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4"/>
    </row>
    <row r="54" spans="1:42" s="17" customFormat="1" x14ac:dyDescent="0.2">
      <c r="A54" s="71" t="s">
        <v>78</v>
      </c>
      <c r="B54" s="16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20"/>
      <c r="O54" s="18"/>
      <c r="P54" s="19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9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9"/>
    </row>
    <row r="55" spans="1:42" x14ac:dyDescent="0.2">
      <c r="A55" s="72">
        <v>214</v>
      </c>
      <c r="B55" s="1" t="s">
        <v>79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2">
        <v>0</v>
      </c>
      <c r="O55" s="21">
        <v>0</v>
      </c>
      <c r="P55" s="4">
        <f>SUM(D55:O55)</f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4">
        <f>SUM(Q55:AB55)</f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4">
        <f>SUM(AD55:AO55)</f>
        <v>0</v>
      </c>
    </row>
    <row r="56" spans="1:42" x14ac:dyDescent="0.2">
      <c r="A56" s="72">
        <v>215</v>
      </c>
      <c r="B56" s="1" t="s">
        <v>80</v>
      </c>
      <c r="D56" s="21">
        <v>0</v>
      </c>
      <c r="E56" s="21">
        <v>0</v>
      </c>
      <c r="F56" s="21">
        <v>0</v>
      </c>
      <c r="G56" s="21">
        <v>25000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2">
        <v>0</v>
      </c>
      <c r="O56" s="21">
        <v>0</v>
      </c>
      <c r="P56" s="4">
        <f>SUM(D56:O56)</f>
        <v>25000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4">
        <f>SUM(Q56:AB56)</f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4">
        <f>SUM(AD56:AO56)</f>
        <v>0</v>
      </c>
    </row>
    <row r="57" spans="1:42" s="43" customFormat="1" x14ac:dyDescent="0.2">
      <c r="A57" s="75" t="s">
        <v>18</v>
      </c>
      <c r="B57" s="44"/>
      <c r="C57" s="45" t="str">
        <f>"IV"</f>
        <v>IV</v>
      </c>
      <c r="D57" s="46">
        <f t="shared" ref="D57:AP57" si="10">SUM(D55:D56)</f>
        <v>0</v>
      </c>
      <c r="E57" s="46">
        <f t="shared" si="10"/>
        <v>0</v>
      </c>
      <c r="F57" s="46">
        <f t="shared" si="10"/>
        <v>0</v>
      </c>
      <c r="G57" s="46">
        <f t="shared" si="10"/>
        <v>25000</v>
      </c>
      <c r="H57" s="46">
        <f t="shared" si="10"/>
        <v>0</v>
      </c>
      <c r="I57" s="46">
        <f t="shared" si="10"/>
        <v>0</v>
      </c>
      <c r="J57" s="46">
        <f t="shared" si="10"/>
        <v>0</v>
      </c>
      <c r="K57" s="46">
        <f t="shared" si="10"/>
        <v>0</v>
      </c>
      <c r="L57" s="46">
        <f t="shared" si="10"/>
        <v>0</v>
      </c>
      <c r="M57" s="46">
        <f t="shared" si="10"/>
        <v>0</v>
      </c>
      <c r="N57" s="46">
        <f t="shared" si="10"/>
        <v>0</v>
      </c>
      <c r="O57" s="46">
        <f t="shared" si="10"/>
        <v>0</v>
      </c>
      <c r="P57" s="47">
        <f t="shared" si="10"/>
        <v>25000</v>
      </c>
      <c r="Q57" s="46">
        <f t="shared" si="10"/>
        <v>0</v>
      </c>
      <c r="R57" s="46">
        <f t="shared" si="10"/>
        <v>0</v>
      </c>
      <c r="S57" s="46">
        <f t="shared" si="10"/>
        <v>0</v>
      </c>
      <c r="T57" s="46">
        <f t="shared" si="10"/>
        <v>0</v>
      </c>
      <c r="U57" s="46">
        <f t="shared" si="10"/>
        <v>0</v>
      </c>
      <c r="V57" s="46">
        <f t="shared" si="10"/>
        <v>0</v>
      </c>
      <c r="W57" s="46">
        <f t="shared" si="10"/>
        <v>0</v>
      </c>
      <c r="X57" s="46">
        <f t="shared" si="10"/>
        <v>0</v>
      </c>
      <c r="Y57" s="46">
        <f t="shared" si="10"/>
        <v>0</v>
      </c>
      <c r="Z57" s="46">
        <f t="shared" si="10"/>
        <v>0</v>
      </c>
      <c r="AA57" s="46">
        <f t="shared" si="10"/>
        <v>0</v>
      </c>
      <c r="AB57" s="46">
        <f t="shared" si="10"/>
        <v>0</v>
      </c>
      <c r="AC57" s="47">
        <f t="shared" si="10"/>
        <v>0</v>
      </c>
      <c r="AD57" s="46">
        <f t="shared" si="10"/>
        <v>0</v>
      </c>
      <c r="AE57" s="46">
        <f t="shared" si="10"/>
        <v>0</v>
      </c>
      <c r="AF57" s="46">
        <f t="shared" si="10"/>
        <v>0</v>
      </c>
      <c r="AG57" s="46">
        <f t="shared" si="10"/>
        <v>0</v>
      </c>
      <c r="AH57" s="46">
        <f t="shared" si="10"/>
        <v>0</v>
      </c>
      <c r="AI57" s="46">
        <f t="shared" si="10"/>
        <v>0</v>
      </c>
      <c r="AJ57" s="46">
        <f t="shared" si="10"/>
        <v>0</v>
      </c>
      <c r="AK57" s="46">
        <f t="shared" si="10"/>
        <v>0</v>
      </c>
      <c r="AL57" s="46">
        <f t="shared" si="10"/>
        <v>0</v>
      </c>
      <c r="AM57" s="46">
        <f t="shared" si="10"/>
        <v>0</v>
      </c>
      <c r="AN57" s="46">
        <f t="shared" si="10"/>
        <v>0</v>
      </c>
      <c r="AO57" s="46">
        <f t="shared" si="10"/>
        <v>0</v>
      </c>
      <c r="AP57" s="47">
        <f t="shared" si="10"/>
        <v>0</v>
      </c>
    </row>
    <row r="59" spans="1:42" s="34" customFormat="1" x14ac:dyDescent="0.2">
      <c r="A59" s="76" t="s">
        <v>53</v>
      </c>
      <c r="B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7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7"/>
    </row>
    <row r="60" spans="1:42" s="2" customFormat="1" x14ac:dyDescent="0.2">
      <c r="A60" s="72" t="s">
        <v>19</v>
      </c>
      <c r="B60" s="1"/>
      <c r="D60" s="3">
        <f t="shared" ref="D60:AP60" si="11">D10</f>
        <v>0</v>
      </c>
      <c r="E60" s="3">
        <f t="shared" si="11"/>
        <v>0</v>
      </c>
      <c r="F60" s="3">
        <f t="shared" si="11"/>
        <v>0</v>
      </c>
      <c r="G60" s="3">
        <f t="shared" si="11"/>
        <v>2000</v>
      </c>
      <c r="H60" s="3">
        <f t="shared" si="11"/>
        <v>2000</v>
      </c>
      <c r="I60" s="3">
        <f t="shared" si="11"/>
        <v>20500</v>
      </c>
      <c r="J60" s="3">
        <f t="shared" si="11"/>
        <v>2000</v>
      </c>
      <c r="K60" s="3">
        <f t="shared" si="11"/>
        <v>2000</v>
      </c>
      <c r="L60" s="3">
        <f t="shared" si="11"/>
        <v>2000</v>
      </c>
      <c r="M60" s="3">
        <f t="shared" si="11"/>
        <v>0</v>
      </c>
      <c r="N60" s="5">
        <f t="shared" si="11"/>
        <v>0</v>
      </c>
      <c r="O60" s="3">
        <f t="shared" si="11"/>
        <v>0</v>
      </c>
      <c r="P60" s="4">
        <f t="shared" si="11"/>
        <v>30500</v>
      </c>
      <c r="Q60" s="3">
        <f t="shared" si="11"/>
        <v>0</v>
      </c>
      <c r="R60" s="3">
        <f t="shared" si="11"/>
        <v>0</v>
      </c>
      <c r="S60" s="3">
        <f t="shared" si="11"/>
        <v>0</v>
      </c>
      <c r="T60" s="3">
        <f t="shared" si="11"/>
        <v>0</v>
      </c>
      <c r="U60" s="3">
        <f t="shared" si="11"/>
        <v>0</v>
      </c>
      <c r="V60" s="3">
        <f t="shared" si="11"/>
        <v>0</v>
      </c>
      <c r="W60" s="3">
        <f t="shared" si="11"/>
        <v>0</v>
      </c>
      <c r="X60" s="3">
        <f t="shared" si="11"/>
        <v>0</v>
      </c>
      <c r="Y60" s="3">
        <f t="shared" si="11"/>
        <v>0</v>
      </c>
      <c r="Z60" s="3">
        <f t="shared" si="11"/>
        <v>0</v>
      </c>
      <c r="AA60" s="3">
        <f t="shared" si="11"/>
        <v>0</v>
      </c>
      <c r="AB60" s="3">
        <f t="shared" si="11"/>
        <v>0</v>
      </c>
      <c r="AC60" s="4">
        <f t="shared" si="11"/>
        <v>0</v>
      </c>
      <c r="AD60" s="3">
        <f t="shared" si="11"/>
        <v>0</v>
      </c>
      <c r="AE60" s="3">
        <f t="shared" si="11"/>
        <v>0</v>
      </c>
      <c r="AF60" s="3">
        <f t="shared" si="11"/>
        <v>0</v>
      </c>
      <c r="AG60" s="3">
        <f t="shared" si="11"/>
        <v>0</v>
      </c>
      <c r="AH60" s="3">
        <f t="shared" si="11"/>
        <v>0</v>
      </c>
      <c r="AI60" s="3">
        <f t="shared" si="11"/>
        <v>0</v>
      </c>
      <c r="AJ60" s="3">
        <f t="shared" si="11"/>
        <v>0</v>
      </c>
      <c r="AK60" s="3">
        <f t="shared" si="11"/>
        <v>0</v>
      </c>
      <c r="AL60" s="3">
        <f t="shared" si="11"/>
        <v>0</v>
      </c>
      <c r="AM60" s="3">
        <f t="shared" si="11"/>
        <v>0</v>
      </c>
      <c r="AN60" s="3">
        <f t="shared" si="11"/>
        <v>0</v>
      </c>
      <c r="AO60" s="3">
        <f t="shared" si="11"/>
        <v>0</v>
      </c>
      <c r="AP60" s="4">
        <f t="shared" si="11"/>
        <v>0</v>
      </c>
    </row>
    <row r="61" spans="1:42" s="2" customFormat="1" x14ac:dyDescent="0.2">
      <c r="A61" s="72" t="s">
        <v>24</v>
      </c>
      <c r="B61" s="1"/>
      <c r="D61" s="3">
        <f t="shared" ref="D61:AP61" si="12">D15</f>
        <v>0</v>
      </c>
      <c r="E61" s="3">
        <f t="shared" si="12"/>
        <v>0</v>
      </c>
      <c r="F61" s="3">
        <f t="shared" si="12"/>
        <v>0</v>
      </c>
      <c r="G61" s="3">
        <f t="shared" si="12"/>
        <v>-800</v>
      </c>
      <c r="H61" s="3">
        <f t="shared" si="12"/>
        <v>-800</v>
      </c>
      <c r="I61" s="3">
        <f t="shared" si="12"/>
        <v>-16550</v>
      </c>
      <c r="J61" s="3">
        <f t="shared" si="12"/>
        <v>-800</v>
      </c>
      <c r="K61" s="3">
        <f t="shared" si="12"/>
        <v>-800</v>
      </c>
      <c r="L61" s="3">
        <f t="shared" si="12"/>
        <v>-800</v>
      </c>
      <c r="M61" s="3">
        <f t="shared" si="12"/>
        <v>0</v>
      </c>
      <c r="N61" s="5">
        <f t="shared" si="12"/>
        <v>0</v>
      </c>
      <c r="O61" s="3">
        <f t="shared" si="12"/>
        <v>0</v>
      </c>
      <c r="P61" s="4">
        <f t="shared" si="12"/>
        <v>-20550</v>
      </c>
      <c r="Q61" s="3">
        <f t="shared" si="12"/>
        <v>0</v>
      </c>
      <c r="R61" s="3">
        <f t="shared" si="12"/>
        <v>0</v>
      </c>
      <c r="S61" s="3">
        <f t="shared" si="12"/>
        <v>0</v>
      </c>
      <c r="T61" s="3">
        <f t="shared" si="12"/>
        <v>0</v>
      </c>
      <c r="U61" s="3">
        <f t="shared" si="12"/>
        <v>0</v>
      </c>
      <c r="V61" s="3">
        <f t="shared" si="12"/>
        <v>0</v>
      </c>
      <c r="W61" s="3">
        <f t="shared" si="12"/>
        <v>0</v>
      </c>
      <c r="X61" s="3">
        <f t="shared" si="12"/>
        <v>0</v>
      </c>
      <c r="Y61" s="3">
        <f t="shared" si="12"/>
        <v>0</v>
      </c>
      <c r="Z61" s="3">
        <f t="shared" si="12"/>
        <v>0</v>
      </c>
      <c r="AA61" s="3">
        <f t="shared" si="12"/>
        <v>0</v>
      </c>
      <c r="AB61" s="3">
        <f t="shared" si="12"/>
        <v>0</v>
      </c>
      <c r="AC61" s="4">
        <f t="shared" si="12"/>
        <v>0</v>
      </c>
      <c r="AD61" s="3">
        <f t="shared" si="12"/>
        <v>0</v>
      </c>
      <c r="AE61" s="3">
        <f t="shared" si="12"/>
        <v>0</v>
      </c>
      <c r="AF61" s="3">
        <f t="shared" si="12"/>
        <v>0</v>
      </c>
      <c r="AG61" s="3">
        <f t="shared" si="12"/>
        <v>0</v>
      </c>
      <c r="AH61" s="3">
        <f t="shared" si="12"/>
        <v>0</v>
      </c>
      <c r="AI61" s="3">
        <f t="shared" si="12"/>
        <v>0</v>
      </c>
      <c r="AJ61" s="3">
        <f t="shared" si="12"/>
        <v>0</v>
      </c>
      <c r="AK61" s="3">
        <f t="shared" si="12"/>
        <v>0</v>
      </c>
      <c r="AL61" s="3">
        <f t="shared" si="12"/>
        <v>0</v>
      </c>
      <c r="AM61" s="3">
        <f t="shared" si="12"/>
        <v>0</v>
      </c>
      <c r="AN61" s="3">
        <f t="shared" si="12"/>
        <v>0</v>
      </c>
      <c r="AO61" s="3">
        <f t="shared" si="12"/>
        <v>0</v>
      </c>
      <c r="AP61" s="4">
        <f t="shared" si="12"/>
        <v>0</v>
      </c>
    </row>
    <row r="62" spans="1:42" s="2" customFormat="1" x14ac:dyDescent="0.2">
      <c r="A62" s="72" t="s">
        <v>27</v>
      </c>
      <c r="B62" s="1"/>
      <c r="D62" s="3">
        <f t="shared" ref="D62:AP62" si="13">D35</f>
        <v>0</v>
      </c>
      <c r="E62" s="3">
        <f t="shared" si="13"/>
        <v>0</v>
      </c>
      <c r="F62" s="3">
        <f t="shared" si="13"/>
        <v>0</v>
      </c>
      <c r="G62" s="3">
        <f t="shared" si="13"/>
        <v>-123.9</v>
      </c>
      <c r="H62" s="3">
        <f t="shared" si="13"/>
        <v>-158.05000000000001</v>
      </c>
      <c r="I62" s="3">
        <f t="shared" si="13"/>
        <v>-148.22</v>
      </c>
      <c r="J62" s="3">
        <f t="shared" si="13"/>
        <v>-212.52</v>
      </c>
      <c r="K62" s="3">
        <f t="shared" si="13"/>
        <v>-254.27</v>
      </c>
      <c r="L62" s="3">
        <f t="shared" si="13"/>
        <v>-243.55</v>
      </c>
      <c r="M62" s="3">
        <f t="shared" si="13"/>
        <v>-94</v>
      </c>
      <c r="N62" s="5">
        <f t="shared" si="13"/>
        <v>0</v>
      </c>
      <c r="O62" s="3">
        <f t="shared" si="13"/>
        <v>0</v>
      </c>
      <c r="P62" s="4">
        <f t="shared" si="13"/>
        <v>-1234.51</v>
      </c>
      <c r="Q62" s="3">
        <f t="shared" si="13"/>
        <v>0</v>
      </c>
      <c r="R62" s="3">
        <f t="shared" si="13"/>
        <v>0</v>
      </c>
      <c r="S62" s="3">
        <f t="shared" si="13"/>
        <v>0</v>
      </c>
      <c r="T62" s="3">
        <f t="shared" si="13"/>
        <v>0</v>
      </c>
      <c r="U62" s="3">
        <f t="shared" si="13"/>
        <v>0</v>
      </c>
      <c r="V62" s="3">
        <f t="shared" si="13"/>
        <v>0</v>
      </c>
      <c r="W62" s="3">
        <f t="shared" si="13"/>
        <v>0</v>
      </c>
      <c r="X62" s="3">
        <f t="shared" si="13"/>
        <v>0</v>
      </c>
      <c r="Y62" s="3">
        <f t="shared" si="13"/>
        <v>0</v>
      </c>
      <c r="Z62" s="3">
        <f t="shared" si="13"/>
        <v>0</v>
      </c>
      <c r="AA62" s="3">
        <f t="shared" si="13"/>
        <v>0</v>
      </c>
      <c r="AB62" s="3">
        <f t="shared" si="13"/>
        <v>0</v>
      </c>
      <c r="AC62" s="4">
        <f t="shared" si="13"/>
        <v>0</v>
      </c>
      <c r="AD62" s="3">
        <f t="shared" si="13"/>
        <v>0</v>
      </c>
      <c r="AE62" s="3">
        <f t="shared" si="13"/>
        <v>0</v>
      </c>
      <c r="AF62" s="3">
        <f t="shared" si="13"/>
        <v>0</v>
      </c>
      <c r="AG62" s="3">
        <f t="shared" si="13"/>
        <v>0</v>
      </c>
      <c r="AH62" s="3">
        <f t="shared" si="13"/>
        <v>0</v>
      </c>
      <c r="AI62" s="3">
        <f t="shared" si="13"/>
        <v>0</v>
      </c>
      <c r="AJ62" s="3">
        <f t="shared" si="13"/>
        <v>0</v>
      </c>
      <c r="AK62" s="3">
        <f t="shared" si="13"/>
        <v>0</v>
      </c>
      <c r="AL62" s="3">
        <f t="shared" si="13"/>
        <v>0</v>
      </c>
      <c r="AM62" s="3">
        <f t="shared" si="13"/>
        <v>0</v>
      </c>
      <c r="AN62" s="3">
        <f t="shared" si="13"/>
        <v>0</v>
      </c>
      <c r="AO62" s="3">
        <f t="shared" si="13"/>
        <v>0</v>
      </c>
      <c r="AP62" s="4">
        <f t="shared" si="13"/>
        <v>0</v>
      </c>
    </row>
    <row r="63" spans="1:42" s="2" customFormat="1" x14ac:dyDescent="0.2">
      <c r="A63" s="72" t="s">
        <v>45</v>
      </c>
      <c r="B63" s="1"/>
      <c r="D63" s="3">
        <f t="shared" ref="D63:AP63" si="14">D40</f>
        <v>0</v>
      </c>
      <c r="E63" s="3">
        <f t="shared" si="14"/>
        <v>0</v>
      </c>
      <c r="F63" s="3">
        <f t="shared" si="14"/>
        <v>0</v>
      </c>
      <c r="G63" s="3">
        <f t="shared" si="14"/>
        <v>-1000</v>
      </c>
      <c r="H63" s="3">
        <f t="shared" si="14"/>
        <v>-1000</v>
      </c>
      <c r="I63" s="3">
        <f t="shared" si="14"/>
        <v>-1000</v>
      </c>
      <c r="J63" s="3">
        <f t="shared" si="14"/>
        <v>-1000</v>
      </c>
      <c r="K63" s="3">
        <f t="shared" si="14"/>
        <v>-1000</v>
      </c>
      <c r="L63" s="3">
        <f t="shared" si="14"/>
        <v>-1000</v>
      </c>
      <c r="M63" s="3">
        <f t="shared" si="14"/>
        <v>-1000</v>
      </c>
      <c r="N63" s="5">
        <f t="shared" si="14"/>
        <v>0</v>
      </c>
      <c r="O63" s="3">
        <f t="shared" si="14"/>
        <v>0</v>
      </c>
      <c r="P63" s="4">
        <f t="shared" si="14"/>
        <v>-7000</v>
      </c>
      <c r="Q63" s="3">
        <f t="shared" si="14"/>
        <v>0</v>
      </c>
      <c r="R63" s="3">
        <f t="shared" si="14"/>
        <v>0</v>
      </c>
      <c r="S63" s="3">
        <f t="shared" si="14"/>
        <v>0</v>
      </c>
      <c r="T63" s="3">
        <f t="shared" si="14"/>
        <v>0</v>
      </c>
      <c r="U63" s="3">
        <f t="shared" si="14"/>
        <v>0</v>
      </c>
      <c r="V63" s="3">
        <f t="shared" si="14"/>
        <v>0</v>
      </c>
      <c r="W63" s="3">
        <f t="shared" si="14"/>
        <v>0</v>
      </c>
      <c r="X63" s="3">
        <f t="shared" si="14"/>
        <v>0</v>
      </c>
      <c r="Y63" s="3">
        <f t="shared" si="14"/>
        <v>0</v>
      </c>
      <c r="Z63" s="3">
        <f t="shared" si="14"/>
        <v>0</v>
      </c>
      <c r="AA63" s="3">
        <f t="shared" si="14"/>
        <v>0</v>
      </c>
      <c r="AB63" s="3">
        <f t="shared" si="14"/>
        <v>0</v>
      </c>
      <c r="AC63" s="4">
        <f t="shared" si="14"/>
        <v>0</v>
      </c>
      <c r="AD63" s="3">
        <f t="shared" si="14"/>
        <v>0</v>
      </c>
      <c r="AE63" s="3">
        <f t="shared" si="14"/>
        <v>0</v>
      </c>
      <c r="AF63" s="3">
        <f t="shared" si="14"/>
        <v>0</v>
      </c>
      <c r="AG63" s="3">
        <f t="shared" si="14"/>
        <v>0</v>
      </c>
      <c r="AH63" s="3">
        <f t="shared" si="14"/>
        <v>0</v>
      </c>
      <c r="AI63" s="3">
        <f t="shared" si="14"/>
        <v>0</v>
      </c>
      <c r="AJ63" s="3">
        <f t="shared" si="14"/>
        <v>0</v>
      </c>
      <c r="AK63" s="3">
        <f t="shared" si="14"/>
        <v>0</v>
      </c>
      <c r="AL63" s="3">
        <f t="shared" si="14"/>
        <v>0</v>
      </c>
      <c r="AM63" s="3">
        <f t="shared" si="14"/>
        <v>0</v>
      </c>
      <c r="AN63" s="3">
        <f t="shared" si="14"/>
        <v>0</v>
      </c>
      <c r="AO63" s="3">
        <f t="shared" si="14"/>
        <v>0</v>
      </c>
      <c r="AP63" s="4">
        <f t="shared" si="14"/>
        <v>0</v>
      </c>
    </row>
    <row r="64" spans="1:42" s="2" customFormat="1" x14ac:dyDescent="0.2">
      <c r="A64" s="72" t="s">
        <v>48</v>
      </c>
      <c r="B64" s="1"/>
      <c r="D64" s="3">
        <f t="shared" ref="D64:AP64" si="15">D44</f>
        <v>0</v>
      </c>
      <c r="E64" s="3">
        <f t="shared" si="15"/>
        <v>0</v>
      </c>
      <c r="F64" s="3">
        <f t="shared" si="15"/>
        <v>0</v>
      </c>
      <c r="G64" s="3">
        <f t="shared" si="15"/>
        <v>0</v>
      </c>
      <c r="H64" s="3">
        <f t="shared" si="15"/>
        <v>0</v>
      </c>
      <c r="I64" s="3">
        <f t="shared" si="15"/>
        <v>0</v>
      </c>
      <c r="J64" s="3">
        <f t="shared" si="15"/>
        <v>0</v>
      </c>
      <c r="K64" s="3">
        <f t="shared" si="15"/>
        <v>0</v>
      </c>
      <c r="L64" s="3">
        <f t="shared" si="15"/>
        <v>0</v>
      </c>
      <c r="M64" s="3">
        <f t="shared" si="15"/>
        <v>0</v>
      </c>
      <c r="N64" s="5">
        <f t="shared" si="15"/>
        <v>0</v>
      </c>
      <c r="O64" s="3">
        <f t="shared" si="15"/>
        <v>0</v>
      </c>
      <c r="P64" s="4">
        <f t="shared" si="15"/>
        <v>0</v>
      </c>
      <c r="Q64" s="3">
        <f t="shared" si="15"/>
        <v>0</v>
      </c>
      <c r="R64" s="3">
        <f t="shared" si="15"/>
        <v>0</v>
      </c>
      <c r="S64" s="3">
        <f t="shared" si="15"/>
        <v>0</v>
      </c>
      <c r="T64" s="3">
        <f t="shared" si="15"/>
        <v>0</v>
      </c>
      <c r="U64" s="3">
        <f t="shared" si="15"/>
        <v>0</v>
      </c>
      <c r="V64" s="3">
        <f t="shared" si="15"/>
        <v>0</v>
      </c>
      <c r="W64" s="3">
        <f t="shared" si="15"/>
        <v>0</v>
      </c>
      <c r="X64" s="3">
        <f t="shared" si="15"/>
        <v>0</v>
      </c>
      <c r="Y64" s="3">
        <f t="shared" si="15"/>
        <v>0</v>
      </c>
      <c r="Z64" s="3">
        <f t="shared" si="15"/>
        <v>0</v>
      </c>
      <c r="AA64" s="3">
        <f t="shared" si="15"/>
        <v>0</v>
      </c>
      <c r="AB64" s="3">
        <f t="shared" si="15"/>
        <v>0</v>
      </c>
      <c r="AC64" s="4">
        <f t="shared" si="15"/>
        <v>0</v>
      </c>
      <c r="AD64" s="3">
        <f t="shared" si="15"/>
        <v>0</v>
      </c>
      <c r="AE64" s="3">
        <f t="shared" si="15"/>
        <v>0</v>
      </c>
      <c r="AF64" s="3">
        <f t="shared" si="15"/>
        <v>0</v>
      </c>
      <c r="AG64" s="3">
        <f t="shared" si="15"/>
        <v>0</v>
      </c>
      <c r="AH64" s="3">
        <f t="shared" si="15"/>
        <v>0</v>
      </c>
      <c r="AI64" s="3">
        <f t="shared" si="15"/>
        <v>0</v>
      </c>
      <c r="AJ64" s="3">
        <f t="shared" si="15"/>
        <v>0</v>
      </c>
      <c r="AK64" s="3">
        <f t="shared" si="15"/>
        <v>0</v>
      </c>
      <c r="AL64" s="3">
        <f t="shared" si="15"/>
        <v>0</v>
      </c>
      <c r="AM64" s="3">
        <f t="shared" si="15"/>
        <v>0</v>
      </c>
      <c r="AN64" s="3">
        <f t="shared" si="15"/>
        <v>0</v>
      </c>
      <c r="AO64" s="3">
        <f t="shared" si="15"/>
        <v>0</v>
      </c>
      <c r="AP64" s="4">
        <f t="shared" si="15"/>
        <v>0</v>
      </c>
    </row>
    <row r="65" spans="1:42" s="2" customFormat="1" x14ac:dyDescent="0.2">
      <c r="A65" s="72" t="s">
        <v>50</v>
      </c>
      <c r="B65" s="1"/>
      <c r="D65" s="3">
        <f t="shared" ref="D65:AP65" si="16">D48</f>
        <v>0</v>
      </c>
      <c r="E65" s="3">
        <f t="shared" si="16"/>
        <v>0</v>
      </c>
      <c r="F65" s="3">
        <f t="shared" si="16"/>
        <v>0</v>
      </c>
      <c r="G65" s="3">
        <f t="shared" si="16"/>
        <v>0</v>
      </c>
      <c r="H65" s="3">
        <f t="shared" si="16"/>
        <v>0</v>
      </c>
      <c r="I65" s="3">
        <f t="shared" si="16"/>
        <v>0</v>
      </c>
      <c r="J65" s="3">
        <f t="shared" si="16"/>
        <v>0</v>
      </c>
      <c r="K65" s="3">
        <f t="shared" si="16"/>
        <v>0</v>
      </c>
      <c r="L65" s="3">
        <f t="shared" si="16"/>
        <v>0</v>
      </c>
      <c r="M65" s="3">
        <f t="shared" si="16"/>
        <v>0</v>
      </c>
      <c r="N65" s="5">
        <f t="shared" si="16"/>
        <v>0</v>
      </c>
      <c r="O65" s="3">
        <f t="shared" si="16"/>
        <v>0</v>
      </c>
      <c r="P65" s="4">
        <f t="shared" si="16"/>
        <v>0</v>
      </c>
      <c r="Q65" s="3">
        <f t="shared" si="16"/>
        <v>0</v>
      </c>
      <c r="R65" s="3">
        <f t="shared" si="16"/>
        <v>0</v>
      </c>
      <c r="S65" s="3">
        <f t="shared" si="16"/>
        <v>0</v>
      </c>
      <c r="T65" s="3">
        <f t="shared" si="16"/>
        <v>0</v>
      </c>
      <c r="U65" s="3">
        <f t="shared" si="16"/>
        <v>0</v>
      </c>
      <c r="V65" s="3">
        <f t="shared" si="16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16"/>
        <v>0</v>
      </c>
      <c r="AC65" s="4">
        <f t="shared" si="16"/>
        <v>0</v>
      </c>
      <c r="AD65" s="3">
        <f t="shared" si="16"/>
        <v>0</v>
      </c>
      <c r="AE65" s="3">
        <f t="shared" si="16"/>
        <v>0</v>
      </c>
      <c r="AF65" s="3">
        <f t="shared" si="16"/>
        <v>0</v>
      </c>
      <c r="AG65" s="3">
        <f t="shared" si="16"/>
        <v>0</v>
      </c>
      <c r="AH65" s="3">
        <f t="shared" si="16"/>
        <v>0</v>
      </c>
      <c r="AI65" s="3">
        <f t="shared" si="16"/>
        <v>0</v>
      </c>
      <c r="AJ65" s="3">
        <f t="shared" si="16"/>
        <v>0</v>
      </c>
      <c r="AK65" s="3">
        <f t="shared" si="16"/>
        <v>0</v>
      </c>
      <c r="AL65" s="3">
        <f t="shared" si="16"/>
        <v>0</v>
      </c>
      <c r="AM65" s="3">
        <f t="shared" si="16"/>
        <v>0</v>
      </c>
      <c r="AN65" s="3">
        <f t="shared" si="16"/>
        <v>0</v>
      </c>
      <c r="AO65" s="3">
        <f t="shared" si="16"/>
        <v>0</v>
      </c>
      <c r="AP65" s="4">
        <f t="shared" si="16"/>
        <v>0</v>
      </c>
    </row>
    <row r="66" spans="1:42" s="2" customFormat="1" x14ac:dyDescent="0.2">
      <c r="A66" s="72" t="s">
        <v>52</v>
      </c>
      <c r="B66" s="1"/>
      <c r="D66" s="3">
        <f t="shared" ref="D66:AP66" si="17">D52</f>
        <v>0</v>
      </c>
      <c r="E66" s="3">
        <f t="shared" si="17"/>
        <v>0</v>
      </c>
      <c r="F66" s="3">
        <f t="shared" si="17"/>
        <v>0</v>
      </c>
      <c r="G66" s="3">
        <f t="shared" si="17"/>
        <v>0</v>
      </c>
      <c r="H66" s="3">
        <f t="shared" si="17"/>
        <v>0</v>
      </c>
      <c r="I66" s="3">
        <f t="shared" si="17"/>
        <v>0</v>
      </c>
      <c r="J66" s="3">
        <f t="shared" si="17"/>
        <v>0</v>
      </c>
      <c r="K66" s="3">
        <f t="shared" si="17"/>
        <v>0</v>
      </c>
      <c r="L66" s="3">
        <f t="shared" si="17"/>
        <v>0</v>
      </c>
      <c r="M66" s="3">
        <f t="shared" si="17"/>
        <v>0</v>
      </c>
      <c r="N66" s="5">
        <f t="shared" si="17"/>
        <v>0</v>
      </c>
      <c r="O66" s="3">
        <f t="shared" si="17"/>
        <v>0</v>
      </c>
      <c r="P66" s="4">
        <f t="shared" si="17"/>
        <v>0</v>
      </c>
      <c r="Q66" s="3">
        <f t="shared" si="17"/>
        <v>0</v>
      </c>
      <c r="R66" s="3">
        <f t="shared" si="17"/>
        <v>0</v>
      </c>
      <c r="S66" s="3">
        <f t="shared" si="17"/>
        <v>0</v>
      </c>
      <c r="T66" s="3">
        <f t="shared" si="17"/>
        <v>0</v>
      </c>
      <c r="U66" s="3">
        <f t="shared" si="17"/>
        <v>0</v>
      </c>
      <c r="V66" s="3">
        <f t="shared" si="17"/>
        <v>0</v>
      </c>
      <c r="W66" s="3">
        <f t="shared" si="17"/>
        <v>0</v>
      </c>
      <c r="X66" s="3">
        <f t="shared" si="17"/>
        <v>0</v>
      </c>
      <c r="Y66" s="3">
        <f t="shared" si="17"/>
        <v>0</v>
      </c>
      <c r="Z66" s="3">
        <f t="shared" si="17"/>
        <v>0</v>
      </c>
      <c r="AA66" s="3">
        <f t="shared" si="17"/>
        <v>0</v>
      </c>
      <c r="AB66" s="3">
        <f t="shared" si="17"/>
        <v>0</v>
      </c>
      <c r="AC66" s="4">
        <f t="shared" si="17"/>
        <v>0</v>
      </c>
      <c r="AD66" s="3">
        <f t="shared" si="17"/>
        <v>0</v>
      </c>
      <c r="AE66" s="3">
        <f t="shared" si="17"/>
        <v>0</v>
      </c>
      <c r="AF66" s="3">
        <f t="shared" si="17"/>
        <v>0</v>
      </c>
      <c r="AG66" s="3">
        <f t="shared" si="17"/>
        <v>0</v>
      </c>
      <c r="AH66" s="3">
        <f t="shared" si="17"/>
        <v>0</v>
      </c>
      <c r="AI66" s="3">
        <f t="shared" si="17"/>
        <v>0</v>
      </c>
      <c r="AJ66" s="3">
        <f t="shared" si="17"/>
        <v>0</v>
      </c>
      <c r="AK66" s="3">
        <f t="shared" si="17"/>
        <v>0</v>
      </c>
      <c r="AL66" s="3">
        <f t="shared" si="17"/>
        <v>0</v>
      </c>
      <c r="AM66" s="3">
        <f t="shared" si="17"/>
        <v>0</v>
      </c>
      <c r="AN66" s="3">
        <f t="shared" si="17"/>
        <v>0</v>
      </c>
      <c r="AO66" s="3">
        <f t="shared" si="17"/>
        <v>0</v>
      </c>
      <c r="AP66" s="4">
        <f t="shared" si="17"/>
        <v>0</v>
      </c>
    </row>
    <row r="67" spans="1:42" s="2" customFormat="1" x14ac:dyDescent="0.2">
      <c r="A67" s="72" t="s">
        <v>78</v>
      </c>
      <c r="B67" s="1"/>
      <c r="D67" s="3">
        <f t="shared" ref="D67:AP67" si="18">D57</f>
        <v>0</v>
      </c>
      <c r="E67" s="3">
        <f t="shared" si="18"/>
        <v>0</v>
      </c>
      <c r="F67" s="3">
        <f t="shared" si="18"/>
        <v>0</v>
      </c>
      <c r="G67" s="3">
        <f t="shared" si="18"/>
        <v>25000</v>
      </c>
      <c r="H67" s="3">
        <f t="shared" si="18"/>
        <v>0</v>
      </c>
      <c r="I67" s="3">
        <f t="shared" si="18"/>
        <v>0</v>
      </c>
      <c r="J67" s="3">
        <f t="shared" si="18"/>
        <v>0</v>
      </c>
      <c r="K67" s="3">
        <f t="shared" si="18"/>
        <v>0</v>
      </c>
      <c r="L67" s="3">
        <f t="shared" si="18"/>
        <v>0</v>
      </c>
      <c r="M67" s="3">
        <f t="shared" si="18"/>
        <v>0</v>
      </c>
      <c r="N67" s="5">
        <f t="shared" si="18"/>
        <v>0</v>
      </c>
      <c r="O67" s="3">
        <f t="shared" si="18"/>
        <v>0</v>
      </c>
      <c r="P67" s="4">
        <f t="shared" si="18"/>
        <v>25000</v>
      </c>
      <c r="Q67" s="3">
        <f t="shared" si="18"/>
        <v>0</v>
      </c>
      <c r="R67" s="3">
        <f t="shared" si="18"/>
        <v>0</v>
      </c>
      <c r="S67" s="3">
        <f t="shared" si="18"/>
        <v>0</v>
      </c>
      <c r="T67" s="3">
        <f t="shared" si="18"/>
        <v>0</v>
      </c>
      <c r="U67" s="3">
        <f t="shared" si="18"/>
        <v>0</v>
      </c>
      <c r="V67" s="3">
        <f t="shared" si="18"/>
        <v>0</v>
      </c>
      <c r="W67" s="3">
        <f t="shared" si="18"/>
        <v>0</v>
      </c>
      <c r="X67" s="3">
        <f t="shared" si="18"/>
        <v>0</v>
      </c>
      <c r="Y67" s="3">
        <f t="shared" si="18"/>
        <v>0</v>
      </c>
      <c r="Z67" s="3">
        <f t="shared" si="18"/>
        <v>0</v>
      </c>
      <c r="AA67" s="3">
        <f t="shared" si="18"/>
        <v>0</v>
      </c>
      <c r="AB67" s="3">
        <f t="shared" si="18"/>
        <v>0</v>
      </c>
      <c r="AC67" s="4">
        <f t="shared" si="18"/>
        <v>0</v>
      </c>
      <c r="AD67" s="3">
        <f t="shared" si="18"/>
        <v>0</v>
      </c>
      <c r="AE67" s="3">
        <f t="shared" si="18"/>
        <v>0</v>
      </c>
      <c r="AF67" s="3">
        <f t="shared" si="18"/>
        <v>0</v>
      </c>
      <c r="AG67" s="3">
        <f t="shared" si="18"/>
        <v>0</v>
      </c>
      <c r="AH67" s="3">
        <f t="shared" si="18"/>
        <v>0</v>
      </c>
      <c r="AI67" s="3">
        <f t="shared" si="18"/>
        <v>0</v>
      </c>
      <c r="AJ67" s="3">
        <f t="shared" si="18"/>
        <v>0</v>
      </c>
      <c r="AK67" s="3">
        <f t="shared" si="18"/>
        <v>0</v>
      </c>
      <c r="AL67" s="3">
        <f t="shared" si="18"/>
        <v>0</v>
      </c>
      <c r="AM67" s="3">
        <f t="shared" si="18"/>
        <v>0</v>
      </c>
      <c r="AN67" s="3">
        <f t="shared" si="18"/>
        <v>0</v>
      </c>
      <c r="AO67" s="3">
        <f t="shared" si="18"/>
        <v>0</v>
      </c>
      <c r="AP67" s="4">
        <f t="shared" si="18"/>
        <v>0</v>
      </c>
    </row>
    <row r="68" spans="1:42" s="38" customFormat="1" ht="12" thickBot="1" x14ac:dyDescent="0.25">
      <c r="A68" s="77" t="s">
        <v>54</v>
      </c>
      <c r="B68" s="39"/>
      <c r="D68" s="40">
        <f t="shared" ref="D68:AP68" si="19">SUM(D60:D67)</f>
        <v>0</v>
      </c>
      <c r="E68" s="40">
        <f t="shared" si="19"/>
        <v>0</v>
      </c>
      <c r="F68" s="40">
        <f t="shared" si="19"/>
        <v>0</v>
      </c>
      <c r="G68" s="40">
        <f t="shared" si="19"/>
        <v>25076.1</v>
      </c>
      <c r="H68" s="40">
        <f t="shared" si="19"/>
        <v>41.950000000000045</v>
      </c>
      <c r="I68" s="40">
        <f t="shared" si="19"/>
        <v>2801.78</v>
      </c>
      <c r="J68" s="40">
        <f t="shared" si="19"/>
        <v>-12.519999999999982</v>
      </c>
      <c r="K68" s="40">
        <f t="shared" si="19"/>
        <v>-54.269999999999982</v>
      </c>
      <c r="L68" s="40">
        <f t="shared" si="19"/>
        <v>-43.549999999999955</v>
      </c>
      <c r="M68" s="40">
        <f t="shared" si="19"/>
        <v>-1094</v>
      </c>
      <c r="N68" s="42">
        <f t="shared" si="19"/>
        <v>0</v>
      </c>
      <c r="O68" s="40">
        <f t="shared" si="19"/>
        <v>0</v>
      </c>
      <c r="P68" s="41">
        <f t="shared" si="19"/>
        <v>26715.489999999998</v>
      </c>
      <c r="Q68" s="40">
        <f t="shared" si="19"/>
        <v>0</v>
      </c>
      <c r="R68" s="40">
        <f t="shared" si="19"/>
        <v>0</v>
      </c>
      <c r="S68" s="40">
        <f t="shared" si="19"/>
        <v>0</v>
      </c>
      <c r="T68" s="40">
        <f t="shared" si="19"/>
        <v>0</v>
      </c>
      <c r="U68" s="40">
        <f t="shared" si="19"/>
        <v>0</v>
      </c>
      <c r="V68" s="40">
        <f t="shared" si="19"/>
        <v>0</v>
      </c>
      <c r="W68" s="40">
        <f t="shared" si="19"/>
        <v>0</v>
      </c>
      <c r="X68" s="40">
        <f t="shared" si="19"/>
        <v>0</v>
      </c>
      <c r="Y68" s="40">
        <f t="shared" si="19"/>
        <v>0</v>
      </c>
      <c r="Z68" s="40">
        <f t="shared" si="19"/>
        <v>0</v>
      </c>
      <c r="AA68" s="40">
        <f t="shared" si="19"/>
        <v>0</v>
      </c>
      <c r="AB68" s="40">
        <f t="shared" si="19"/>
        <v>0</v>
      </c>
      <c r="AC68" s="41">
        <f t="shared" si="19"/>
        <v>0</v>
      </c>
      <c r="AD68" s="40">
        <f t="shared" si="19"/>
        <v>0</v>
      </c>
      <c r="AE68" s="40">
        <f t="shared" si="19"/>
        <v>0</v>
      </c>
      <c r="AF68" s="40">
        <f t="shared" si="19"/>
        <v>0</v>
      </c>
      <c r="AG68" s="40">
        <f t="shared" si="19"/>
        <v>0</v>
      </c>
      <c r="AH68" s="40">
        <f t="shared" si="19"/>
        <v>0</v>
      </c>
      <c r="AI68" s="40">
        <f t="shared" si="19"/>
        <v>0</v>
      </c>
      <c r="AJ68" s="40">
        <f t="shared" si="19"/>
        <v>0</v>
      </c>
      <c r="AK68" s="40">
        <f t="shared" si="19"/>
        <v>0</v>
      </c>
      <c r="AL68" s="40">
        <f t="shared" si="19"/>
        <v>0</v>
      </c>
      <c r="AM68" s="40">
        <f t="shared" si="19"/>
        <v>0</v>
      </c>
      <c r="AN68" s="40">
        <f t="shared" si="19"/>
        <v>0</v>
      </c>
      <c r="AO68" s="40">
        <f t="shared" si="19"/>
        <v>0</v>
      </c>
      <c r="AP68" s="41">
        <f t="shared" si="19"/>
        <v>0</v>
      </c>
    </row>
    <row r="69" spans="1:42" s="2" customFormat="1" ht="12.75" thickTop="1" thickBot="1" x14ac:dyDescent="0.25">
      <c r="A69" s="72"/>
      <c r="B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4"/>
    </row>
    <row r="70" spans="1:42" s="17" customFormat="1" x14ac:dyDescent="0.2">
      <c r="A70" s="71" t="s">
        <v>81</v>
      </c>
      <c r="B70" s="16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20"/>
      <c r="O70" s="18"/>
      <c r="P70" s="19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9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9"/>
    </row>
    <row r="71" spans="1:42" x14ac:dyDescent="0.2">
      <c r="A71" s="72">
        <v>701</v>
      </c>
      <c r="B71" s="1" t="s">
        <v>82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2">
        <v>0</v>
      </c>
      <c r="O71" s="21">
        <v>0</v>
      </c>
      <c r="P71" s="4">
        <f>SUM(D71:O71)</f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4">
        <f>SUM(Q71:AB71)</f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4">
        <f>SUM(AD71:AO71)</f>
        <v>0</v>
      </c>
    </row>
    <row r="72" spans="1:42" s="24" customFormat="1" x14ac:dyDescent="0.2">
      <c r="A72" s="73" t="s">
        <v>18</v>
      </c>
      <c r="B72" s="25"/>
      <c r="C72" s="26" t="str">
        <f>"AS"</f>
        <v>AS</v>
      </c>
      <c r="D72" s="27">
        <f t="shared" ref="D72:AP72" si="20">SUM(D71:D71)</f>
        <v>0</v>
      </c>
      <c r="E72" s="27">
        <f t="shared" si="20"/>
        <v>0</v>
      </c>
      <c r="F72" s="27">
        <f t="shared" si="20"/>
        <v>0</v>
      </c>
      <c r="G72" s="27">
        <f t="shared" si="20"/>
        <v>0</v>
      </c>
      <c r="H72" s="27">
        <f t="shared" si="20"/>
        <v>0</v>
      </c>
      <c r="I72" s="27">
        <f t="shared" si="20"/>
        <v>0</v>
      </c>
      <c r="J72" s="27">
        <f t="shared" si="20"/>
        <v>0</v>
      </c>
      <c r="K72" s="27">
        <f t="shared" si="20"/>
        <v>0</v>
      </c>
      <c r="L72" s="27">
        <f t="shared" si="20"/>
        <v>0</v>
      </c>
      <c r="M72" s="27">
        <f t="shared" si="20"/>
        <v>0</v>
      </c>
      <c r="N72" s="27">
        <f t="shared" si="20"/>
        <v>0</v>
      </c>
      <c r="O72" s="27">
        <f t="shared" si="20"/>
        <v>0</v>
      </c>
      <c r="P72" s="28">
        <f t="shared" si="20"/>
        <v>0</v>
      </c>
      <c r="Q72" s="27">
        <f t="shared" si="20"/>
        <v>0</v>
      </c>
      <c r="R72" s="27">
        <f t="shared" si="20"/>
        <v>0</v>
      </c>
      <c r="S72" s="27">
        <f t="shared" si="20"/>
        <v>0</v>
      </c>
      <c r="T72" s="27">
        <f t="shared" si="20"/>
        <v>0</v>
      </c>
      <c r="U72" s="27">
        <f t="shared" si="20"/>
        <v>0</v>
      </c>
      <c r="V72" s="27">
        <f t="shared" si="20"/>
        <v>0</v>
      </c>
      <c r="W72" s="27">
        <f t="shared" si="20"/>
        <v>0</v>
      </c>
      <c r="X72" s="27">
        <f t="shared" si="20"/>
        <v>0</v>
      </c>
      <c r="Y72" s="27">
        <f t="shared" si="20"/>
        <v>0</v>
      </c>
      <c r="Z72" s="27">
        <f t="shared" si="20"/>
        <v>0</v>
      </c>
      <c r="AA72" s="27">
        <f t="shared" si="20"/>
        <v>0</v>
      </c>
      <c r="AB72" s="27">
        <f t="shared" si="20"/>
        <v>0</v>
      </c>
      <c r="AC72" s="28">
        <f t="shared" si="20"/>
        <v>0</v>
      </c>
      <c r="AD72" s="27">
        <f t="shared" si="20"/>
        <v>0</v>
      </c>
      <c r="AE72" s="27">
        <f t="shared" si="20"/>
        <v>0</v>
      </c>
      <c r="AF72" s="27">
        <f t="shared" si="20"/>
        <v>0</v>
      </c>
      <c r="AG72" s="27">
        <f t="shared" si="20"/>
        <v>0</v>
      </c>
      <c r="AH72" s="27">
        <f t="shared" si="20"/>
        <v>0</v>
      </c>
      <c r="AI72" s="27">
        <f t="shared" si="20"/>
        <v>0</v>
      </c>
      <c r="AJ72" s="27">
        <f t="shared" si="20"/>
        <v>0</v>
      </c>
      <c r="AK72" s="27">
        <f t="shared" si="20"/>
        <v>0</v>
      </c>
      <c r="AL72" s="27">
        <f t="shared" si="20"/>
        <v>0</v>
      </c>
      <c r="AM72" s="27">
        <f t="shared" si="20"/>
        <v>0</v>
      </c>
      <c r="AN72" s="27">
        <f t="shared" si="20"/>
        <v>0</v>
      </c>
      <c r="AO72" s="27">
        <f t="shared" si="20"/>
        <v>0</v>
      </c>
      <c r="AP72" s="28">
        <f t="shared" si="20"/>
        <v>0</v>
      </c>
    </row>
    <row r="73" spans="1:42" s="2" customFormat="1" ht="12" thickBot="1" x14ac:dyDescent="0.25">
      <c r="A73" s="72"/>
      <c r="B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4"/>
    </row>
    <row r="74" spans="1:42" s="17" customFormat="1" x14ac:dyDescent="0.2">
      <c r="A74" s="71" t="s">
        <v>84</v>
      </c>
      <c r="B74" s="16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20"/>
      <c r="O74" s="18"/>
      <c r="P74" s="19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9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9"/>
    </row>
    <row r="75" spans="1:42" x14ac:dyDescent="0.2">
      <c r="A75" s="72">
        <v>702</v>
      </c>
      <c r="B75" s="1" t="s">
        <v>85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2">
        <v>0</v>
      </c>
      <c r="O75" s="21">
        <v>0</v>
      </c>
      <c r="P75" s="4">
        <f>SUM(D75:O75)</f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4">
        <f>SUM(Q75:AB75)</f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4">
        <f>SUM(AD75:AO75)</f>
        <v>0</v>
      </c>
    </row>
    <row r="76" spans="1:42" x14ac:dyDescent="0.2">
      <c r="A76" s="72">
        <v>703</v>
      </c>
      <c r="B76" s="1" t="s">
        <v>100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2">
        <v>0</v>
      </c>
      <c r="O76" s="21">
        <v>0</v>
      </c>
      <c r="P76" s="4">
        <f>SUM(D76:O76)</f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4">
        <f>SUM(Q76:AB76)</f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4">
        <f>SUM(AD76:AO76)</f>
        <v>0</v>
      </c>
    </row>
    <row r="77" spans="1:42" s="29" customFormat="1" x14ac:dyDescent="0.2">
      <c r="A77" s="74" t="s">
        <v>18</v>
      </c>
      <c r="B77" s="30"/>
      <c r="C77" s="31" t="str">
        <f>"LI"</f>
        <v>LI</v>
      </c>
      <c r="D77" s="32">
        <f t="shared" ref="D77:AP77" si="21">SUM(D75:D76)*-1</f>
        <v>0</v>
      </c>
      <c r="E77" s="32">
        <f t="shared" si="21"/>
        <v>0</v>
      </c>
      <c r="F77" s="32">
        <f t="shared" si="21"/>
        <v>0</v>
      </c>
      <c r="G77" s="32">
        <f t="shared" si="21"/>
        <v>0</v>
      </c>
      <c r="H77" s="32">
        <f t="shared" si="21"/>
        <v>0</v>
      </c>
      <c r="I77" s="32">
        <f t="shared" si="21"/>
        <v>0</v>
      </c>
      <c r="J77" s="32">
        <f t="shared" si="21"/>
        <v>0</v>
      </c>
      <c r="K77" s="32">
        <f t="shared" si="21"/>
        <v>0</v>
      </c>
      <c r="L77" s="32">
        <f t="shared" si="21"/>
        <v>0</v>
      </c>
      <c r="M77" s="32">
        <f t="shared" si="21"/>
        <v>0</v>
      </c>
      <c r="N77" s="32">
        <f t="shared" si="21"/>
        <v>0</v>
      </c>
      <c r="O77" s="32">
        <f t="shared" si="21"/>
        <v>0</v>
      </c>
      <c r="P77" s="33">
        <f t="shared" si="21"/>
        <v>0</v>
      </c>
      <c r="Q77" s="32">
        <f t="shared" si="21"/>
        <v>0</v>
      </c>
      <c r="R77" s="32">
        <f t="shared" si="21"/>
        <v>0</v>
      </c>
      <c r="S77" s="32">
        <f t="shared" si="21"/>
        <v>0</v>
      </c>
      <c r="T77" s="32">
        <f t="shared" si="21"/>
        <v>0</v>
      </c>
      <c r="U77" s="32">
        <f t="shared" si="21"/>
        <v>0</v>
      </c>
      <c r="V77" s="32">
        <f t="shared" si="21"/>
        <v>0</v>
      </c>
      <c r="W77" s="32">
        <f t="shared" si="21"/>
        <v>0</v>
      </c>
      <c r="X77" s="32">
        <f t="shared" si="21"/>
        <v>0</v>
      </c>
      <c r="Y77" s="32">
        <f t="shared" si="21"/>
        <v>0</v>
      </c>
      <c r="Z77" s="32">
        <f t="shared" si="21"/>
        <v>0</v>
      </c>
      <c r="AA77" s="32">
        <f t="shared" si="21"/>
        <v>0</v>
      </c>
      <c r="AB77" s="32">
        <f t="shared" si="21"/>
        <v>0</v>
      </c>
      <c r="AC77" s="33">
        <f t="shared" si="21"/>
        <v>0</v>
      </c>
      <c r="AD77" s="32">
        <f t="shared" si="21"/>
        <v>0</v>
      </c>
      <c r="AE77" s="32">
        <f t="shared" si="21"/>
        <v>0</v>
      </c>
      <c r="AF77" s="32">
        <f t="shared" si="21"/>
        <v>0</v>
      </c>
      <c r="AG77" s="32">
        <f t="shared" si="21"/>
        <v>0</v>
      </c>
      <c r="AH77" s="32">
        <f t="shared" si="21"/>
        <v>0</v>
      </c>
      <c r="AI77" s="32">
        <f t="shared" si="21"/>
        <v>0</v>
      </c>
      <c r="AJ77" s="32">
        <f t="shared" si="21"/>
        <v>0</v>
      </c>
      <c r="AK77" s="32">
        <f t="shared" si="21"/>
        <v>0</v>
      </c>
      <c r="AL77" s="32">
        <f t="shared" si="21"/>
        <v>0</v>
      </c>
      <c r="AM77" s="32">
        <f t="shared" si="21"/>
        <v>0</v>
      </c>
      <c r="AN77" s="32">
        <f t="shared" si="21"/>
        <v>0</v>
      </c>
      <c r="AO77" s="32">
        <f t="shared" si="21"/>
        <v>0</v>
      </c>
      <c r="AP77" s="33">
        <f t="shared" si="21"/>
        <v>0</v>
      </c>
    </row>
    <row r="79" spans="1:42" s="34" customFormat="1" x14ac:dyDescent="0.2">
      <c r="A79" s="76" t="s">
        <v>53</v>
      </c>
      <c r="B79" s="35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7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7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7"/>
    </row>
    <row r="80" spans="1:42" s="2" customFormat="1" x14ac:dyDescent="0.2">
      <c r="A80" s="72" t="s">
        <v>81</v>
      </c>
      <c r="B80" s="1"/>
      <c r="D80" s="3">
        <f t="shared" ref="D80:AP80" si="22">D72</f>
        <v>0</v>
      </c>
      <c r="E80" s="3">
        <f t="shared" si="22"/>
        <v>0</v>
      </c>
      <c r="F80" s="3">
        <f t="shared" si="22"/>
        <v>0</v>
      </c>
      <c r="G80" s="3">
        <f t="shared" si="22"/>
        <v>0</v>
      </c>
      <c r="H80" s="3">
        <f t="shared" si="22"/>
        <v>0</v>
      </c>
      <c r="I80" s="3">
        <f t="shared" si="22"/>
        <v>0</v>
      </c>
      <c r="J80" s="3">
        <f t="shared" si="22"/>
        <v>0</v>
      </c>
      <c r="K80" s="3">
        <f t="shared" si="22"/>
        <v>0</v>
      </c>
      <c r="L80" s="3">
        <f t="shared" si="22"/>
        <v>0</v>
      </c>
      <c r="M80" s="3">
        <f t="shared" si="22"/>
        <v>0</v>
      </c>
      <c r="N80" s="5">
        <f t="shared" si="22"/>
        <v>0</v>
      </c>
      <c r="O80" s="3">
        <f t="shared" si="22"/>
        <v>0</v>
      </c>
      <c r="P80" s="4">
        <f t="shared" si="22"/>
        <v>0</v>
      </c>
      <c r="Q80" s="3">
        <f t="shared" si="22"/>
        <v>0</v>
      </c>
      <c r="R80" s="3">
        <f t="shared" si="22"/>
        <v>0</v>
      </c>
      <c r="S80" s="3">
        <f t="shared" si="22"/>
        <v>0</v>
      </c>
      <c r="T80" s="3">
        <f t="shared" si="22"/>
        <v>0</v>
      </c>
      <c r="U80" s="3">
        <f t="shared" si="22"/>
        <v>0</v>
      </c>
      <c r="V80" s="3">
        <f t="shared" si="22"/>
        <v>0</v>
      </c>
      <c r="W80" s="3">
        <f t="shared" si="22"/>
        <v>0</v>
      </c>
      <c r="X80" s="3">
        <f t="shared" si="22"/>
        <v>0</v>
      </c>
      <c r="Y80" s="3">
        <f t="shared" si="22"/>
        <v>0</v>
      </c>
      <c r="Z80" s="3">
        <f t="shared" si="22"/>
        <v>0</v>
      </c>
      <c r="AA80" s="3">
        <f t="shared" si="22"/>
        <v>0</v>
      </c>
      <c r="AB80" s="3">
        <f t="shared" si="22"/>
        <v>0</v>
      </c>
      <c r="AC80" s="4">
        <f t="shared" si="22"/>
        <v>0</v>
      </c>
      <c r="AD80" s="3">
        <f t="shared" si="22"/>
        <v>0</v>
      </c>
      <c r="AE80" s="3">
        <f t="shared" si="22"/>
        <v>0</v>
      </c>
      <c r="AF80" s="3">
        <f t="shared" si="22"/>
        <v>0</v>
      </c>
      <c r="AG80" s="3">
        <f t="shared" si="22"/>
        <v>0</v>
      </c>
      <c r="AH80" s="3">
        <f t="shared" si="22"/>
        <v>0</v>
      </c>
      <c r="AI80" s="3">
        <f t="shared" si="22"/>
        <v>0</v>
      </c>
      <c r="AJ80" s="3">
        <f t="shared" si="22"/>
        <v>0</v>
      </c>
      <c r="AK80" s="3">
        <f t="shared" si="22"/>
        <v>0</v>
      </c>
      <c r="AL80" s="3">
        <f t="shared" si="22"/>
        <v>0</v>
      </c>
      <c r="AM80" s="3">
        <f t="shared" si="22"/>
        <v>0</v>
      </c>
      <c r="AN80" s="3">
        <f t="shared" si="22"/>
        <v>0</v>
      </c>
      <c r="AO80" s="3">
        <f t="shared" si="22"/>
        <v>0</v>
      </c>
      <c r="AP80" s="4">
        <f t="shared" si="22"/>
        <v>0</v>
      </c>
    </row>
    <row r="81" spans="1:42" s="2" customFormat="1" x14ac:dyDescent="0.2">
      <c r="A81" s="72" t="s">
        <v>84</v>
      </c>
      <c r="B81" s="1"/>
      <c r="D81" s="3">
        <f t="shared" ref="D81:AP81" si="23">D77</f>
        <v>0</v>
      </c>
      <c r="E81" s="3">
        <f t="shared" si="23"/>
        <v>0</v>
      </c>
      <c r="F81" s="3">
        <f t="shared" si="23"/>
        <v>0</v>
      </c>
      <c r="G81" s="3">
        <f t="shared" si="23"/>
        <v>0</v>
      </c>
      <c r="H81" s="3">
        <f t="shared" si="23"/>
        <v>0</v>
      </c>
      <c r="I81" s="3">
        <f t="shared" si="23"/>
        <v>0</v>
      </c>
      <c r="J81" s="3">
        <f t="shared" si="23"/>
        <v>0</v>
      </c>
      <c r="K81" s="3">
        <f t="shared" si="23"/>
        <v>0</v>
      </c>
      <c r="L81" s="3">
        <f t="shared" si="23"/>
        <v>0</v>
      </c>
      <c r="M81" s="3">
        <f t="shared" si="23"/>
        <v>0</v>
      </c>
      <c r="N81" s="5">
        <f t="shared" si="23"/>
        <v>0</v>
      </c>
      <c r="O81" s="3">
        <f t="shared" si="23"/>
        <v>0</v>
      </c>
      <c r="P81" s="4">
        <f t="shared" si="23"/>
        <v>0</v>
      </c>
      <c r="Q81" s="3">
        <f t="shared" si="23"/>
        <v>0</v>
      </c>
      <c r="R81" s="3">
        <f t="shared" si="23"/>
        <v>0</v>
      </c>
      <c r="S81" s="3">
        <f t="shared" si="23"/>
        <v>0</v>
      </c>
      <c r="T81" s="3">
        <f t="shared" si="23"/>
        <v>0</v>
      </c>
      <c r="U81" s="3">
        <f t="shared" si="23"/>
        <v>0</v>
      </c>
      <c r="V81" s="3">
        <f t="shared" si="23"/>
        <v>0</v>
      </c>
      <c r="W81" s="3">
        <f t="shared" si="23"/>
        <v>0</v>
      </c>
      <c r="X81" s="3">
        <f t="shared" si="23"/>
        <v>0</v>
      </c>
      <c r="Y81" s="3">
        <f t="shared" si="23"/>
        <v>0</v>
      </c>
      <c r="Z81" s="3">
        <f t="shared" si="23"/>
        <v>0</v>
      </c>
      <c r="AA81" s="3">
        <f t="shared" si="23"/>
        <v>0</v>
      </c>
      <c r="AB81" s="3">
        <f t="shared" si="23"/>
        <v>0</v>
      </c>
      <c r="AC81" s="4">
        <f t="shared" si="23"/>
        <v>0</v>
      </c>
      <c r="AD81" s="3">
        <f t="shared" si="23"/>
        <v>0</v>
      </c>
      <c r="AE81" s="3">
        <f t="shared" si="23"/>
        <v>0</v>
      </c>
      <c r="AF81" s="3">
        <f t="shared" si="23"/>
        <v>0</v>
      </c>
      <c r="AG81" s="3">
        <f t="shared" si="23"/>
        <v>0</v>
      </c>
      <c r="AH81" s="3">
        <f t="shared" si="23"/>
        <v>0</v>
      </c>
      <c r="AI81" s="3">
        <f t="shared" si="23"/>
        <v>0</v>
      </c>
      <c r="AJ81" s="3">
        <f t="shared" si="23"/>
        <v>0</v>
      </c>
      <c r="AK81" s="3">
        <f t="shared" si="23"/>
        <v>0</v>
      </c>
      <c r="AL81" s="3">
        <f t="shared" si="23"/>
        <v>0</v>
      </c>
      <c r="AM81" s="3">
        <f t="shared" si="23"/>
        <v>0</v>
      </c>
      <c r="AN81" s="3">
        <f t="shared" si="23"/>
        <v>0</v>
      </c>
      <c r="AO81" s="3">
        <f t="shared" si="23"/>
        <v>0</v>
      </c>
      <c r="AP81" s="4">
        <f t="shared" si="23"/>
        <v>0</v>
      </c>
    </row>
    <row r="82" spans="1:42" s="38" customFormat="1" ht="12" thickBot="1" x14ac:dyDescent="0.25">
      <c r="A82" s="77" t="s">
        <v>54</v>
      </c>
      <c r="B82" s="39"/>
      <c r="D82" s="40">
        <f t="shared" ref="D82:AP82" si="24">SUM(D80:D81)</f>
        <v>0</v>
      </c>
      <c r="E82" s="40">
        <f t="shared" si="24"/>
        <v>0</v>
      </c>
      <c r="F82" s="40">
        <f t="shared" si="24"/>
        <v>0</v>
      </c>
      <c r="G82" s="40">
        <f t="shared" si="24"/>
        <v>0</v>
      </c>
      <c r="H82" s="40">
        <f t="shared" si="24"/>
        <v>0</v>
      </c>
      <c r="I82" s="40">
        <f t="shared" si="24"/>
        <v>0</v>
      </c>
      <c r="J82" s="40">
        <f t="shared" si="24"/>
        <v>0</v>
      </c>
      <c r="K82" s="40">
        <f t="shared" si="24"/>
        <v>0</v>
      </c>
      <c r="L82" s="40">
        <f t="shared" si="24"/>
        <v>0</v>
      </c>
      <c r="M82" s="40">
        <f t="shared" si="24"/>
        <v>0</v>
      </c>
      <c r="N82" s="42">
        <f t="shared" si="24"/>
        <v>0</v>
      </c>
      <c r="O82" s="40">
        <f t="shared" si="24"/>
        <v>0</v>
      </c>
      <c r="P82" s="41">
        <f t="shared" si="24"/>
        <v>0</v>
      </c>
      <c r="Q82" s="40">
        <f t="shared" si="24"/>
        <v>0</v>
      </c>
      <c r="R82" s="40">
        <f t="shared" si="24"/>
        <v>0</v>
      </c>
      <c r="S82" s="40">
        <f t="shared" si="24"/>
        <v>0</v>
      </c>
      <c r="T82" s="40">
        <f t="shared" si="24"/>
        <v>0</v>
      </c>
      <c r="U82" s="40">
        <f t="shared" si="24"/>
        <v>0</v>
      </c>
      <c r="V82" s="40">
        <f t="shared" si="24"/>
        <v>0</v>
      </c>
      <c r="W82" s="40">
        <f t="shared" si="24"/>
        <v>0</v>
      </c>
      <c r="X82" s="40">
        <f t="shared" si="24"/>
        <v>0</v>
      </c>
      <c r="Y82" s="40">
        <f t="shared" si="24"/>
        <v>0</v>
      </c>
      <c r="Z82" s="40">
        <f t="shared" si="24"/>
        <v>0</v>
      </c>
      <c r="AA82" s="40">
        <f t="shared" si="24"/>
        <v>0</v>
      </c>
      <c r="AB82" s="40">
        <f t="shared" si="24"/>
        <v>0</v>
      </c>
      <c r="AC82" s="41">
        <f t="shared" si="24"/>
        <v>0</v>
      </c>
      <c r="AD82" s="40">
        <f t="shared" si="24"/>
        <v>0</v>
      </c>
      <c r="AE82" s="40">
        <f t="shared" si="24"/>
        <v>0</v>
      </c>
      <c r="AF82" s="40">
        <f t="shared" si="24"/>
        <v>0</v>
      </c>
      <c r="AG82" s="40">
        <f t="shared" si="24"/>
        <v>0</v>
      </c>
      <c r="AH82" s="40">
        <f t="shared" si="24"/>
        <v>0</v>
      </c>
      <c r="AI82" s="40">
        <f t="shared" si="24"/>
        <v>0</v>
      </c>
      <c r="AJ82" s="40">
        <f t="shared" si="24"/>
        <v>0</v>
      </c>
      <c r="AK82" s="40">
        <f t="shared" si="24"/>
        <v>0</v>
      </c>
      <c r="AL82" s="40">
        <f t="shared" si="24"/>
        <v>0</v>
      </c>
      <c r="AM82" s="40">
        <f t="shared" si="24"/>
        <v>0</v>
      </c>
      <c r="AN82" s="40">
        <f t="shared" si="24"/>
        <v>0</v>
      </c>
      <c r="AO82" s="40">
        <f t="shared" si="24"/>
        <v>0</v>
      </c>
      <c r="AP82" s="41">
        <f t="shared" si="24"/>
        <v>0</v>
      </c>
    </row>
    <row r="83" spans="1:42" ht="12" thickTop="1" x14ac:dyDescent="0.2"/>
    <row r="84" spans="1:42" s="49" customFormat="1" x14ac:dyDescent="0.2">
      <c r="A84" s="78" t="s">
        <v>55</v>
      </c>
      <c r="B84" s="48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1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1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1"/>
    </row>
    <row r="85" spans="1:42" s="2" customFormat="1" x14ac:dyDescent="0.2">
      <c r="A85" s="72" t="s">
        <v>101</v>
      </c>
      <c r="B85" s="1"/>
      <c r="C85" s="2" t="str">
        <f>"TO"</f>
        <v>TO</v>
      </c>
      <c r="D85" s="3">
        <f t="shared" ref="D85:AP85" si="25">D48+D57+D10</f>
        <v>0</v>
      </c>
      <c r="E85" s="3">
        <f t="shared" si="25"/>
        <v>0</v>
      </c>
      <c r="F85" s="3">
        <f t="shared" si="25"/>
        <v>0</v>
      </c>
      <c r="G85" s="3">
        <f t="shared" si="25"/>
        <v>27000</v>
      </c>
      <c r="H85" s="3">
        <f t="shared" si="25"/>
        <v>2000</v>
      </c>
      <c r="I85" s="3">
        <f t="shared" si="25"/>
        <v>20500</v>
      </c>
      <c r="J85" s="3">
        <f t="shared" si="25"/>
        <v>2000</v>
      </c>
      <c r="K85" s="3">
        <f t="shared" si="25"/>
        <v>2000</v>
      </c>
      <c r="L85" s="3">
        <f t="shared" si="25"/>
        <v>2000</v>
      </c>
      <c r="M85" s="3">
        <f t="shared" si="25"/>
        <v>0</v>
      </c>
      <c r="N85" s="5">
        <f t="shared" si="25"/>
        <v>0</v>
      </c>
      <c r="O85" s="3">
        <f t="shared" si="25"/>
        <v>0</v>
      </c>
      <c r="P85" s="4">
        <f t="shared" si="25"/>
        <v>55500</v>
      </c>
      <c r="Q85" s="3">
        <f t="shared" si="25"/>
        <v>0</v>
      </c>
      <c r="R85" s="3">
        <f t="shared" si="25"/>
        <v>0</v>
      </c>
      <c r="S85" s="3">
        <f t="shared" si="25"/>
        <v>0</v>
      </c>
      <c r="T85" s="3">
        <f t="shared" si="25"/>
        <v>0</v>
      </c>
      <c r="U85" s="3">
        <f t="shared" si="25"/>
        <v>0</v>
      </c>
      <c r="V85" s="3">
        <f t="shared" si="25"/>
        <v>0</v>
      </c>
      <c r="W85" s="3">
        <f t="shared" si="25"/>
        <v>0</v>
      </c>
      <c r="X85" s="3">
        <f t="shared" si="25"/>
        <v>0</v>
      </c>
      <c r="Y85" s="3">
        <f t="shared" si="25"/>
        <v>0</v>
      </c>
      <c r="Z85" s="3">
        <f t="shared" si="25"/>
        <v>0</v>
      </c>
      <c r="AA85" s="3">
        <f t="shared" si="25"/>
        <v>0</v>
      </c>
      <c r="AB85" s="3">
        <f t="shared" si="25"/>
        <v>0</v>
      </c>
      <c r="AC85" s="4">
        <f t="shared" si="25"/>
        <v>0</v>
      </c>
      <c r="AD85" s="3">
        <f t="shared" si="25"/>
        <v>0</v>
      </c>
      <c r="AE85" s="3">
        <f t="shared" si="25"/>
        <v>0</v>
      </c>
      <c r="AF85" s="3">
        <f t="shared" si="25"/>
        <v>0</v>
      </c>
      <c r="AG85" s="3">
        <f t="shared" si="25"/>
        <v>0</v>
      </c>
      <c r="AH85" s="3">
        <f t="shared" si="25"/>
        <v>0</v>
      </c>
      <c r="AI85" s="3">
        <f t="shared" si="25"/>
        <v>0</v>
      </c>
      <c r="AJ85" s="3">
        <f t="shared" si="25"/>
        <v>0</v>
      </c>
      <c r="AK85" s="3">
        <f t="shared" si="25"/>
        <v>0</v>
      </c>
      <c r="AL85" s="3">
        <f t="shared" si="25"/>
        <v>0</v>
      </c>
      <c r="AM85" s="3">
        <f t="shared" si="25"/>
        <v>0</v>
      </c>
      <c r="AN85" s="3">
        <f t="shared" si="25"/>
        <v>0</v>
      </c>
      <c r="AO85" s="3">
        <f t="shared" si="25"/>
        <v>0</v>
      </c>
      <c r="AP85" s="4">
        <f t="shared" si="25"/>
        <v>0</v>
      </c>
    </row>
    <row r="86" spans="1:42" s="2" customFormat="1" x14ac:dyDescent="0.2">
      <c r="A86" s="72" t="s">
        <v>102</v>
      </c>
      <c r="B86" s="1"/>
      <c r="C86" s="2" t="str">
        <f>"EX"</f>
        <v>EX</v>
      </c>
      <c r="D86" s="3">
        <f t="shared" ref="D86:AP86" si="26">D44+D15+D35+D40</f>
        <v>0</v>
      </c>
      <c r="E86" s="3">
        <f t="shared" si="26"/>
        <v>0</v>
      </c>
      <c r="F86" s="3">
        <f t="shared" si="26"/>
        <v>0</v>
      </c>
      <c r="G86" s="3">
        <f t="shared" si="26"/>
        <v>-1923.9</v>
      </c>
      <c r="H86" s="3">
        <f t="shared" si="26"/>
        <v>-1958.05</v>
      </c>
      <c r="I86" s="3">
        <f t="shared" si="26"/>
        <v>-17698.22</v>
      </c>
      <c r="J86" s="3">
        <f t="shared" si="26"/>
        <v>-2012.52</v>
      </c>
      <c r="K86" s="3">
        <f t="shared" si="26"/>
        <v>-2054.27</v>
      </c>
      <c r="L86" s="3">
        <f t="shared" si="26"/>
        <v>-2043.55</v>
      </c>
      <c r="M86" s="3">
        <f t="shared" si="26"/>
        <v>-1094</v>
      </c>
      <c r="N86" s="5">
        <f t="shared" si="26"/>
        <v>0</v>
      </c>
      <c r="O86" s="3">
        <f t="shared" si="26"/>
        <v>0</v>
      </c>
      <c r="P86" s="4">
        <f t="shared" si="26"/>
        <v>-28784.51</v>
      </c>
      <c r="Q86" s="3">
        <f t="shared" si="26"/>
        <v>0</v>
      </c>
      <c r="R86" s="3">
        <f t="shared" si="26"/>
        <v>0</v>
      </c>
      <c r="S86" s="3">
        <f t="shared" si="26"/>
        <v>0</v>
      </c>
      <c r="T86" s="3">
        <f t="shared" si="26"/>
        <v>0</v>
      </c>
      <c r="U86" s="3">
        <f t="shared" si="26"/>
        <v>0</v>
      </c>
      <c r="V86" s="3">
        <f t="shared" si="26"/>
        <v>0</v>
      </c>
      <c r="W86" s="3">
        <f t="shared" si="26"/>
        <v>0</v>
      </c>
      <c r="X86" s="3">
        <f t="shared" si="26"/>
        <v>0</v>
      </c>
      <c r="Y86" s="3">
        <f t="shared" si="26"/>
        <v>0</v>
      </c>
      <c r="Z86" s="3">
        <f t="shared" si="26"/>
        <v>0</v>
      </c>
      <c r="AA86" s="3">
        <f t="shared" si="26"/>
        <v>0</v>
      </c>
      <c r="AB86" s="3">
        <f t="shared" si="26"/>
        <v>0</v>
      </c>
      <c r="AC86" s="4">
        <f t="shared" si="26"/>
        <v>0</v>
      </c>
      <c r="AD86" s="3">
        <f t="shared" si="26"/>
        <v>0</v>
      </c>
      <c r="AE86" s="3">
        <f t="shared" si="26"/>
        <v>0</v>
      </c>
      <c r="AF86" s="3">
        <f t="shared" si="26"/>
        <v>0</v>
      </c>
      <c r="AG86" s="3">
        <f t="shared" si="26"/>
        <v>0</v>
      </c>
      <c r="AH86" s="3">
        <f t="shared" si="26"/>
        <v>0</v>
      </c>
      <c r="AI86" s="3">
        <f t="shared" si="26"/>
        <v>0</v>
      </c>
      <c r="AJ86" s="3">
        <f t="shared" si="26"/>
        <v>0</v>
      </c>
      <c r="AK86" s="3">
        <f t="shared" si="26"/>
        <v>0</v>
      </c>
      <c r="AL86" s="3">
        <f t="shared" si="26"/>
        <v>0</v>
      </c>
      <c r="AM86" s="3">
        <f t="shared" si="26"/>
        <v>0</v>
      </c>
      <c r="AN86" s="3">
        <f t="shared" si="26"/>
        <v>0</v>
      </c>
      <c r="AO86" s="3">
        <f t="shared" si="26"/>
        <v>0</v>
      </c>
      <c r="AP86" s="4">
        <f t="shared" si="26"/>
        <v>0</v>
      </c>
    </row>
    <row r="87" spans="1:42" s="2" customFormat="1" x14ac:dyDescent="0.2">
      <c r="A87" s="72" t="s">
        <v>103</v>
      </c>
      <c r="B87" s="1"/>
      <c r="C87" s="2" t="str">
        <f>"AL"</f>
        <v>AL</v>
      </c>
      <c r="D87" s="3">
        <f t="shared" ref="D87:AP87" si="27">D72+D77</f>
        <v>0</v>
      </c>
      <c r="E87" s="3">
        <f t="shared" si="27"/>
        <v>0</v>
      </c>
      <c r="F87" s="3">
        <f t="shared" si="27"/>
        <v>0</v>
      </c>
      <c r="G87" s="3">
        <f t="shared" si="27"/>
        <v>0</v>
      </c>
      <c r="H87" s="3">
        <f t="shared" si="27"/>
        <v>0</v>
      </c>
      <c r="I87" s="3">
        <f t="shared" si="27"/>
        <v>0</v>
      </c>
      <c r="J87" s="3">
        <f t="shared" si="27"/>
        <v>0</v>
      </c>
      <c r="K87" s="3">
        <f t="shared" si="27"/>
        <v>0</v>
      </c>
      <c r="L87" s="3">
        <f t="shared" si="27"/>
        <v>0</v>
      </c>
      <c r="M87" s="3">
        <f t="shared" si="27"/>
        <v>0</v>
      </c>
      <c r="N87" s="5">
        <f t="shared" si="27"/>
        <v>0</v>
      </c>
      <c r="O87" s="3">
        <f t="shared" si="27"/>
        <v>0</v>
      </c>
      <c r="P87" s="4">
        <f t="shared" si="27"/>
        <v>0</v>
      </c>
      <c r="Q87" s="3">
        <f t="shared" si="27"/>
        <v>0</v>
      </c>
      <c r="R87" s="3">
        <f t="shared" si="27"/>
        <v>0</v>
      </c>
      <c r="S87" s="3">
        <f t="shared" si="27"/>
        <v>0</v>
      </c>
      <c r="T87" s="3">
        <f t="shared" si="27"/>
        <v>0</v>
      </c>
      <c r="U87" s="3">
        <f t="shared" si="27"/>
        <v>0</v>
      </c>
      <c r="V87" s="3">
        <f t="shared" si="27"/>
        <v>0</v>
      </c>
      <c r="W87" s="3">
        <f t="shared" si="27"/>
        <v>0</v>
      </c>
      <c r="X87" s="3">
        <f t="shared" si="27"/>
        <v>0</v>
      </c>
      <c r="Y87" s="3">
        <f t="shared" si="27"/>
        <v>0</v>
      </c>
      <c r="Z87" s="3">
        <f t="shared" si="27"/>
        <v>0</v>
      </c>
      <c r="AA87" s="3">
        <f t="shared" si="27"/>
        <v>0</v>
      </c>
      <c r="AB87" s="3">
        <f t="shared" si="27"/>
        <v>0</v>
      </c>
      <c r="AC87" s="4">
        <f t="shared" si="27"/>
        <v>0</v>
      </c>
      <c r="AD87" s="3">
        <f t="shared" si="27"/>
        <v>0</v>
      </c>
      <c r="AE87" s="3">
        <f t="shared" si="27"/>
        <v>0</v>
      </c>
      <c r="AF87" s="3">
        <f t="shared" si="27"/>
        <v>0</v>
      </c>
      <c r="AG87" s="3">
        <f t="shared" si="27"/>
        <v>0</v>
      </c>
      <c r="AH87" s="3">
        <f t="shared" si="27"/>
        <v>0</v>
      </c>
      <c r="AI87" s="3">
        <f t="shared" si="27"/>
        <v>0</v>
      </c>
      <c r="AJ87" s="3">
        <f t="shared" si="27"/>
        <v>0</v>
      </c>
      <c r="AK87" s="3">
        <f t="shared" si="27"/>
        <v>0</v>
      </c>
      <c r="AL87" s="3">
        <f t="shared" si="27"/>
        <v>0</v>
      </c>
      <c r="AM87" s="3">
        <f t="shared" si="27"/>
        <v>0</v>
      </c>
      <c r="AN87" s="3">
        <f t="shared" si="27"/>
        <v>0</v>
      </c>
      <c r="AO87" s="3">
        <f t="shared" si="27"/>
        <v>0</v>
      </c>
      <c r="AP87" s="4">
        <f t="shared" si="27"/>
        <v>0</v>
      </c>
    </row>
    <row r="88" spans="1:42" s="2" customFormat="1" x14ac:dyDescent="0.2">
      <c r="A88" s="72" t="s">
        <v>104</v>
      </c>
      <c r="B88" s="1"/>
      <c r="C88" s="2" t="str">
        <f>"PL"</f>
        <v>PL</v>
      </c>
      <c r="D88" s="3">
        <f t="shared" ref="D88:AP88" si="28">D87+D86+D85</f>
        <v>0</v>
      </c>
      <c r="E88" s="3">
        <f t="shared" si="28"/>
        <v>0</v>
      </c>
      <c r="F88" s="3">
        <f t="shared" si="28"/>
        <v>0</v>
      </c>
      <c r="G88" s="3">
        <f t="shared" si="28"/>
        <v>25076.1</v>
      </c>
      <c r="H88" s="3">
        <f t="shared" si="28"/>
        <v>41.950000000000045</v>
      </c>
      <c r="I88" s="3">
        <f t="shared" si="28"/>
        <v>2801.7799999999988</v>
      </c>
      <c r="J88" s="3">
        <f t="shared" si="28"/>
        <v>-12.519999999999982</v>
      </c>
      <c r="K88" s="3">
        <f t="shared" si="28"/>
        <v>-54.269999999999982</v>
      </c>
      <c r="L88" s="3">
        <f t="shared" si="28"/>
        <v>-43.549999999999955</v>
      </c>
      <c r="M88" s="3">
        <f t="shared" si="28"/>
        <v>-1094</v>
      </c>
      <c r="N88" s="5">
        <f t="shared" si="28"/>
        <v>0</v>
      </c>
      <c r="O88" s="3">
        <f t="shared" si="28"/>
        <v>0</v>
      </c>
      <c r="P88" s="4">
        <f t="shared" si="28"/>
        <v>26715.49</v>
      </c>
      <c r="Q88" s="3">
        <f t="shared" si="28"/>
        <v>0</v>
      </c>
      <c r="R88" s="3">
        <f t="shared" si="28"/>
        <v>0</v>
      </c>
      <c r="S88" s="3">
        <f t="shared" si="28"/>
        <v>0</v>
      </c>
      <c r="T88" s="3">
        <f t="shared" si="28"/>
        <v>0</v>
      </c>
      <c r="U88" s="3">
        <f t="shared" si="28"/>
        <v>0</v>
      </c>
      <c r="V88" s="3">
        <f t="shared" si="28"/>
        <v>0</v>
      </c>
      <c r="W88" s="3">
        <f t="shared" si="28"/>
        <v>0</v>
      </c>
      <c r="X88" s="3">
        <f t="shared" si="28"/>
        <v>0</v>
      </c>
      <c r="Y88" s="3">
        <f t="shared" si="28"/>
        <v>0</v>
      </c>
      <c r="Z88" s="3">
        <f t="shared" si="28"/>
        <v>0</v>
      </c>
      <c r="AA88" s="3">
        <f t="shared" si="28"/>
        <v>0</v>
      </c>
      <c r="AB88" s="3">
        <f t="shared" si="28"/>
        <v>0</v>
      </c>
      <c r="AC88" s="4">
        <f t="shared" si="28"/>
        <v>0</v>
      </c>
      <c r="AD88" s="3">
        <f t="shared" si="28"/>
        <v>0</v>
      </c>
      <c r="AE88" s="3">
        <f t="shared" si="28"/>
        <v>0</v>
      </c>
      <c r="AF88" s="3">
        <f t="shared" si="28"/>
        <v>0</v>
      </c>
      <c r="AG88" s="3">
        <f t="shared" si="28"/>
        <v>0</v>
      </c>
      <c r="AH88" s="3">
        <f t="shared" si="28"/>
        <v>0</v>
      </c>
      <c r="AI88" s="3">
        <f t="shared" si="28"/>
        <v>0</v>
      </c>
      <c r="AJ88" s="3">
        <f t="shared" si="28"/>
        <v>0</v>
      </c>
      <c r="AK88" s="3">
        <f t="shared" si="28"/>
        <v>0</v>
      </c>
      <c r="AL88" s="3">
        <f t="shared" si="28"/>
        <v>0</v>
      </c>
      <c r="AM88" s="3">
        <f t="shared" si="28"/>
        <v>0</v>
      </c>
      <c r="AN88" s="3">
        <f t="shared" si="28"/>
        <v>0</v>
      </c>
      <c r="AO88" s="3">
        <f t="shared" si="28"/>
        <v>0</v>
      </c>
      <c r="AP88" s="4">
        <f t="shared" si="28"/>
        <v>0</v>
      </c>
    </row>
    <row r="89" spans="1:42" s="2" customFormat="1" x14ac:dyDescent="0.2">
      <c r="A89" s="72" t="s">
        <v>105</v>
      </c>
      <c r="B89" s="1"/>
      <c r="C89" s="2" t="str">
        <f>"TP"</f>
        <v>TP</v>
      </c>
      <c r="D89" s="3">
        <f t="shared" ref="D89:AP89" si="29">D98</f>
        <v>0</v>
      </c>
      <c r="E89" s="3">
        <f t="shared" si="29"/>
        <v>0</v>
      </c>
      <c r="F89" s="3">
        <f t="shared" si="29"/>
        <v>0</v>
      </c>
      <c r="G89" s="3">
        <f t="shared" si="29"/>
        <v>0</v>
      </c>
      <c r="H89" s="3">
        <f t="shared" si="29"/>
        <v>0</v>
      </c>
      <c r="I89" s="3">
        <f t="shared" si="29"/>
        <v>0</v>
      </c>
      <c r="J89" s="3">
        <f t="shared" si="29"/>
        <v>0</v>
      </c>
      <c r="K89" s="3">
        <f t="shared" si="29"/>
        <v>0</v>
      </c>
      <c r="L89" s="3">
        <f t="shared" si="29"/>
        <v>0</v>
      </c>
      <c r="M89" s="3">
        <f t="shared" si="29"/>
        <v>0</v>
      </c>
      <c r="N89" s="5">
        <f t="shared" si="29"/>
        <v>0</v>
      </c>
      <c r="O89" s="3">
        <f t="shared" si="29"/>
        <v>0</v>
      </c>
      <c r="P89" s="4">
        <f t="shared" si="29"/>
        <v>0</v>
      </c>
      <c r="Q89" s="3">
        <f t="shared" si="29"/>
        <v>0</v>
      </c>
      <c r="R89" s="3">
        <f t="shared" si="29"/>
        <v>0</v>
      </c>
      <c r="S89" s="3">
        <f t="shared" si="29"/>
        <v>0</v>
      </c>
      <c r="T89" s="3">
        <f t="shared" si="29"/>
        <v>0</v>
      </c>
      <c r="U89" s="3">
        <f t="shared" si="29"/>
        <v>0</v>
      </c>
      <c r="V89" s="3">
        <f t="shared" si="29"/>
        <v>0</v>
      </c>
      <c r="W89" s="3">
        <f t="shared" si="29"/>
        <v>0</v>
      </c>
      <c r="X89" s="3">
        <f t="shared" si="29"/>
        <v>0</v>
      </c>
      <c r="Y89" s="3">
        <f t="shared" si="29"/>
        <v>0</v>
      </c>
      <c r="Z89" s="3">
        <f t="shared" si="29"/>
        <v>0</v>
      </c>
      <c r="AA89" s="3">
        <f t="shared" si="29"/>
        <v>0</v>
      </c>
      <c r="AB89" s="3">
        <f t="shared" si="29"/>
        <v>0</v>
      </c>
      <c r="AC89" s="4">
        <f t="shared" si="29"/>
        <v>0</v>
      </c>
      <c r="AD89" s="3">
        <f t="shared" si="29"/>
        <v>0</v>
      </c>
      <c r="AE89" s="3">
        <f t="shared" si="29"/>
        <v>0</v>
      </c>
      <c r="AF89" s="3">
        <f t="shared" si="29"/>
        <v>0</v>
      </c>
      <c r="AG89" s="3">
        <f t="shared" si="29"/>
        <v>0</v>
      </c>
      <c r="AH89" s="3">
        <f t="shared" si="29"/>
        <v>0</v>
      </c>
      <c r="AI89" s="3">
        <f t="shared" si="29"/>
        <v>0</v>
      </c>
      <c r="AJ89" s="3">
        <f t="shared" si="29"/>
        <v>0</v>
      </c>
      <c r="AK89" s="3">
        <f t="shared" si="29"/>
        <v>0</v>
      </c>
      <c r="AL89" s="3">
        <f t="shared" si="29"/>
        <v>0</v>
      </c>
      <c r="AM89" s="3">
        <f t="shared" si="29"/>
        <v>0</v>
      </c>
      <c r="AN89" s="3">
        <f t="shared" si="29"/>
        <v>0</v>
      </c>
      <c r="AO89" s="3">
        <f t="shared" si="29"/>
        <v>0</v>
      </c>
      <c r="AP89" s="4">
        <f t="shared" si="29"/>
        <v>0</v>
      </c>
    </row>
    <row r="90" spans="1:42" s="2" customFormat="1" x14ac:dyDescent="0.2">
      <c r="A90" s="72" t="s">
        <v>106</v>
      </c>
      <c r="B90" s="1"/>
      <c r="C90" s="2" t="str">
        <f>"FY"</f>
        <v>FY</v>
      </c>
      <c r="D90" s="3">
        <f t="shared" ref="D90:AP90" si="30">D88+D89</f>
        <v>0</v>
      </c>
      <c r="E90" s="3">
        <f t="shared" si="30"/>
        <v>0</v>
      </c>
      <c r="F90" s="3">
        <f t="shared" si="30"/>
        <v>0</v>
      </c>
      <c r="G90" s="3">
        <f t="shared" si="30"/>
        <v>25076.1</v>
      </c>
      <c r="H90" s="3">
        <f t="shared" si="30"/>
        <v>41.950000000000045</v>
      </c>
      <c r="I90" s="3">
        <f t="shared" si="30"/>
        <v>2801.7799999999988</v>
      </c>
      <c r="J90" s="3">
        <f t="shared" si="30"/>
        <v>-12.519999999999982</v>
      </c>
      <c r="K90" s="3">
        <f t="shared" si="30"/>
        <v>-54.269999999999982</v>
      </c>
      <c r="L90" s="3">
        <f t="shared" si="30"/>
        <v>-43.549999999999955</v>
      </c>
      <c r="M90" s="3">
        <f t="shared" si="30"/>
        <v>-1094</v>
      </c>
      <c r="N90" s="5">
        <f t="shared" si="30"/>
        <v>0</v>
      </c>
      <c r="O90" s="3">
        <f t="shared" si="30"/>
        <v>0</v>
      </c>
      <c r="P90" s="4">
        <f t="shared" si="30"/>
        <v>26715.49</v>
      </c>
      <c r="Q90" s="3">
        <f t="shared" si="30"/>
        <v>0</v>
      </c>
      <c r="R90" s="3">
        <f t="shared" si="30"/>
        <v>0</v>
      </c>
      <c r="S90" s="3">
        <f t="shared" si="30"/>
        <v>0</v>
      </c>
      <c r="T90" s="3">
        <f t="shared" si="30"/>
        <v>0</v>
      </c>
      <c r="U90" s="3">
        <f t="shared" si="30"/>
        <v>0</v>
      </c>
      <c r="V90" s="3">
        <f t="shared" si="30"/>
        <v>0</v>
      </c>
      <c r="W90" s="3">
        <f t="shared" si="30"/>
        <v>0</v>
      </c>
      <c r="X90" s="3">
        <f t="shared" si="30"/>
        <v>0</v>
      </c>
      <c r="Y90" s="3">
        <f t="shared" si="30"/>
        <v>0</v>
      </c>
      <c r="Z90" s="3">
        <f t="shared" si="30"/>
        <v>0</v>
      </c>
      <c r="AA90" s="3">
        <f t="shared" si="30"/>
        <v>0</v>
      </c>
      <c r="AB90" s="3">
        <f t="shared" si="30"/>
        <v>0</v>
      </c>
      <c r="AC90" s="4">
        <f t="shared" si="30"/>
        <v>0</v>
      </c>
      <c r="AD90" s="3">
        <f t="shared" si="30"/>
        <v>0</v>
      </c>
      <c r="AE90" s="3">
        <f t="shared" si="30"/>
        <v>0</v>
      </c>
      <c r="AF90" s="3">
        <f t="shared" si="30"/>
        <v>0</v>
      </c>
      <c r="AG90" s="3">
        <f t="shared" si="30"/>
        <v>0</v>
      </c>
      <c r="AH90" s="3">
        <f t="shared" si="30"/>
        <v>0</v>
      </c>
      <c r="AI90" s="3">
        <f t="shared" si="30"/>
        <v>0</v>
      </c>
      <c r="AJ90" s="3">
        <f t="shared" si="30"/>
        <v>0</v>
      </c>
      <c r="AK90" s="3">
        <f t="shared" si="30"/>
        <v>0</v>
      </c>
      <c r="AL90" s="3">
        <f t="shared" si="30"/>
        <v>0</v>
      </c>
      <c r="AM90" s="3">
        <f t="shared" si="30"/>
        <v>0</v>
      </c>
      <c r="AN90" s="3">
        <f t="shared" si="30"/>
        <v>0</v>
      </c>
      <c r="AO90" s="3">
        <f t="shared" si="30"/>
        <v>0</v>
      </c>
      <c r="AP90" s="4">
        <f t="shared" si="30"/>
        <v>0</v>
      </c>
    </row>
    <row r="91" spans="1:42" s="52" customFormat="1" ht="12" thickBot="1" x14ac:dyDescent="0.25">
      <c r="A91" s="79" t="s">
        <v>56</v>
      </c>
      <c r="B91" s="53"/>
      <c r="C91" s="52" t="str">
        <f>"VAT"</f>
        <v>VAT</v>
      </c>
      <c r="D91" s="54">
        <f t="shared" ref="D91:AP91" si="31">D15+D35+D10</f>
        <v>0</v>
      </c>
      <c r="E91" s="54">
        <f t="shared" si="31"/>
        <v>0</v>
      </c>
      <c r="F91" s="54">
        <f t="shared" si="31"/>
        <v>0</v>
      </c>
      <c r="G91" s="54">
        <f t="shared" si="31"/>
        <v>1076.0999999999999</v>
      </c>
      <c r="H91" s="54">
        <f t="shared" si="31"/>
        <v>1041.95</v>
      </c>
      <c r="I91" s="54">
        <f t="shared" si="31"/>
        <v>3801.7799999999988</v>
      </c>
      <c r="J91" s="54">
        <f t="shared" si="31"/>
        <v>987.48</v>
      </c>
      <c r="K91" s="54">
        <f t="shared" si="31"/>
        <v>945.73</v>
      </c>
      <c r="L91" s="54">
        <f t="shared" si="31"/>
        <v>956.45</v>
      </c>
      <c r="M91" s="54">
        <f t="shared" si="31"/>
        <v>-94</v>
      </c>
      <c r="N91" s="56">
        <f t="shared" si="31"/>
        <v>0</v>
      </c>
      <c r="O91" s="54">
        <f t="shared" si="31"/>
        <v>0</v>
      </c>
      <c r="P91" s="55">
        <f t="shared" si="31"/>
        <v>8715.4900000000016</v>
      </c>
      <c r="Q91" s="54">
        <f t="shared" si="31"/>
        <v>0</v>
      </c>
      <c r="R91" s="54">
        <f t="shared" si="31"/>
        <v>0</v>
      </c>
      <c r="S91" s="54">
        <f t="shared" si="31"/>
        <v>0</v>
      </c>
      <c r="T91" s="54">
        <f t="shared" si="31"/>
        <v>0</v>
      </c>
      <c r="U91" s="54">
        <f t="shared" si="31"/>
        <v>0</v>
      </c>
      <c r="V91" s="54">
        <f t="shared" si="31"/>
        <v>0</v>
      </c>
      <c r="W91" s="54">
        <f t="shared" si="31"/>
        <v>0</v>
      </c>
      <c r="X91" s="54">
        <f t="shared" si="31"/>
        <v>0</v>
      </c>
      <c r="Y91" s="54">
        <f t="shared" si="31"/>
        <v>0</v>
      </c>
      <c r="Z91" s="54">
        <f t="shared" si="31"/>
        <v>0</v>
      </c>
      <c r="AA91" s="54">
        <f t="shared" si="31"/>
        <v>0</v>
      </c>
      <c r="AB91" s="54">
        <f t="shared" si="31"/>
        <v>0</v>
      </c>
      <c r="AC91" s="55">
        <f t="shared" si="31"/>
        <v>0</v>
      </c>
      <c r="AD91" s="54">
        <f t="shared" si="31"/>
        <v>0</v>
      </c>
      <c r="AE91" s="54">
        <f t="shared" si="31"/>
        <v>0</v>
      </c>
      <c r="AF91" s="54">
        <f t="shared" si="31"/>
        <v>0</v>
      </c>
      <c r="AG91" s="54">
        <f t="shared" si="31"/>
        <v>0</v>
      </c>
      <c r="AH91" s="54">
        <f t="shared" si="31"/>
        <v>0</v>
      </c>
      <c r="AI91" s="54">
        <f t="shared" si="31"/>
        <v>0</v>
      </c>
      <c r="AJ91" s="54">
        <f t="shared" si="31"/>
        <v>0</v>
      </c>
      <c r="AK91" s="54">
        <f t="shared" si="31"/>
        <v>0</v>
      </c>
      <c r="AL91" s="54">
        <f t="shared" si="31"/>
        <v>0</v>
      </c>
      <c r="AM91" s="54">
        <f t="shared" si="31"/>
        <v>0</v>
      </c>
      <c r="AN91" s="54">
        <f t="shared" si="31"/>
        <v>0</v>
      </c>
      <c r="AO91" s="54">
        <f t="shared" si="31"/>
        <v>0</v>
      </c>
      <c r="AP91" s="55">
        <f t="shared" si="31"/>
        <v>0</v>
      </c>
    </row>
    <row r="92" spans="1:42" s="2" customFormat="1" ht="12.75" thickTop="1" thickBot="1" x14ac:dyDescent="0.25">
      <c r="A92" s="72"/>
      <c r="B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4"/>
    </row>
    <row r="93" spans="1:42" s="17" customFormat="1" x14ac:dyDescent="0.2">
      <c r="A93" s="71" t="s">
        <v>57</v>
      </c>
      <c r="B93" s="16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0"/>
      <c r="O93" s="18"/>
      <c r="P93" s="19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9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9"/>
    </row>
    <row r="94" spans="1:42" x14ac:dyDescent="0.2">
      <c r="A94" s="72">
        <v>604</v>
      </c>
      <c r="B94" s="1" t="s">
        <v>58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2">
        <v>0</v>
      </c>
      <c r="O94" s="21">
        <v>0</v>
      </c>
      <c r="P94" s="4">
        <f>SUM(D94:O94)</f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4">
        <f>SUM(Q94:AB94)</f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4">
        <f>SUM(AD94:AO94)</f>
        <v>0</v>
      </c>
    </row>
    <row r="95" spans="1:42" x14ac:dyDescent="0.2">
      <c r="A95" s="72">
        <v>603</v>
      </c>
      <c r="B95" s="1" t="s">
        <v>59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2">
        <v>0</v>
      </c>
      <c r="O95" s="21">
        <v>0</v>
      </c>
      <c r="P95" s="4">
        <f>SUM(D95:O95)</f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4">
        <f>SUM(Q95:AB95)</f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4">
        <f>SUM(AD95:AO95)</f>
        <v>0</v>
      </c>
    </row>
    <row r="96" spans="1:42" x14ac:dyDescent="0.2">
      <c r="A96" s="72">
        <v>602</v>
      </c>
      <c r="B96" s="1" t="s">
        <v>60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2">
        <v>0</v>
      </c>
      <c r="O96" s="21">
        <v>0</v>
      </c>
      <c r="P96" s="4">
        <f>SUM(D96:O96)</f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4">
        <f>SUM(Q96:AB96)</f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4">
        <f>SUM(AD96:AO96)</f>
        <v>0</v>
      </c>
    </row>
    <row r="97" spans="1:42" x14ac:dyDescent="0.2">
      <c r="A97" s="72">
        <v>601</v>
      </c>
      <c r="B97" s="1" t="s">
        <v>61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2">
        <v>0</v>
      </c>
      <c r="O97" s="21">
        <v>0</v>
      </c>
      <c r="P97" s="4">
        <f>SUM(D97:O97)</f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4">
        <f>SUM(Q97:AB97)</f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4">
        <f>SUM(AD97:AO97)</f>
        <v>0</v>
      </c>
    </row>
    <row r="98" spans="1:42" s="29" customFormat="1" x14ac:dyDescent="0.2">
      <c r="A98" s="74" t="s">
        <v>18</v>
      </c>
      <c r="B98" s="30"/>
      <c r="C98" s="31" t="str">
        <f>"TA"</f>
        <v>TA</v>
      </c>
      <c r="D98" s="32">
        <f t="shared" ref="D98:AP98" si="32">SUM(D94:D97)*-1</f>
        <v>0</v>
      </c>
      <c r="E98" s="32">
        <f t="shared" si="32"/>
        <v>0</v>
      </c>
      <c r="F98" s="32">
        <f t="shared" si="32"/>
        <v>0</v>
      </c>
      <c r="G98" s="32">
        <f t="shared" si="32"/>
        <v>0</v>
      </c>
      <c r="H98" s="32">
        <f t="shared" si="32"/>
        <v>0</v>
      </c>
      <c r="I98" s="32">
        <f t="shared" si="32"/>
        <v>0</v>
      </c>
      <c r="J98" s="32">
        <f t="shared" si="32"/>
        <v>0</v>
      </c>
      <c r="K98" s="32">
        <f t="shared" si="32"/>
        <v>0</v>
      </c>
      <c r="L98" s="32">
        <f t="shared" si="32"/>
        <v>0</v>
      </c>
      <c r="M98" s="32">
        <f t="shared" si="32"/>
        <v>0</v>
      </c>
      <c r="N98" s="32">
        <f t="shared" si="32"/>
        <v>0</v>
      </c>
      <c r="O98" s="32">
        <f t="shared" si="32"/>
        <v>0</v>
      </c>
      <c r="P98" s="33">
        <f t="shared" si="32"/>
        <v>0</v>
      </c>
      <c r="Q98" s="32">
        <f t="shared" si="32"/>
        <v>0</v>
      </c>
      <c r="R98" s="32">
        <f t="shared" si="32"/>
        <v>0</v>
      </c>
      <c r="S98" s="32">
        <f t="shared" si="32"/>
        <v>0</v>
      </c>
      <c r="T98" s="32">
        <f t="shared" si="32"/>
        <v>0</v>
      </c>
      <c r="U98" s="32">
        <f t="shared" si="32"/>
        <v>0</v>
      </c>
      <c r="V98" s="32">
        <f t="shared" si="32"/>
        <v>0</v>
      </c>
      <c r="W98" s="32">
        <f t="shared" si="32"/>
        <v>0</v>
      </c>
      <c r="X98" s="32">
        <f t="shared" si="32"/>
        <v>0</v>
      </c>
      <c r="Y98" s="32">
        <f t="shared" si="32"/>
        <v>0</v>
      </c>
      <c r="Z98" s="32">
        <f t="shared" si="32"/>
        <v>0</v>
      </c>
      <c r="AA98" s="32">
        <f t="shared" si="32"/>
        <v>0</v>
      </c>
      <c r="AB98" s="32">
        <f t="shared" si="32"/>
        <v>0</v>
      </c>
      <c r="AC98" s="33">
        <f t="shared" si="32"/>
        <v>0</v>
      </c>
      <c r="AD98" s="32">
        <f t="shared" si="32"/>
        <v>0</v>
      </c>
      <c r="AE98" s="32">
        <f t="shared" si="32"/>
        <v>0</v>
      </c>
      <c r="AF98" s="32">
        <f t="shared" si="32"/>
        <v>0</v>
      </c>
      <c r="AG98" s="32">
        <f t="shared" si="32"/>
        <v>0</v>
      </c>
      <c r="AH98" s="32">
        <f t="shared" si="32"/>
        <v>0</v>
      </c>
      <c r="AI98" s="32">
        <f t="shared" si="32"/>
        <v>0</v>
      </c>
      <c r="AJ98" s="32">
        <f t="shared" si="32"/>
        <v>0</v>
      </c>
      <c r="AK98" s="32">
        <f t="shared" si="32"/>
        <v>0</v>
      </c>
      <c r="AL98" s="32">
        <f t="shared" si="32"/>
        <v>0</v>
      </c>
      <c r="AM98" s="32">
        <f t="shared" si="32"/>
        <v>0</v>
      </c>
      <c r="AN98" s="32">
        <f t="shared" si="32"/>
        <v>0</v>
      </c>
      <c r="AO98" s="32">
        <f t="shared" si="32"/>
        <v>0</v>
      </c>
      <c r="AP98" s="33">
        <f t="shared" si="32"/>
        <v>0</v>
      </c>
    </row>
    <row r="100" spans="1:42" s="61" customFormat="1" x14ac:dyDescent="0.2">
      <c r="A100" s="80" t="s">
        <v>62</v>
      </c>
      <c r="B100" s="58"/>
      <c r="C100" s="5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60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60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60"/>
    </row>
    <row r="101" spans="1:42" x14ac:dyDescent="0.2">
      <c r="A101" s="72" t="s">
        <v>63</v>
      </c>
      <c r="D101" s="21">
        <v>0</v>
      </c>
      <c r="E101" s="21">
        <v>0</v>
      </c>
      <c r="F101" s="21">
        <v>0</v>
      </c>
      <c r="G101" s="21">
        <v>8867.2999999999993</v>
      </c>
      <c r="H101" s="21">
        <v>9271.33</v>
      </c>
      <c r="I101" s="21">
        <v>9684.49</v>
      </c>
      <c r="J101" s="21">
        <v>7183.27</v>
      </c>
      <c r="K101" s="21">
        <v>13852.25</v>
      </c>
      <c r="L101" s="21">
        <v>14372.87</v>
      </c>
      <c r="M101" s="21">
        <v>13411.32</v>
      </c>
      <c r="N101" s="22">
        <v>13411.32</v>
      </c>
      <c r="O101" s="21">
        <v>13411.32</v>
      </c>
      <c r="P101" s="4">
        <f>O101</f>
        <v>13411.32</v>
      </c>
    </row>
    <row r="102" spans="1:42" x14ac:dyDescent="0.2">
      <c r="A102" s="72" t="s">
        <v>64</v>
      </c>
      <c r="D102" s="21">
        <v>0</v>
      </c>
      <c r="E102" s="21">
        <v>0</v>
      </c>
      <c r="F102" s="21">
        <v>0</v>
      </c>
      <c r="G102" s="21">
        <v>15000</v>
      </c>
      <c r="H102" s="21">
        <v>15000</v>
      </c>
      <c r="I102" s="21">
        <v>15000</v>
      </c>
      <c r="J102" s="21">
        <v>10000</v>
      </c>
      <c r="K102" s="21">
        <v>15000</v>
      </c>
      <c r="L102" s="21">
        <v>15000</v>
      </c>
      <c r="M102" s="21">
        <v>16000</v>
      </c>
      <c r="N102" s="22">
        <v>16000</v>
      </c>
      <c r="O102" s="21">
        <v>16000</v>
      </c>
      <c r="P102" s="4">
        <f>O102</f>
        <v>16000</v>
      </c>
    </row>
    <row r="103" spans="1:42" s="38" customFormat="1" ht="12" thickBot="1" x14ac:dyDescent="0.25">
      <c r="A103" s="77" t="s">
        <v>65</v>
      </c>
      <c r="B103" s="39"/>
      <c r="D103" s="40">
        <f t="shared" ref="D103:AP103" si="33">SUM(D101:D102)</f>
        <v>0</v>
      </c>
      <c r="E103" s="40">
        <f t="shared" si="33"/>
        <v>0</v>
      </c>
      <c r="F103" s="40">
        <f t="shared" si="33"/>
        <v>0</v>
      </c>
      <c r="G103" s="40">
        <f t="shared" si="33"/>
        <v>23867.3</v>
      </c>
      <c r="H103" s="40">
        <f t="shared" si="33"/>
        <v>24271.33</v>
      </c>
      <c r="I103" s="40">
        <f t="shared" si="33"/>
        <v>24684.489999999998</v>
      </c>
      <c r="J103" s="40">
        <f t="shared" si="33"/>
        <v>17183.27</v>
      </c>
      <c r="K103" s="40">
        <f t="shared" si="33"/>
        <v>28852.25</v>
      </c>
      <c r="L103" s="40">
        <f t="shared" si="33"/>
        <v>29372.870000000003</v>
      </c>
      <c r="M103" s="40">
        <f t="shared" si="33"/>
        <v>29411.32</v>
      </c>
      <c r="N103" s="42">
        <f t="shared" si="33"/>
        <v>29411.32</v>
      </c>
      <c r="O103" s="40">
        <f t="shared" si="33"/>
        <v>29411.32</v>
      </c>
      <c r="P103" s="41">
        <f t="shared" si="33"/>
        <v>29411.32</v>
      </c>
      <c r="Q103" s="40">
        <f t="shared" si="33"/>
        <v>0</v>
      </c>
      <c r="R103" s="40">
        <f t="shared" si="33"/>
        <v>0</v>
      </c>
      <c r="S103" s="40">
        <f t="shared" si="33"/>
        <v>0</v>
      </c>
      <c r="T103" s="40">
        <f t="shared" si="33"/>
        <v>0</v>
      </c>
      <c r="U103" s="40">
        <f t="shared" si="33"/>
        <v>0</v>
      </c>
      <c r="V103" s="40">
        <f t="shared" si="33"/>
        <v>0</v>
      </c>
      <c r="W103" s="40">
        <f t="shared" si="33"/>
        <v>0</v>
      </c>
      <c r="X103" s="40">
        <f t="shared" si="33"/>
        <v>0</v>
      </c>
      <c r="Y103" s="40">
        <f t="shared" si="33"/>
        <v>0</v>
      </c>
      <c r="Z103" s="40">
        <f t="shared" si="33"/>
        <v>0</v>
      </c>
      <c r="AA103" s="40">
        <f t="shared" si="33"/>
        <v>0</v>
      </c>
      <c r="AB103" s="40">
        <f t="shared" si="33"/>
        <v>0</v>
      </c>
      <c r="AC103" s="41">
        <f t="shared" si="33"/>
        <v>0</v>
      </c>
      <c r="AD103" s="40">
        <f t="shared" si="33"/>
        <v>0</v>
      </c>
      <c r="AE103" s="40">
        <f t="shared" si="33"/>
        <v>0</v>
      </c>
      <c r="AF103" s="40">
        <f t="shared" si="33"/>
        <v>0</v>
      </c>
      <c r="AG103" s="40">
        <f t="shared" si="33"/>
        <v>0</v>
      </c>
      <c r="AH103" s="40">
        <f t="shared" si="33"/>
        <v>0</v>
      </c>
      <c r="AI103" s="40">
        <f t="shared" si="33"/>
        <v>0</v>
      </c>
      <c r="AJ103" s="40">
        <f t="shared" si="33"/>
        <v>0</v>
      </c>
      <c r="AK103" s="40">
        <f t="shared" si="33"/>
        <v>0</v>
      </c>
      <c r="AL103" s="40">
        <f t="shared" si="33"/>
        <v>0</v>
      </c>
      <c r="AM103" s="40">
        <f t="shared" si="33"/>
        <v>0</v>
      </c>
      <c r="AN103" s="40">
        <f t="shared" si="33"/>
        <v>0</v>
      </c>
      <c r="AO103" s="40">
        <f t="shared" si="33"/>
        <v>0</v>
      </c>
      <c r="AP103" s="41">
        <f t="shared" si="33"/>
        <v>0</v>
      </c>
    </row>
    <row r="104" spans="1:42" ht="12" thickTop="1" x14ac:dyDescent="0.2"/>
    <row r="105" spans="1:42" s="66" customFormat="1" x14ac:dyDescent="0.2">
      <c r="A105" s="81" t="s">
        <v>66</v>
      </c>
      <c r="B105" s="63"/>
      <c r="C105" s="62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5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5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5"/>
    </row>
    <row r="106" spans="1:42" x14ac:dyDescent="0.2">
      <c r="A106" s="72" t="s">
        <v>67</v>
      </c>
      <c r="B106" s="1" t="s">
        <v>68</v>
      </c>
      <c r="D106" s="21">
        <v>0</v>
      </c>
      <c r="E106" s="21">
        <v>0</v>
      </c>
      <c r="F106" s="21">
        <v>0</v>
      </c>
      <c r="G106" s="21">
        <v>15000</v>
      </c>
      <c r="H106" s="21">
        <v>15000</v>
      </c>
      <c r="I106" s="21">
        <v>15000</v>
      </c>
      <c r="J106" s="21">
        <v>10000</v>
      </c>
      <c r="K106" s="21">
        <v>15000</v>
      </c>
      <c r="L106" s="21">
        <v>15000</v>
      </c>
      <c r="M106" s="21">
        <v>16000</v>
      </c>
      <c r="N106" s="22">
        <v>16000</v>
      </c>
      <c r="O106" s="21">
        <v>16000</v>
      </c>
      <c r="P106" s="4">
        <f t="shared" ref="P106:P114" si="34">O106</f>
        <v>16000</v>
      </c>
    </row>
    <row r="107" spans="1:42" x14ac:dyDescent="0.2">
      <c r="A107" s="72" t="s">
        <v>69</v>
      </c>
      <c r="B107" s="1" t="s">
        <v>70</v>
      </c>
      <c r="D107" s="21">
        <v>0</v>
      </c>
      <c r="E107" s="21">
        <v>0</v>
      </c>
      <c r="F107" s="21">
        <v>0</v>
      </c>
      <c r="G107" s="21">
        <v>8867.2999999999993</v>
      </c>
      <c r="H107" s="21">
        <v>9271.33</v>
      </c>
      <c r="I107" s="21">
        <v>9684.49</v>
      </c>
      <c r="J107" s="21">
        <v>7183.27</v>
      </c>
      <c r="K107" s="21">
        <v>13852.25</v>
      </c>
      <c r="L107" s="21">
        <v>14372.87</v>
      </c>
      <c r="M107" s="21">
        <v>13411.32</v>
      </c>
      <c r="N107" s="22">
        <v>13411.32</v>
      </c>
      <c r="O107" s="21">
        <v>13411.32</v>
      </c>
      <c r="P107" s="4">
        <f t="shared" si="34"/>
        <v>13411.32</v>
      </c>
    </row>
    <row r="108" spans="1:42" x14ac:dyDescent="0.2">
      <c r="A108" s="72" t="s">
        <v>69</v>
      </c>
      <c r="B108" s="1" t="s">
        <v>72</v>
      </c>
      <c r="D108" s="21">
        <v>0</v>
      </c>
      <c r="E108" s="21">
        <v>0</v>
      </c>
      <c r="F108" s="21">
        <v>0</v>
      </c>
      <c r="G108" s="21">
        <v>2400</v>
      </c>
      <c r="H108" s="21">
        <v>2400</v>
      </c>
      <c r="I108" s="21">
        <v>24600</v>
      </c>
      <c r="J108" s="21">
        <v>24600</v>
      </c>
      <c r="K108" s="21">
        <v>2400</v>
      </c>
      <c r="L108" s="21">
        <v>2400</v>
      </c>
      <c r="M108" s="21">
        <v>0</v>
      </c>
      <c r="N108" s="22">
        <v>0</v>
      </c>
      <c r="O108" s="21">
        <v>0</v>
      </c>
      <c r="P108" s="4">
        <f t="shared" si="34"/>
        <v>0</v>
      </c>
    </row>
    <row r="109" spans="1:42" x14ac:dyDescent="0.2">
      <c r="A109" s="72" t="s">
        <v>107</v>
      </c>
      <c r="B109" s="1" t="s">
        <v>108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2">
        <v>0</v>
      </c>
      <c r="O109" s="21">
        <v>0</v>
      </c>
      <c r="P109" s="4">
        <f t="shared" si="34"/>
        <v>0</v>
      </c>
    </row>
    <row r="110" spans="1:42" x14ac:dyDescent="0.2">
      <c r="A110" s="72" t="s">
        <v>94</v>
      </c>
      <c r="B110" s="1" t="s">
        <v>95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2">
        <v>0</v>
      </c>
      <c r="O110" s="21">
        <v>0</v>
      </c>
      <c r="P110" s="4">
        <f t="shared" si="34"/>
        <v>0</v>
      </c>
    </row>
    <row r="111" spans="1:42" x14ac:dyDescent="0.2">
      <c r="A111" s="72" t="s">
        <v>75</v>
      </c>
      <c r="B111" s="1" t="s">
        <v>74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2">
        <v>0</v>
      </c>
      <c r="O111" s="21">
        <v>-5075.94308</v>
      </c>
      <c r="P111" s="4">
        <f t="shared" si="34"/>
        <v>-5075.94308</v>
      </c>
    </row>
    <row r="112" spans="1:42" x14ac:dyDescent="0.2">
      <c r="A112" s="72" t="s">
        <v>61</v>
      </c>
      <c r="B112" s="1" t="s">
        <v>61</v>
      </c>
      <c r="D112" s="21">
        <v>0</v>
      </c>
      <c r="E112" s="21">
        <v>0</v>
      </c>
      <c r="F112" s="21">
        <v>0</v>
      </c>
      <c r="G112" s="21">
        <v>-361.2</v>
      </c>
      <c r="H112" s="21">
        <v>-723.28</v>
      </c>
      <c r="I112" s="21">
        <v>-1634.66</v>
      </c>
      <c r="J112" s="21">
        <v>-1995.96</v>
      </c>
      <c r="K112" s="21">
        <v>-2353.86</v>
      </c>
      <c r="L112" s="21">
        <v>-2714.63</v>
      </c>
      <c r="M112" s="21">
        <v>-2695.83</v>
      </c>
      <c r="N112" s="22">
        <v>-2695.83</v>
      </c>
      <c r="O112" s="21">
        <v>-2695.83</v>
      </c>
      <c r="P112" s="4">
        <f t="shared" si="34"/>
        <v>-2695.83</v>
      </c>
    </row>
    <row r="113" spans="1:43" x14ac:dyDescent="0.2">
      <c r="A113" s="72" t="s">
        <v>69</v>
      </c>
      <c r="B113" s="1" t="s">
        <v>73</v>
      </c>
      <c r="D113" s="21">
        <v>0</v>
      </c>
      <c r="E113" s="21">
        <v>0</v>
      </c>
      <c r="F113" s="21">
        <v>0</v>
      </c>
      <c r="G113" s="21">
        <v>-830</v>
      </c>
      <c r="H113" s="21">
        <v>-830</v>
      </c>
      <c r="I113" s="21">
        <v>-19730</v>
      </c>
      <c r="J113" s="21">
        <v>-11880</v>
      </c>
      <c r="K113" s="21">
        <v>-1045.3499999999999</v>
      </c>
      <c r="L113" s="21">
        <v>-1248.75</v>
      </c>
      <c r="M113" s="21">
        <v>0</v>
      </c>
      <c r="N113" s="22">
        <v>0</v>
      </c>
      <c r="O113" s="21">
        <v>0</v>
      </c>
      <c r="P113" s="4">
        <f t="shared" si="34"/>
        <v>0</v>
      </c>
    </row>
    <row r="114" spans="1:43" s="38" customFormat="1" ht="12" thickBot="1" x14ac:dyDescent="0.25">
      <c r="A114" s="77" t="s">
        <v>71</v>
      </c>
      <c r="B114" s="39"/>
      <c r="D114" s="40">
        <f t="shared" ref="D114:O114" si="35">SUM(D106:D113)</f>
        <v>0</v>
      </c>
      <c r="E114" s="40">
        <f t="shared" si="35"/>
        <v>0</v>
      </c>
      <c r="F114" s="40">
        <f t="shared" si="35"/>
        <v>0</v>
      </c>
      <c r="G114" s="40">
        <f t="shared" si="35"/>
        <v>25076.1</v>
      </c>
      <c r="H114" s="40">
        <f t="shared" si="35"/>
        <v>25118.050000000003</v>
      </c>
      <c r="I114" s="40">
        <f t="shared" si="35"/>
        <v>27919.829999999994</v>
      </c>
      <c r="J114" s="40">
        <f t="shared" si="35"/>
        <v>27907.310000000005</v>
      </c>
      <c r="K114" s="40">
        <f t="shared" si="35"/>
        <v>27853.040000000001</v>
      </c>
      <c r="L114" s="40">
        <f t="shared" si="35"/>
        <v>27809.49</v>
      </c>
      <c r="M114" s="40">
        <f t="shared" si="35"/>
        <v>26715.489999999998</v>
      </c>
      <c r="N114" s="42">
        <f t="shared" si="35"/>
        <v>26715.489999999998</v>
      </c>
      <c r="O114" s="40">
        <f t="shared" si="35"/>
        <v>21639.546920000001</v>
      </c>
      <c r="P114" s="41">
        <f t="shared" si="34"/>
        <v>21639.546920000001</v>
      </c>
      <c r="Q114" s="40">
        <f t="shared" ref="Q114:AB114" si="36">SUM(Q106:Q113)</f>
        <v>0</v>
      </c>
      <c r="R114" s="40">
        <f t="shared" si="36"/>
        <v>0</v>
      </c>
      <c r="S114" s="40">
        <f t="shared" si="36"/>
        <v>0</v>
      </c>
      <c r="T114" s="40">
        <f t="shared" si="36"/>
        <v>0</v>
      </c>
      <c r="U114" s="40">
        <f t="shared" si="36"/>
        <v>0</v>
      </c>
      <c r="V114" s="40">
        <f t="shared" si="36"/>
        <v>0</v>
      </c>
      <c r="W114" s="40">
        <f t="shared" si="36"/>
        <v>0</v>
      </c>
      <c r="X114" s="40">
        <f t="shared" si="36"/>
        <v>0</v>
      </c>
      <c r="Y114" s="40">
        <f t="shared" si="36"/>
        <v>0</v>
      </c>
      <c r="Z114" s="40">
        <f t="shared" si="36"/>
        <v>0</v>
      </c>
      <c r="AA114" s="40">
        <f t="shared" si="36"/>
        <v>0</v>
      </c>
      <c r="AB114" s="40">
        <f t="shared" si="36"/>
        <v>0</v>
      </c>
      <c r="AC114" s="41">
        <f>AB114</f>
        <v>0</v>
      </c>
      <c r="AD114" s="40">
        <f t="shared" ref="AD114:AO114" si="37">SUM(AD106:AD113)</f>
        <v>0</v>
      </c>
      <c r="AE114" s="40">
        <f t="shared" si="37"/>
        <v>0</v>
      </c>
      <c r="AF114" s="40">
        <f t="shared" si="37"/>
        <v>0</v>
      </c>
      <c r="AG114" s="40">
        <f t="shared" si="37"/>
        <v>0</v>
      </c>
      <c r="AH114" s="40">
        <f t="shared" si="37"/>
        <v>0</v>
      </c>
      <c r="AI114" s="40">
        <f t="shared" si="37"/>
        <v>0</v>
      </c>
      <c r="AJ114" s="40">
        <f t="shared" si="37"/>
        <v>0</v>
      </c>
      <c r="AK114" s="40">
        <f t="shared" si="37"/>
        <v>0</v>
      </c>
      <c r="AL114" s="40">
        <f t="shared" si="37"/>
        <v>0</v>
      </c>
      <c r="AM114" s="40">
        <f t="shared" si="37"/>
        <v>0</v>
      </c>
      <c r="AN114" s="40">
        <f t="shared" si="37"/>
        <v>0</v>
      </c>
      <c r="AO114" s="40">
        <f t="shared" si="37"/>
        <v>0</v>
      </c>
      <c r="AP114" s="41">
        <f>AO114</f>
        <v>0</v>
      </c>
      <c r="AQ114" s="38">
        <f>SUM(AQ106:AQ113)</f>
        <v>0</v>
      </c>
    </row>
    <row r="115" spans="1:43" ht="12" thickTop="1" x14ac:dyDescent="0.2"/>
  </sheetData>
  <dataConsolidate/>
  <pageMargins left="0.7" right="0.7" top="0.75" bottom="0.75" header="0.3" footer="0.3"/>
  <pageSetup paperSize="9" orientation="portrait" horizontalDpi="300" verticalDpi="300" r:id="rId1"/>
  <ignoredErrors>
    <ignoredError sqref="P1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11D1-EE8A-4C5A-B642-FB72E04C42C8}">
  <dimension ref="A1:AQ134"/>
  <sheetViews>
    <sheetView tabSelected="1" workbookViewId="0">
      <pane xSplit="3" ySplit="4" topLeftCell="D90" activePane="bottomRight" state="frozen"/>
      <selection pane="topRight" activeCell="D1" sqref="D1"/>
      <selection pane="bottomLeft" activeCell="A5" sqref="A5"/>
      <selection pane="bottomRight" activeCell="Q136" sqref="Q136"/>
    </sheetView>
  </sheetViews>
  <sheetFormatPr defaultRowHeight="11.25" x14ac:dyDescent="0.2"/>
  <cols>
    <col min="1" max="1" width="11.140625" style="72" customWidth="1"/>
    <col min="2" max="2" width="25.42578125" style="1" customWidth="1"/>
    <col min="3" max="3" width="3.7109375" style="2" hidden="1" customWidth="1"/>
    <col min="4" max="13" width="11.7109375" style="21" customWidth="1"/>
    <col min="14" max="14" width="11.7109375" style="22" customWidth="1"/>
    <col min="15" max="15" width="11.7109375" style="21" customWidth="1"/>
    <col min="16" max="16" width="11.7109375" style="4" customWidth="1"/>
    <col min="17" max="28" width="11.7109375" style="21" customWidth="1"/>
    <col min="29" max="29" width="11.7109375" style="4" customWidth="1"/>
    <col min="30" max="41" width="11.7109375" style="21" customWidth="1"/>
    <col min="42" max="42" width="11.7109375" style="4" customWidth="1"/>
    <col min="43" max="16384" width="9.140625" style="23"/>
  </cols>
  <sheetData>
    <row r="1" spans="1:42" s="2" customFormat="1" ht="15.75" x14ac:dyDescent="0.25">
      <c r="A1" s="68" t="s">
        <v>96</v>
      </c>
      <c r="B1" s="1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</row>
    <row r="2" spans="1:42" s="2" customFormat="1" ht="12.75" x14ac:dyDescent="0.2">
      <c r="A2" s="69" t="s">
        <v>97</v>
      </c>
      <c r="B2" s="7"/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3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/>
    </row>
    <row r="3" spans="1:42" s="6" customFormat="1" ht="12.75" x14ac:dyDescent="0.2">
      <c r="A3" s="69"/>
      <c r="B3" s="67"/>
      <c r="D3" s="8" t="s">
        <v>0</v>
      </c>
      <c r="E3" s="8"/>
      <c r="F3" s="8"/>
      <c r="G3" s="8"/>
      <c r="H3" s="8"/>
      <c r="I3" s="8"/>
      <c r="J3" s="8"/>
      <c r="K3" s="8"/>
      <c r="L3" s="8"/>
      <c r="M3" s="8"/>
      <c r="N3" s="10"/>
      <c r="O3" s="8"/>
      <c r="P3" s="9" t="s">
        <v>1</v>
      </c>
      <c r="Q3" s="8" t="s">
        <v>2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 t="s">
        <v>3</v>
      </c>
      <c r="AD3" s="8" t="s">
        <v>98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 t="s">
        <v>99</v>
      </c>
    </row>
    <row r="4" spans="1:42" s="11" customFormat="1" ht="12" thickBot="1" x14ac:dyDescent="0.25">
      <c r="A4" s="70" t="s">
        <v>4</v>
      </c>
      <c r="B4" s="12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5" t="s">
        <v>16</v>
      </c>
      <c r="O4" s="13" t="s">
        <v>17</v>
      </c>
      <c r="P4" s="14" t="s">
        <v>18</v>
      </c>
      <c r="Q4" s="13" t="s">
        <v>6</v>
      </c>
      <c r="R4" s="13" t="s">
        <v>7</v>
      </c>
      <c r="S4" s="13" t="s">
        <v>8</v>
      </c>
      <c r="T4" s="13" t="s">
        <v>9</v>
      </c>
      <c r="U4" s="13" t="s">
        <v>10</v>
      </c>
      <c r="V4" s="13" t="s">
        <v>11</v>
      </c>
      <c r="W4" s="13" t="s">
        <v>12</v>
      </c>
      <c r="X4" s="13" t="s">
        <v>13</v>
      </c>
      <c r="Y4" s="13" t="s">
        <v>14</v>
      </c>
      <c r="Z4" s="13" t="s">
        <v>15</v>
      </c>
      <c r="AA4" s="13" t="s">
        <v>16</v>
      </c>
      <c r="AB4" s="13" t="s">
        <v>17</v>
      </c>
      <c r="AC4" s="14" t="s">
        <v>18</v>
      </c>
      <c r="AD4" s="13" t="s">
        <v>6</v>
      </c>
      <c r="AE4" s="13" t="s">
        <v>7</v>
      </c>
      <c r="AF4" s="13" t="s">
        <v>8</v>
      </c>
      <c r="AG4" s="13" t="s">
        <v>9</v>
      </c>
      <c r="AH4" s="13" t="s">
        <v>10</v>
      </c>
      <c r="AI4" s="13" t="s">
        <v>11</v>
      </c>
      <c r="AJ4" s="13" t="s">
        <v>12</v>
      </c>
      <c r="AK4" s="13" t="s">
        <v>13</v>
      </c>
      <c r="AL4" s="13" t="s">
        <v>14</v>
      </c>
      <c r="AM4" s="13" t="s">
        <v>15</v>
      </c>
      <c r="AN4" s="13" t="s">
        <v>16</v>
      </c>
      <c r="AO4" s="13" t="s">
        <v>17</v>
      </c>
      <c r="AP4" s="14" t="s">
        <v>18</v>
      </c>
    </row>
    <row r="5" spans="1:42" s="17" customFormat="1" x14ac:dyDescent="0.2">
      <c r="A5" s="71" t="s">
        <v>19</v>
      </c>
      <c r="B5" s="16"/>
      <c r="D5" s="18"/>
      <c r="E5" s="18"/>
      <c r="F5" s="18"/>
      <c r="G5" s="18"/>
      <c r="H5" s="18"/>
      <c r="I5" s="18"/>
      <c r="J5" s="18"/>
      <c r="K5" s="18"/>
      <c r="L5" s="18"/>
      <c r="M5" s="18"/>
      <c r="N5" s="20"/>
      <c r="O5" s="18"/>
      <c r="P5" s="19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</row>
    <row r="6" spans="1:42" x14ac:dyDescent="0.2">
      <c r="A6" s="72">
        <v>101</v>
      </c>
      <c r="B6" s="1" t="s">
        <v>20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2">
        <v>0</v>
      </c>
      <c r="O6" s="21">
        <v>0</v>
      </c>
      <c r="P6" s="4">
        <f>SUM(D6:O6)</f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4">
        <f>SUM(Q6:AB6)</f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4">
        <f>SUM(AD6:AO6)</f>
        <v>0</v>
      </c>
    </row>
    <row r="7" spans="1:42" x14ac:dyDescent="0.2">
      <c r="A7" s="72">
        <v>104</v>
      </c>
      <c r="B7" s="1" t="s">
        <v>21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2">
        <v>0</v>
      </c>
      <c r="O7" s="21">
        <v>0</v>
      </c>
      <c r="P7" s="4">
        <f>SUM(D7:O7)</f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4">
        <f>SUM(Q7:AB7)</f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4">
        <f>SUM(AD7:AO7)</f>
        <v>0</v>
      </c>
    </row>
    <row r="8" spans="1:42" x14ac:dyDescent="0.2">
      <c r="A8" s="72">
        <v>102</v>
      </c>
      <c r="B8" s="1" t="s">
        <v>22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2">
        <v>0</v>
      </c>
      <c r="O8" s="21">
        <v>0</v>
      </c>
      <c r="P8" s="4">
        <f>SUM(D8:O8)</f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4">
        <f>SUM(Q8:AB8)</f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4">
        <f>SUM(AD8:AO8)</f>
        <v>0</v>
      </c>
    </row>
    <row r="9" spans="1:42" x14ac:dyDescent="0.2">
      <c r="A9" s="72">
        <v>103</v>
      </c>
      <c r="B9" s="1" t="s">
        <v>23</v>
      </c>
      <c r="D9" s="21">
        <v>0</v>
      </c>
      <c r="E9" s="21">
        <v>0</v>
      </c>
      <c r="F9" s="21">
        <v>0</v>
      </c>
      <c r="G9" s="21">
        <v>2821.67</v>
      </c>
      <c r="H9" s="21">
        <v>2721.02</v>
      </c>
      <c r="I9" s="21">
        <v>20969.38</v>
      </c>
      <c r="J9" s="21">
        <v>2354.7399999999998</v>
      </c>
      <c r="K9" s="21">
        <v>2686.21</v>
      </c>
      <c r="L9" s="21">
        <v>2210.83</v>
      </c>
      <c r="M9" s="21">
        <v>307.7</v>
      </c>
      <c r="N9" s="22">
        <v>0</v>
      </c>
      <c r="O9" s="21">
        <v>0</v>
      </c>
      <c r="P9" s="4">
        <f>SUM(D9:O9)</f>
        <v>34071.549999999996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4">
        <f>SUM(Q9:AB9)</f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4">
        <f>SUM(AD9:AO9)</f>
        <v>0</v>
      </c>
    </row>
    <row r="10" spans="1:42" s="24" customFormat="1" x14ac:dyDescent="0.2">
      <c r="A10" s="73" t="s">
        <v>18</v>
      </c>
      <c r="B10" s="25"/>
      <c r="C10" s="26" t="str">
        <f>"SA"</f>
        <v>SA</v>
      </c>
      <c r="D10" s="27">
        <f t="shared" ref="D10:AP10" si="0">SUM(D6:D9)</f>
        <v>0</v>
      </c>
      <c r="E10" s="27">
        <f t="shared" si="0"/>
        <v>0</v>
      </c>
      <c r="F10" s="27">
        <f t="shared" si="0"/>
        <v>0</v>
      </c>
      <c r="G10" s="27">
        <f t="shared" si="0"/>
        <v>2821.67</v>
      </c>
      <c r="H10" s="27">
        <f t="shared" si="0"/>
        <v>2721.02</v>
      </c>
      <c r="I10" s="27">
        <f t="shared" si="0"/>
        <v>20969.38</v>
      </c>
      <c r="J10" s="27">
        <f t="shared" si="0"/>
        <v>2354.7399999999998</v>
      </c>
      <c r="K10" s="27">
        <f t="shared" si="0"/>
        <v>2686.21</v>
      </c>
      <c r="L10" s="27">
        <f t="shared" si="0"/>
        <v>2210.83</v>
      </c>
      <c r="M10" s="27">
        <f t="shared" si="0"/>
        <v>307.7</v>
      </c>
      <c r="N10" s="27">
        <f t="shared" si="0"/>
        <v>0</v>
      </c>
      <c r="O10" s="27">
        <f t="shared" si="0"/>
        <v>0</v>
      </c>
      <c r="P10" s="28">
        <f t="shared" si="0"/>
        <v>34071.549999999996</v>
      </c>
      <c r="Q10" s="27">
        <f t="shared" si="0"/>
        <v>0</v>
      </c>
      <c r="R10" s="27">
        <f t="shared" si="0"/>
        <v>0</v>
      </c>
      <c r="S10" s="27">
        <f t="shared" si="0"/>
        <v>0</v>
      </c>
      <c r="T10" s="27">
        <f t="shared" si="0"/>
        <v>0</v>
      </c>
      <c r="U10" s="27">
        <f t="shared" si="0"/>
        <v>0</v>
      </c>
      <c r="V10" s="27">
        <f t="shared" si="0"/>
        <v>0</v>
      </c>
      <c r="W10" s="27">
        <f t="shared" si="0"/>
        <v>0</v>
      </c>
      <c r="X10" s="27">
        <f t="shared" si="0"/>
        <v>0</v>
      </c>
      <c r="Y10" s="27">
        <f t="shared" si="0"/>
        <v>0</v>
      </c>
      <c r="Z10" s="27">
        <f t="shared" si="0"/>
        <v>0</v>
      </c>
      <c r="AA10" s="27">
        <f t="shared" si="0"/>
        <v>0</v>
      </c>
      <c r="AB10" s="27">
        <f t="shared" si="0"/>
        <v>0</v>
      </c>
      <c r="AC10" s="28">
        <f t="shared" si="0"/>
        <v>0</v>
      </c>
      <c r="AD10" s="27">
        <f t="shared" si="0"/>
        <v>0</v>
      </c>
      <c r="AE10" s="27">
        <f t="shared" si="0"/>
        <v>0</v>
      </c>
      <c r="AF10" s="27">
        <f t="shared" si="0"/>
        <v>0</v>
      </c>
      <c r="AG10" s="27">
        <f t="shared" si="0"/>
        <v>0</v>
      </c>
      <c r="AH10" s="27">
        <f t="shared" si="0"/>
        <v>0</v>
      </c>
      <c r="AI10" s="27">
        <f t="shared" si="0"/>
        <v>0</v>
      </c>
      <c r="AJ10" s="27">
        <f t="shared" si="0"/>
        <v>0</v>
      </c>
      <c r="AK10" s="27">
        <f t="shared" si="0"/>
        <v>0</v>
      </c>
      <c r="AL10" s="27">
        <f t="shared" si="0"/>
        <v>0</v>
      </c>
      <c r="AM10" s="27">
        <f t="shared" si="0"/>
        <v>0</v>
      </c>
      <c r="AN10" s="27">
        <f t="shared" si="0"/>
        <v>0</v>
      </c>
      <c r="AO10" s="27">
        <f t="shared" si="0"/>
        <v>0</v>
      </c>
      <c r="AP10" s="28">
        <f t="shared" si="0"/>
        <v>0</v>
      </c>
    </row>
    <row r="11" spans="1:42" s="2" customFormat="1" ht="12" thickBot="1" x14ac:dyDescent="0.25">
      <c r="A11" s="72"/>
      <c r="B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4"/>
    </row>
    <row r="12" spans="1:42" s="17" customFormat="1" x14ac:dyDescent="0.2">
      <c r="A12" s="71" t="s">
        <v>24</v>
      </c>
      <c r="B12" s="16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/>
      <c r="O12" s="18"/>
      <c r="P12" s="19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9"/>
    </row>
    <row r="13" spans="1:42" x14ac:dyDescent="0.2">
      <c r="A13" s="72">
        <v>219</v>
      </c>
      <c r="B13" s="1" t="s">
        <v>109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2">
        <v>0</v>
      </c>
      <c r="O13" s="21">
        <v>0</v>
      </c>
      <c r="P13" s="4">
        <f>SUM(D13:O13)</f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4">
        <f>SUM(Q13:AB13)</f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4">
        <f>SUM(AD13:AO13)</f>
        <v>0</v>
      </c>
    </row>
    <row r="14" spans="1:42" x14ac:dyDescent="0.2">
      <c r="A14" s="72">
        <v>250</v>
      </c>
      <c r="B14" s="1" t="s">
        <v>25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2">
        <v>0</v>
      </c>
      <c r="O14" s="21">
        <v>0</v>
      </c>
      <c r="P14" s="4">
        <f>SUM(D14:O14)</f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4">
        <f>SUM(Q14:AB14)</f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4">
        <f>SUM(AD14:AO14)</f>
        <v>0</v>
      </c>
    </row>
    <row r="15" spans="1:42" x14ac:dyDescent="0.2">
      <c r="A15" s="72">
        <v>200</v>
      </c>
      <c r="B15" s="1" t="s">
        <v>26</v>
      </c>
      <c r="D15" s="21">
        <v>0</v>
      </c>
      <c r="E15" s="21">
        <v>0</v>
      </c>
      <c r="F15" s="21">
        <v>0</v>
      </c>
      <c r="G15" s="21">
        <v>800</v>
      </c>
      <c r="H15" s="21">
        <v>800</v>
      </c>
      <c r="I15" s="21">
        <v>16550</v>
      </c>
      <c r="J15" s="21">
        <v>800</v>
      </c>
      <c r="K15" s="21">
        <v>800</v>
      </c>
      <c r="L15" s="21">
        <v>800</v>
      </c>
      <c r="M15" s="21">
        <v>0</v>
      </c>
      <c r="N15" s="22">
        <v>0</v>
      </c>
      <c r="O15" s="21">
        <v>0</v>
      </c>
      <c r="P15" s="4">
        <f>SUM(D15:O15)</f>
        <v>20550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4">
        <f>SUM(Q15:AB15)</f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4">
        <f>SUM(AD15:AO15)</f>
        <v>0</v>
      </c>
    </row>
    <row r="16" spans="1:42" s="29" customFormat="1" x14ac:dyDescent="0.2">
      <c r="A16" s="74" t="s">
        <v>18</v>
      </c>
      <c r="B16" s="30"/>
      <c r="C16" s="31" t="str">
        <f>"DC"</f>
        <v>DC</v>
      </c>
      <c r="D16" s="32">
        <f t="shared" ref="D16:AP16" si="1">SUM(D13:D15)*-1</f>
        <v>0</v>
      </c>
      <c r="E16" s="32">
        <f t="shared" si="1"/>
        <v>0</v>
      </c>
      <c r="F16" s="32">
        <f t="shared" si="1"/>
        <v>0</v>
      </c>
      <c r="G16" s="32">
        <f t="shared" si="1"/>
        <v>-800</v>
      </c>
      <c r="H16" s="32">
        <f t="shared" si="1"/>
        <v>-800</v>
      </c>
      <c r="I16" s="32">
        <f t="shared" si="1"/>
        <v>-16550</v>
      </c>
      <c r="J16" s="32">
        <f t="shared" si="1"/>
        <v>-800</v>
      </c>
      <c r="K16" s="32">
        <f t="shared" si="1"/>
        <v>-800</v>
      </c>
      <c r="L16" s="32">
        <f t="shared" si="1"/>
        <v>-800</v>
      </c>
      <c r="M16" s="32">
        <f t="shared" si="1"/>
        <v>0</v>
      </c>
      <c r="N16" s="32">
        <f t="shared" si="1"/>
        <v>0</v>
      </c>
      <c r="O16" s="32">
        <f t="shared" si="1"/>
        <v>0</v>
      </c>
      <c r="P16" s="33">
        <f t="shared" si="1"/>
        <v>-20550</v>
      </c>
      <c r="Q16" s="32">
        <f t="shared" si="1"/>
        <v>0</v>
      </c>
      <c r="R16" s="32">
        <f t="shared" si="1"/>
        <v>0</v>
      </c>
      <c r="S16" s="32">
        <f t="shared" si="1"/>
        <v>0</v>
      </c>
      <c r="T16" s="32">
        <f t="shared" si="1"/>
        <v>0</v>
      </c>
      <c r="U16" s="32">
        <f t="shared" si="1"/>
        <v>0</v>
      </c>
      <c r="V16" s="32">
        <f t="shared" si="1"/>
        <v>0</v>
      </c>
      <c r="W16" s="32">
        <f t="shared" si="1"/>
        <v>0</v>
      </c>
      <c r="X16" s="32">
        <f t="shared" si="1"/>
        <v>0</v>
      </c>
      <c r="Y16" s="32">
        <f t="shared" si="1"/>
        <v>0</v>
      </c>
      <c r="Z16" s="32">
        <f t="shared" si="1"/>
        <v>0</v>
      </c>
      <c r="AA16" s="32">
        <f t="shared" si="1"/>
        <v>0</v>
      </c>
      <c r="AB16" s="32">
        <f t="shared" si="1"/>
        <v>0</v>
      </c>
      <c r="AC16" s="33">
        <f t="shared" si="1"/>
        <v>0</v>
      </c>
      <c r="AD16" s="32">
        <f t="shared" si="1"/>
        <v>0</v>
      </c>
      <c r="AE16" s="32">
        <f t="shared" si="1"/>
        <v>0</v>
      </c>
      <c r="AF16" s="32">
        <f t="shared" si="1"/>
        <v>0</v>
      </c>
      <c r="AG16" s="32">
        <f t="shared" si="1"/>
        <v>0</v>
      </c>
      <c r="AH16" s="32">
        <f t="shared" si="1"/>
        <v>0</v>
      </c>
      <c r="AI16" s="32">
        <f t="shared" si="1"/>
        <v>0</v>
      </c>
      <c r="AJ16" s="32">
        <f t="shared" si="1"/>
        <v>0</v>
      </c>
      <c r="AK16" s="32">
        <f t="shared" si="1"/>
        <v>0</v>
      </c>
      <c r="AL16" s="32">
        <f t="shared" si="1"/>
        <v>0</v>
      </c>
      <c r="AM16" s="32">
        <f t="shared" si="1"/>
        <v>0</v>
      </c>
      <c r="AN16" s="32">
        <f t="shared" si="1"/>
        <v>0</v>
      </c>
      <c r="AO16" s="32">
        <f t="shared" si="1"/>
        <v>0</v>
      </c>
      <c r="AP16" s="33">
        <f t="shared" si="1"/>
        <v>0</v>
      </c>
    </row>
    <row r="17" spans="1:42" s="2" customFormat="1" ht="12" thickBot="1" x14ac:dyDescent="0.25">
      <c r="A17" s="72"/>
      <c r="B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3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4"/>
    </row>
    <row r="18" spans="1:42" s="17" customFormat="1" x14ac:dyDescent="0.2">
      <c r="A18" s="71" t="s">
        <v>27</v>
      </c>
      <c r="B18" s="16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20"/>
      <c r="O18" s="18"/>
      <c r="P18" s="19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9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9"/>
    </row>
    <row r="19" spans="1:42" x14ac:dyDescent="0.2">
      <c r="A19" s="72">
        <v>501</v>
      </c>
      <c r="B19" s="1" t="s">
        <v>28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2">
        <v>0</v>
      </c>
      <c r="O19" s="21">
        <v>0</v>
      </c>
      <c r="P19" s="4">
        <f t="shared" ref="P19:P39" si="2">SUM(D19:O19)</f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4">
        <f t="shared" ref="AC19:AC39" si="3">SUM(Q19:AB19)</f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4">
        <f t="shared" ref="AP19:AP39" si="4">SUM(AD19:AO19)</f>
        <v>0</v>
      </c>
    </row>
    <row r="20" spans="1:42" x14ac:dyDescent="0.2">
      <c r="A20" s="72">
        <v>202</v>
      </c>
      <c r="B20" s="1" t="s">
        <v>29</v>
      </c>
      <c r="D20" s="21">
        <v>0</v>
      </c>
      <c r="E20" s="21">
        <v>0</v>
      </c>
      <c r="F20" s="21">
        <v>0</v>
      </c>
      <c r="G20" s="21">
        <v>40</v>
      </c>
      <c r="H20" s="21">
        <v>39.6</v>
      </c>
      <c r="I20" s="21">
        <v>43.12</v>
      </c>
      <c r="J20" s="21">
        <v>43.52</v>
      </c>
      <c r="K20" s="21">
        <v>42.52</v>
      </c>
      <c r="L20" s="21">
        <v>41.15</v>
      </c>
      <c r="M20" s="21">
        <v>40</v>
      </c>
      <c r="N20" s="22">
        <v>0</v>
      </c>
      <c r="O20" s="21">
        <v>0</v>
      </c>
      <c r="P20" s="4">
        <f t="shared" si="2"/>
        <v>289.91000000000003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4">
        <f t="shared" si="3"/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4">
        <f t="shared" si="4"/>
        <v>0</v>
      </c>
    </row>
    <row r="21" spans="1:42" x14ac:dyDescent="0.2">
      <c r="A21" s="72">
        <v>201</v>
      </c>
      <c r="B21" s="1" t="s">
        <v>30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1">
        <v>0</v>
      </c>
      <c r="P21" s="4">
        <f t="shared" si="2"/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4">
        <f t="shared" si="3"/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4">
        <f t="shared" si="4"/>
        <v>0</v>
      </c>
    </row>
    <row r="22" spans="1:42" x14ac:dyDescent="0.2">
      <c r="A22" s="72">
        <v>216</v>
      </c>
      <c r="B22" s="1" t="s">
        <v>31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v>0</v>
      </c>
      <c r="O22" s="21">
        <v>0</v>
      </c>
      <c r="P22" s="4">
        <f t="shared" si="2"/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4">
        <f t="shared" si="3"/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4">
        <f t="shared" si="4"/>
        <v>0</v>
      </c>
    </row>
    <row r="23" spans="1:42" x14ac:dyDescent="0.2">
      <c r="A23" s="72">
        <v>203</v>
      </c>
      <c r="B23" s="1" t="s">
        <v>32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20</v>
      </c>
      <c r="L23" s="21">
        <v>0</v>
      </c>
      <c r="M23" s="21">
        <v>0</v>
      </c>
      <c r="N23" s="22">
        <v>0</v>
      </c>
      <c r="O23" s="21">
        <v>0</v>
      </c>
      <c r="P23" s="4">
        <f t="shared" si="2"/>
        <v>20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4">
        <f t="shared" si="3"/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4">
        <f t="shared" si="4"/>
        <v>0</v>
      </c>
    </row>
    <row r="24" spans="1:42" x14ac:dyDescent="0.2">
      <c r="A24" s="72">
        <v>220</v>
      </c>
      <c r="B24" s="1" t="s">
        <v>110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v>0</v>
      </c>
      <c r="O24" s="21">
        <v>0</v>
      </c>
      <c r="P24" s="4">
        <f t="shared" si="2"/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4">
        <f t="shared" si="3"/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4">
        <f t="shared" si="4"/>
        <v>0</v>
      </c>
    </row>
    <row r="25" spans="1:42" x14ac:dyDescent="0.2">
      <c r="A25" s="72">
        <v>222</v>
      </c>
      <c r="B25" s="1" t="s">
        <v>76</v>
      </c>
      <c r="D25" s="21">
        <v>0</v>
      </c>
      <c r="E25" s="21">
        <v>0</v>
      </c>
      <c r="F25" s="21">
        <v>0</v>
      </c>
      <c r="G25" s="21">
        <v>0</v>
      </c>
      <c r="H25" s="21">
        <v>833.33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2">
        <v>0</v>
      </c>
      <c r="O25" s="21">
        <v>0</v>
      </c>
      <c r="P25" s="4">
        <f t="shared" si="2"/>
        <v>833.33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4">
        <f t="shared" si="3"/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4">
        <f t="shared" si="4"/>
        <v>0</v>
      </c>
    </row>
    <row r="26" spans="1:42" x14ac:dyDescent="0.2">
      <c r="A26" s="72">
        <v>204</v>
      </c>
      <c r="B26" s="1" t="s">
        <v>33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1">
        <v>0</v>
      </c>
      <c r="P26" s="4">
        <f t="shared" si="2"/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4">
        <f t="shared" si="3"/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4">
        <f t="shared" si="4"/>
        <v>0</v>
      </c>
    </row>
    <row r="27" spans="1:42" x14ac:dyDescent="0.2">
      <c r="A27" s="72">
        <v>217</v>
      </c>
      <c r="B27" s="1" t="s">
        <v>34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2">
        <v>0</v>
      </c>
      <c r="O27" s="21">
        <v>0</v>
      </c>
      <c r="P27" s="4">
        <f t="shared" si="2"/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4">
        <f t="shared" si="3"/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4">
        <f t="shared" si="4"/>
        <v>0</v>
      </c>
    </row>
    <row r="28" spans="1:42" x14ac:dyDescent="0.2">
      <c r="A28" s="72">
        <v>205</v>
      </c>
      <c r="B28" s="1" t="s">
        <v>35</v>
      </c>
      <c r="D28" s="21">
        <v>0</v>
      </c>
      <c r="E28" s="21">
        <v>0</v>
      </c>
      <c r="F28" s="21">
        <v>0</v>
      </c>
      <c r="G28" s="21">
        <v>1016</v>
      </c>
      <c r="H28" s="21">
        <v>1016</v>
      </c>
      <c r="I28" s="21">
        <v>1020</v>
      </c>
      <c r="J28" s="21">
        <v>1016</v>
      </c>
      <c r="K28" s="21">
        <v>1016</v>
      </c>
      <c r="L28" s="21">
        <v>1012</v>
      </c>
      <c r="M28" s="21">
        <v>1000</v>
      </c>
      <c r="N28" s="22">
        <v>0</v>
      </c>
      <c r="O28" s="21">
        <v>0</v>
      </c>
      <c r="P28" s="4">
        <f t="shared" si="2"/>
        <v>7096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4">
        <f t="shared" si="3"/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4">
        <f t="shared" si="4"/>
        <v>0</v>
      </c>
    </row>
    <row r="29" spans="1:42" x14ac:dyDescent="0.2">
      <c r="A29" s="72">
        <v>207</v>
      </c>
      <c r="B29" s="1" t="s">
        <v>36</v>
      </c>
      <c r="D29" s="21">
        <v>0</v>
      </c>
      <c r="E29" s="21">
        <v>0</v>
      </c>
      <c r="F29" s="21">
        <v>0</v>
      </c>
      <c r="G29" s="21">
        <v>0</v>
      </c>
      <c r="H29" s="21">
        <v>19.2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2">
        <v>0</v>
      </c>
      <c r="O29" s="21">
        <v>0</v>
      </c>
      <c r="P29" s="4">
        <f t="shared" si="2"/>
        <v>19.2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4">
        <f t="shared" si="3"/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4">
        <f t="shared" si="4"/>
        <v>0</v>
      </c>
    </row>
    <row r="30" spans="1:42" x14ac:dyDescent="0.2">
      <c r="A30" s="72">
        <v>206</v>
      </c>
      <c r="B30" s="1" t="s">
        <v>37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2">
        <v>0</v>
      </c>
      <c r="O30" s="21">
        <v>0</v>
      </c>
      <c r="P30" s="4">
        <f t="shared" si="2"/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4">
        <f t="shared" si="3"/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4">
        <f t="shared" si="4"/>
        <v>0</v>
      </c>
    </row>
    <row r="31" spans="1:42" x14ac:dyDescent="0.2">
      <c r="A31" s="72">
        <v>221</v>
      </c>
      <c r="B31" s="1" t="s">
        <v>111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2">
        <v>0</v>
      </c>
      <c r="O31" s="21">
        <v>0</v>
      </c>
      <c r="P31" s="4">
        <f t="shared" si="2"/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4">
        <f t="shared" si="3"/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4">
        <f t="shared" si="4"/>
        <v>0</v>
      </c>
    </row>
    <row r="32" spans="1:42" x14ac:dyDescent="0.2">
      <c r="A32" s="72">
        <v>209</v>
      </c>
      <c r="B32" s="1" t="s">
        <v>38</v>
      </c>
      <c r="D32" s="21">
        <v>0</v>
      </c>
      <c r="E32" s="21">
        <v>0</v>
      </c>
      <c r="F32" s="21">
        <v>0</v>
      </c>
      <c r="G32" s="21">
        <v>0</v>
      </c>
      <c r="H32" s="21">
        <v>46.87</v>
      </c>
      <c r="I32" s="21">
        <v>0</v>
      </c>
      <c r="J32" s="21">
        <v>0</v>
      </c>
      <c r="K32" s="21">
        <v>18</v>
      </c>
      <c r="L32" s="21">
        <v>0</v>
      </c>
      <c r="M32" s="21">
        <v>54</v>
      </c>
      <c r="N32" s="22">
        <v>0</v>
      </c>
      <c r="O32" s="21">
        <v>0</v>
      </c>
      <c r="P32" s="4">
        <f t="shared" si="2"/>
        <v>118.87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4">
        <f t="shared" si="3"/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4">
        <f t="shared" si="4"/>
        <v>0</v>
      </c>
    </row>
    <row r="33" spans="1:42" x14ac:dyDescent="0.2">
      <c r="A33" s="72">
        <v>210</v>
      </c>
      <c r="B33" s="1" t="s">
        <v>39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2">
        <v>0</v>
      </c>
      <c r="O33" s="21">
        <v>0</v>
      </c>
      <c r="P33" s="4">
        <f t="shared" si="2"/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4">
        <f t="shared" si="3"/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4">
        <f t="shared" si="4"/>
        <v>0</v>
      </c>
    </row>
    <row r="34" spans="1:42" x14ac:dyDescent="0.2">
      <c r="A34" s="72">
        <v>218</v>
      </c>
      <c r="B34" s="1" t="s">
        <v>40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2">
        <v>0</v>
      </c>
      <c r="O34" s="21">
        <v>0</v>
      </c>
      <c r="P34" s="4">
        <f t="shared" si="2"/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4">
        <f t="shared" si="3"/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4">
        <f t="shared" si="4"/>
        <v>0</v>
      </c>
    </row>
    <row r="35" spans="1:42" x14ac:dyDescent="0.2">
      <c r="A35" s="72">
        <v>208</v>
      </c>
      <c r="B35" s="1" t="s">
        <v>41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2">
        <v>0</v>
      </c>
      <c r="O35" s="21">
        <v>0</v>
      </c>
      <c r="P35" s="4">
        <f t="shared" si="2"/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4">
        <f t="shared" si="3"/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4">
        <f t="shared" si="4"/>
        <v>0</v>
      </c>
    </row>
    <row r="36" spans="1:42" x14ac:dyDescent="0.2">
      <c r="A36" s="72">
        <v>211</v>
      </c>
      <c r="B36" s="1" t="s">
        <v>42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2">
        <v>0</v>
      </c>
      <c r="O36" s="21">
        <v>0</v>
      </c>
      <c r="P36" s="4">
        <f t="shared" si="2"/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4">
        <f t="shared" si="3"/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4">
        <f t="shared" si="4"/>
        <v>0</v>
      </c>
    </row>
    <row r="37" spans="1:42" x14ac:dyDescent="0.2">
      <c r="A37" s="72">
        <v>212</v>
      </c>
      <c r="B37" s="1" t="s">
        <v>43</v>
      </c>
      <c r="D37" s="21">
        <v>0</v>
      </c>
      <c r="E37" s="21">
        <v>0</v>
      </c>
      <c r="F37" s="21">
        <v>0</v>
      </c>
      <c r="G37" s="21">
        <v>63.9</v>
      </c>
      <c r="H37" s="21">
        <v>83.25</v>
      </c>
      <c r="I37" s="21">
        <v>80.099999999999994</v>
      </c>
      <c r="J37" s="21">
        <v>153</v>
      </c>
      <c r="K37" s="21">
        <v>177.75</v>
      </c>
      <c r="L37" s="21">
        <v>185.4</v>
      </c>
      <c r="M37" s="21">
        <v>0</v>
      </c>
      <c r="N37" s="22">
        <v>0</v>
      </c>
      <c r="O37" s="21">
        <v>0</v>
      </c>
      <c r="P37" s="4">
        <f t="shared" si="2"/>
        <v>743.4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4">
        <f t="shared" si="3"/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4">
        <f t="shared" si="4"/>
        <v>0</v>
      </c>
    </row>
    <row r="38" spans="1:42" x14ac:dyDescent="0.2">
      <c r="A38" s="72">
        <v>213</v>
      </c>
      <c r="B38" s="1" t="s">
        <v>44</v>
      </c>
      <c r="D38" s="21">
        <v>0</v>
      </c>
      <c r="E38" s="21">
        <v>0</v>
      </c>
      <c r="F38" s="21">
        <v>0</v>
      </c>
      <c r="G38" s="21">
        <v>4</v>
      </c>
      <c r="H38" s="21">
        <v>0</v>
      </c>
      <c r="I38" s="21">
        <v>20</v>
      </c>
      <c r="J38" s="21">
        <v>0</v>
      </c>
      <c r="K38" s="21">
        <v>0</v>
      </c>
      <c r="L38" s="21">
        <v>5</v>
      </c>
      <c r="M38" s="21">
        <v>0</v>
      </c>
      <c r="N38" s="22">
        <v>0</v>
      </c>
      <c r="O38" s="21">
        <v>0</v>
      </c>
      <c r="P38" s="4">
        <f t="shared" si="2"/>
        <v>29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4">
        <f t="shared" si="3"/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4">
        <f t="shared" si="4"/>
        <v>0</v>
      </c>
    </row>
    <row r="39" spans="1:42" x14ac:dyDescent="0.2">
      <c r="A39" s="72">
        <v>223</v>
      </c>
      <c r="B39" s="1" t="s">
        <v>77</v>
      </c>
      <c r="D39" s="21">
        <v>0</v>
      </c>
      <c r="E39" s="21">
        <v>0</v>
      </c>
      <c r="F39" s="21">
        <v>0</v>
      </c>
      <c r="G39" s="21">
        <v>0</v>
      </c>
      <c r="H39" s="21">
        <v>1666.67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2">
        <v>0</v>
      </c>
      <c r="O39" s="21">
        <v>0</v>
      </c>
      <c r="P39" s="4">
        <f t="shared" si="2"/>
        <v>1666.67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4">
        <f t="shared" si="3"/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4">
        <f t="shared" si="4"/>
        <v>0</v>
      </c>
    </row>
    <row r="40" spans="1:42" s="29" customFormat="1" x14ac:dyDescent="0.2">
      <c r="A40" s="74" t="s">
        <v>18</v>
      </c>
      <c r="B40" s="30"/>
      <c r="C40" s="31" t="str">
        <f>"IC"</f>
        <v>IC</v>
      </c>
      <c r="D40" s="32">
        <f t="shared" ref="D40:AP40" si="5">SUM(D19:D39)*-1</f>
        <v>0</v>
      </c>
      <c r="E40" s="32">
        <f t="shared" si="5"/>
        <v>0</v>
      </c>
      <c r="F40" s="32">
        <f t="shared" si="5"/>
        <v>0</v>
      </c>
      <c r="G40" s="32">
        <f t="shared" si="5"/>
        <v>-1123.9000000000001</v>
      </c>
      <c r="H40" s="32">
        <f t="shared" si="5"/>
        <v>-3704.92</v>
      </c>
      <c r="I40" s="32">
        <f t="shared" si="5"/>
        <v>-1163.2199999999998</v>
      </c>
      <c r="J40" s="32">
        <f t="shared" si="5"/>
        <v>-1212.52</v>
      </c>
      <c r="K40" s="32">
        <f t="shared" si="5"/>
        <v>-1274.27</v>
      </c>
      <c r="L40" s="32">
        <f t="shared" si="5"/>
        <v>-1243.5500000000002</v>
      </c>
      <c r="M40" s="32">
        <f t="shared" si="5"/>
        <v>-1094</v>
      </c>
      <c r="N40" s="32">
        <f t="shared" si="5"/>
        <v>0</v>
      </c>
      <c r="O40" s="32">
        <f t="shared" si="5"/>
        <v>0</v>
      </c>
      <c r="P40" s="33">
        <f t="shared" si="5"/>
        <v>-10816.380000000001</v>
      </c>
      <c r="Q40" s="32">
        <f t="shared" si="5"/>
        <v>0</v>
      </c>
      <c r="R40" s="32">
        <f t="shared" si="5"/>
        <v>0</v>
      </c>
      <c r="S40" s="32">
        <f t="shared" si="5"/>
        <v>0</v>
      </c>
      <c r="T40" s="32">
        <f t="shared" si="5"/>
        <v>0</v>
      </c>
      <c r="U40" s="32">
        <f t="shared" si="5"/>
        <v>0</v>
      </c>
      <c r="V40" s="32">
        <f t="shared" si="5"/>
        <v>0</v>
      </c>
      <c r="W40" s="32">
        <f t="shared" si="5"/>
        <v>0</v>
      </c>
      <c r="X40" s="32">
        <f t="shared" si="5"/>
        <v>0</v>
      </c>
      <c r="Y40" s="32">
        <f t="shared" si="5"/>
        <v>0</v>
      </c>
      <c r="Z40" s="32">
        <f t="shared" si="5"/>
        <v>0</v>
      </c>
      <c r="AA40" s="32">
        <f t="shared" si="5"/>
        <v>0</v>
      </c>
      <c r="AB40" s="32">
        <f t="shared" si="5"/>
        <v>0</v>
      </c>
      <c r="AC40" s="33">
        <f t="shared" si="5"/>
        <v>0</v>
      </c>
      <c r="AD40" s="32">
        <f t="shared" si="5"/>
        <v>0</v>
      </c>
      <c r="AE40" s="32">
        <f t="shared" si="5"/>
        <v>0</v>
      </c>
      <c r="AF40" s="32">
        <f t="shared" si="5"/>
        <v>0</v>
      </c>
      <c r="AG40" s="32">
        <f t="shared" si="5"/>
        <v>0</v>
      </c>
      <c r="AH40" s="32">
        <f t="shared" si="5"/>
        <v>0</v>
      </c>
      <c r="AI40" s="32">
        <f t="shared" si="5"/>
        <v>0</v>
      </c>
      <c r="AJ40" s="32">
        <f t="shared" si="5"/>
        <v>0</v>
      </c>
      <c r="AK40" s="32">
        <f t="shared" si="5"/>
        <v>0</v>
      </c>
      <c r="AL40" s="32">
        <f t="shared" si="5"/>
        <v>0</v>
      </c>
      <c r="AM40" s="32">
        <f t="shared" si="5"/>
        <v>0</v>
      </c>
      <c r="AN40" s="32">
        <f t="shared" si="5"/>
        <v>0</v>
      </c>
      <c r="AO40" s="32">
        <f t="shared" si="5"/>
        <v>0</v>
      </c>
      <c r="AP40" s="33">
        <f t="shared" si="5"/>
        <v>0</v>
      </c>
    </row>
    <row r="41" spans="1:42" s="2" customFormat="1" ht="12" thickBot="1" x14ac:dyDescent="0.25">
      <c r="A41" s="72"/>
      <c r="B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4"/>
    </row>
    <row r="42" spans="1:42" s="17" customFormat="1" x14ac:dyDescent="0.2">
      <c r="A42" s="71" t="s">
        <v>45</v>
      </c>
      <c r="B42" s="16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20"/>
      <c r="O42" s="18"/>
      <c r="P42" s="19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9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9"/>
    </row>
    <row r="43" spans="1:42" x14ac:dyDescent="0.2">
      <c r="A43" s="72">
        <v>403</v>
      </c>
      <c r="B43" s="1" t="s">
        <v>46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2">
        <v>0</v>
      </c>
      <c r="O43" s="21">
        <v>0</v>
      </c>
      <c r="P43" s="4">
        <f>SUM(D43:O43)</f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4">
        <f>SUM(Q43:AB43)</f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4">
        <f>SUM(AD43:AO43)</f>
        <v>0</v>
      </c>
    </row>
    <row r="44" spans="1:42" x14ac:dyDescent="0.2">
      <c r="A44" s="72">
        <v>402</v>
      </c>
      <c r="B44" s="1" t="s">
        <v>47</v>
      </c>
      <c r="D44" s="21">
        <v>0</v>
      </c>
      <c r="E44" s="21">
        <v>0</v>
      </c>
      <c r="F44" s="21">
        <v>0</v>
      </c>
      <c r="G44" s="21">
        <v>1000</v>
      </c>
      <c r="H44" s="21">
        <v>1000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2">
        <v>0</v>
      </c>
      <c r="O44" s="21">
        <v>0</v>
      </c>
      <c r="P44" s="4">
        <f>SUM(D44:O44)</f>
        <v>7000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4">
        <f>SUM(Q44:AB44)</f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4">
        <f>SUM(AD44:AO44)</f>
        <v>0</v>
      </c>
    </row>
    <row r="45" spans="1:42" s="29" customFormat="1" x14ac:dyDescent="0.2">
      <c r="A45" s="74" t="s">
        <v>18</v>
      </c>
      <c r="B45" s="30"/>
      <c r="C45" s="31" t="str">
        <f>"WA"</f>
        <v>WA</v>
      </c>
      <c r="D45" s="32">
        <f t="shared" ref="D45:AP45" si="6">SUM(D43:D44)*-1</f>
        <v>0</v>
      </c>
      <c r="E45" s="32">
        <f t="shared" si="6"/>
        <v>0</v>
      </c>
      <c r="F45" s="32">
        <f t="shared" si="6"/>
        <v>0</v>
      </c>
      <c r="G45" s="32">
        <f t="shared" si="6"/>
        <v>-1000</v>
      </c>
      <c r="H45" s="32">
        <f t="shared" si="6"/>
        <v>-1000</v>
      </c>
      <c r="I45" s="32">
        <f t="shared" si="6"/>
        <v>-1000</v>
      </c>
      <c r="J45" s="32">
        <f t="shared" si="6"/>
        <v>-1000</v>
      </c>
      <c r="K45" s="32">
        <f t="shared" si="6"/>
        <v>-1000</v>
      </c>
      <c r="L45" s="32">
        <f t="shared" si="6"/>
        <v>-1000</v>
      </c>
      <c r="M45" s="32">
        <f t="shared" si="6"/>
        <v>-1000</v>
      </c>
      <c r="N45" s="32">
        <f t="shared" si="6"/>
        <v>0</v>
      </c>
      <c r="O45" s="32">
        <f t="shared" si="6"/>
        <v>0</v>
      </c>
      <c r="P45" s="33">
        <f t="shared" si="6"/>
        <v>-7000</v>
      </c>
      <c r="Q45" s="32">
        <f t="shared" si="6"/>
        <v>0</v>
      </c>
      <c r="R45" s="32">
        <f t="shared" si="6"/>
        <v>0</v>
      </c>
      <c r="S45" s="32">
        <f t="shared" si="6"/>
        <v>0</v>
      </c>
      <c r="T45" s="32">
        <f t="shared" si="6"/>
        <v>0</v>
      </c>
      <c r="U45" s="32">
        <f t="shared" si="6"/>
        <v>0</v>
      </c>
      <c r="V45" s="32">
        <f t="shared" si="6"/>
        <v>0</v>
      </c>
      <c r="W45" s="32">
        <f t="shared" si="6"/>
        <v>0</v>
      </c>
      <c r="X45" s="32">
        <f t="shared" si="6"/>
        <v>0</v>
      </c>
      <c r="Y45" s="32">
        <f t="shared" si="6"/>
        <v>0</v>
      </c>
      <c r="Z45" s="32">
        <f t="shared" si="6"/>
        <v>0</v>
      </c>
      <c r="AA45" s="32">
        <f t="shared" si="6"/>
        <v>0</v>
      </c>
      <c r="AB45" s="32">
        <f t="shared" si="6"/>
        <v>0</v>
      </c>
      <c r="AC45" s="33">
        <f t="shared" si="6"/>
        <v>0</v>
      </c>
      <c r="AD45" s="32">
        <f t="shared" si="6"/>
        <v>0</v>
      </c>
      <c r="AE45" s="32">
        <f t="shared" si="6"/>
        <v>0</v>
      </c>
      <c r="AF45" s="32">
        <f t="shared" si="6"/>
        <v>0</v>
      </c>
      <c r="AG45" s="32">
        <f t="shared" si="6"/>
        <v>0</v>
      </c>
      <c r="AH45" s="32">
        <f t="shared" si="6"/>
        <v>0</v>
      </c>
      <c r="AI45" s="32">
        <f t="shared" si="6"/>
        <v>0</v>
      </c>
      <c r="AJ45" s="32">
        <f t="shared" si="6"/>
        <v>0</v>
      </c>
      <c r="AK45" s="32">
        <f t="shared" si="6"/>
        <v>0</v>
      </c>
      <c r="AL45" s="32">
        <f t="shared" si="6"/>
        <v>0</v>
      </c>
      <c r="AM45" s="32">
        <f t="shared" si="6"/>
        <v>0</v>
      </c>
      <c r="AN45" s="32">
        <f t="shared" si="6"/>
        <v>0</v>
      </c>
      <c r="AO45" s="32">
        <f t="shared" si="6"/>
        <v>0</v>
      </c>
      <c r="AP45" s="33">
        <f t="shared" si="6"/>
        <v>0</v>
      </c>
    </row>
    <row r="46" spans="1:42" s="2" customFormat="1" ht="12" thickBot="1" x14ac:dyDescent="0.25">
      <c r="A46" s="72"/>
      <c r="B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</row>
    <row r="47" spans="1:42" s="17" customFormat="1" x14ac:dyDescent="0.2">
      <c r="A47" s="71" t="s">
        <v>48</v>
      </c>
      <c r="B47" s="16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0"/>
      <c r="O47" s="18"/>
      <c r="P47" s="19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9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9"/>
    </row>
    <row r="48" spans="1:42" x14ac:dyDescent="0.2">
      <c r="A48" s="72">
        <v>302</v>
      </c>
      <c r="B48" s="1" t="s">
        <v>49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2">
        <v>0</v>
      </c>
      <c r="O48" s="21">
        <v>0</v>
      </c>
      <c r="P48" s="4">
        <f>SUM(D48:O48)</f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4">
        <f>SUM(Q48:AB48)</f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4">
        <f>SUM(AD48:AO48)</f>
        <v>0</v>
      </c>
    </row>
    <row r="49" spans="1:42" s="29" customFormat="1" x14ac:dyDescent="0.2">
      <c r="A49" s="74" t="s">
        <v>18</v>
      </c>
      <c r="B49" s="30"/>
      <c r="C49" s="31" t="str">
        <f>"BP"</f>
        <v>BP</v>
      </c>
      <c r="D49" s="32">
        <f t="shared" ref="D49:AP49" si="7">SUM(D48:D48)*-1</f>
        <v>0</v>
      </c>
      <c r="E49" s="32">
        <f t="shared" si="7"/>
        <v>0</v>
      </c>
      <c r="F49" s="32">
        <f t="shared" si="7"/>
        <v>0</v>
      </c>
      <c r="G49" s="32">
        <f t="shared" si="7"/>
        <v>0</v>
      </c>
      <c r="H49" s="32">
        <f t="shared" si="7"/>
        <v>0</v>
      </c>
      <c r="I49" s="32">
        <f t="shared" si="7"/>
        <v>0</v>
      </c>
      <c r="J49" s="32">
        <f t="shared" si="7"/>
        <v>0</v>
      </c>
      <c r="K49" s="32">
        <f t="shared" si="7"/>
        <v>0</v>
      </c>
      <c r="L49" s="32">
        <f t="shared" si="7"/>
        <v>0</v>
      </c>
      <c r="M49" s="32">
        <f t="shared" si="7"/>
        <v>0</v>
      </c>
      <c r="N49" s="32">
        <f t="shared" si="7"/>
        <v>0</v>
      </c>
      <c r="O49" s="32">
        <f t="shared" si="7"/>
        <v>0</v>
      </c>
      <c r="P49" s="33">
        <f t="shared" si="7"/>
        <v>0</v>
      </c>
      <c r="Q49" s="32">
        <f t="shared" si="7"/>
        <v>0</v>
      </c>
      <c r="R49" s="32">
        <f t="shared" si="7"/>
        <v>0</v>
      </c>
      <c r="S49" s="32">
        <f t="shared" si="7"/>
        <v>0</v>
      </c>
      <c r="T49" s="32">
        <f t="shared" si="7"/>
        <v>0</v>
      </c>
      <c r="U49" s="32">
        <f t="shared" si="7"/>
        <v>0</v>
      </c>
      <c r="V49" s="32">
        <f t="shared" si="7"/>
        <v>0</v>
      </c>
      <c r="W49" s="32">
        <f t="shared" si="7"/>
        <v>0</v>
      </c>
      <c r="X49" s="32">
        <f t="shared" si="7"/>
        <v>0</v>
      </c>
      <c r="Y49" s="32">
        <f t="shared" si="7"/>
        <v>0</v>
      </c>
      <c r="Z49" s="32">
        <f t="shared" si="7"/>
        <v>0</v>
      </c>
      <c r="AA49" s="32">
        <f t="shared" si="7"/>
        <v>0</v>
      </c>
      <c r="AB49" s="32">
        <f t="shared" si="7"/>
        <v>0</v>
      </c>
      <c r="AC49" s="33">
        <f t="shared" si="7"/>
        <v>0</v>
      </c>
      <c r="AD49" s="32">
        <f t="shared" si="7"/>
        <v>0</v>
      </c>
      <c r="AE49" s="32">
        <f t="shared" si="7"/>
        <v>0</v>
      </c>
      <c r="AF49" s="32">
        <f t="shared" si="7"/>
        <v>0</v>
      </c>
      <c r="AG49" s="32">
        <f t="shared" si="7"/>
        <v>0</v>
      </c>
      <c r="AH49" s="32">
        <f t="shared" si="7"/>
        <v>0</v>
      </c>
      <c r="AI49" s="32">
        <f t="shared" si="7"/>
        <v>0</v>
      </c>
      <c r="AJ49" s="32">
        <f t="shared" si="7"/>
        <v>0</v>
      </c>
      <c r="AK49" s="32">
        <f t="shared" si="7"/>
        <v>0</v>
      </c>
      <c r="AL49" s="32">
        <f t="shared" si="7"/>
        <v>0</v>
      </c>
      <c r="AM49" s="32">
        <f t="shared" si="7"/>
        <v>0</v>
      </c>
      <c r="AN49" s="32">
        <f t="shared" si="7"/>
        <v>0</v>
      </c>
      <c r="AO49" s="32">
        <f t="shared" si="7"/>
        <v>0</v>
      </c>
      <c r="AP49" s="33">
        <f t="shared" si="7"/>
        <v>0</v>
      </c>
    </row>
    <row r="50" spans="1:42" s="2" customFormat="1" ht="12" thickBot="1" x14ac:dyDescent="0.25">
      <c r="A50" s="72"/>
      <c r="B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4"/>
    </row>
    <row r="51" spans="1:42" s="17" customFormat="1" x14ac:dyDescent="0.2">
      <c r="A51" s="71" t="s">
        <v>50</v>
      </c>
      <c r="B51" s="16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0"/>
      <c r="O51" s="18"/>
      <c r="P51" s="19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9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9"/>
    </row>
    <row r="52" spans="1:42" x14ac:dyDescent="0.2">
      <c r="A52" s="72">
        <v>304</v>
      </c>
      <c r="B52" s="1" t="s">
        <v>51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2">
        <v>0</v>
      </c>
      <c r="O52" s="21">
        <v>0</v>
      </c>
      <c r="P52" s="4">
        <f>SUM(D52:O52)</f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4">
        <f>SUM(Q52:AB52)</f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4">
        <f>SUM(AD52:AO52)</f>
        <v>0</v>
      </c>
    </row>
    <row r="53" spans="1:42" s="24" customFormat="1" x14ac:dyDescent="0.2">
      <c r="A53" s="73" t="s">
        <v>18</v>
      </c>
      <c r="B53" s="25"/>
      <c r="C53" s="26" t="str">
        <f>"BR"</f>
        <v>BR</v>
      </c>
      <c r="D53" s="27">
        <f t="shared" ref="D53:AP53" si="8">SUM(D52:D52)</f>
        <v>0</v>
      </c>
      <c r="E53" s="27">
        <f t="shared" si="8"/>
        <v>0</v>
      </c>
      <c r="F53" s="27">
        <f t="shared" si="8"/>
        <v>0</v>
      </c>
      <c r="G53" s="27">
        <f t="shared" si="8"/>
        <v>0</v>
      </c>
      <c r="H53" s="27">
        <f t="shared" si="8"/>
        <v>0</v>
      </c>
      <c r="I53" s="27">
        <f t="shared" si="8"/>
        <v>0</v>
      </c>
      <c r="J53" s="27">
        <f t="shared" si="8"/>
        <v>0</v>
      </c>
      <c r="K53" s="27">
        <f t="shared" si="8"/>
        <v>0</v>
      </c>
      <c r="L53" s="27">
        <f t="shared" si="8"/>
        <v>0</v>
      </c>
      <c r="M53" s="27">
        <f t="shared" si="8"/>
        <v>0</v>
      </c>
      <c r="N53" s="27">
        <f t="shared" si="8"/>
        <v>0</v>
      </c>
      <c r="O53" s="27">
        <f t="shared" si="8"/>
        <v>0</v>
      </c>
      <c r="P53" s="28">
        <f t="shared" si="8"/>
        <v>0</v>
      </c>
      <c r="Q53" s="27">
        <f t="shared" si="8"/>
        <v>0</v>
      </c>
      <c r="R53" s="27">
        <f t="shared" si="8"/>
        <v>0</v>
      </c>
      <c r="S53" s="27">
        <f t="shared" si="8"/>
        <v>0</v>
      </c>
      <c r="T53" s="27">
        <f t="shared" si="8"/>
        <v>0</v>
      </c>
      <c r="U53" s="27">
        <f t="shared" si="8"/>
        <v>0</v>
      </c>
      <c r="V53" s="27">
        <f t="shared" si="8"/>
        <v>0</v>
      </c>
      <c r="W53" s="27">
        <f t="shared" si="8"/>
        <v>0</v>
      </c>
      <c r="X53" s="27">
        <f t="shared" si="8"/>
        <v>0</v>
      </c>
      <c r="Y53" s="27">
        <f t="shared" si="8"/>
        <v>0</v>
      </c>
      <c r="Z53" s="27">
        <f t="shared" si="8"/>
        <v>0</v>
      </c>
      <c r="AA53" s="27">
        <f t="shared" si="8"/>
        <v>0</v>
      </c>
      <c r="AB53" s="27">
        <f t="shared" si="8"/>
        <v>0</v>
      </c>
      <c r="AC53" s="28">
        <f t="shared" si="8"/>
        <v>0</v>
      </c>
      <c r="AD53" s="27">
        <f t="shared" si="8"/>
        <v>0</v>
      </c>
      <c r="AE53" s="27">
        <f t="shared" si="8"/>
        <v>0</v>
      </c>
      <c r="AF53" s="27">
        <f t="shared" si="8"/>
        <v>0</v>
      </c>
      <c r="AG53" s="27">
        <f t="shared" si="8"/>
        <v>0</v>
      </c>
      <c r="AH53" s="27">
        <f t="shared" si="8"/>
        <v>0</v>
      </c>
      <c r="AI53" s="27">
        <f t="shared" si="8"/>
        <v>0</v>
      </c>
      <c r="AJ53" s="27">
        <f t="shared" si="8"/>
        <v>0</v>
      </c>
      <c r="AK53" s="27">
        <f t="shared" si="8"/>
        <v>0</v>
      </c>
      <c r="AL53" s="27">
        <f t="shared" si="8"/>
        <v>0</v>
      </c>
      <c r="AM53" s="27">
        <f t="shared" si="8"/>
        <v>0</v>
      </c>
      <c r="AN53" s="27">
        <f t="shared" si="8"/>
        <v>0</v>
      </c>
      <c r="AO53" s="27">
        <f t="shared" si="8"/>
        <v>0</v>
      </c>
      <c r="AP53" s="28">
        <f t="shared" si="8"/>
        <v>0</v>
      </c>
    </row>
    <row r="54" spans="1:42" s="2" customFormat="1" ht="12" thickBot="1" x14ac:dyDescent="0.25">
      <c r="A54" s="72"/>
      <c r="B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4"/>
    </row>
    <row r="55" spans="1:42" s="17" customFormat="1" x14ac:dyDescent="0.2">
      <c r="A55" s="71" t="s">
        <v>52</v>
      </c>
      <c r="B55" s="16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20"/>
      <c r="O55" s="18"/>
      <c r="P55" s="19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9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9"/>
    </row>
    <row r="56" spans="1:42" x14ac:dyDescent="0.2">
      <c r="A56" s="72">
        <v>401</v>
      </c>
      <c r="B56" s="1" t="s">
        <v>52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2">
        <v>0</v>
      </c>
      <c r="O56" s="21">
        <v>0</v>
      </c>
      <c r="P56" s="4">
        <f>SUM(D56:O56)</f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4">
        <f>SUM(Q56:AB56)</f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4">
        <f>SUM(AD56:AO56)</f>
        <v>0</v>
      </c>
    </row>
    <row r="57" spans="1:42" s="29" customFormat="1" x14ac:dyDescent="0.2">
      <c r="A57" s="74" t="s">
        <v>18</v>
      </c>
      <c r="B57" s="30"/>
      <c r="C57" s="31" t="str">
        <f>"DI"</f>
        <v>DI</v>
      </c>
      <c r="D57" s="32">
        <f t="shared" ref="D57:AP57" si="9">SUM(D56:D56)*-1</f>
        <v>0</v>
      </c>
      <c r="E57" s="32">
        <f t="shared" si="9"/>
        <v>0</v>
      </c>
      <c r="F57" s="32">
        <f t="shared" si="9"/>
        <v>0</v>
      </c>
      <c r="G57" s="32">
        <f t="shared" si="9"/>
        <v>0</v>
      </c>
      <c r="H57" s="32">
        <f t="shared" si="9"/>
        <v>0</v>
      </c>
      <c r="I57" s="32">
        <f t="shared" si="9"/>
        <v>0</v>
      </c>
      <c r="J57" s="32">
        <f t="shared" si="9"/>
        <v>0</v>
      </c>
      <c r="K57" s="32">
        <f t="shared" si="9"/>
        <v>0</v>
      </c>
      <c r="L57" s="32">
        <f t="shared" si="9"/>
        <v>0</v>
      </c>
      <c r="M57" s="32">
        <f t="shared" si="9"/>
        <v>0</v>
      </c>
      <c r="N57" s="32">
        <f t="shared" si="9"/>
        <v>0</v>
      </c>
      <c r="O57" s="32">
        <f t="shared" si="9"/>
        <v>0</v>
      </c>
      <c r="P57" s="33">
        <f t="shared" si="9"/>
        <v>0</v>
      </c>
      <c r="Q57" s="32">
        <f t="shared" si="9"/>
        <v>0</v>
      </c>
      <c r="R57" s="32">
        <f t="shared" si="9"/>
        <v>0</v>
      </c>
      <c r="S57" s="32">
        <f t="shared" si="9"/>
        <v>0</v>
      </c>
      <c r="T57" s="32">
        <f t="shared" si="9"/>
        <v>0</v>
      </c>
      <c r="U57" s="32">
        <f t="shared" si="9"/>
        <v>0</v>
      </c>
      <c r="V57" s="32">
        <f t="shared" si="9"/>
        <v>0</v>
      </c>
      <c r="W57" s="32">
        <f t="shared" si="9"/>
        <v>0</v>
      </c>
      <c r="X57" s="32">
        <f t="shared" si="9"/>
        <v>0</v>
      </c>
      <c r="Y57" s="32">
        <f t="shared" si="9"/>
        <v>0</v>
      </c>
      <c r="Z57" s="32">
        <f t="shared" si="9"/>
        <v>0</v>
      </c>
      <c r="AA57" s="32">
        <f t="shared" si="9"/>
        <v>0</v>
      </c>
      <c r="AB57" s="32">
        <f t="shared" si="9"/>
        <v>0</v>
      </c>
      <c r="AC57" s="33">
        <f t="shared" si="9"/>
        <v>0</v>
      </c>
      <c r="AD57" s="32">
        <f t="shared" si="9"/>
        <v>0</v>
      </c>
      <c r="AE57" s="32">
        <f t="shared" si="9"/>
        <v>0</v>
      </c>
      <c r="AF57" s="32">
        <f t="shared" si="9"/>
        <v>0</v>
      </c>
      <c r="AG57" s="32">
        <f t="shared" si="9"/>
        <v>0</v>
      </c>
      <c r="AH57" s="32">
        <f t="shared" si="9"/>
        <v>0</v>
      </c>
      <c r="AI57" s="32">
        <f t="shared" si="9"/>
        <v>0</v>
      </c>
      <c r="AJ57" s="32">
        <f t="shared" si="9"/>
        <v>0</v>
      </c>
      <c r="AK57" s="32">
        <f t="shared" si="9"/>
        <v>0</v>
      </c>
      <c r="AL57" s="32">
        <f t="shared" si="9"/>
        <v>0</v>
      </c>
      <c r="AM57" s="32">
        <f t="shared" si="9"/>
        <v>0</v>
      </c>
      <c r="AN57" s="32">
        <f t="shared" si="9"/>
        <v>0</v>
      </c>
      <c r="AO57" s="32">
        <f t="shared" si="9"/>
        <v>0</v>
      </c>
      <c r="AP57" s="33">
        <f t="shared" si="9"/>
        <v>0</v>
      </c>
    </row>
    <row r="58" spans="1:42" s="2" customFormat="1" ht="12" thickBot="1" x14ac:dyDescent="0.25">
      <c r="A58" s="72"/>
      <c r="B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4"/>
    </row>
    <row r="59" spans="1:42" s="17" customFormat="1" x14ac:dyDescent="0.2">
      <c r="A59" s="71" t="s">
        <v>78</v>
      </c>
      <c r="B59" s="16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0"/>
      <c r="O59" s="18"/>
      <c r="P59" s="19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9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9"/>
    </row>
    <row r="60" spans="1:42" x14ac:dyDescent="0.2">
      <c r="A60" s="72">
        <v>214</v>
      </c>
      <c r="B60" s="1" t="s">
        <v>79</v>
      </c>
      <c r="D60" s="21">
        <v>0</v>
      </c>
      <c r="E60" s="21">
        <v>0</v>
      </c>
      <c r="F60" s="21">
        <v>0</v>
      </c>
      <c r="G60" s="21">
        <v>10000</v>
      </c>
      <c r="H60" s="21">
        <v>-105</v>
      </c>
      <c r="I60" s="21">
        <v>-105</v>
      </c>
      <c r="J60" s="21">
        <v>-105</v>
      </c>
      <c r="K60" s="21">
        <v>-105</v>
      </c>
      <c r="L60" s="21">
        <v>-105</v>
      </c>
      <c r="M60" s="21">
        <v>-105</v>
      </c>
      <c r="N60" s="22">
        <v>0</v>
      </c>
      <c r="O60" s="21">
        <v>0</v>
      </c>
      <c r="P60" s="4">
        <f>SUM(D60:O60)</f>
        <v>9370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4">
        <f>SUM(Q60:AB60)</f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4">
        <f>SUM(AD60:AO60)</f>
        <v>0</v>
      </c>
    </row>
    <row r="61" spans="1:42" x14ac:dyDescent="0.2">
      <c r="A61" s="72">
        <v>215</v>
      </c>
      <c r="B61" s="1" t="s">
        <v>80</v>
      </c>
      <c r="D61" s="21">
        <v>0</v>
      </c>
      <c r="E61" s="21">
        <v>0</v>
      </c>
      <c r="F61" s="21">
        <v>0</v>
      </c>
      <c r="G61" s="21">
        <v>25000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2">
        <v>0</v>
      </c>
      <c r="O61" s="21">
        <v>0</v>
      </c>
      <c r="P61" s="4">
        <f>SUM(D61:O61)</f>
        <v>25000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4">
        <f>SUM(Q61:AB61)</f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4">
        <f>SUM(AD61:AO61)</f>
        <v>0</v>
      </c>
    </row>
    <row r="62" spans="1:42" s="43" customFormat="1" x14ac:dyDescent="0.2">
      <c r="A62" s="75" t="s">
        <v>18</v>
      </c>
      <c r="B62" s="44"/>
      <c r="C62" s="45" t="str">
        <f>"IV"</f>
        <v>IV</v>
      </c>
      <c r="D62" s="46">
        <f t="shared" ref="D62:AP62" si="10">SUM(D60:D61)</f>
        <v>0</v>
      </c>
      <c r="E62" s="46">
        <f t="shared" si="10"/>
        <v>0</v>
      </c>
      <c r="F62" s="46">
        <f t="shared" si="10"/>
        <v>0</v>
      </c>
      <c r="G62" s="46">
        <f t="shared" si="10"/>
        <v>35000</v>
      </c>
      <c r="H62" s="46">
        <f t="shared" si="10"/>
        <v>-105</v>
      </c>
      <c r="I62" s="46">
        <f t="shared" si="10"/>
        <v>-105</v>
      </c>
      <c r="J62" s="46">
        <f t="shared" si="10"/>
        <v>-105</v>
      </c>
      <c r="K62" s="46">
        <f t="shared" si="10"/>
        <v>-105</v>
      </c>
      <c r="L62" s="46">
        <f t="shared" si="10"/>
        <v>-105</v>
      </c>
      <c r="M62" s="46">
        <f t="shared" si="10"/>
        <v>-105</v>
      </c>
      <c r="N62" s="46">
        <f t="shared" si="10"/>
        <v>0</v>
      </c>
      <c r="O62" s="46">
        <f t="shared" si="10"/>
        <v>0</v>
      </c>
      <c r="P62" s="47">
        <f t="shared" si="10"/>
        <v>34370</v>
      </c>
      <c r="Q62" s="46">
        <f t="shared" si="10"/>
        <v>0</v>
      </c>
      <c r="R62" s="46">
        <f t="shared" si="10"/>
        <v>0</v>
      </c>
      <c r="S62" s="46">
        <f t="shared" si="10"/>
        <v>0</v>
      </c>
      <c r="T62" s="46">
        <f t="shared" si="10"/>
        <v>0</v>
      </c>
      <c r="U62" s="46">
        <f t="shared" si="10"/>
        <v>0</v>
      </c>
      <c r="V62" s="46">
        <f t="shared" si="10"/>
        <v>0</v>
      </c>
      <c r="W62" s="46">
        <f t="shared" si="10"/>
        <v>0</v>
      </c>
      <c r="X62" s="46">
        <f t="shared" si="10"/>
        <v>0</v>
      </c>
      <c r="Y62" s="46">
        <f t="shared" si="10"/>
        <v>0</v>
      </c>
      <c r="Z62" s="46">
        <f t="shared" si="10"/>
        <v>0</v>
      </c>
      <c r="AA62" s="46">
        <f t="shared" si="10"/>
        <v>0</v>
      </c>
      <c r="AB62" s="46">
        <f t="shared" si="10"/>
        <v>0</v>
      </c>
      <c r="AC62" s="47">
        <f t="shared" si="10"/>
        <v>0</v>
      </c>
      <c r="AD62" s="46">
        <f t="shared" si="10"/>
        <v>0</v>
      </c>
      <c r="AE62" s="46">
        <f t="shared" si="10"/>
        <v>0</v>
      </c>
      <c r="AF62" s="46">
        <f t="shared" si="10"/>
        <v>0</v>
      </c>
      <c r="AG62" s="46">
        <f t="shared" si="10"/>
        <v>0</v>
      </c>
      <c r="AH62" s="46">
        <f t="shared" si="10"/>
        <v>0</v>
      </c>
      <c r="AI62" s="46">
        <f t="shared" si="10"/>
        <v>0</v>
      </c>
      <c r="AJ62" s="46">
        <f t="shared" si="10"/>
        <v>0</v>
      </c>
      <c r="AK62" s="46">
        <f t="shared" si="10"/>
        <v>0</v>
      </c>
      <c r="AL62" s="46">
        <f t="shared" si="10"/>
        <v>0</v>
      </c>
      <c r="AM62" s="46">
        <f t="shared" si="10"/>
        <v>0</v>
      </c>
      <c r="AN62" s="46">
        <f t="shared" si="10"/>
        <v>0</v>
      </c>
      <c r="AO62" s="46">
        <f t="shared" si="10"/>
        <v>0</v>
      </c>
      <c r="AP62" s="47">
        <f t="shared" si="10"/>
        <v>0</v>
      </c>
    </row>
    <row r="64" spans="1:42" s="34" customFormat="1" x14ac:dyDescent="0.2">
      <c r="A64" s="76" t="s">
        <v>53</v>
      </c>
      <c r="B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7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7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7"/>
    </row>
    <row r="65" spans="1:42" s="2" customFormat="1" x14ac:dyDescent="0.2">
      <c r="A65" s="72" t="s">
        <v>19</v>
      </c>
      <c r="B65" s="1"/>
      <c r="D65" s="3">
        <f t="shared" ref="D65:AP65" si="11">D10</f>
        <v>0</v>
      </c>
      <c r="E65" s="3">
        <f t="shared" si="11"/>
        <v>0</v>
      </c>
      <c r="F65" s="3">
        <f t="shared" si="11"/>
        <v>0</v>
      </c>
      <c r="G65" s="3">
        <f t="shared" si="11"/>
        <v>2821.67</v>
      </c>
      <c r="H65" s="3">
        <f t="shared" si="11"/>
        <v>2721.02</v>
      </c>
      <c r="I65" s="3">
        <f t="shared" si="11"/>
        <v>20969.38</v>
      </c>
      <c r="J65" s="3">
        <f t="shared" si="11"/>
        <v>2354.7399999999998</v>
      </c>
      <c r="K65" s="3">
        <f t="shared" si="11"/>
        <v>2686.21</v>
      </c>
      <c r="L65" s="3">
        <f t="shared" si="11"/>
        <v>2210.83</v>
      </c>
      <c r="M65" s="3">
        <f t="shared" si="11"/>
        <v>307.7</v>
      </c>
      <c r="N65" s="5">
        <f t="shared" si="11"/>
        <v>0</v>
      </c>
      <c r="O65" s="3">
        <f t="shared" si="11"/>
        <v>0</v>
      </c>
      <c r="P65" s="4">
        <f t="shared" si="11"/>
        <v>34071.549999999996</v>
      </c>
      <c r="Q65" s="3">
        <f t="shared" si="11"/>
        <v>0</v>
      </c>
      <c r="R65" s="3">
        <f t="shared" si="11"/>
        <v>0</v>
      </c>
      <c r="S65" s="3">
        <f t="shared" si="11"/>
        <v>0</v>
      </c>
      <c r="T65" s="3">
        <f t="shared" si="11"/>
        <v>0</v>
      </c>
      <c r="U65" s="3">
        <f t="shared" si="11"/>
        <v>0</v>
      </c>
      <c r="V65" s="3">
        <f t="shared" si="11"/>
        <v>0</v>
      </c>
      <c r="W65" s="3">
        <f t="shared" si="11"/>
        <v>0</v>
      </c>
      <c r="X65" s="3">
        <f t="shared" si="11"/>
        <v>0</v>
      </c>
      <c r="Y65" s="3">
        <f t="shared" si="11"/>
        <v>0</v>
      </c>
      <c r="Z65" s="3">
        <f t="shared" si="11"/>
        <v>0</v>
      </c>
      <c r="AA65" s="3">
        <f t="shared" si="11"/>
        <v>0</v>
      </c>
      <c r="AB65" s="3">
        <f t="shared" si="11"/>
        <v>0</v>
      </c>
      <c r="AC65" s="4">
        <f t="shared" si="11"/>
        <v>0</v>
      </c>
      <c r="AD65" s="3">
        <f t="shared" si="11"/>
        <v>0</v>
      </c>
      <c r="AE65" s="3">
        <f t="shared" si="11"/>
        <v>0</v>
      </c>
      <c r="AF65" s="3">
        <f t="shared" si="11"/>
        <v>0</v>
      </c>
      <c r="AG65" s="3">
        <f t="shared" si="11"/>
        <v>0</v>
      </c>
      <c r="AH65" s="3">
        <f t="shared" si="11"/>
        <v>0</v>
      </c>
      <c r="AI65" s="3">
        <f t="shared" si="11"/>
        <v>0</v>
      </c>
      <c r="AJ65" s="3">
        <f t="shared" si="11"/>
        <v>0</v>
      </c>
      <c r="AK65" s="3">
        <f t="shared" si="11"/>
        <v>0</v>
      </c>
      <c r="AL65" s="3">
        <f t="shared" si="11"/>
        <v>0</v>
      </c>
      <c r="AM65" s="3">
        <f t="shared" si="11"/>
        <v>0</v>
      </c>
      <c r="AN65" s="3">
        <f t="shared" si="11"/>
        <v>0</v>
      </c>
      <c r="AO65" s="3">
        <f t="shared" si="11"/>
        <v>0</v>
      </c>
      <c r="AP65" s="4">
        <f t="shared" si="11"/>
        <v>0</v>
      </c>
    </row>
    <row r="66" spans="1:42" s="2" customFormat="1" x14ac:dyDescent="0.2">
      <c r="A66" s="72" t="s">
        <v>24</v>
      </c>
      <c r="B66" s="1"/>
      <c r="D66" s="3">
        <f t="shared" ref="D66:AP66" si="12">D16</f>
        <v>0</v>
      </c>
      <c r="E66" s="3">
        <f t="shared" si="12"/>
        <v>0</v>
      </c>
      <c r="F66" s="3">
        <f t="shared" si="12"/>
        <v>0</v>
      </c>
      <c r="G66" s="3">
        <f t="shared" si="12"/>
        <v>-800</v>
      </c>
      <c r="H66" s="3">
        <f t="shared" si="12"/>
        <v>-800</v>
      </c>
      <c r="I66" s="3">
        <f t="shared" si="12"/>
        <v>-16550</v>
      </c>
      <c r="J66" s="3">
        <f t="shared" si="12"/>
        <v>-800</v>
      </c>
      <c r="K66" s="3">
        <f t="shared" si="12"/>
        <v>-800</v>
      </c>
      <c r="L66" s="3">
        <f t="shared" si="12"/>
        <v>-800</v>
      </c>
      <c r="M66" s="3">
        <f t="shared" si="12"/>
        <v>0</v>
      </c>
      <c r="N66" s="5">
        <f t="shared" si="12"/>
        <v>0</v>
      </c>
      <c r="O66" s="3">
        <f t="shared" si="12"/>
        <v>0</v>
      </c>
      <c r="P66" s="4">
        <f t="shared" si="12"/>
        <v>-20550</v>
      </c>
      <c r="Q66" s="3">
        <f t="shared" si="12"/>
        <v>0</v>
      </c>
      <c r="R66" s="3">
        <f t="shared" si="12"/>
        <v>0</v>
      </c>
      <c r="S66" s="3">
        <f t="shared" si="12"/>
        <v>0</v>
      </c>
      <c r="T66" s="3">
        <f t="shared" si="12"/>
        <v>0</v>
      </c>
      <c r="U66" s="3">
        <f t="shared" si="12"/>
        <v>0</v>
      </c>
      <c r="V66" s="3">
        <f t="shared" si="12"/>
        <v>0</v>
      </c>
      <c r="W66" s="3">
        <f t="shared" si="12"/>
        <v>0</v>
      </c>
      <c r="X66" s="3">
        <f t="shared" si="12"/>
        <v>0</v>
      </c>
      <c r="Y66" s="3">
        <f t="shared" si="12"/>
        <v>0</v>
      </c>
      <c r="Z66" s="3">
        <f t="shared" si="12"/>
        <v>0</v>
      </c>
      <c r="AA66" s="3">
        <f t="shared" si="12"/>
        <v>0</v>
      </c>
      <c r="AB66" s="3">
        <f t="shared" si="12"/>
        <v>0</v>
      </c>
      <c r="AC66" s="4">
        <f t="shared" si="12"/>
        <v>0</v>
      </c>
      <c r="AD66" s="3">
        <f t="shared" si="12"/>
        <v>0</v>
      </c>
      <c r="AE66" s="3">
        <f t="shared" si="12"/>
        <v>0</v>
      </c>
      <c r="AF66" s="3">
        <f t="shared" si="12"/>
        <v>0</v>
      </c>
      <c r="AG66" s="3">
        <f t="shared" si="12"/>
        <v>0</v>
      </c>
      <c r="AH66" s="3">
        <f t="shared" si="12"/>
        <v>0</v>
      </c>
      <c r="AI66" s="3">
        <f t="shared" si="12"/>
        <v>0</v>
      </c>
      <c r="AJ66" s="3">
        <f t="shared" si="12"/>
        <v>0</v>
      </c>
      <c r="AK66" s="3">
        <f t="shared" si="12"/>
        <v>0</v>
      </c>
      <c r="AL66" s="3">
        <f t="shared" si="12"/>
        <v>0</v>
      </c>
      <c r="AM66" s="3">
        <f t="shared" si="12"/>
        <v>0</v>
      </c>
      <c r="AN66" s="3">
        <f t="shared" si="12"/>
        <v>0</v>
      </c>
      <c r="AO66" s="3">
        <f t="shared" si="12"/>
        <v>0</v>
      </c>
      <c r="AP66" s="4">
        <f t="shared" si="12"/>
        <v>0</v>
      </c>
    </row>
    <row r="67" spans="1:42" s="2" customFormat="1" x14ac:dyDescent="0.2">
      <c r="A67" s="72" t="s">
        <v>27</v>
      </c>
      <c r="B67" s="1"/>
      <c r="D67" s="3">
        <f t="shared" ref="D67:AP67" si="13">D40</f>
        <v>0</v>
      </c>
      <c r="E67" s="3">
        <f t="shared" si="13"/>
        <v>0</v>
      </c>
      <c r="F67" s="3">
        <f t="shared" si="13"/>
        <v>0</v>
      </c>
      <c r="G67" s="3">
        <f t="shared" si="13"/>
        <v>-1123.9000000000001</v>
      </c>
      <c r="H67" s="3">
        <f t="shared" si="13"/>
        <v>-3704.92</v>
      </c>
      <c r="I67" s="3">
        <f t="shared" si="13"/>
        <v>-1163.2199999999998</v>
      </c>
      <c r="J67" s="3">
        <f t="shared" si="13"/>
        <v>-1212.52</v>
      </c>
      <c r="K67" s="3">
        <f t="shared" si="13"/>
        <v>-1274.27</v>
      </c>
      <c r="L67" s="3">
        <f t="shared" si="13"/>
        <v>-1243.5500000000002</v>
      </c>
      <c r="M67" s="3">
        <f t="shared" si="13"/>
        <v>-1094</v>
      </c>
      <c r="N67" s="5">
        <f t="shared" si="13"/>
        <v>0</v>
      </c>
      <c r="O67" s="3">
        <f t="shared" si="13"/>
        <v>0</v>
      </c>
      <c r="P67" s="4">
        <f t="shared" si="13"/>
        <v>-10816.380000000001</v>
      </c>
      <c r="Q67" s="3">
        <f t="shared" si="13"/>
        <v>0</v>
      </c>
      <c r="R67" s="3">
        <f t="shared" si="13"/>
        <v>0</v>
      </c>
      <c r="S67" s="3">
        <f t="shared" si="13"/>
        <v>0</v>
      </c>
      <c r="T67" s="3">
        <f t="shared" si="13"/>
        <v>0</v>
      </c>
      <c r="U67" s="3">
        <f t="shared" si="13"/>
        <v>0</v>
      </c>
      <c r="V67" s="3">
        <f t="shared" si="13"/>
        <v>0</v>
      </c>
      <c r="W67" s="3">
        <f t="shared" si="13"/>
        <v>0</v>
      </c>
      <c r="X67" s="3">
        <f t="shared" si="13"/>
        <v>0</v>
      </c>
      <c r="Y67" s="3">
        <f t="shared" si="13"/>
        <v>0</v>
      </c>
      <c r="Z67" s="3">
        <f t="shared" si="13"/>
        <v>0</v>
      </c>
      <c r="AA67" s="3">
        <f t="shared" si="13"/>
        <v>0</v>
      </c>
      <c r="AB67" s="3">
        <f t="shared" si="13"/>
        <v>0</v>
      </c>
      <c r="AC67" s="4">
        <f t="shared" si="13"/>
        <v>0</v>
      </c>
      <c r="AD67" s="3">
        <f t="shared" si="13"/>
        <v>0</v>
      </c>
      <c r="AE67" s="3">
        <f t="shared" si="13"/>
        <v>0</v>
      </c>
      <c r="AF67" s="3">
        <f t="shared" si="13"/>
        <v>0</v>
      </c>
      <c r="AG67" s="3">
        <f t="shared" si="13"/>
        <v>0</v>
      </c>
      <c r="AH67" s="3">
        <f t="shared" si="13"/>
        <v>0</v>
      </c>
      <c r="AI67" s="3">
        <f t="shared" si="13"/>
        <v>0</v>
      </c>
      <c r="AJ67" s="3">
        <f t="shared" si="13"/>
        <v>0</v>
      </c>
      <c r="AK67" s="3">
        <f t="shared" si="13"/>
        <v>0</v>
      </c>
      <c r="AL67" s="3">
        <f t="shared" si="13"/>
        <v>0</v>
      </c>
      <c r="AM67" s="3">
        <f t="shared" si="13"/>
        <v>0</v>
      </c>
      <c r="AN67" s="3">
        <f t="shared" si="13"/>
        <v>0</v>
      </c>
      <c r="AO67" s="3">
        <f t="shared" si="13"/>
        <v>0</v>
      </c>
      <c r="AP67" s="4">
        <f t="shared" si="13"/>
        <v>0</v>
      </c>
    </row>
    <row r="68" spans="1:42" s="2" customFormat="1" x14ac:dyDescent="0.2">
      <c r="A68" s="72" t="s">
        <v>45</v>
      </c>
      <c r="B68" s="1"/>
      <c r="D68" s="3">
        <f t="shared" ref="D68:AP68" si="14">D45</f>
        <v>0</v>
      </c>
      <c r="E68" s="3">
        <f t="shared" si="14"/>
        <v>0</v>
      </c>
      <c r="F68" s="3">
        <f t="shared" si="14"/>
        <v>0</v>
      </c>
      <c r="G68" s="3">
        <f t="shared" si="14"/>
        <v>-1000</v>
      </c>
      <c r="H68" s="3">
        <f t="shared" si="14"/>
        <v>-1000</v>
      </c>
      <c r="I68" s="3">
        <f t="shared" si="14"/>
        <v>-1000</v>
      </c>
      <c r="J68" s="3">
        <f t="shared" si="14"/>
        <v>-1000</v>
      </c>
      <c r="K68" s="3">
        <f t="shared" si="14"/>
        <v>-1000</v>
      </c>
      <c r="L68" s="3">
        <f t="shared" si="14"/>
        <v>-1000</v>
      </c>
      <c r="M68" s="3">
        <f t="shared" si="14"/>
        <v>-1000</v>
      </c>
      <c r="N68" s="5">
        <f t="shared" si="14"/>
        <v>0</v>
      </c>
      <c r="O68" s="3">
        <f t="shared" si="14"/>
        <v>0</v>
      </c>
      <c r="P68" s="4">
        <f t="shared" si="14"/>
        <v>-7000</v>
      </c>
      <c r="Q68" s="3">
        <f t="shared" si="14"/>
        <v>0</v>
      </c>
      <c r="R68" s="3">
        <f t="shared" si="14"/>
        <v>0</v>
      </c>
      <c r="S68" s="3">
        <f t="shared" si="14"/>
        <v>0</v>
      </c>
      <c r="T68" s="3">
        <f t="shared" si="14"/>
        <v>0</v>
      </c>
      <c r="U68" s="3">
        <f t="shared" si="14"/>
        <v>0</v>
      </c>
      <c r="V68" s="3">
        <f t="shared" si="14"/>
        <v>0</v>
      </c>
      <c r="W68" s="3">
        <f t="shared" si="14"/>
        <v>0</v>
      </c>
      <c r="X68" s="3">
        <f t="shared" si="14"/>
        <v>0</v>
      </c>
      <c r="Y68" s="3">
        <f t="shared" si="14"/>
        <v>0</v>
      </c>
      <c r="Z68" s="3">
        <f t="shared" si="14"/>
        <v>0</v>
      </c>
      <c r="AA68" s="3">
        <f t="shared" si="14"/>
        <v>0</v>
      </c>
      <c r="AB68" s="3">
        <f t="shared" si="14"/>
        <v>0</v>
      </c>
      <c r="AC68" s="4">
        <f t="shared" si="14"/>
        <v>0</v>
      </c>
      <c r="AD68" s="3">
        <f t="shared" si="14"/>
        <v>0</v>
      </c>
      <c r="AE68" s="3">
        <f t="shared" si="14"/>
        <v>0</v>
      </c>
      <c r="AF68" s="3">
        <f t="shared" si="14"/>
        <v>0</v>
      </c>
      <c r="AG68" s="3">
        <f t="shared" si="14"/>
        <v>0</v>
      </c>
      <c r="AH68" s="3">
        <f t="shared" si="14"/>
        <v>0</v>
      </c>
      <c r="AI68" s="3">
        <f t="shared" si="14"/>
        <v>0</v>
      </c>
      <c r="AJ68" s="3">
        <f t="shared" si="14"/>
        <v>0</v>
      </c>
      <c r="AK68" s="3">
        <f t="shared" si="14"/>
        <v>0</v>
      </c>
      <c r="AL68" s="3">
        <f t="shared" si="14"/>
        <v>0</v>
      </c>
      <c r="AM68" s="3">
        <f t="shared" si="14"/>
        <v>0</v>
      </c>
      <c r="AN68" s="3">
        <f t="shared" si="14"/>
        <v>0</v>
      </c>
      <c r="AO68" s="3">
        <f t="shared" si="14"/>
        <v>0</v>
      </c>
      <c r="AP68" s="4">
        <f t="shared" si="14"/>
        <v>0</v>
      </c>
    </row>
    <row r="69" spans="1:42" s="2" customFormat="1" x14ac:dyDescent="0.2">
      <c r="A69" s="72" t="s">
        <v>48</v>
      </c>
      <c r="B69" s="1"/>
      <c r="D69" s="3">
        <f t="shared" ref="D69:AP69" si="15">D49</f>
        <v>0</v>
      </c>
      <c r="E69" s="3">
        <f t="shared" si="15"/>
        <v>0</v>
      </c>
      <c r="F69" s="3">
        <f t="shared" si="15"/>
        <v>0</v>
      </c>
      <c r="G69" s="3">
        <f t="shared" si="15"/>
        <v>0</v>
      </c>
      <c r="H69" s="3">
        <f t="shared" si="15"/>
        <v>0</v>
      </c>
      <c r="I69" s="3">
        <f t="shared" si="15"/>
        <v>0</v>
      </c>
      <c r="J69" s="3">
        <f t="shared" si="15"/>
        <v>0</v>
      </c>
      <c r="K69" s="3">
        <f t="shared" si="15"/>
        <v>0</v>
      </c>
      <c r="L69" s="3">
        <f t="shared" si="15"/>
        <v>0</v>
      </c>
      <c r="M69" s="3">
        <f t="shared" si="15"/>
        <v>0</v>
      </c>
      <c r="N69" s="5">
        <f t="shared" si="15"/>
        <v>0</v>
      </c>
      <c r="O69" s="3">
        <f t="shared" si="15"/>
        <v>0</v>
      </c>
      <c r="P69" s="4">
        <f t="shared" si="15"/>
        <v>0</v>
      </c>
      <c r="Q69" s="3">
        <f t="shared" si="15"/>
        <v>0</v>
      </c>
      <c r="R69" s="3">
        <f t="shared" si="15"/>
        <v>0</v>
      </c>
      <c r="S69" s="3">
        <f t="shared" si="15"/>
        <v>0</v>
      </c>
      <c r="T69" s="3">
        <f t="shared" si="15"/>
        <v>0</v>
      </c>
      <c r="U69" s="3">
        <f t="shared" si="15"/>
        <v>0</v>
      </c>
      <c r="V69" s="3">
        <f t="shared" si="15"/>
        <v>0</v>
      </c>
      <c r="W69" s="3">
        <f t="shared" si="15"/>
        <v>0</v>
      </c>
      <c r="X69" s="3">
        <f t="shared" si="15"/>
        <v>0</v>
      </c>
      <c r="Y69" s="3">
        <f t="shared" si="15"/>
        <v>0</v>
      </c>
      <c r="Z69" s="3">
        <f t="shared" si="15"/>
        <v>0</v>
      </c>
      <c r="AA69" s="3">
        <f t="shared" si="15"/>
        <v>0</v>
      </c>
      <c r="AB69" s="3">
        <f t="shared" si="15"/>
        <v>0</v>
      </c>
      <c r="AC69" s="4">
        <f t="shared" si="15"/>
        <v>0</v>
      </c>
      <c r="AD69" s="3">
        <f t="shared" si="15"/>
        <v>0</v>
      </c>
      <c r="AE69" s="3">
        <f t="shared" si="15"/>
        <v>0</v>
      </c>
      <c r="AF69" s="3">
        <f t="shared" si="15"/>
        <v>0</v>
      </c>
      <c r="AG69" s="3">
        <f t="shared" si="15"/>
        <v>0</v>
      </c>
      <c r="AH69" s="3">
        <f t="shared" si="15"/>
        <v>0</v>
      </c>
      <c r="AI69" s="3">
        <f t="shared" si="15"/>
        <v>0</v>
      </c>
      <c r="AJ69" s="3">
        <f t="shared" si="15"/>
        <v>0</v>
      </c>
      <c r="AK69" s="3">
        <f t="shared" si="15"/>
        <v>0</v>
      </c>
      <c r="AL69" s="3">
        <f t="shared" si="15"/>
        <v>0</v>
      </c>
      <c r="AM69" s="3">
        <f t="shared" si="15"/>
        <v>0</v>
      </c>
      <c r="AN69" s="3">
        <f t="shared" si="15"/>
        <v>0</v>
      </c>
      <c r="AO69" s="3">
        <f t="shared" si="15"/>
        <v>0</v>
      </c>
      <c r="AP69" s="4">
        <f t="shared" si="15"/>
        <v>0</v>
      </c>
    </row>
    <row r="70" spans="1:42" s="2" customFormat="1" x14ac:dyDescent="0.2">
      <c r="A70" s="72" t="s">
        <v>50</v>
      </c>
      <c r="B70" s="1"/>
      <c r="D70" s="3">
        <f t="shared" ref="D70:AP70" si="16">D53</f>
        <v>0</v>
      </c>
      <c r="E70" s="3">
        <f t="shared" si="16"/>
        <v>0</v>
      </c>
      <c r="F70" s="3">
        <f t="shared" si="16"/>
        <v>0</v>
      </c>
      <c r="G70" s="3">
        <f t="shared" si="16"/>
        <v>0</v>
      </c>
      <c r="H70" s="3">
        <f t="shared" si="16"/>
        <v>0</v>
      </c>
      <c r="I70" s="3">
        <f t="shared" si="16"/>
        <v>0</v>
      </c>
      <c r="J70" s="3">
        <f t="shared" si="16"/>
        <v>0</v>
      </c>
      <c r="K70" s="3">
        <f t="shared" si="16"/>
        <v>0</v>
      </c>
      <c r="L70" s="3">
        <f t="shared" si="16"/>
        <v>0</v>
      </c>
      <c r="M70" s="3">
        <f t="shared" si="16"/>
        <v>0</v>
      </c>
      <c r="N70" s="5">
        <f t="shared" si="16"/>
        <v>0</v>
      </c>
      <c r="O70" s="3">
        <f t="shared" si="16"/>
        <v>0</v>
      </c>
      <c r="P70" s="4">
        <f t="shared" si="16"/>
        <v>0</v>
      </c>
      <c r="Q70" s="3">
        <f t="shared" si="16"/>
        <v>0</v>
      </c>
      <c r="R70" s="3">
        <f t="shared" si="16"/>
        <v>0</v>
      </c>
      <c r="S70" s="3">
        <f t="shared" si="16"/>
        <v>0</v>
      </c>
      <c r="T70" s="3">
        <f t="shared" si="16"/>
        <v>0</v>
      </c>
      <c r="U70" s="3">
        <f t="shared" si="16"/>
        <v>0</v>
      </c>
      <c r="V70" s="3">
        <f t="shared" si="16"/>
        <v>0</v>
      </c>
      <c r="W70" s="3">
        <f t="shared" si="16"/>
        <v>0</v>
      </c>
      <c r="X70" s="3">
        <f t="shared" si="16"/>
        <v>0</v>
      </c>
      <c r="Y70" s="3">
        <f t="shared" si="16"/>
        <v>0</v>
      </c>
      <c r="Z70" s="3">
        <f t="shared" si="16"/>
        <v>0</v>
      </c>
      <c r="AA70" s="3">
        <f t="shared" si="16"/>
        <v>0</v>
      </c>
      <c r="AB70" s="3">
        <f t="shared" si="16"/>
        <v>0</v>
      </c>
      <c r="AC70" s="4">
        <f t="shared" si="16"/>
        <v>0</v>
      </c>
      <c r="AD70" s="3">
        <f t="shared" si="16"/>
        <v>0</v>
      </c>
      <c r="AE70" s="3">
        <f t="shared" si="16"/>
        <v>0</v>
      </c>
      <c r="AF70" s="3">
        <f t="shared" si="16"/>
        <v>0</v>
      </c>
      <c r="AG70" s="3">
        <f t="shared" si="16"/>
        <v>0</v>
      </c>
      <c r="AH70" s="3">
        <f t="shared" si="16"/>
        <v>0</v>
      </c>
      <c r="AI70" s="3">
        <f t="shared" si="16"/>
        <v>0</v>
      </c>
      <c r="AJ70" s="3">
        <f t="shared" si="16"/>
        <v>0</v>
      </c>
      <c r="AK70" s="3">
        <f t="shared" si="16"/>
        <v>0</v>
      </c>
      <c r="AL70" s="3">
        <f t="shared" si="16"/>
        <v>0</v>
      </c>
      <c r="AM70" s="3">
        <f t="shared" si="16"/>
        <v>0</v>
      </c>
      <c r="AN70" s="3">
        <f t="shared" si="16"/>
        <v>0</v>
      </c>
      <c r="AO70" s="3">
        <f t="shared" si="16"/>
        <v>0</v>
      </c>
      <c r="AP70" s="4">
        <f t="shared" si="16"/>
        <v>0</v>
      </c>
    </row>
    <row r="71" spans="1:42" s="2" customFormat="1" x14ac:dyDescent="0.2">
      <c r="A71" s="72" t="s">
        <v>52</v>
      </c>
      <c r="B71" s="1"/>
      <c r="D71" s="3">
        <f t="shared" ref="D71:AP71" si="17">D57</f>
        <v>0</v>
      </c>
      <c r="E71" s="3">
        <f t="shared" si="17"/>
        <v>0</v>
      </c>
      <c r="F71" s="3">
        <f t="shared" si="17"/>
        <v>0</v>
      </c>
      <c r="G71" s="3">
        <f t="shared" si="17"/>
        <v>0</v>
      </c>
      <c r="H71" s="3">
        <f t="shared" si="17"/>
        <v>0</v>
      </c>
      <c r="I71" s="3">
        <f t="shared" si="17"/>
        <v>0</v>
      </c>
      <c r="J71" s="3">
        <f t="shared" si="17"/>
        <v>0</v>
      </c>
      <c r="K71" s="3">
        <f t="shared" si="17"/>
        <v>0</v>
      </c>
      <c r="L71" s="3">
        <f t="shared" si="17"/>
        <v>0</v>
      </c>
      <c r="M71" s="3">
        <f t="shared" si="17"/>
        <v>0</v>
      </c>
      <c r="N71" s="5">
        <f t="shared" si="17"/>
        <v>0</v>
      </c>
      <c r="O71" s="3">
        <f t="shared" si="17"/>
        <v>0</v>
      </c>
      <c r="P71" s="4">
        <f t="shared" si="17"/>
        <v>0</v>
      </c>
      <c r="Q71" s="3">
        <f t="shared" si="17"/>
        <v>0</v>
      </c>
      <c r="R71" s="3">
        <f t="shared" si="17"/>
        <v>0</v>
      </c>
      <c r="S71" s="3">
        <f t="shared" si="17"/>
        <v>0</v>
      </c>
      <c r="T71" s="3">
        <f t="shared" si="17"/>
        <v>0</v>
      </c>
      <c r="U71" s="3">
        <f t="shared" si="17"/>
        <v>0</v>
      </c>
      <c r="V71" s="3">
        <f t="shared" si="17"/>
        <v>0</v>
      </c>
      <c r="W71" s="3">
        <f t="shared" si="17"/>
        <v>0</v>
      </c>
      <c r="X71" s="3">
        <f t="shared" si="17"/>
        <v>0</v>
      </c>
      <c r="Y71" s="3">
        <f t="shared" si="17"/>
        <v>0</v>
      </c>
      <c r="Z71" s="3">
        <f t="shared" si="17"/>
        <v>0</v>
      </c>
      <c r="AA71" s="3">
        <f t="shared" si="17"/>
        <v>0</v>
      </c>
      <c r="AB71" s="3">
        <f t="shared" si="17"/>
        <v>0</v>
      </c>
      <c r="AC71" s="4">
        <f t="shared" si="17"/>
        <v>0</v>
      </c>
      <c r="AD71" s="3">
        <f t="shared" si="17"/>
        <v>0</v>
      </c>
      <c r="AE71" s="3">
        <f t="shared" si="17"/>
        <v>0</v>
      </c>
      <c r="AF71" s="3">
        <f t="shared" si="17"/>
        <v>0</v>
      </c>
      <c r="AG71" s="3">
        <f t="shared" si="17"/>
        <v>0</v>
      </c>
      <c r="AH71" s="3">
        <f t="shared" si="17"/>
        <v>0</v>
      </c>
      <c r="AI71" s="3">
        <f t="shared" si="17"/>
        <v>0</v>
      </c>
      <c r="AJ71" s="3">
        <f t="shared" si="17"/>
        <v>0</v>
      </c>
      <c r="AK71" s="3">
        <f t="shared" si="17"/>
        <v>0</v>
      </c>
      <c r="AL71" s="3">
        <f t="shared" si="17"/>
        <v>0</v>
      </c>
      <c r="AM71" s="3">
        <f t="shared" si="17"/>
        <v>0</v>
      </c>
      <c r="AN71" s="3">
        <f t="shared" si="17"/>
        <v>0</v>
      </c>
      <c r="AO71" s="3">
        <f t="shared" si="17"/>
        <v>0</v>
      </c>
      <c r="AP71" s="4">
        <f t="shared" si="17"/>
        <v>0</v>
      </c>
    </row>
    <row r="72" spans="1:42" s="2" customFormat="1" x14ac:dyDescent="0.2">
      <c r="A72" s="72" t="s">
        <v>78</v>
      </c>
      <c r="B72" s="1"/>
      <c r="D72" s="3">
        <f t="shared" ref="D72:AP72" si="18">D62</f>
        <v>0</v>
      </c>
      <c r="E72" s="3">
        <f t="shared" si="18"/>
        <v>0</v>
      </c>
      <c r="F72" s="3">
        <f t="shared" si="18"/>
        <v>0</v>
      </c>
      <c r="G72" s="3">
        <f t="shared" si="18"/>
        <v>35000</v>
      </c>
      <c r="H72" s="3">
        <f t="shared" si="18"/>
        <v>-105</v>
      </c>
      <c r="I72" s="3">
        <f t="shared" si="18"/>
        <v>-105</v>
      </c>
      <c r="J72" s="3">
        <f t="shared" si="18"/>
        <v>-105</v>
      </c>
      <c r="K72" s="3">
        <f t="shared" si="18"/>
        <v>-105</v>
      </c>
      <c r="L72" s="3">
        <f t="shared" si="18"/>
        <v>-105</v>
      </c>
      <c r="M72" s="3">
        <f t="shared" si="18"/>
        <v>-105</v>
      </c>
      <c r="N72" s="5">
        <f t="shared" si="18"/>
        <v>0</v>
      </c>
      <c r="O72" s="3">
        <f t="shared" si="18"/>
        <v>0</v>
      </c>
      <c r="P72" s="4">
        <f t="shared" si="18"/>
        <v>34370</v>
      </c>
      <c r="Q72" s="3">
        <f t="shared" si="18"/>
        <v>0</v>
      </c>
      <c r="R72" s="3">
        <f t="shared" si="18"/>
        <v>0</v>
      </c>
      <c r="S72" s="3">
        <f t="shared" si="18"/>
        <v>0</v>
      </c>
      <c r="T72" s="3">
        <f t="shared" si="18"/>
        <v>0</v>
      </c>
      <c r="U72" s="3">
        <f t="shared" si="18"/>
        <v>0</v>
      </c>
      <c r="V72" s="3">
        <f t="shared" si="18"/>
        <v>0</v>
      </c>
      <c r="W72" s="3">
        <f t="shared" si="18"/>
        <v>0</v>
      </c>
      <c r="X72" s="3">
        <f t="shared" si="18"/>
        <v>0</v>
      </c>
      <c r="Y72" s="3">
        <f t="shared" si="18"/>
        <v>0</v>
      </c>
      <c r="Z72" s="3">
        <f t="shared" si="18"/>
        <v>0</v>
      </c>
      <c r="AA72" s="3">
        <f t="shared" si="18"/>
        <v>0</v>
      </c>
      <c r="AB72" s="3">
        <f t="shared" si="18"/>
        <v>0</v>
      </c>
      <c r="AC72" s="4">
        <f t="shared" si="18"/>
        <v>0</v>
      </c>
      <c r="AD72" s="3">
        <f t="shared" si="18"/>
        <v>0</v>
      </c>
      <c r="AE72" s="3">
        <f t="shared" si="18"/>
        <v>0</v>
      </c>
      <c r="AF72" s="3">
        <f t="shared" si="18"/>
        <v>0</v>
      </c>
      <c r="AG72" s="3">
        <f t="shared" si="18"/>
        <v>0</v>
      </c>
      <c r="AH72" s="3">
        <f t="shared" si="18"/>
        <v>0</v>
      </c>
      <c r="AI72" s="3">
        <f t="shared" si="18"/>
        <v>0</v>
      </c>
      <c r="AJ72" s="3">
        <f t="shared" si="18"/>
        <v>0</v>
      </c>
      <c r="AK72" s="3">
        <f t="shared" si="18"/>
        <v>0</v>
      </c>
      <c r="AL72" s="3">
        <f t="shared" si="18"/>
        <v>0</v>
      </c>
      <c r="AM72" s="3">
        <f t="shared" si="18"/>
        <v>0</v>
      </c>
      <c r="AN72" s="3">
        <f t="shared" si="18"/>
        <v>0</v>
      </c>
      <c r="AO72" s="3">
        <f t="shared" si="18"/>
        <v>0</v>
      </c>
      <c r="AP72" s="4">
        <f t="shared" si="18"/>
        <v>0</v>
      </c>
    </row>
    <row r="73" spans="1:42" s="38" customFormat="1" ht="12" thickBot="1" x14ac:dyDescent="0.25">
      <c r="A73" s="77" t="s">
        <v>54</v>
      </c>
      <c r="B73" s="39"/>
      <c r="D73" s="40">
        <f t="shared" ref="D73:AP73" si="19">SUM(D65:D72)</f>
        <v>0</v>
      </c>
      <c r="E73" s="40">
        <f t="shared" si="19"/>
        <v>0</v>
      </c>
      <c r="F73" s="40">
        <f t="shared" si="19"/>
        <v>0</v>
      </c>
      <c r="G73" s="40">
        <f t="shared" si="19"/>
        <v>34897.769999999997</v>
      </c>
      <c r="H73" s="40">
        <f t="shared" si="19"/>
        <v>-2888.9</v>
      </c>
      <c r="I73" s="40">
        <f t="shared" si="19"/>
        <v>2151.1600000000012</v>
      </c>
      <c r="J73" s="40">
        <f t="shared" si="19"/>
        <v>-762.7800000000002</v>
      </c>
      <c r="K73" s="40">
        <f t="shared" si="19"/>
        <v>-493.05999999999995</v>
      </c>
      <c r="L73" s="40">
        <f t="shared" si="19"/>
        <v>-937.72000000000025</v>
      </c>
      <c r="M73" s="40">
        <f t="shared" si="19"/>
        <v>-1891.3</v>
      </c>
      <c r="N73" s="42">
        <f t="shared" si="19"/>
        <v>0</v>
      </c>
      <c r="O73" s="40">
        <f t="shared" si="19"/>
        <v>0</v>
      </c>
      <c r="P73" s="41">
        <f t="shared" si="19"/>
        <v>30075.169999999995</v>
      </c>
      <c r="Q73" s="40">
        <f t="shared" si="19"/>
        <v>0</v>
      </c>
      <c r="R73" s="40">
        <f t="shared" si="19"/>
        <v>0</v>
      </c>
      <c r="S73" s="40">
        <f t="shared" si="19"/>
        <v>0</v>
      </c>
      <c r="T73" s="40">
        <f t="shared" si="19"/>
        <v>0</v>
      </c>
      <c r="U73" s="40">
        <f t="shared" si="19"/>
        <v>0</v>
      </c>
      <c r="V73" s="40">
        <f t="shared" si="19"/>
        <v>0</v>
      </c>
      <c r="W73" s="40">
        <f t="shared" si="19"/>
        <v>0</v>
      </c>
      <c r="X73" s="40">
        <f t="shared" si="19"/>
        <v>0</v>
      </c>
      <c r="Y73" s="40">
        <f t="shared" si="19"/>
        <v>0</v>
      </c>
      <c r="Z73" s="40">
        <f t="shared" si="19"/>
        <v>0</v>
      </c>
      <c r="AA73" s="40">
        <f t="shared" si="19"/>
        <v>0</v>
      </c>
      <c r="AB73" s="40">
        <f t="shared" si="19"/>
        <v>0</v>
      </c>
      <c r="AC73" s="41">
        <f t="shared" si="19"/>
        <v>0</v>
      </c>
      <c r="AD73" s="40">
        <f t="shared" si="19"/>
        <v>0</v>
      </c>
      <c r="AE73" s="40">
        <f t="shared" si="19"/>
        <v>0</v>
      </c>
      <c r="AF73" s="40">
        <f t="shared" si="19"/>
        <v>0</v>
      </c>
      <c r="AG73" s="40">
        <f t="shared" si="19"/>
        <v>0</v>
      </c>
      <c r="AH73" s="40">
        <f t="shared" si="19"/>
        <v>0</v>
      </c>
      <c r="AI73" s="40">
        <f t="shared" si="19"/>
        <v>0</v>
      </c>
      <c r="AJ73" s="40">
        <f t="shared" si="19"/>
        <v>0</v>
      </c>
      <c r="AK73" s="40">
        <f t="shared" si="19"/>
        <v>0</v>
      </c>
      <c r="AL73" s="40">
        <f t="shared" si="19"/>
        <v>0</v>
      </c>
      <c r="AM73" s="40">
        <f t="shared" si="19"/>
        <v>0</v>
      </c>
      <c r="AN73" s="40">
        <f t="shared" si="19"/>
        <v>0</v>
      </c>
      <c r="AO73" s="40">
        <f t="shared" si="19"/>
        <v>0</v>
      </c>
      <c r="AP73" s="41">
        <f t="shared" si="19"/>
        <v>0</v>
      </c>
    </row>
    <row r="74" spans="1:42" s="2" customFormat="1" ht="12.75" thickTop="1" thickBot="1" x14ac:dyDescent="0.25">
      <c r="A74" s="72"/>
      <c r="B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4"/>
    </row>
    <row r="75" spans="1:42" s="17" customFormat="1" x14ac:dyDescent="0.2">
      <c r="A75" s="71" t="s">
        <v>81</v>
      </c>
      <c r="B75" s="16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20"/>
      <c r="O75" s="18"/>
      <c r="P75" s="19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9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9"/>
    </row>
    <row r="76" spans="1:42" x14ac:dyDescent="0.2">
      <c r="A76" s="72">
        <v>701</v>
      </c>
      <c r="B76" s="1" t="s">
        <v>82</v>
      </c>
      <c r="D76" s="21">
        <v>0</v>
      </c>
      <c r="E76" s="21">
        <v>0</v>
      </c>
      <c r="F76" s="21">
        <v>0</v>
      </c>
      <c r="G76" s="21">
        <v>0</v>
      </c>
      <c r="H76" s="21">
        <v>2500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2">
        <v>0</v>
      </c>
      <c r="O76" s="21">
        <v>0</v>
      </c>
      <c r="P76" s="4">
        <f>SUM(D76:O76)</f>
        <v>2500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4">
        <f>SUM(Q76:AB76)</f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4">
        <f>SUM(AD76:AO76)</f>
        <v>0</v>
      </c>
    </row>
    <row r="77" spans="1:42" x14ac:dyDescent="0.2">
      <c r="A77" s="72">
        <v>700</v>
      </c>
      <c r="B77" s="1" t="s">
        <v>83</v>
      </c>
      <c r="D77" s="21">
        <v>0</v>
      </c>
      <c r="E77" s="21">
        <v>0</v>
      </c>
      <c r="F77" s="21">
        <v>0</v>
      </c>
      <c r="G77" s="21">
        <v>1250</v>
      </c>
      <c r="H77" s="21">
        <v>-250</v>
      </c>
      <c r="I77" s="21">
        <v>302</v>
      </c>
      <c r="J77" s="21">
        <v>-125</v>
      </c>
      <c r="K77" s="21">
        <v>1600</v>
      </c>
      <c r="L77" s="21">
        <v>-632.74</v>
      </c>
      <c r="M77" s="21">
        <v>135.26</v>
      </c>
      <c r="N77" s="22">
        <v>0</v>
      </c>
      <c r="O77" s="21">
        <v>0</v>
      </c>
      <c r="P77" s="4">
        <f>SUM(D77:O77)</f>
        <v>2279.5200000000004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4">
        <f>SUM(Q77:AB77)</f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4">
        <f>SUM(AD77:AO77)</f>
        <v>0</v>
      </c>
    </row>
    <row r="78" spans="1:42" s="24" customFormat="1" x14ac:dyDescent="0.2">
      <c r="A78" s="73" t="s">
        <v>18</v>
      </c>
      <c r="B78" s="25"/>
      <c r="C78" s="26" t="str">
        <f>"AS"</f>
        <v>AS</v>
      </c>
      <c r="D78" s="27">
        <f t="shared" ref="D78:AP78" si="20">SUM(D76:D77)</f>
        <v>0</v>
      </c>
      <c r="E78" s="27">
        <f t="shared" si="20"/>
        <v>0</v>
      </c>
      <c r="F78" s="27">
        <f t="shared" si="20"/>
        <v>0</v>
      </c>
      <c r="G78" s="27">
        <f t="shared" si="20"/>
        <v>1250</v>
      </c>
      <c r="H78" s="27">
        <f t="shared" si="20"/>
        <v>2250</v>
      </c>
      <c r="I78" s="27">
        <f t="shared" si="20"/>
        <v>302</v>
      </c>
      <c r="J78" s="27">
        <f t="shared" si="20"/>
        <v>-125</v>
      </c>
      <c r="K78" s="27">
        <f t="shared" si="20"/>
        <v>1600</v>
      </c>
      <c r="L78" s="27">
        <f t="shared" si="20"/>
        <v>-632.74</v>
      </c>
      <c r="M78" s="27">
        <f t="shared" si="20"/>
        <v>135.26</v>
      </c>
      <c r="N78" s="27">
        <f t="shared" si="20"/>
        <v>0</v>
      </c>
      <c r="O78" s="27">
        <f t="shared" si="20"/>
        <v>0</v>
      </c>
      <c r="P78" s="28">
        <f t="shared" si="20"/>
        <v>4779.5200000000004</v>
      </c>
      <c r="Q78" s="27">
        <f t="shared" si="20"/>
        <v>0</v>
      </c>
      <c r="R78" s="27">
        <f t="shared" si="20"/>
        <v>0</v>
      </c>
      <c r="S78" s="27">
        <f t="shared" si="20"/>
        <v>0</v>
      </c>
      <c r="T78" s="27">
        <f t="shared" si="20"/>
        <v>0</v>
      </c>
      <c r="U78" s="27">
        <f t="shared" si="20"/>
        <v>0</v>
      </c>
      <c r="V78" s="27">
        <f t="shared" si="20"/>
        <v>0</v>
      </c>
      <c r="W78" s="27">
        <f t="shared" si="20"/>
        <v>0</v>
      </c>
      <c r="X78" s="27">
        <f t="shared" si="20"/>
        <v>0</v>
      </c>
      <c r="Y78" s="27">
        <f t="shared" si="20"/>
        <v>0</v>
      </c>
      <c r="Z78" s="27">
        <f t="shared" si="20"/>
        <v>0</v>
      </c>
      <c r="AA78" s="27">
        <f t="shared" si="20"/>
        <v>0</v>
      </c>
      <c r="AB78" s="27">
        <f t="shared" si="20"/>
        <v>0</v>
      </c>
      <c r="AC78" s="28">
        <f t="shared" si="20"/>
        <v>0</v>
      </c>
      <c r="AD78" s="27">
        <f t="shared" si="20"/>
        <v>0</v>
      </c>
      <c r="AE78" s="27">
        <f t="shared" si="20"/>
        <v>0</v>
      </c>
      <c r="AF78" s="27">
        <f t="shared" si="20"/>
        <v>0</v>
      </c>
      <c r="AG78" s="27">
        <f t="shared" si="20"/>
        <v>0</v>
      </c>
      <c r="AH78" s="27">
        <f t="shared" si="20"/>
        <v>0</v>
      </c>
      <c r="AI78" s="27">
        <f t="shared" si="20"/>
        <v>0</v>
      </c>
      <c r="AJ78" s="27">
        <f t="shared" si="20"/>
        <v>0</v>
      </c>
      <c r="AK78" s="27">
        <f t="shared" si="20"/>
        <v>0</v>
      </c>
      <c r="AL78" s="27">
        <f t="shared" si="20"/>
        <v>0</v>
      </c>
      <c r="AM78" s="27">
        <f t="shared" si="20"/>
        <v>0</v>
      </c>
      <c r="AN78" s="27">
        <f t="shared" si="20"/>
        <v>0</v>
      </c>
      <c r="AO78" s="27">
        <f t="shared" si="20"/>
        <v>0</v>
      </c>
      <c r="AP78" s="28">
        <f t="shared" si="20"/>
        <v>0</v>
      </c>
    </row>
    <row r="79" spans="1:42" s="2" customFormat="1" ht="12" thickBot="1" x14ac:dyDescent="0.25">
      <c r="A79" s="72"/>
      <c r="B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4"/>
    </row>
    <row r="80" spans="1:42" s="17" customFormat="1" x14ac:dyDescent="0.2">
      <c r="A80" s="71" t="s">
        <v>84</v>
      </c>
      <c r="B80" s="16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20"/>
      <c r="O80" s="18"/>
      <c r="P80" s="19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9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9"/>
    </row>
    <row r="81" spans="1:42" x14ac:dyDescent="0.2">
      <c r="A81" s="72">
        <v>702</v>
      </c>
      <c r="B81" s="1" t="s">
        <v>85</v>
      </c>
      <c r="D81" s="21">
        <v>0</v>
      </c>
      <c r="E81" s="21">
        <v>0</v>
      </c>
      <c r="F81" s="21">
        <v>0</v>
      </c>
      <c r="G81" s="21">
        <v>35000</v>
      </c>
      <c r="H81" s="21">
        <v>-100</v>
      </c>
      <c r="I81" s="21">
        <v>-100</v>
      </c>
      <c r="J81" s="21">
        <v>-100</v>
      </c>
      <c r="K81" s="21">
        <v>-100</v>
      </c>
      <c r="L81" s="21">
        <v>-100</v>
      </c>
      <c r="M81" s="21">
        <v>-100</v>
      </c>
      <c r="N81" s="22">
        <v>0</v>
      </c>
      <c r="O81" s="21">
        <v>0</v>
      </c>
      <c r="P81" s="4">
        <f>SUM(D81:O81)</f>
        <v>34400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4">
        <f>SUM(Q81:AB81)</f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4">
        <f>SUM(AD81:AO81)</f>
        <v>0</v>
      </c>
    </row>
    <row r="82" spans="1:42" x14ac:dyDescent="0.2">
      <c r="A82" s="72">
        <v>703</v>
      </c>
      <c r="B82" s="1" t="s">
        <v>100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2">
        <v>0</v>
      </c>
      <c r="O82" s="21">
        <v>0</v>
      </c>
      <c r="P82" s="4">
        <f>SUM(D82:O82)</f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4">
        <f>SUM(Q82:AB82)</f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4">
        <f>SUM(AD82:AO82)</f>
        <v>0</v>
      </c>
    </row>
    <row r="83" spans="1:42" s="29" customFormat="1" x14ac:dyDescent="0.2">
      <c r="A83" s="74" t="s">
        <v>18</v>
      </c>
      <c r="B83" s="30"/>
      <c r="C83" s="31" t="str">
        <f>"LI"</f>
        <v>LI</v>
      </c>
      <c r="D83" s="32">
        <f t="shared" ref="D83:AP83" si="21">SUM(D81:D82)*-1</f>
        <v>0</v>
      </c>
      <c r="E83" s="32">
        <f t="shared" si="21"/>
        <v>0</v>
      </c>
      <c r="F83" s="32">
        <f t="shared" si="21"/>
        <v>0</v>
      </c>
      <c r="G83" s="32">
        <f t="shared" si="21"/>
        <v>-35000</v>
      </c>
      <c r="H83" s="32">
        <f t="shared" si="21"/>
        <v>100</v>
      </c>
      <c r="I83" s="32">
        <f t="shared" si="21"/>
        <v>100</v>
      </c>
      <c r="J83" s="32">
        <f t="shared" si="21"/>
        <v>100</v>
      </c>
      <c r="K83" s="32">
        <f t="shared" si="21"/>
        <v>100</v>
      </c>
      <c r="L83" s="32">
        <f t="shared" si="21"/>
        <v>100</v>
      </c>
      <c r="M83" s="32">
        <f t="shared" si="21"/>
        <v>100</v>
      </c>
      <c r="N83" s="32">
        <f t="shared" si="21"/>
        <v>0</v>
      </c>
      <c r="O83" s="32">
        <f t="shared" si="21"/>
        <v>0</v>
      </c>
      <c r="P83" s="33">
        <f t="shared" si="21"/>
        <v>-34400</v>
      </c>
      <c r="Q83" s="32">
        <f t="shared" si="21"/>
        <v>0</v>
      </c>
      <c r="R83" s="32">
        <f t="shared" si="21"/>
        <v>0</v>
      </c>
      <c r="S83" s="32">
        <f t="shared" si="21"/>
        <v>0</v>
      </c>
      <c r="T83" s="32">
        <f t="shared" si="21"/>
        <v>0</v>
      </c>
      <c r="U83" s="32">
        <f t="shared" si="21"/>
        <v>0</v>
      </c>
      <c r="V83" s="32">
        <f t="shared" si="21"/>
        <v>0</v>
      </c>
      <c r="W83" s="32">
        <f t="shared" si="21"/>
        <v>0</v>
      </c>
      <c r="X83" s="32">
        <f t="shared" si="21"/>
        <v>0</v>
      </c>
      <c r="Y83" s="32">
        <f t="shared" si="21"/>
        <v>0</v>
      </c>
      <c r="Z83" s="32">
        <f t="shared" si="21"/>
        <v>0</v>
      </c>
      <c r="AA83" s="32">
        <f t="shared" si="21"/>
        <v>0</v>
      </c>
      <c r="AB83" s="32">
        <f t="shared" si="21"/>
        <v>0</v>
      </c>
      <c r="AC83" s="33">
        <f t="shared" si="21"/>
        <v>0</v>
      </c>
      <c r="AD83" s="32">
        <f t="shared" si="21"/>
        <v>0</v>
      </c>
      <c r="AE83" s="32">
        <f t="shared" si="21"/>
        <v>0</v>
      </c>
      <c r="AF83" s="32">
        <f t="shared" si="21"/>
        <v>0</v>
      </c>
      <c r="AG83" s="32">
        <f t="shared" si="21"/>
        <v>0</v>
      </c>
      <c r="AH83" s="32">
        <f t="shared" si="21"/>
        <v>0</v>
      </c>
      <c r="AI83" s="32">
        <f t="shared" si="21"/>
        <v>0</v>
      </c>
      <c r="AJ83" s="32">
        <f t="shared" si="21"/>
        <v>0</v>
      </c>
      <c r="AK83" s="32">
        <f t="shared" si="21"/>
        <v>0</v>
      </c>
      <c r="AL83" s="32">
        <f t="shared" si="21"/>
        <v>0</v>
      </c>
      <c r="AM83" s="32">
        <f t="shared" si="21"/>
        <v>0</v>
      </c>
      <c r="AN83" s="32">
        <f t="shared" si="21"/>
        <v>0</v>
      </c>
      <c r="AO83" s="32">
        <f t="shared" si="21"/>
        <v>0</v>
      </c>
      <c r="AP83" s="33">
        <f t="shared" si="21"/>
        <v>0</v>
      </c>
    </row>
    <row r="85" spans="1:42" s="34" customFormat="1" x14ac:dyDescent="0.2">
      <c r="A85" s="76" t="s">
        <v>53</v>
      </c>
      <c r="B85" s="35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7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7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7"/>
    </row>
    <row r="86" spans="1:42" s="2" customFormat="1" x14ac:dyDescent="0.2">
      <c r="A86" s="72" t="s">
        <v>81</v>
      </c>
      <c r="B86" s="1"/>
      <c r="D86" s="3">
        <f t="shared" ref="D86:AP86" si="22">D78</f>
        <v>0</v>
      </c>
      <c r="E86" s="3">
        <f t="shared" si="22"/>
        <v>0</v>
      </c>
      <c r="F86" s="3">
        <f t="shared" si="22"/>
        <v>0</v>
      </c>
      <c r="G86" s="3">
        <f t="shared" si="22"/>
        <v>1250</v>
      </c>
      <c r="H86" s="3">
        <f t="shared" si="22"/>
        <v>2250</v>
      </c>
      <c r="I86" s="3">
        <f t="shared" si="22"/>
        <v>302</v>
      </c>
      <c r="J86" s="3">
        <f t="shared" si="22"/>
        <v>-125</v>
      </c>
      <c r="K86" s="3">
        <f t="shared" si="22"/>
        <v>1600</v>
      </c>
      <c r="L86" s="3">
        <f t="shared" si="22"/>
        <v>-632.74</v>
      </c>
      <c r="M86" s="3">
        <f t="shared" si="22"/>
        <v>135.26</v>
      </c>
      <c r="N86" s="5">
        <f t="shared" si="22"/>
        <v>0</v>
      </c>
      <c r="O86" s="3">
        <f t="shared" si="22"/>
        <v>0</v>
      </c>
      <c r="P86" s="4">
        <f t="shared" si="22"/>
        <v>4779.5200000000004</v>
      </c>
      <c r="Q86" s="3">
        <f t="shared" si="22"/>
        <v>0</v>
      </c>
      <c r="R86" s="3">
        <f t="shared" si="22"/>
        <v>0</v>
      </c>
      <c r="S86" s="3">
        <f t="shared" si="22"/>
        <v>0</v>
      </c>
      <c r="T86" s="3">
        <f t="shared" si="22"/>
        <v>0</v>
      </c>
      <c r="U86" s="3">
        <f t="shared" si="22"/>
        <v>0</v>
      </c>
      <c r="V86" s="3">
        <f t="shared" si="22"/>
        <v>0</v>
      </c>
      <c r="W86" s="3">
        <f t="shared" si="22"/>
        <v>0</v>
      </c>
      <c r="X86" s="3">
        <f t="shared" si="22"/>
        <v>0</v>
      </c>
      <c r="Y86" s="3">
        <f t="shared" si="22"/>
        <v>0</v>
      </c>
      <c r="Z86" s="3">
        <f t="shared" si="22"/>
        <v>0</v>
      </c>
      <c r="AA86" s="3">
        <f t="shared" si="22"/>
        <v>0</v>
      </c>
      <c r="AB86" s="3">
        <f t="shared" si="22"/>
        <v>0</v>
      </c>
      <c r="AC86" s="4">
        <f t="shared" si="22"/>
        <v>0</v>
      </c>
      <c r="AD86" s="3">
        <f t="shared" si="22"/>
        <v>0</v>
      </c>
      <c r="AE86" s="3">
        <f t="shared" si="22"/>
        <v>0</v>
      </c>
      <c r="AF86" s="3">
        <f t="shared" si="22"/>
        <v>0</v>
      </c>
      <c r="AG86" s="3">
        <f t="shared" si="22"/>
        <v>0</v>
      </c>
      <c r="AH86" s="3">
        <f t="shared" si="22"/>
        <v>0</v>
      </c>
      <c r="AI86" s="3">
        <f t="shared" si="22"/>
        <v>0</v>
      </c>
      <c r="AJ86" s="3">
        <f t="shared" si="22"/>
        <v>0</v>
      </c>
      <c r="AK86" s="3">
        <f t="shared" si="22"/>
        <v>0</v>
      </c>
      <c r="AL86" s="3">
        <f t="shared" si="22"/>
        <v>0</v>
      </c>
      <c r="AM86" s="3">
        <f t="shared" si="22"/>
        <v>0</v>
      </c>
      <c r="AN86" s="3">
        <f t="shared" si="22"/>
        <v>0</v>
      </c>
      <c r="AO86" s="3">
        <f t="shared" si="22"/>
        <v>0</v>
      </c>
      <c r="AP86" s="4">
        <f t="shared" si="22"/>
        <v>0</v>
      </c>
    </row>
    <row r="87" spans="1:42" s="2" customFormat="1" x14ac:dyDescent="0.2">
      <c r="A87" s="72" t="s">
        <v>84</v>
      </c>
      <c r="B87" s="1"/>
      <c r="D87" s="3">
        <f t="shared" ref="D87:AP87" si="23">D83</f>
        <v>0</v>
      </c>
      <c r="E87" s="3">
        <f t="shared" si="23"/>
        <v>0</v>
      </c>
      <c r="F87" s="3">
        <f t="shared" si="23"/>
        <v>0</v>
      </c>
      <c r="G87" s="3">
        <f t="shared" si="23"/>
        <v>-35000</v>
      </c>
      <c r="H87" s="3">
        <f t="shared" si="23"/>
        <v>100</v>
      </c>
      <c r="I87" s="3">
        <f t="shared" si="23"/>
        <v>100</v>
      </c>
      <c r="J87" s="3">
        <f t="shared" si="23"/>
        <v>100</v>
      </c>
      <c r="K87" s="3">
        <f t="shared" si="23"/>
        <v>100</v>
      </c>
      <c r="L87" s="3">
        <f t="shared" si="23"/>
        <v>100</v>
      </c>
      <c r="M87" s="3">
        <f t="shared" si="23"/>
        <v>100</v>
      </c>
      <c r="N87" s="5">
        <f t="shared" si="23"/>
        <v>0</v>
      </c>
      <c r="O87" s="3">
        <f t="shared" si="23"/>
        <v>0</v>
      </c>
      <c r="P87" s="4">
        <f t="shared" si="23"/>
        <v>-34400</v>
      </c>
      <c r="Q87" s="3">
        <f t="shared" si="23"/>
        <v>0</v>
      </c>
      <c r="R87" s="3">
        <f t="shared" si="23"/>
        <v>0</v>
      </c>
      <c r="S87" s="3">
        <f t="shared" si="23"/>
        <v>0</v>
      </c>
      <c r="T87" s="3">
        <f t="shared" si="23"/>
        <v>0</v>
      </c>
      <c r="U87" s="3">
        <f t="shared" si="23"/>
        <v>0</v>
      </c>
      <c r="V87" s="3">
        <f t="shared" si="23"/>
        <v>0</v>
      </c>
      <c r="W87" s="3">
        <f t="shared" si="23"/>
        <v>0</v>
      </c>
      <c r="X87" s="3">
        <f t="shared" si="23"/>
        <v>0</v>
      </c>
      <c r="Y87" s="3">
        <f t="shared" si="23"/>
        <v>0</v>
      </c>
      <c r="Z87" s="3">
        <f t="shared" si="23"/>
        <v>0</v>
      </c>
      <c r="AA87" s="3">
        <f t="shared" si="23"/>
        <v>0</v>
      </c>
      <c r="AB87" s="3">
        <f t="shared" si="23"/>
        <v>0</v>
      </c>
      <c r="AC87" s="4">
        <f t="shared" si="23"/>
        <v>0</v>
      </c>
      <c r="AD87" s="3">
        <f t="shared" si="23"/>
        <v>0</v>
      </c>
      <c r="AE87" s="3">
        <f t="shared" si="23"/>
        <v>0</v>
      </c>
      <c r="AF87" s="3">
        <f t="shared" si="23"/>
        <v>0</v>
      </c>
      <c r="AG87" s="3">
        <f t="shared" si="23"/>
        <v>0</v>
      </c>
      <c r="AH87" s="3">
        <f t="shared" si="23"/>
        <v>0</v>
      </c>
      <c r="AI87" s="3">
        <f t="shared" si="23"/>
        <v>0</v>
      </c>
      <c r="AJ87" s="3">
        <f t="shared" si="23"/>
        <v>0</v>
      </c>
      <c r="AK87" s="3">
        <f t="shared" si="23"/>
        <v>0</v>
      </c>
      <c r="AL87" s="3">
        <f t="shared" si="23"/>
        <v>0</v>
      </c>
      <c r="AM87" s="3">
        <f t="shared" si="23"/>
        <v>0</v>
      </c>
      <c r="AN87" s="3">
        <f t="shared" si="23"/>
        <v>0</v>
      </c>
      <c r="AO87" s="3">
        <f t="shared" si="23"/>
        <v>0</v>
      </c>
      <c r="AP87" s="4">
        <f t="shared" si="23"/>
        <v>0</v>
      </c>
    </row>
    <row r="88" spans="1:42" s="38" customFormat="1" ht="12" thickBot="1" x14ac:dyDescent="0.25">
      <c r="A88" s="77" t="s">
        <v>54</v>
      </c>
      <c r="B88" s="39"/>
      <c r="D88" s="40">
        <f t="shared" ref="D88:AP88" si="24">SUM(D86:D87)</f>
        <v>0</v>
      </c>
      <c r="E88" s="40">
        <f t="shared" si="24"/>
        <v>0</v>
      </c>
      <c r="F88" s="40">
        <f t="shared" si="24"/>
        <v>0</v>
      </c>
      <c r="G88" s="40">
        <f t="shared" si="24"/>
        <v>-33750</v>
      </c>
      <c r="H88" s="40">
        <f t="shared" si="24"/>
        <v>2350</v>
      </c>
      <c r="I88" s="40">
        <f t="shared" si="24"/>
        <v>402</v>
      </c>
      <c r="J88" s="40">
        <f t="shared" si="24"/>
        <v>-25</v>
      </c>
      <c r="K88" s="40">
        <f t="shared" si="24"/>
        <v>1700</v>
      </c>
      <c r="L88" s="40">
        <f t="shared" si="24"/>
        <v>-532.74</v>
      </c>
      <c r="M88" s="40">
        <f t="shared" si="24"/>
        <v>235.26</v>
      </c>
      <c r="N88" s="42">
        <f t="shared" si="24"/>
        <v>0</v>
      </c>
      <c r="O88" s="40">
        <f t="shared" si="24"/>
        <v>0</v>
      </c>
      <c r="P88" s="41">
        <f t="shared" si="24"/>
        <v>-29620.48</v>
      </c>
      <c r="Q88" s="40">
        <f t="shared" si="24"/>
        <v>0</v>
      </c>
      <c r="R88" s="40">
        <f t="shared" si="24"/>
        <v>0</v>
      </c>
      <c r="S88" s="40">
        <f t="shared" si="24"/>
        <v>0</v>
      </c>
      <c r="T88" s="40">
        <f t="shared" si="24"/>
        <v>0</v>
      </c>
      <c r="U88" s="40">
        <f t="shared" si="24"/>
        <v>0</v>
      </c>
      <c r="V88" s="40">
        <f t="shared" si="24"/>
        <v>0</v>
      </c>
      <c r="W88" s="40">
        <f t="shared" si="24"/>
        <v>0</v>
      </c>
      <c r="X88" s="40">
        <f t="shared" si="24"/>
        <v>0</v>
      </c>
      <c r="Y88" s="40">
        <f t="shared" si="24"/>
        <v>0</v>
      </c>
      <c r="Z88" s="40">
        <f t="shared" si="24"/>
        <v>0</v>
      </c>
      <c r="AA88" s="40">
        <f t="shared" si="24"/>
        <v>0</v>
      </c>
      <c r="AB88" s="40">
        <f t="shared" si="24"/>
        <v>0</v>
      </c>
      <c r="AC88" s="41">
        <f t="shared" si="24"/>
        <v>0</v>
      </c>
      <c r="AD88" s="40">
        <f t="shared" si="24"/>
        <v>0</v>
      </c>
      <c r="AE88" s="40">
        <f t="shared" si="24"/>
        <v>0</v>
      </c>
      <c r="AF88" s="40">
        <f t="shared" si="24"/>
        <v>0</v>
      </c>
      <c r="AG88" s="40">
        <f t="shared" si="24"/>
        <v>0</v>
      </c>
      <c r="AH88" s="40">
        <f t="shared" si="24"/>
        <v>0</v>
      </c>
      <c r="AI88" s="40">
        <f t="shared" si="24"/>
        <v>0</v>
      </c>
      <c r="AJ88" s="40">
        <f t="shared" si="24"/>
        <v>0</v>
      </c>
      <c r="AK88" s="40">
        <f t="shared" si="24"/>
        <v>0</v>
      </c>
      <c r="AL88" s="40">
        <f t="shared" si="24"/>
        <v>0</v>
      </c>
      <c r="AM88" s="40">
        <f t="shared" si="24"/>
        <v>0</v>
      </c>
      <c r="AN88" s="40">
        <f t="shared" si="24"/>
        <v>0</v>
      </c>
      <c r="AO88" s="40">
        <f t="shared" si="24"/>
        <v>0</v>
      </c>
      <c r="AP88" s="41">
        <f t="shared" si="24"/>
        <v>0</v>
      </c>
    </row>
    <row r="89" spans="1:42" ht="12" thickTop="1" x14ac:dyDescent="0.2"/>
    <row r="90" spans="1:42" s="49" customFormat="1" x14ac:dyDescent="0.2">
      <c r="A90" s="78" t="s">
        <v>55</v>
      </c>
      <c r="B90" s="48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1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1"/>
    </row>
    <row r="91" spans="1:42" s="2" customFormat="1" x14ac:dyDescent="0.2">
      <c r="A91" s="72" t="s">
        <v>101</v>
      </c>
      <c r="B91" s="1"/>
      <c r="C91" s="2" t="str">
        <f>"TO"</f>
        <v>TO</v>
      </c>
      <c r="D91" s="3">
        <f t="shared" ref="D91:AP91" si="25">D53+D62+D10</f>
        <v>0</v>
      </c>
      <c r="E91" s="3">
        <f t="shared" si="25"/>
        <v>0</v>
      </c>
      <c r="F91" s="3">
        <f t="shared" si="25"/>
        <v>0</v>
      </c>
      <c r="G91" s="3">
        <f t="shared" si="25"/>
        <v>37821.67</v>
      </c>
      <c r="H91" s="3">
        <f t="shared" si="25"/>
        <v>2616.02</v>
      </c>
      <c r="I91" s="3">
        <f t="shared" si="25"/>
        <v>20864.38</v>
      </c>
      <c r="J91" s="3">
        <f t="shared" si="25"/>
        <v>2249.7399999999998</v>
      </c>
      <c r="K91" s="3">
        <f t="shared" si="25"/>
        <v>2581.21</v>
      </c>
      <c r="L91" s="3">
        <f t="shared" si="25"/>
        <v>2105.83</v>
      </c>
      <c r="M91" s="3">
        <f t="shared" si="25"/>
        <v>202.7</v>
      </c>
      <c r="N91" s="5">
        <f t="shared" si="25"/>
        <v>0</v>
      </c>
      <c r="O91" s="3">
        <f t="shared" si="25"/>
        <v>0</v>
      </c>
      <c r="P91" s="4">
        <f t="shared" si="25"/>
        <v>68441.549999999988</v>
      </c>
      <c r="Q91" s="3">
        <f t="shared" si="25"/>
        <v>0</v>
      </c>
      <c r="R91" s="3">
        <f t="shared" si="25"/>
        <v>0</v>
      </c>
      <c r="S91" s="3">
        <f t="shared" si="25"/>
        <v>0</v>
      </c>
      <c r="T91" s="3">
        <f t="shared" si="25"/>
        <v>0</v>
      </c>
      <c r="U91" s="3">
        <f t="shared" si="25"/>
        <v>0</v>
      </c>
      <c r="V91" s="3">
        <f t="shared" si="25"/>
        <v>0</v>
      </c>
      <c r="W91" s="3">
        <f t="shared" si="25"/>
        <v>0</v>
      </c>
      <c r="X91" s="3">
        <f t="shared" si="25"/>
        <v>0</v>
      </c>
      <c r="Y91" s="3">
        <f t="shared" si="25"/>
        <v>0</v>
      </c>
      <c r="Z91" s="3">
        <f t="shared" si="25"/>
        <v>0</v>
      </c>
      <c r="AA91" s="3">
        <f t="shared" si="25"/>
        <v>0</v>
      </c>
      <c r="AB91" s="3">
        <f t="shared" si="25"/>
        <v>0</v>
      </c>
      <c r="AC91" s="4">
        <f t="shared" si="25"/>
        <v>0</v>
      </c>
      <c r="AD91" s="3">
        <f t="shared" si="25"/>
        <v>0</v>
      </c>
      <c r="AE91" s="3">
        <f t="shared" si="25"/>
        <v>0</v>
      </c>
      <c r="AF91" s="3">
        <f t="shared" si="25"/>
        <v>0</v>
      </c>
      <c r="AG91" s="3">
        <f t="shared" si="25"/>
        <v>0</v>
      </c>
      <c r="AH91" s="3">
        <f t="shared" si="25"/>
        <v>0</v>
      </c>
      <c r="AI91" s="3">
        <f t="shared" si="25"/>
        <v>0</v>
      </c>
      <c r="AJ91" s="3">
        <f t="shared" si="25"/>
        <v>0</v>
      </c>
      <c r="AK91" s="3">
        <f t="shared" si="25"/>
        <v>0</v>
      </c>
      <c r="AL91" s="3">
        <f t="shared" si="25"/>
        <v>0</v>
      </c>
      <c r="AM91" s="3">
        <f t="shared" si="25"/>
        <v>0</v>
      </c>
      <c r="AN91" s="3">
        <f t="shared" si="25"/>
        <v>0</v>
      </c>
      <c r="AO91" s="3">
        <f t="shared" si="25"/>
        <v>0</v>
      </c>
      <c r="AP91" s="4">
        <f t="shared" si="25"/>
        <v>0</v>
      </c>
    </row>
    <row r="92" spans="1:42" s="2" customFormat="1" x14ac:dyDescent="0.2">
      <c r="A92" s="72" t="s">
        <v>102</v>
      </c>
      <c r="B92" s="1"/>
      <c r="C92" s="2" t="str">
        <f>"EX"</f>
        <v>EX</v>
      </c>
      <c r="D92" s="3">
        <f t="shared" ref="D92:AP92" si="26">D49+D16+D40+D45</f>
        <v>0</v>
      </c>
      <c r="E92" s="3">
        <f t="shared" si="26"/>
        <v>0</v>
      </c>
      <c r="F92" s="3">
        <f t="shared" si="26"/>
        <v>0</v>
      </c>
      <c r="G92" s="3">
        <f t="shared" si="26"/>
        <v>-2923.9</v>
      </c>
      <c r="H92" s="3">
        <f t="shared" si="26"/>
        <v>-5504.92</v>
      </c>
      <c r="I92" s="3">
        <f t="shared" si="26"/>
        <v>-18713.22</v>
      </c>
      <c r="J92" s="3">
        <f t="shared" si="26"/>
        <v>-3012.52</v>
      </c>
      <c r="K92" s="3">
        <f t="shared" si="26"/>
        <v>-3074.27</v>
      </c>
      <c r="L92" s="3">
        <f t="shared" si="26"/>
        <v>-3043.55</v>
      </c>
      <c r="M92" s="3">
        <f t="shared" si="26"/>
        <v>-2094</v>
      </c>
      <c r="N92" s="5">
        <f t="shared" si="26"/>
        <v>0</v>
      </c>
      <c r="O92" s="3">
        <f t="shared" si="26"/>
        <v>0</v>
      </c>
      <c r="P92" s="4">
        <f t="shared" si="26"/>
        <v>-38366.380000000005</v>
      </c>
      <c r="Q92" s="3">
        <f t="shared" si="26"/>
        <v>0</v>
      </c>
      <c r="R92" s="3">
        <f t="shared" si="26"/>
        <v>0</v>
      </c>
      <c r="S92" s="3">
        <f t="shared" si="26"/>
        <v>0</v>
      </c>
      <c r="T92" s="3">
        <f t="shared" si="26"/>
        <v>0</v>
      </c>
      <c r="U92" s="3">
        <f t="shared" si="26"/>
        <v>0</v>
      </c>
      <c r="V92" s="3">
        <f t="shared" si="26"/>
        <v>0</v>
      </c>
      <c r="W92" s="3">
        <f t="shared" si="26"/>
        <v>0</v>
      </c>
      <c r="X92" s="3">
        <f t="shared" si="26"/>
        <v>0</v>
      </c>
      <c r="Y92" s="3">
        <f t="shared" si="26"/>
        <v>0</v>
      </c>
      <c r="Z92" s="3">
        <f t="shared" si="26"/>
        <v>0</v>
      </c>
      <c r="AA92" s="3">
        <f t="shared" si="26"/>
        <v>0</v>
      </c>
      <c r="AB92" s="3">
        <f t="shared" si="26"/>
        <v>0</v>
      </c>
      <c r="AC92" s="4">
        <f t="shared" si="26"/>
        <v>0</v>
      </c>
      <c r="AD92" s="3">
        <f t="shared" si="26"/>
        <v>0</v>
      </c>
      <c r="AE92" s="3">
        <f t="shared" si="26"/>
        <v>0</v>
      </c>
      <c r="AF92" s="3">
        <f t="shared" si="26"/>
        <v>0</v>
      </c>
      <c r="AG92" s="3">
        <f t="shared" si="26"/>
        <v>0</v>
      </c>
      <c r="AH92" s="3">
        <f t="shared" si="26"/>
        <v>0</v>
      </c>
      <c r="AI92" s="3">
        <f t="shared" si="26"/>
        <v>0</v>
      </c>
      <c r="AJ92" s="3">
        <f t="shared" si="26"/>
        <v>0</v>
      </c>
      <c r="AK92" s="3">
        <f t="shared" si="26"/>
        <v>0</v>
      </c>
      <c r="AL92" s="3">
        <f t="shared" si="26"/>
        <v>0</v>
      </c>
      <c r="AM92" s="3">
        <f t="shared" si="26"/>
        <v>0</v>
      </c>
      <c r="AN92" s="3">
        <f t="shared" si="26"/>
        <v>0</v>
      </c>
      <c r="AO92" s="3">
        <f t="shared" si="26"/>
        <v>0</v>
      </c>
      <c r="AP92" s="4">
        <f t="shared" si="26"/>
        <v>0</v>
      </c>
    </row>
    <row r="93" spans="1:42" s="2" customFormat="1" x14ac:dyDescent="0.2">
      <c r="A93" s="72" t="s">
        <v>103</v>
      </c>
      <c r="B93" s="1"/>
      <c r="C93" s="2" t="str">
        <f>"AL"</f>
        <v>AL</v>
      </c>
      <c r="D93" s="3">
        <f t="shared" ref="D93:AP93" si="27">D78+D83</f>
        <v>0</v>
      </c>
      <c r="E93" s="3">
        <f t="shared" si="27"/>
        <v>0</v>
      </c>
      <c r="F93" s="3">
        <f t="shared" si="27"/>
        <v>0</v>
      </c>
      <c r="G93" s="3">
        <f t="shared" si="27"/>
        <v>-33750</v>
      </c>
      <c r="H93" s="3">
        <f t="shared" si="27"/>
        <v>2350</v>
      </c>
      <c r="I93" s="3">
        <f t="shared" si="27"/>
        <v>402</v>
      </c>
      <c r="J93" s="3">
        <f t="shared" si="27"/>
        <v>-25</v>
      </c>
      <c r="K93" s="3">
        <f t="shared" si="27"/>
        <v>1700</v>
      </c>
      <c r="L93" s="3">
        <f t="shared" si="27"/>
        <v>-532.74</v>
      </c>
      <c r="M93" s="3">
        <f t="shared" si="27"/>
        <v>235.26</v>
      </c>
      <c r="N93" s="5">
        <f t="shared" si="27"/>
        <v>0</v>
      </c>
      <c r="O93" s="3">
        <f t="shared" si="27"/>
        <v>0</v>
      </c>
      <c r="P93" s="4">
        <f t="shared" si="27"/>
        <v>-29620.48</v>
      </c>
      <c r="Q93" s="3">
        <f t="shared" si="27"/>
        <v>0</v>
      </c>
      <c r="R93" s="3">
        <f t="shared" si="27"/>
        <v>0</v>
      </c>
      <c r="S93" s="3">
        <f t="shared" si="27"/>
        <v>0</v>
      </c>
      <c r="T93" s="3">
        <f t="shared" si="27"/>
        <v>0</v>
      </c>
      <c r="U93" s="3">
        <f t="shared" si="27"/>
        <v>0</v>
      </c>
      <c r="V93" s="3">
        <f t="shared" si="27"/>
        <v>0</v>
      </c>
      <c r="W93" s="3">
        <f t="shared" si="27"/>
        <v>0</v>
      </c>
      <c r="X93" s="3">
        <f t="shared" si="27"/>
        <v>0</v>
      </c>
      <c r="Y93" s="3">
        <f t="shared" si="27"/>
        <v>0</v>
      </c>
      <c r="Z93" s="3">
        <f t="shared" si="27"/>
        <v>0</v>
      </c>
      <c r="AA93" s="3">
        <f t="shared" si="27"/>
        <v>0</v>
      </c>
      <c r="AB93" s="3">
        <f t="shared" si="27"/>
        <v>0</v>
      </c>
      <c r="AC93" s="4">
        <f t="shared" si="27"/>
        <v>0</v>
      </c>
      <c r="AD93" s="3">
        <f t="shared" si="27"/>
        <v>0</v>
      </c>
      <c r="AE93" s="3">
        <f t="shared" si="27"/>
        <v>0</v>
      </c>
      <c r="AF93" s="3">
        <f t="shared" si="27"/>
        <v>0</v>
      </c>
      <c r="AG93" s="3">
        <f t="shared" si="27"/>
        <v>0</v>
      </c>
      <c r="AH93" s="3">
        <f t="shared" si="27"/>
        <v>0</v>
      </c>
      <c r="AI93" s="3">
        <f t="shared" si="27"/>
        <v>0</v>
      </c>
      <c r="AJ93" s="3">
        <f t="shared" si="27"/>
        <v>0</v>
      </c>
      <c r="AK93" s="3">
        <f t="shared" si="27"/>
        <v>0</v>
      </c>
      <c r="AL93" s="3">
        <f t="shared" si="27"/>
        <v>0</v>
      </c>
      <c r="AM93" s="3">
        <f t="shared" si="27"/>
        <v>0</v>
      </c>
      <c r="AN93" s="3">
        <f t="shared" si="27"/>
        <v>0</v>
      </c>
      <c r="AO93" s="3">
        <f t="shared" si="27"/>
        <v>0</v>
      </c>
      <c r="AP93" s="4">
        <f t="shared" si="27"/>
        <v>0</v>
      </c>
    </row>
    <row r="94" spans="1:42" s="2" customFormat="1" x14ac:dyDescent="0.2">
      <c r="A94" s="72" t="s">
        <v>104</v>
      </c>
      <c r="B94" s="1"/>
      <c r="C94" s="2" t="str">
        <f>"PL"</f>
        <v>PL</v>
      </c>
      <c r="D94" s="3">
        <f t="shared" ref="D94:AP94" si="28">D93+D92+D91</f>
        <v>0</v>
      </c>
      <c r="E94" s="3">
        <f t="shared" si="28"/>
        <v>0</v>
      </c>
      <c r="F94" s="3">
        <f t="shared" si="28"/>
        <v>0</v>
      </c>
      <c r="G94" s="3">
        <f t="shared" si="28"/>
        <v>1147.7699999999968</v>
      </c>
      <c r="H94" s="3">
        <f t="shared" si="28"/>
        <v>-538.90000000000009</v>
      </c>
      <c r="I94" s="3">
        <f t="shared" si="28"/>
        <v>2553.16</v>
      </c>
      <c r="J94" s="3">
        <f t="shared" si="28"/>
        <v>-787.7800000000002</v>
      </c>
      <c r="K94" s="3">
        <f t="shared" si="28"/>
        <v>1206.94</v>
      </c>
      <c r="L94" s="3">
        <f t="shared" si="28"/>
        <v>-1470.46</v>
      </c>
      <c r="M94" s="3">
        <f t="shared" si="28"/>
        <v>-1656.04</v>
      </c>
      <c r="N94" s="5">
        <f t="shared" si="28"/>
        <v>0</v>
      </c>
      <c r="O94" s="3">
        <f t="shared" si="28"/>
        <v>0</v>
      </c>
      <c r="P94" s="4">
        <f t="shared" si="28"/>
        <v>454.68999999998778</v>
      </c>
      <c r="Q94" s="3">
        <f t="shared" si="28"/>
        <v>0</v>
      </c>
      <c r="R94" s="3">
        <f t="shared" si="28"/>
        <v>0</v>
      </c>
      <c r="S94" s="3">
        <f t="shared" si="28"/>
        <v>0</v>
      </c>
      <c r="T94" s="3">
        <f t="shared" si="28"/>
        <v>0</v>
      </c>
      <c r="U94" s="3">
        <f t="shared" si="28"/>
        <v>0</v>
      </c>
      <c r="V94" s="3">
        <f t="shared" si="28"/>
        <v>0</v>
      </c>
      <c r="W94" s="3">
        <f t="shared" si="28"/>
        <v>0</v>
      </c>
      <c r="X94" s="3">
        <f t="shared" si="28"/>
        <v>0</v>
      </c>
      <c r="Y94" s="3">
        <f t="shared" si="28"/>
        <v>0</v>
      </c>
      <c r="Z94" s="3">
        <f t="shared" si="28"/>
        <v>0</v>
      </c>
      <c r="AA94" s="3">
        <f t="shared" si="28"/>
        <v>0</v>
      </c>
      <c r="AB94" s="3">
        <f t="shared" si="28"/>
        <v>0</v>
      </c>
      <c r="AC94" s="4">
        <f t="shared" si="28"/>
        <v>0</v>
      </c>
      <c r="AD94" s="3">
        <f t="shared" si="28"/>
        <v>0</v>
      </c>
      <c r="AE94" s="3">
        <f t="shared" si="28"/>
        <v>0</v>
      </c>
      <c r="AF94" s="3">
        <f t="shared" si="28"/>
        <v>0</v>
      </c>
      <c r="AG94" s="3">
        <f t="shared" si="28"/>
        <v>0</v>
      </c>
      <c r="AH94" s="3">
        <f t="shared" si="28"/>
        <v>0</v>
      </c>
      <c r="AI94" s="3">
        <f t="shared" si="28"/>
        <v>0</v>
      </c>
      <c r="AJ94" s="3">
        <f t="shared" si="28"/>
        <v>0</v>
      </c>
      <c r="AK94" s="3">
        <f t="shared" si="28"/>
        <v>0</v>
      </c>
      <c r="AL94" s="3">
        <f t="shared" si="28"/>
        <v>0</v>
      </c>
      <c r="AM94" s="3">
        <f t="shared" si="28"/>
        <v>0</v>
      </c>
      <c r="AN94" s="3">
        <f t="shared" si="28"/>
        <v>0</v>
      </c>
      <c r="AO94" s="3">
        <f t="shared" si="28"/>
        <v>0</v>
      </c>
      <c r="AP94" s="4">
        <f t="shared" si="28"/>
        <v>0</v>
      </c>
    </row>
    <row r="95" spans="1:42" s="2" customFormat="1" x14ac:dyDescent="0.2">
      <c r="A95" s="72" t="s">
        <v>105</v>
      </c>
      <c r="B95" s="1"/>
      <c r="C95" s="2" t="str">
        <f>"TP"</f>
        <v>TP</v>
      </c>
      <c r="D95" s="3">
        <f t="shared" ref="D95:AP95" si="29">D102</f>
        <v>0</v>
      </c>
      <c r="E95" s="3">
        <f t="shared" si="29"/>
        <v>0</v>
      </c>
      <c r="F95" s="3">
        <f t="shared" si="29"/>
        <v>0</v>
      </c>
      <c r="G95" s="3">
        <f t="shared" si="29"/>
        <v>0</v>
      </c>
      <c r="H95" s="3">
        <f t="shared" si="29"/>
        <v>0</v>
      </c>
      <c r="I95" s="3">
        <f t="shared" si="29"/>
        <v>0</v>
      </c>
      <c r="J95" s="3">
        <f t="shared" si="29"/>
        <v>0</v>
      </c>
      <c r="K95" s="3">
        <f t="shared" si="29"/>
        <v>0</v>
      </c>
      <c r="L95" s="3">
        <f t="shared" si="29"/>
        <v>0</v>
      </c>
      <c r="M95" s="3">
        <f t="shared" si="29"/>
        <v>0</v>
      </c>
      <c r="N95" s="5">
        <f t="shared" si="29"/>
        <v>0</v>
      </c>
      <c r="O95" s="3">
        <f t="shared" si="29"/>
        <v>0</v>
      </c>
      <c r="P95" s="4">
        <f t="shared" si="29"/>
        <v>0</v>
      </c>
      <c r="Q95" s="3">
        <f t="shared" si="29"/>
        <v>0</v>
      </c>
      <c r="R95" s="3">
        <f t="shared" si="29"/>
        <v>0</v>
      </c>
      <c r="S95" s="3">
        <f t="shared" si="29"/>
        <v>0</v>
      </c>
      <c r="T95" s="3">
        <f t="shared" si="29"/>
        <v>0</v>
      </c>
      <c r="U95" s="3">
        <f t="shared" si="29"/>
        <v>0</v>
      </c>
      <c r="V95" s="3">
        <f t="shared" si="29"/>
        <v>0</v>
      </c>
      <c r="W95" s="3">
        <f t="shared" si="29"/>
        <v>0</v>
      </c>
      <c r="X95" s="3">
        <f t="shared" si="29"/>
        <v>0</v>
      </c>
      <c r="Y95" s="3">
        <f t="shared" si="29"/>
        <v>0</v>
      </c>
      <c r="Z95" s="3">
        <f t="shared" si="29"/>
        <v>0</v>
      </c>
      <c r="AA95" s="3">
        <f t="shared" si="29"/>
        <v>0</v>
      </c>
      <c r="AB95" s="3">
        <f t="shared" si="29"/>
        <v>0</v>
      </c>
      <c r="AC95" s="4">
        <f t="shared" si="29"/>
        <v>0</v>
      </c>
      <c r="AD95" s="3">
        <f t="shared" si="29"/>
        <v>0</v>
      </c>
      <c r="AE95" s="3">
        <f t="shared" si="29"/>
        <v>0</v>
      </c>
      <c r="AF95" s="3">
        <f t="shared" si="29"/>
        <v>0</v>
      </c>
      <c r="AG95" s="3">
        <f t="shared" si="29"/>
        <v>0</v>
      </c>
      <c r="AH95" s="3">
        <f t="shared" si="29"/>
        <v>0</v>
      </c>
      <c r="AI95" s="3">
        <f t="shared" si="29"/>
        <v>0</v>
      </c>
      <c r="AJ95" s="3">
        <f t="shared" si="29"/>
        <v>0</v>
      </c>
      <c r="AK95" s="3">
        <f t="shared" si="29"/>
        <v>0</v>
      </c>
      <c r="AL95" s="3">
        <f t="shared" si="29"/>
        <v>0</v>
      </c>
      <c r="AM95" s="3">
        <f t="shared" si="29"/>
        <v>0</v>
      </c>
      <c r="AN95" s="3">
        <f t="shared" si="29"/>
        <v>0</v>
      </c>
      <c r="AO95" s="3">
        <f t="shared" si="29"/>
        <v>0</v>
      </c>
      <c r="AP95" s="4">
        <f t="shared" si="29"/>
        <v>0</v>
      </c>
    </row>
    <row r="96" spans="1:42" s="2" customFormat="1" x14ac:dyDescent="0.2">
      <c r="A96" s="72" t="s">
        <v>106</v>
      </c>
      <c r="B96" s="1"/>
      <c r="C96" s="2" t="str">
        <f>"FY"</f>
        <v>FY</v>
      </c>
      <c r="D96" s="3">
        <f t="shared" ref="D96:AP96" si="30">D94+D95</f>
        <v>0</v>
      </c>
      <c r="E96" s="3">
        <f t="shared" si="30"/>
        <v>0</v>
      </c>
      <c r="F96" s="3">
        <f t="shared" si="30"/>
        <v>0</v>
      </c>
      <c r="G96" s="3">
        <f t="shared" si="30"/>
        <v>1147.7699999999968</v>
      </c>
      <c r="H96" s="3">
        <f t="shared" si="30"/>
        <v>-538.90000000000009</v>
      </c>
      <c r="I96" s="3">
        <f t="shared" si="30"/>
        <v>2553.16</v>
      </c>
      <c r="J96" s="3">
        <f t="shared" si="30"/>
        <v>-787.7800000000002</v>
      </c>
      <c r="K96" s="3">
        <f t="shared" si="30"/>
        <v>1206.94</v>
      </c>
      <c r="L96" s="3">
        <f t="shared" si="30"/>
        <v>-1470.46</v>
      </c>
      <c r="M96" s="3">
        <f t="shared" si="30"/>
        <v>-1656.04</v>
      </c>
      <c r="N96" s="5">
        <f t="shared" si="30"/>
        <v>0</v>
      </c>
      <c r="O96" s="3">
        <f t="shared" si="30"/>
        <v>0</v>
      </c>
      <c r="P96" s="4">
        <f t="shared" si="30"/>
        <v>454.68999999998778</v>
      </c>
      <c r="Q96" s="3">
        <f t="shared" si="30"/>
        <v>0</v>
      </c>
      <c r="R96" s="3">
        <f t="shared" si="30"/>
        <v>0</v>
      </c>
      <c r="S96" s="3">
        <f t="shared" si="30"/>
        <v>0</v>
      </c>
      <c r="T96" s="3">
        <f t="shared" si="30"/>
        <v>0</v>
      </c>
      <c r="U96" s="3">
        <f t="shared" si="30"/>
        <v>0</v>
      </c>
      <c r="V96" s="3">
        <f t="shared" si="30"/>
        <v>0</v>
      </c>
      <c r="W96" s="3">
        <f t="shared" si="30"/>
        <v>0</v>
      </c>
      <c r="X96" s="3">
        <f t="shared" si="30"/>
        <v>0</v>
      </c>
      <c r="Y96" s="3">
        <f t="shared" si="30"/>
        <v>0</v>
      </c>
      <c r="Z96" s="3">
        <f t="shared" si="30"/>
        <v>0</v>
      </c>
      <c r="AA96" s="3">
        <f t="shared" si="30"/>
        <v>0</v>
      </c>
      <c r="AB96" s="3">
        <f t="shared" si="30"/>
        <v>0</v>
      </c>
      <c r="AC96" s="4">
        <f t="shared" si="30"/>
        <v>0</v>
      </c>
      <c r="AD96" s="3">
        <f t="shared" si="30"/>
        <v>0</v>
      </c>
      <c r="AE96" s="3">
        <f t="shared" si="30"/>
        <v>0</v>
      </c>
      <c r="AF96" s="3">
        <f t="shared" si="30"/>
        <v>0</v>
      </c>
      <c r="AG96" s="3">
        <f t="shared" si="30"/>
        <v>0</v>
      </c>
      <c r="AH96" s="3">
        <f t="shared" si="30"/>
        <v>0</v>
      </c>
      <c r="AI96" s="3">
        <f t="shared" si="30"/>
        <v>0</v>
      </c>
      <c r="AJ96" s="3">
        <f t="shared" si="30"/>
        <v>0</v>
      </c>
      <c r="AK96" s="3">
        <f t="shared" si="30"/>
        <v>0</v>
      </c>
      <c r="AL96" s="3">
        <f t="shared" si="30"/>
        <v>0</v>
      </c>
      <c r="AM96" s="3">
        <f t="shared" si="30"/>
        <v>0</v>
      </c>
      <c r="AN96" s="3">
        <f t="shared" si="30"/>
        <v>0</v>
      </c>
      <c r="AO96" s="3">
        <f t="shared" si="30"/>
        <v>0</v>
      </c>
      <c r="AP96" s="4">
        <f t="shared" si="30"/>
        <v>0</v>
      </c>
    </row>
    <row r="97" spans="1:42" s="52" customFormat="1" ht="12" thickBot="1" x14ac:dyDescent="0.25">
      <c r="A97" s="79" t="s">
        <v>56</v>
      </c>
      <c r="B97" s="53"/>
      <c r="C97" s="52" t="str">
        <f>"VAT"</f>
        <v>VAT</v>
      </c>
      <c r="D97" s="54">
        <f t="shared" ref="D97:AP97" si="31">D16+D40+D10</f>
        <v>0</v>
      </c>
      <c r="E97" s="54">
        <f t="shared" si="31"/>
        <v>0</v>
      </c>
      <c r="F97" s="54">
        <f t="shared" si="31"/>
        <v>0</v>
      </c>
      <c r="G97" s="54">
        <f t="shared" si="31"/>
        <v>897.77</v>
      </c>
      <c r="H97" s="54">
        <f t="shared" si="31"/>
        <v>-1783.9</v>
      </c>
      <c r="I97" s="54">
        <f t="shared" si="31"/>
        <v>3256.16</v>
      </c>
      <c r="J97" s="54">
        <f t="shared" si="31"/>
        <v>342.2199999999998</v>
      </c>
      <c r="K97" s="54">
        <f t="shared" si="31"/>
        <v>611.94000000000005</v>
      </c>
      <c r="L97" s="54">
        <f t="shared" si="31"/>
        <v>167.27999999999975</v>
      </c>
      <c r="M97" s="54">
        <f t="shared" si="31"/>
        <v>-786.3</v>
      </c>
      <c r="N97" s="56">
        <f t="shared" si="31"/>
        <v>0</v>
      </c>
      <c r="O97" s="54">
        <f t="shared" si="31"/>
        <v>0</v>
      </c>
      <c r="P97" s="55">
        <f t="shared" si="31"/>
        <v>2705.1699999999946</v>
      </c>
      <c r="Q97" s="54">
        <f t="shared" si="31"/>
        <v>0</v>
      </c>
      <c r="R97" s="54">
        <f t="shared" si="31"/>
        <v>0</v>
      </c>
      <c r="S97" s="54">
        <f t="shared" si="31"/>
        <v>0</v>
      </c>
      <c r="T97" s="54">
        <f t="shared" si="31"/>
        <v>0</v>
      </c>
      <c r="U97" s="54">
        <f t="shared" si="31"/>
        <v>0</v>
      </c>
      <c r="V97" s="54">
        <f t="shared" si="31"/>
        <v>0</v>
      </c>
      <c r="W97" s="54">
        <f t="shared" si="31"/>
        <v>0</v>
      </c>
      <c r="X97" s="54">
        <f t="shared" si="31"/>
        <v>0</v>
      </c>
      <c r="Y97" s="54">
        <f t="shared" si="31"/>
        <v>0</v>
      </c>
      <c r="Z97" s="54">
        <f t="shared" si="31"/>
        <v>0</v>
      </c>
      <c r="AA97" s="54">
        <f t="shared" si="31"/>
        <v>0</v>
      </c>
      <c r="AB97" s="54">
        <f t="shared" si="31"/>
        <v>0</v>
      </c>
      <c r="AC97" s="55">
        <f t="shared" si="31"/>
        <v>0</v>
      </c>
      <c r="AD97" s="54">
        <f t="shared" si="31"/>
        <v>0</v>
      </c>
      <c r="AE97" s="54">
        <f t="shared" si="31"/>
        <v>0</v>
      </c>
      <c r="AF97" s="54">
        <f t="shared" si="31"/>
        <v>0</v>
      </c>
      <c r="AG97" s="54">
        <f t="shared" si="31"/>
        <v>0</v>
      </c>
      <c r="AH97" s="54">
        <f t="shared" si="31"/>
        <v>0</v>
      </c>
      <c r="AI97" s="54">
        <f t="shared" si="31"/>
        <v>0</v>
      </c>
      <c r="AJ97" s="54">
        <f t="shared" si="31"/>
        <v>0</v>
      </c>
      <c r="AK97" s="54">
        <f t="shared" si="31"/>
        <v>0</v>
      </c>
      <c r="AL97" s="54">
        <f t="shared" si="31"/>
        <v>0</v>
      </c>
      <c r="AM97" s="54">
        <f t="shared" si="31"/>
        <v>0</v>
      </c>
      <c r="AN97" s="54">
        <f t="shared" si="31"/>
        <v>0</v>
      </c>
      <c r="AO97" s="54">
        <f t="shared" si="31"/>
        <v>0</v>
      </c>
      <c r="AP97" s="55">
        <f t="shared" si="31"/>
        <v>0</v>
      </c>
    </row>
    <row r="98" spans="1:42" s="2" customFormat="1" ht="12.75" thickTop="1" thickBot="1" x14ac:dyDescent="0.25">
      <c r="A98" s="72"/>
      <c r="B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4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4"/>
    </row>
    <row r="99" spans="1:42" s="17" customFormat="1" x14ac:dyDescent="0.2">
      <c r="A99" s="71" t="s">
        <v>113</v>
      </c>
      <c r="B99" s="16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20"/>
      <c r="O99" s="18"/>
      <c r="P99" s="19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9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9"/>
    </row>
    <row r="100" spans="1:42" x14ac:dyDescent="0.2">
      <c r="A100" s="72">
        <v>604</v>
      </c>
      <c r="B100" s="1" t="s">
        <v>58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2">
        <v>0</v>
      </c>
      <c r="O100" s="21">
        <v>0</v>
      </c>
      <c r="P100" s="4">
        <f>SUM(D100:O100)</f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4">
        <f>SUM(Q100:AB100)</f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4">
        <f>SUM(AD100:AO100)</f>
        <v>0</v>
      </c>
    </row>
    <row r="101" spans="1:42" x14ac:dyDescent="0.2">
      <c r="A101" s="72">
        <v>602</v>
      </c>
      <c r="B101" s="1" t="s">
        <v>60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2">
        <v>0</v>
      </c>
      <c r="O101" s="21">
        <v>0</v>
      </c>
      <c r="P101" s="4">
        <f>SUM(D101:O101)</f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4">
        <f>SUM(Q101:AB101)</f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4">
        <f>SUM(AD101:AO101)</f>
        <v>0</v>
      </c>
    </row>
    <row r="102" spans="1:42" s="29" customFormat="1" x14ac:dyDescent="0.2">
      <c r="A102" s="74" t="s">
        <v>18</v>
      </c>
      <c r="B102" s="30"/>
      <c r="C102" s="31" t="str">
        <f>"TA"</f>
        <v>TA</v>
      </c>
      <c r="D102" s="32">
        <f t="shared" ref="D102:AP102" si="32">SUM(D100:D101)*-1</f>
        <v>0</v>
      </c>
      <c r="E102" s="32">
        <f t="shared" si="32"/>
        <v>0</v>
      </c>
      <c r="F102" s="32">
        <f t="shared" si="32"/>
        <v>0</v>
      </c>
      <c r="G102" s="32">
        <f t="shared" si="32"/>
        <v>0</v>
      </c>
      <c r="H102" s="32">
        <f t="shared" si="32"/>
        <v>0</v>
      </c>
      <c r="I102" s="32">
        <f t="shared" si="32"/>
        <v>0</v>
      </c>
      <c r="J102" s="32">
        <f t="shared" si="32"/>
        <v>0</v>
      </c>
      <c r="K102" s="32">
        <f t="shared" si="32"/>
        <v>0</v>
      </c>
      <c r="L102" s="32">
        <f t="shared" si="32"/>
        <v>0</v>
      </c>
      <c r="M102" s="32">
        <f t="shared" si="32"/>
        <v>0</v>
      </c>
      <c r="N102" s="32">
        <f t="shared" si="32"/>
        <v>0</v>
      </c>
      <c r="O102" s="32">
        <f t="shared" si="32"/>
        <v>0</v>
      </c>
      <c r="P102" s="33">
        <f t="shared" si="32"/>
        <v>0</v>
      </c>
      <c r="Q102" s="32">
        <f t="shared" si="32"/>
        <v>0</v>
      </c>
      <c r="R102" s="32">
        <f t="shared" si="32"/>
        <v>0</v>
      </c>
      <c r="S102" s="32">
        <f t="shared" si="32"/>
        <v>0</v>
      </c>
      <c r="T102" s="32">
        <f t="shared" si="32"/>
        <v>0</v>
      </c>
      <c r="U102" s="32">
        <f t="shared" si="32"/>
        <v>0</v>
      </c>
      <c r="V102" s="32">
        <f t="shared" si="32"/>
        <v>0</v>
      </c>
      <c r="W102" s="32">
        <f t="shared" si="32"/>
        <v>0</v>
      </c>
      <c r="X102" s="32">
        <f t="shared" si="32"/>
        <v>0</v>
      </c>
      <c r="Y102" s="32">
        <f t="shared" si="32"/>
        <v>0</v>
      </c>
      <c r="Z102" s="32">
        <f t="shared" si="32"/>
        <v>0</v>
      </c>
      <c r="AA102" s="32">
        <f t="shared" si="32"/>
        <v>0</v>
      </c>
      <c r="AB102" s="32">
        <f t="shared" si="32"/>
        <v>0</v>
      </c>
      <c r="AC102" s="33">
        <f t="shared" si="32"/>
        <v>0</v>
      </c>
      <c r="AD102" s="32">
        <f t="shared" si="32"/>
        <v>0</v>
      </c>
      <c r="AE102" s="32">
        <f t="shared" si="32"/>
        <v>0</v>
      </c>
      <c r="AF102" s="32">
        <f t="shared" si="32"/>
        <v>0</v>
      </c>
      <c r="AG102" s="32">
        <f t="shared" si="32"/>
        <v>0</v>
      </c>
      <c r="AH102" s="32">
        <f t="shared" si="32"/>
        <v>0</v>
      </c>
      <c r="AI102" s="32">
        <f t="shared" si="32"/>
        <v>0</v>
      </c>
      <c r="AJ102" s="32">
        <f t="shared" si="32"/>
        <v>0</v>
      </c>
      <c r="AK102" s="32">
        <f t="shared" si="32"/>
        <v>0</v>
      </c>
      <c r="AL102" s="32">
        <f t="shared" si="32"/>
        <v>0</v>
      </c>
      <c r="AM102" s="32">
        <f t="shared" si="32"/>
        <v>0</v>
      </c>
      <c r="AN102" s="32">
        <f t="shared" si="32"/>
        <v>0</v>
      </c>
      <c r="AO102" s="32">
        <f t="shared" si="32"/>
        <v>0</v>
      </c>
      <c r="AP102" s="33">
        <f t="shared" si="32"/>
        <v>0</v>
      </c>
    </row>
    <row r="103" spans="1:42" s="2" customFormat="1" ht="12" thickBot="1" x14ac:dyDescent="0.25">
      <c r="A103" s="72"/>
      <c r="B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4"/>
    </row>
    <row r="104" spans="1:42" s="17" customFormat="1" x14ac:dyDescent="0.2">
      <c r="A104" s="71" t="s">
        <v>112</v>
      </c>
      <c r="B104" s="16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20"/>
      <c r="O104" s="18"/>
      <c r="P104" s="19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9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9"/>
    </row>
    <row r="105" spans="1:42" x14ac:dyDescent="0.2">
      <c r="A105" s="72">
        <v>603</v>
      </c>
      <c r="B105" s="1" t="s">
        <v>59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2">
        <v>0</v>
      </c>
      <c r="O105" s="21">
        <v>0</v>
      </c>
      <c r="P105" s="4">
        <f>SUM(D105:O105)</f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4">
        <f>SUM(Q105:AB105)</f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4">
        <f>SUM(AD105:AO105)</f>
        <v>0</v>
      </c>
    </row>
    <row r="106" spans="1:42" x14ac:dyDescent="0.2">
      <c r="A106" s="72">
        <v>601</v>
      </c>
      <c r="B106" s="1" t="s">
        <v>61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1527.7</v>
      </c>
      <c r="K106" s="21">
        <v>0</v>
      </c>
      <c r="L106" s="21">
        <v>0</v>
      </c>
      <c r="M106" s="21">
        <v>0</v>
      </c>
      <c r="N106" s="22">
        <v>0</v>
      </c>
      <c r="O106" s="21">
        <v>0</v>
      </c>
      <c r="P106" s="4">
        <f>SUM(D106:O106)</f>
        <v>1527.7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4">
        <f>SUM(Q106:AB106)</f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4">
        <f>SUM(AD106:AO106)</f>
        <v>0</v>
      </c>
    </row>
    <row r="107" spans="1:42" s="29" customFormat="1" x14ac:dyDescent="0.2">
      <c r="A107" s="74" t="s">
        <v>18</v>
      </c>
      <c r="B107" s="30"/>
      <c r="C107" s="31" t="str">
        <f>"T9"</f>
        <v>T9</v>
      </c>
      <c r="D107" s="32">
        <f t="shared" ref="D107:AP107" si="33">SUM(D105:D106)*-1</f>
        <v>0</v>
      </c>
      <c r="E107" s="32">
        <f t="shared" si="33"/>
        <v>0</v>
      </c>
      <c r="F107" s="32">
        <f t="shared" si="33"/>
        <v>0</v>
      </c>
      <c r="G107" s="32">
        <f t="shared" si="33"/>
        <v>0</v>
      </c>
      <c r="H107" s="32">
        <f t="shared" si="33"/>
        <v>0</v>
      </c>
      <c r="I107" s="32">
        <f t="shared" si="33"/>
        <v>0</v>
      </c>
      <c r="J107" s="32">
        <f t="shared" si="33"/>
        <v>-1527.7</v>
      </c>
      <c r="K107" s="32">
        <f t="shared" si="33"/>
        <v>0</v>
      </c>
      <c r="L107" s="32">
        <f t="shared" si="33"/>
        <v>0</v>
      </c>
      <c r="M107" s="32">
        <f t="shared" si="33"/>
        <v>0</v>
      </c>
      <c r="N107" s="32">
        <f t="shared" si="33"/>
        <v>0</v>
      </c>
      <c r="O107" s="32">
        <f t="shared" si="33"/>
        <v>0</v>
      </c>
      <c r="P107" s="33">
        <f t="shared" si="33"/>
        <v>-1527.7</v>
      </c>
      <c r="Q107" s="32">
        <f t="shared" si="33"/>
        <v>0</v>
      </c>
      <c r="R107" s="32">
        <f t="shared" si="33"/>
        <v>0</v>
      </c>
      <c r="S107" s="32">
        <f t="shared" si="33"/>
        <v>0</v>
      </c>
      <c r="T107" s="32">
        <f t="shared" si="33"/>
        <v>0</v>
      </c>
      <c r="U107" s="32">
        <f t="shared" si="33"/>
        <v>0</v>
      </c>
      <c r="V107" s="32">
        <f t="shared" si="33"/>
        <v>0</v>
      </c>
      <c r="W107" s="32">
        <f t="shared" si="33"/>
        <v>0</v>
      </c>
      <c r="X107" s="32">
        <f t="shared" si="33"/>
        <v>0</v>
      </c>
      <c r="Y107" s="32">
        <f t="shared" si="33"/>
        <v>0</v>
      </c>
      <c r="Z107" s="32">
        <f t="shared" si="33"/>
        <v>0</v>
      </c>
      <c r="AA107" s="32">
        <f t="shared" si="33"/>
        <v>0</v>
      </c>
      <c r="AB107" s="32">
        <f t="shared" si="33"/>
        <v>0</v>
      </c>
      <c r="AC107" s="33">
        <f t="shared" si="33"/>
        <v>0</v>
      </c>
      <c r="AD107" s="32">
        <f t="shared" si="33"/>
        <v>0</v>
      </c>
      <c r="AE107" s="32">
        <f t="shared" si="33"/>
        <v>0</v>
      </c>
      <c r="AF107" s="32">
        <f t="shared" si="33"/>
        <v>0</v>
      </c>
      <c r="AG107" s="32">
        <f t="shared" si="33"/>
        <v>0</v>
      </c>
      <c r="AH107" s="32">
        <f t="shared" si="33"/>
        <v>0</v>
      </c>
      <c r="AI107" s="32">
        <f t="shared" si="33"/>
        <v>0</v>
      </c>
      <c r="AJ107" s="32">
        <f t="shared" si="33"/>
        <v>0</v>
      </c>
      <c r="AK107" s="32">
        <f t="shared" si="33"/>
        <v>0</v>
      </c>
      <c r="AL107" s="32">
        <f t="shared" si="33"/>
        <v>0</v>
      </c>
      <c r="AM107" s="32">
        <f t="shared" si="33"/>
        <v>0</v>
      </c>
      <c r="AN107" s="32">
        <f t="shared" si="33"/>
        <v>0</v>
      </c>
      <c r="AO107" s="32">
        <f t="shared" si="33"/>
        <v>0</v>
      </c>
      <c r="AP107" s="33">
        <f t="shared" si="33"/>
        <v>0</v>
      </c>
    </row>
    <row r="109" spans="1:42" s="34" customFormat="1" x14ac:dyDescent="0.2">
      <c r="A109" s="76" t="s">
        <v>53</v>
      </c>
      <c r="B109" s="35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7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7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7"/>
    </row>
    <row r="110" spans="1:42" s="2" customFormat="1" x14ac:dyDescent="0.2">
      <c r="A110" s="72" t="s">
        <v>113</v>
      </c>
      <c r="B110" s="1"/>
      <c r="D110" s="3">
        <f t="shared" ref="D110:AP110" si="34">D102</f>
        <v>0</v>
      </c>
      <c r="E110" s="3">
        <f t="shared" si="34"/>
        <v>0</v>
      </c>
      <c r="F110" s="3">
        <f t="shared" si="34"/>
        <v>0</v>
      </c>
      <c r="G110" s="3">
        <f t="shared" si="34"/>
        <v>0</v>
      </c>
      <c r="H110" s="3">
        <f t="shared" si="34"/>
        <v>0</v>
      </c>
      <c r="I110" s="3">
        <f t="shared" si="34"/>
        <v>0</v>
      </c>
      <c r="J110" s="3">
        <f t="shared" si="34"/>
        <v>0</v>
      </c>
      <c r="K110" s="3">
        <f t="shared" si="34"/>
        <v>0</v>
      </c>
      <c r="L110" s="3">
        <f t="shared" si="34"/>
        <v>0</v>
      </c>
      <c r="M110" s="3">
        <f t="shared" si="34"/>
        <v>0</v>
      </c>
      <c r="N110" s="5">
        <f t="shared" si="34"/>
        <v>0</v>
      </c>
      <c r="O110" s="3">
        <f t="shared" si="34"/>
        <v>0</v>
      </c>
      <c r="P110" s="4">
        <f t="shared" si="34"/>
        <v>0</v>
      </c>
      <c r="Q110" s="3">
        <f t="shared" si="34"/>
        <v>0</v>
      </c>
      <c r="R110" s="3">
        <f t="shared" si="34"/>
        <v>0</v>
      </c>
      <c r="S110" s="3">
        <f t="shared" si="34"/>
        <v>0</v>
      </c>
      <c r="T110" s="3">
        <f t="shared" si="34"/>
        <v>0</v>
      </c>
      <c r="U110" s="3">
        <f t="shared" si="34"/>
        <v>0</v>
      </c>
      <c r="V110" s="3">
        <f t="shared" si="34"/>
        <v>0</v>
      </c>
      <c r="W110" s="3">
        <f t="shared" si="34"/>
        <v>0</v>
      </c>
      <c r="X110" s="3">
        <f t="shared" si="34"/>
        <v>0</v>
      </c>
      <c r="Y110" s="3">
        <f t="shared" si="34"/>
        <v>0</v>
      </c>
      <c r="Z110" s="3">
        <f t="shared" si="34"/>
        <v>0</v>
      </c>
      <c r="AA110" s="3">
        <f t="shared" si="34"/>
        <v>0</v>
      </c>
      <c r="AB110" s="3">
        <f t="shared" si="34"/>
        <v>0</v>
      </c>
      <c r="AC110" s="4">
        <f t="shared" si="34"/>
        <v>0</v>
      </c>
      <c r="AD110" s="3">
        <f t="shared" si="34"/>
        <v>0</v>
      </c>
      <c r="AE110" s="3">
        <f t="shared" si="34"/>
        <v>0</v>
      </c>
      <c r="AF110" s="3">
        <f t="shared" si="34"/>
        <v>0</v>
      </c>
      <c r="AG110" s="3">
        <f t="shared" si="34"/>
        <v>0</v>
      </c>
      <c r="AH110" s="3">
        <f t="shared" si="34"/>
        <v>0</v>
      </c>
      <c r="AI110" s="3">
        <f t="shared" si="34"/>
        <v>0</v>
      </c>
      <c r="AJ110" s="3">
        <f t="shared" si="34"/>
        <v>0</v>
      </c>
      <c r="AK110" s="3">
        <f t="shared" si="34"/>
        <v>0</v>
      </c>
      <c r="AL110" s="3">
        <f t="shared" si="34"/>
        <v>0</v>
      </c>
      <c r="AM110" s="3">
        <f t="shared" si="34"/>
        <v>0</v>
      </c>
      <c r="AN110" s="3">
        <f t="shared" si="34"/>
        <v>0</v>
      </c>
      <c r="AO110" s="3">
        <f t="shared" si="34"/>
        <v>0</v>
      </c>
      <c r="AP110" s="4">
        <f t="shared" si="34"/>
        <v>0</v>
      </c>
    </row>
    <row r="111" spans="1:42" s="2" customFormat="1" x14ac:dyDescent="0.2">
      <c r="A111" s="72" t="s">
        <v>112</v>
      </c>
      <c r="B111" s="1"/>
      <c r="D111" s="3">
        <f t="shared" ref="D111:AP111" si="35">D107</f>
        <v>0</v>
      </c>
      <c r="E111" s="3">
        <f t="shared" si="35"/>
        <v>0</v>
      </c>
      <c r="F111" s="3">
        <f t="shared" si="35"/>
        <v>0</v>
      </c>
      <c r="G111" s="3">
        <f t="shared" si="35"/>
        <v>0</v>
      </c>
      <c r="H111" s="3">
        <f t="shared" si="35"/>
        <v>0</v>
      </c>
      <c r="I111" s="3">
        <f t="shared" si="35"/>
        <v>0</v>
      </c>
      <c r="J111" s="3">
        <f t="shared" si="35"/>
        <v>-1527.7</v>
      </c>
      <c r="K111" s="3">
        <f t="shared" si="35"/>
        <v>0</v>
      </c>
      <c r="L111" s="3">
        <f t="shared" si="35"/>
        <v>0</v>
      </c>
      <c r="M111" s="3">
        <f t="shared" si="35"/>
        <v>0</v>
      </c>
      <c r="N111" s="5">
        <f t="shared" si="35"/>
        <v>0</v>
      </c>
      <c r="O111" s="3">
        <f t="shared" si="35"/>
        <v>0</v>
      </c>
      <c r="P111" s="4">
        <f t="shared" si="35"/>
        <v>-1527.7</v>
      </c>
      <c r="Q111" s="3">
        <f t="shared" si="35"/>
        <v>0</v>
      </c>
      <c r="R111" s="3">
        <f t="shared" si="35"/>
        <v>0</v>
      </c>
      <c r="S111" s="3">
        <f t="shared" si="35"/>
        <v>0</v>
      </c>
      <c r="T111" s="3">
        <f t="shared" si="35"/>
        <v>0</v>
      </c>
      <c r="U111" s="3">
        <f t="shared" si="35"/>
        <v>0</v>
      </c>
      <c r="V111" s="3">
        <f t="shared" si="35"/>
        <v>0</v>
      </c>
      <c r="W111" s="3">
        <f t="shared" si="35"/>
        <v>0</v>
      </c>
      <c r="X111" s="3">
        <f t="shared" si="35"/>
        <v>0</v>
      </c>
      <c r="Y111" s="3">
        <f t="shared" si="35"/>
        <v>0</v>
      </c>
      <c r="Z111" s="3">
        <f t="shared" si="35"/>
        <v>0</v>
      </c>
      <c r="AA111" s="3">
        <f t="shared" si="35"/>
        <v>0</v>
      </c>
      <c r="AB111" s="3">
        <f t="shared" si="35"/>
        <v>0</v>
      </c>
      <c r="AC111" s="4">
        <f t="shared" si="35"/>
        <v>0</v>
      </c>
      <c r="AD111" s="3">
        <f t="shared" si="35"/>
        <v>0</v>
      </c>
      <c r="AE111" s="3">
        <f t="shared" si="35"/>
        <v>0</v>
      </c>
      <c r="AF111" s="3">
        <f t="shared" si="35"/>
        <v>0</v>
      </c>
      <c r="AG111" s="3">
        <f t="shared" si="35"/>
        <v>0</v>
      </c>
      <c r="AH111" s="3">
        <f t="shared" si="35"/>
        <v>0</v>
      </c>
      <c r="AI111" s="3">
        <f t="shared" si="35"/>
        <v>0</v>
      </c>
      <c r="AJ111" s="3">
        <f t="shared" si="35"/>
        <v>0</v>
      </c>
      <c r="AK111" s="3">
        <f t="shared" si="35"/>
        <v>0</v>
      </c>
      <c r="AL111" s="3">
        <f t="shared" si="35"/>
        <v>0</v>
      </c>
      <c r="AM111" s="3">
        <f t="shared" si="35"/>
        <v>0</v>
      </c>
      <c r="AN111" s="3">
        <f t="shared" si="35"/>
        <v>0</v>
      </c>
      <c r="AO111" s="3">
        <f t="shared" si="35"/>
        <v>0</v>
      </c>
      <c r="AP111" s="4">
        <f t="shared" si="35"/>
        <v>0</v>
      </c>
    </row>
    <row r="112" spans="1:42" s="38" customFormat="1" ht="12" thickBot="1" x14ac:dyDescent="0.25">
      <c r="A112" s="77" t="s">
        <v>54</v>
      </c>
      <c r="B112" s="39"/>
      <c r="D112" s="40">
        <f t="shared" ref="D112:AP112" si="36">SUM(D110:D111)</f>
        <v>0</v>
      </c>
      <c r="E112" s="40">
        <f t="shared" si="36"/>
        <v>0</v>
      </c>
      <c r="F112" s="40">
        <f t="shared" si="36"/>
        <v>0</v>
      </c>
      <c r="G112" s="40">
        <f t="shared" si="36"/>
        <v>0</v>
      </c>
      <c r="H112" s="40">
        <f t="shared" si="36"/>
        <v>0</v>
      </c>
      <c r="I112" s="40">
        <f t="shared" si="36"/>
        <v>0</v>
      </c>
      <c r="J112" s="40">
        <f t="shared" si="36"/>
        <v>-1527.7</v>
      </c>
      <c r="K112" s="40">
        <f t="shared" si="36"/>
        <v>0</v>
      </c>
      <c r="L112" s="40">
        <f t="shared" si="36"/>
        <v>0</v>
      </c>
      <c r="M112" s="40">
        <f t="shared" si="36"/>
        <v>0</v>
      </c>
      <c r="N112" s="42">
        <f t="shared" si="36"/>
        <v>0</v>
      </c>
      <c r="O112" s="40">
        <f t="shared" si="36"/>
        <v>0</v>
      </c>
      <c r="P112" s="41">
        <f t="shared" si="36"/>
        <v>-1527.7</v>
      </c>
      <c r="Q112" s="40">
        <f t="shared" si="36"/>
        <v>0</v>
      </c>
      <c r="R112" s="40">
        <f t="shared" si="36"/>
        <v>0</v>
      </c>
      <c r="S112" s="40">
        <f t="shared" si="36"/>
        <v>0</v>
      </c>
      <c r="T112" s="40">
        <f t="shared" si="36"/>
        <v>0</v>
      </c>
      <c r="U112" s="40">
        <f t="shared" si="36"/>
        <v>0</v>
      </c>
      <c r="V112" s="40">
        <f t="shared" si="36"/>
        <v>0</v>
      </c>
      <c r="W112" s="40">
        <f t="shared" si="36"/>
        <v>0</v>
      </c>
      <c r="X112" s="40">
        <f t="shared" si="36"/>
        <v>0</v>
      </c>
      <c r="Y112" s="40">
        <f t="shared" si="36"/>
        <v>0</v>
      </c>
      <c r="Z112" s="40">
        <f t="shared" si="36"/>
        <v>0</v>
      </c>
      <c r="AA112" s="40">
        <f t="shared" si="36"/>
        <v>0</v>
      </c>
      <c r="AB112" s="40">
        <f t="shared" si="36"/>
        <v>0</v>
      </c>
      <c r="AC112" s="41">
        <f t="shared" si="36"/>
        <v>0</v>
      </c>
      <c r="AD112" s="40">
        <f t="shared" si="36"/>
        <v>0</v>
      </c>
      <c r="AE112" s="40">
        <f t="shared" si="36"/>
        <v>0</v>
      </c>
      <c r="AF112" s="40">
        <f t="shared" si="36"/>
        <v>0</v>
      </c>
      <c r="AG112" s="40">
        <f t="shared" si="36"/>
        <v>0</v>
      </c>
      <c r="AH112" s="40">
        <f t="shared" si="36"/>
        <v>0</v>
      </c>
      <c r="AI112" s="40">
        <f t="shared" si="36"/>
        <v>0</v>
      </c>
      <c r="AJ112" s="40">
        <f t="shared" si="36"/>
        <v>0</v>
      </c>
      <c r="AK112" s="40">
        <f t="shared" si="36"/>
        <v>0</v>
      </c>
      <c r="AL112" s="40">
        <f t="shared" si="36"/>
        <v>0</v>
      </c>
      <c r="AM112" s="40">
        <f t="shared" si="36"/>
        <v>0</v>
      </c>
      <c r="AN112" s="40">
        <f t="shared" si="36"/>
        <v>0</v>
      </c>
      <c r="AO112" s="40">
        <f t="shared" si="36"/>
        <v>0</v>
      </c>
      <c r="AP112" s="41">
        <f t="shared" si="36"/>
        <v>0</v>
      </c>
    </row>
    <row r="113" spans="1:42" ht="12" thickTop="1" x14ac:dyDescent="0.2"/>
    <row r="114" spans="1:42" s="61" customFormat="1" x14ac:dyDescent="0.2">
      <c r="A114" s="80" t="s">
        <v>62</v>
      </c>
      <c r="B114" s="58"/>
      <c r="C114" s="5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60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60"/>
    </row>
    <row r="115" spans="1:42" x14ac:dyDescent="0.2">
      <c r="A115" s="72" t="s">
        <v>63</v>
      </c>
      <c r="D115" s="21">
        <v>0</v>
      </c>
      <c r="E115" s="21">
        <v>0</v>
      </c>
      <c r="F115" s="21">
        <v>0</v>
      </c>
      <c r="G115" s="21">
        <v>9267.2999999999993</v>
      </c>
      <c r="H115" s="21">
        <v>7371.33</v>
      </c>
      <c r="I115" s="21">
        <v>8484.49</v>
      </c>
      <c r="J115" s="21">
        <v>4955.57</v>
      </c>
      <c r="K115" s="21">
        <v>12324.55</v>
      </c>
      <c r="L115" s="21">
        <v>13145.17</v>
      </c>
      <c r="M115" s="21">
        <v>12583.62</v>
      </c>
      <c r="N115" s="22">
        <v>4253.29</v>
      </c>
      <c r="O115" s="21">
        <v>4253.29</v>
      </c>
      <c r="P115" s="4">
        <f>O115</f>
        <v>4253.29</v>
      </c>
    </row>
    <row r="116" spans="1:42" x14ac:dyDescent="0.2">
      <c r="A116" s="72" t="s">
        <v>86</v>
      </c>
      <c r="D116" s="21">
        <v>0</v>
      </c>
      <c r="E116" s="21">
        <v>0</v>
      </c>
      <c r="F116" s="21">
        <v>0</v>
      </c>
      <c r="G116" s="21">
        <v>586</v>
      </c>
      <c r="H116" s="21">
        <v>694.98</v>
      </c>
      <c r="I116" s="21">
        <v>543.24</v>
      </c>
      <c r="J116" s="21">
        <v>468.93</v>
      </c>
      <c r="K116" s="21">
        <v>572.38</v>
      </c>
      <c r="L116" s="21">
        <v>525.38</v>
      </c>
      <c r="M116" s="21">
        <v>494.62</v>
      </c>
      <c r="N116" s="22">
        <v>494.62</v>
      </c>
      <c r="O116" s="21">
        <v>494.62</v>
      </c>
      <c r="P116" s="4">
        <f>O116</f>
        <v>494.62</v>
      </c>
    </row>
    <row r="117" spans="1:42" x14ac:dyDescent="0.2">
      <c r="A117" s="72" t="s">
        <v>64</v>
      </c>
      <c r="D117" s="21">
        <v>0</v>
      </c>
      <c r="E117" s="21">
        <v>0</v>
      </c>
      <c r="F117" s="21">
        <v>0</v>
      </c>
      <c r="G117" s="21">
        <v>25000</v>
      </c>
      <c r="H117" s="21">
        <v>24895</v>
      </c>
      <c r="I117" s="21">
        <v>24790</v>
      </c>
      <c r="J117" s="21">
        <v>19685</v>
      </c>
      <c r="K117" s="21">
        <v>24580</v>
      </c>
      <c r="L117" s="21">
        <v>24475</v>
      </c>
      <c r="M117" s="21">
        <v>25370</v>
      </c>
      <c r="N117" s="22">
        <v>25370</v>
      </c>
      <c r="O117" s="21">
        <v>25370</v>
      </c>
      <c r="P117" s="4">
        <f>O117</f>
        <v>25370</v>
      </c>
    </row>
    <row r="118" spans="1:42" s="38" customFormat="1" ht="12" thickBot="1" x14ac:dyDescent="0.25">
      <c r="A118" s="77" t="s">
        <v>65</v>
      </c>
      <c r="B118" s="39"/>
      <c r="D118" s="40">
        <f t="shared" ref="D118:AP118" si="37">SUM(D115:D117)</f>
        <v>0</v>
      </c>
      <c r="E118" s="40">
        <f t="shared" si="37"/>
        <v>0</v>
      </c>
      <c r="F118" s="40">
        <f t="shared" si="37"/>
        <v>0</v>
      </c>
      <c r="G118" s="40">
        <f t="shared" si="37"/>
        <v>34853.300000000003</v>
      </c>
      <c r="H118" s="40">
        <f t="shared" si="37"/>
        <v>32961.31</v>
      </c>
      <c r="I118" s="40">
        <f t="shared" si="37"/>
        <v>33817.729999999996</v>
      </c>
      <c r="J118" s="40">
        <f t="shared" si="37"/>
        <v>25109.5</v>
      </c>
      <c r="K118" s="40">
        <f t="shared" si="37"/>
        <v>37476.93</v>
      </c>
      <c r="L118" s="40">
        <f t="shared" si="37"/>
        <v>38145.550000000003</v>
      </c>
      <c r="M118" s="40">
        <f t="shared" si="37"/>
        <v>38448.240000000005</v>
      </c>
      <c r="N118" s="42">
        <f t="shared" si="37"/>
        <v>30117.91</v>
      </c>
      <c r="O118" s="40">
        <f t="shared" si="37"/>
        <v>30117.91</v>
      </c>
      <c r="P118" s="41">
        <f t="shared" si="37"/>
        <v>30117.91</v>
      </c>
      <c r="Q118" s="40">
        <f t="shared" si="37"/>
        <v>0</v>
      </c>
      <c r="R118" s="40">
        <f t="shared" si="37"/>
        <v>0</v>
      </c>
      <c r="S118" s="40">
        <f t="shared" si="37"/>
        <v>0</v>
      </c>
      <c r="T118" s="40">
        <f t="shared" si="37"/>
        <v>0</v>
      </c>
      <c r="U118" s="40">
        <f t="shared" si="37"/>
        <v>0</v>
      </c>
      <c r="V118" s="40">
        <f t="shared" si="37"/>
        <v>0</v>
      </c>
      <c r="W118" s="40">
        <f t="shared" si="37"/>
        <v>0</v>
      </c>
      <c r="X118" s="40">
        <f t="shared" si="37"/>
        <v>0</v>
      </c>
      <c r="Y118" s="40">
        <f t="shared" si="37"/>
        <v>0</v>
      </c>
      <c r="Z118" s="40">
        <f t="shared" si="37"/>
        <v>0</v>
      </c>
      <c r="AA118" s="40">
        <f t="shared" si="37"/>
        <v>0</v>
      </c>
      <c r="AB118" s="40">
        <f t="shared" si="37"/>
        <v>0</v>
      </c>
      <c r="AC118" s="41">
        <f t="shared" si="37"/>
        <v>0</v>
      </c>
      <c r="AD118" s="40">
        <f t="shared" si="37"/>
        <v>0</v>
      </c>
      <c r="AE118" s="40">
        <f t="shared" si="37"/>
        <v>0</v>
      </c>
      <c r="AF118" s="40">
        <f t="shared" si="37"/>
        <v>0</v>
      </c>
      <c r="AG118" s="40">
        <f t="shared" si="37"/>
        <v>0</v>
      </c>
      <c r="AH118" s="40">
        <f t="shared" si="37"/>
        <v>0</v>
      </c>
      <c r="AI118" s="40">
        <f t="shared" si="37"/>
        <v>0</v>
      </c>
      <c r="AJ118" s="40">
        <f t="shared" si="37"/>
        <v>0</v>
      </c>
      <c r="AK118" s="40">
        <f t="shared" si="37"/>
        <v>0</v>
      </c>
      <c r="AL118" s="40">
        <f t="shared" si="37"/>
        <v>0</v>
      </c>
      <c r="AM118" s="40">
        <f t="shared" si="37"/>
        <v>0</v>
      </c>
      <c r="AN118" s="40">
        <f t="shared" si="37"/>
        <v>0</v>
      </c>
      <c r="AO118" s="40">
        <f t="shared" si="37"/>
        <v>0</v>
      </c>
      <c r="AP118" s="41">
        <f t="shared" si="37"/>
        <v>0</v>
      </c>
    </row>
    <row r="119" spans="1:42" ht="12" thickTop="1" x14ac:dyDescent="0.2"/>
    <row r="120" spans="1:42" s="66" customFormat="1" x14ac:dyDescent="0.2">
      <c r="A120" s="81" t="s">
        <v>66</v>
      </c>
      <c r="B120" s="63"/>
      <c r="C120" s="62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5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5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5"/>
    </row>
    <row r="121" spans="1:42" x14ac:dyDescent="0.2">
      <c r="A121" s="72" t="s">
        <v>87</v>
      </c>
      <c r="B121" s="1" t="s">
        <v>88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2">
        <v>0</v>
      </c>
      <c r="O121" s="21">
        <v>0</v>
      </c>
      <c r="P121" s="4">
        <f t="shared" ref="P121:P133" si="38">O121</f>
        <v>0</v>
      </c>
    </row>
    <row r="122" spans="1:42" x14ac:dyDescent="0.2">
      <c r="A122" s="72" t="s">
        <v>89</v>
      </c>
      <c r="B122" s="1" t="s">
        <v>90</v>
      </c>
      <c r="D122" s="21">
        <v>0</v>
      </c>
      <c r="E122" s="21">
        <v>0</v>
      </c>
      <c r="F122" s="21">
        <v>0</v>
      </c>
      <c r="G122" s="21">
        <v>0</v>
      </c>
      <c r="H122" s="21">
        <v>833</v>
      </c>
      <c r="I122" s="21">
        <v>833</v>
      </c>
      <c r="J122" s="21">
        <v>833</v>
      </c>
      <c r="K122" s="21">
        <v>833</v>
      </c>
      <c r="L122" s="21">
        <v>833</v>
      </c>
      <c r="M122" s="21">
        <v>833</v>
      </c>
      <c r="N122" s="22">
        <v>833</v>
      </c>
      <c r="O122" s="21">
        <v>624.75</v>
      </c>
      <c r="P122" s="4">
        <f t="shared" si="38"/>
        <v>624.75</v>
      </c>
    </row>
    <row r="123" spans="1:42" x14ac:dyDescent="0.2">
      <c r="A123" s="72" t="s">
        <v>91</v>
      </c>
      <c r="B123" s="1" t="s">
        <v>92</v>
      </c>
      <c r="D123" s="21">
        <v>0</v>
      </c>
      <c r="E123" s="21">
        <v>0</v>
      </c>
      <c r="F123" s="21">
        <v>0</v>
      </c>
      <c r="G123" s="21">
        <v>0</v>
      </c>
      <c r="H123" s="21">
        <v>1667</v>
      </c>
      <c r="I123" s="21">
        <v>1667</v>
      </c>
      <c r="J123" s="21">
        <v>1667</v>
      </c>
      <c r="K123" s="21">
        <v>1667</v>
      </c>
      <c r="L123" s="21">
        <v>1667</v>
      </c>
      <c r="M123" s="21">
        <v>1667</v>
      </c>
      <c r="N123" s="22">
        <v>1667</v>
      </c>
      <c r="O123" s="21">
        <v>1250.25</v>
      </c>
      <c r="P123" s="4">
        <f t="shared" si="38"/>
        <v>1250.25</v>
      </c>
    </row>
    <row r="124" spans="1:42" x14ac:dyDescent="0.2">
      <c r="A124" s="72" t="s">
        <v>93</v>
      </c>
      <c r="B124" s="1" t="s">
        <v>93</v>
      </c>
      <c r="D124" s="21">
        <v>0</v>
      </c>
      <c r="E124" s="21">
        <v>0</v>
      </c>
      <c r="F124" s="21">
        <v>0</v>
      </c>
      <c r="G124" s="21">
        <v>1250</v>
      </c>
      <c r="H124" s="21">
        <v>1000</v>
      </c>
      <c r="I124" s="21">
        <v>1302</v>
      </c>
      <c r="J124" s="21">
        <v>1177</v>
      </c>
      <c r="K124" s="21">
        <v>2777</v>
      </c>
      <c r="L124" s="21">
        <v>2144.2600000000002</v>
      </c>
      <c r="M124" s="21">
        <v>2279.52</v>
      </c>
      <c r="N124" s="22">
        <v>2279.52</v>
      </c>
      <c r="O124" s="21">
        <v>2279.52</v>
      </c>
      <c r="P124" s="4">
        <f t="shared" si="38"/>
        <v>2279.52</v>
      </c>
    </row>
    <row r="125" spans="1:42" x14ac:dyDescent="0.2">
      <c r="A125" s="72" t="s">
        <v>67</v>
      </c>
      <c r="B125" s="1" t="s">
        <v>68</v>
      </c>
      <c r="D125" s="21">
        <v>0</v>
      </c>
      <c r="E125" s="21">
        <v>0</v>
      </c>
      <c r="F125" s="21">
        <v>0</v>
      </c>
      <c r="G125" s="21">
        <v>25000</v>
      </c>
      <c r="H125" s="21">
        <v>24895</v>
      </c>
      <c r="I125" s="21">
        <v>24790</v>
      </c>
      <c r="J125" s="21">
        <v>19685</v>
      </c>
      <c r="K125" s="21">
        <v>24580</v>
      </c>
      <c r="L125" s="21">
        <v>24475</v>
      </c>
      <c r="M125" s="21">
        <v>25370</v>
      </c>
      <c r="N125" s="22">
        <v>25370</v>
      </c>
      <c r="O125" s="21">
        <v>25370</v>
      </c>
      <c r="P125" s="4">
        <f t="shared" si="38"/>
        <v>25370</v>
      </c>
    </row>
    <row r="126" spans="1:42" x14ac:dyDescent="0.2">
      <c r="A126" s="72" t="s">
        <v>69</v>
      </c>
      <c r="B126" s="1" t="s">
        <v>70</v>
      </c>
      <c r="D126" s="21">
        <v>0</v>
      </c>
      <c r="E126" s="21">
        <v>0</v>
      </c>
      <c r="F126" s="21">
        <v>0</v>
      </c>
      <c r="G126" s="21">
        <v>9853.2999999999993</v>
      </c>
      <c r="H126" s="21">
        <v>8066.31</v>
      </c>
      <c r="I126" s="21">
        <v>9027.73</v>
      </c>
      <c r="J126" s="21">
        <v>5424.5</v>
      </c>
      <c r="K126" s="21">
        <v>12896.93</v>
      </c>
      <c r="L126" s="21">
        <v>13670.55</v>
      </c>
      <c r="M126" s="21">
        <v>13078.24</v>
      </c>
      <c r="N126" s="22">
        <v>4253.29</v>
      </c>
      <c r="O126" s="21">
        <v>4253.29</v>
      </c>
      <c r="P126" s="4">
        <f t="shared" si="38"/>
        <v>4253.29</v>
      </c>
    </row>
    <row r="127" spans="1:42" x14ac:dyDescent="0.2">
      <c r="A127" s="72" t="s">
        <v>69</v>
      </c>
      <c r="B127" s="1" t="s">
        <v>72</v>
      </c>
      <c r="D127" s="21">
        <v>0</v>
      </c>
      <c r="E127" s="21">
        <v>0</v>
      </c>
      <c r="F127" s="21">
        <v>0</v>
      </c>
      <c r="G127" s="21">
        <v>2400</v>
      </c>
      <c r="H127" s="21">
        <v>2400.0100000000002</v>
      </c>
      <c r="I127" s="21">
        <v>24600</v>
      </c>
      <c r="J127" s="21">
        <v>24600</v>
      </c>
      <c r="K127" s="21">
        <v>2400.0100000000002</v>
      </c>
      <c r="L127" s="21">
        <v>2400.0100000000002</v>
      </c>
      <c r="M127" s="21">
        <v>0.01</v>
      </c>
      <c r="N127" s="22">
        <v>0.01</v>
      </c>
      <c r="O127" s="21">
        <v>0.01</v>
      </c>
      <c r="P127" s="4">
        <f t="shared" si="38"/>
        <v>0.01</v>
      </c>
    </row>
    <row r="128" spans="1:42" x14ac:dyDescent="0.2">
      <c r="A128" s="72" t="s">
        <v>107</v>
      </c>
      <c r="B128" s="1" t="s">
        <v>108</v>
      </c>
      <c r="D128" s="21">
        <v>1</v>
      </c>
      <c r="E128" s="21">
        <v>1</v>
      </c>
      <c r="F128" s="21">
        <v>1</v>
      </c>
      <c r="G128" s="21">
        <v>1</v>
      </c>
      <c r="H128" s="21">
        <v>1</v>
      </c>
      <c r="I128" s="21">
        <v>1</v>
      </c>
      <c r="J128" s="21">
        <v>1</v>
      </c>
      <c r="K128" s="21">
        <v>1</v>
      </c>
      <c r="L128" s="21">
        <v>1</v>
      </c>
      <c r="M128" s="21">
        <v>1</v>
      </c>
      <c r="N128" s="22">
        <v>1</v>
      </c>
      <c r="O128" s="21">
        <v>1</v>
      </c>
      <c r="P128" s="4">
        <f t="shared" si="38"/>
        <v>1</v>
      </c>
    </row>
    <row r="129" spans="1:43" x14ac:dyDescent="0.2">
      <c r="A129" s="72" t="s">
        <v>94</v>
      </c>
      <c r="B129" s="1" t="s">
        <v>95</v>
      </c>
      <c r="D129" s="21">
        <v>0</v>
      </c>
      <c r="E129" s="21">
        <v>0</v>
      </c>
      <c r="F129" s="21">
        <v>0</v>
      </c>
      <c r="G129" s="21">
        <v>-35000</v>
      </c>
      <c r="H129" s="21">
        <v>-34900</v>
      </c>
      <c r="I129" s="21">
        <v>-34800</v>
      </c>
      <c r="J129" s="21">
        <v>-34700</v>
      </c>
      <c r="K129" s="21">
        <v>-34600</v>
      </c>
      <c r="L129" s="21">
        <v>-34500</v>
      </c>
      <c r="M129" s="21">
        <v>-34400</v>
      </c>
      <c r="N129" s="22">
        <v>-34400</v>
      </c>
      <c r="O129" s="21">
        <v>-34400</v>
      </c>
      <c r="P129" s="4">
        <f t="shared" si="38"/>
        <v>-34400</v>
      </c>
    </row>
    <row r="130" spans="1:43" x14ac:dyDescent="0.2">
      <c r="A130" s="72" t="s">
        <v>75</v>
      </c>
      <c r="B130" s="1" t="s">
        <v>74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2">
        <v>0</v>
      </c>
      <c r="O130" s="21">
        <v>0</v>
      </c>
      <c r="P130" s="4">
        <f t="shared" si="38"/>
        <v>0</v>
      </c>
    </row>
    <row r="131" spans="1:43" x14ac:dyDescent="0.2">
      <c r="A131" s="72" t="s">
        <v>61</v>
      </c>
      <c r="B131" s="1" t="s">
        <v>61</v>
      </c>
      <c r="D131" s="21">
        <v>0</v>
      </c>
      <c r="E131" s="21">
        <v>0</v>
      </c>
      <c r="F131" s="21">
        <v>0</v>
      </c>
      <c r="G131" s="21">
        <v>-525.53</v>
      </c>
      <c r="H131" s="21">
        <v>-522.44000000000005</v>
      </c>
      <c r="I131" s="21">
        <v>-1527.7</v>
      </c>
      <c r="J131" s="21">
        <v>-432.25</v>
      </c>
      <c r="K131" s="21">
        <v>-927.39</v>
      </c>
      <c r="L131" s="21">
        <v>-1330.33</v>
      </c>
      <c r="M131" s="21">
        <v>-1373.07</v>
      </c>
      <c r="N131" s="22">
        <v>-42.74</v>
      </c>
      <c r="O131" s="21">
        <v>-42.74</v>
      </c>
      <c r="P131" s="4">
        <f t="shared" si="38"/>
        <v>-42.74</v>
      </c>
    </row>
    <row r="132" spans="1:43" x14ac:dyDescent="0.2">
      <c r="A132" s="72" t="s">
        <v>69</v>
      </c>
      <c r="B132" s="1" t="s">
        <v>73</v>
      </c>
      <c r="D132" s="21">
        <v>0</v>
      </c>
      <c r="E132" s="21">
        <v>0</v>
      </c>
      <c r="F132" s="21">
        <v>0</v>
      </c>
      <c r="G132" s="21">
        <v>-1830</v>
      </c>
      <c r="H132" s="21">
        <v>-2830.01</v>
      </c>
      <c r="I132" s="21">
        <v>-22730</v>
      </c>
      <c r="J132" s="21">
        <v>-15880</v>
      </c>
      <c r="K132" s="21">
        <v>-6045.36</v>
      </c>
      <c r="L132" s="21">
        <v>-7248.76</v>
      </c>
      <c r="M132" s="21">
        <v>-7000</v>
      </c>
      <c r="N132" s="22">
        <v>-1000</v>
      </c>
      <c r="O132" s="21">
        <v>-1000</v>
      </c>
      <c r="P132" s="4">
        <f t="shared" si="38"/>
        <v>-1000</v>
      </c>
    </row>
    <row r="133" spans="1:43" s="38" customFormat="1" ht="12" thickBot="1" x14ac:dyDescent="0.25">
      <c r="A133" s="77" t="s">
        <v>71</v>
      </c>
      <c r="B133" s="39"/>
      <c r="D133" s="40">
        <f t="shared" ref="D133:O133" si="39">SUM(D121:D132)</f>
        <v>1</v>
      </c>
      <c r="E133" s="40">
        <f t="shared" si="39"/>
        <v>1</v>
      </c>
      <c r="F133" s="40">
        <f t="shared" si="39"/>
        <v>1</v>
      </c>
      <c r="G133" s="40">
        <f t="shared" si="39"/>
        <v>1148.7700000000032</v>
      </c>
      <c r="H133" s="40">
        <f t="shared" si="39"/>
        <v>609.86999999999944</v>
      </c>
      <c r="I133" s="40">
        <f t="shared" si="39"/>
        <v>3163.0299999999952</v>
      </c>
      <c r="J133" s="40">
        <f t="shared" si="39"/>
        <v>2375.25</v>
      </c>
      <c r="K133" s="40">
        <f t="shared" si="39"/>
        <v>3582.1900000000032</v>
      </c>
      <c r="L133" s="40">
        <f t="shared" si="39"/>
        <v>2111.7299999999996</v>
      </c>
      <c r="M133" s="40">
        <f t="shared" si="39"/>
        <v>455.70000000000437</v>
      </c>
      <c r="N133" s="42">
        <f t="shared" si="39"/>
        <v>-1038.9200000000003</v>
      </c>
      <c r="O133" s="40">
        <f t="shared" si="39"/>
        <v>-1663.9200000000003</v>
      </c>
      <c r="P133" s="41">
        <f t="shared" si="38"/>
        <v>-1663.9200000000003</v>
      </c>
      <c r="Q133" s="40">
        <f t="shared" ref="Q133:AB133" si="40">SUM(Q121:Q132)</f>
        <v>0</v>
      </c>
      <c r="R133" s="40">
        <f t="shared" si="40"/>
        <v>0</v>
      </c>
      <c r="S133" s="40">
        <f t="shared" si="40"/>
        <v>0</v>
      </c>
      <c r="T133" s="40">
        <f t="shared" si="40"/>
        <v>0</v>
      </c>
      <c r="U133" s="40">
        <f t="shared" si="40"/>
        <v>0</v>
      </c>
      <c r="V133" s="40">
        <f t="shared" si="40"/>
        <v>0</v>
      </c>
      <c r="W133" s="40">
        <f t="shared" si="40"/>
        <v>0</v>
      </c>
      <c r="X133" s="40">
        <f t="shared" si="40"/>
        <v>0</v>
      </c>
      <c r="Y133" s="40">
        <f t="shared" si="40"/>
        <v>0</v>
      </c>
      <c r="Z133" s="40">
        <f t="shared" si="40"/>
        <v>0</v>
      </c>
      <c r="AA133" s="40">
        <f t="shared" si="40"/>
        <v>0</v>
      </c>
      <c r="AB133" s="40">
        <f t="shared" si="40"/>
        <v>0</v>
      </c>
      <c r="AC133" s="41">
        <f>AB133</f>
        <v>0</v>
      </c>
      <c r="AD133" s="40">
        <f t="shared" ref="AD133:AO133" si="41">SUM(AD121:AD132)</f>
        <v>0</v>
      </c>
      <c r="AE133" s="40">
        <f t="shared" si="41"/>
        <v>0</v>
      </c>
      <c r="AF133" s="40">
        <f t="shared" si="41"/>
        <v>0</v>
      </c>
      <c r="AG133" s="40">
        <f t="shared" si="41"/>
        <v>0</v>
      </c>
      <c r="AH133" s="40">
        <f t="shared" si="41"/>
        <v>0</v>
      </c>
      <c r="AI133" s="40">
        <f t="shared" si="41"/>
        <v>0</v>
      </c>
      <c r="AJ133" s="40">
        <f t="shared" si="41"/>
        <v>0</v>
      </c>
      <c r="AK133" s="40">
        <f t="shared" si="41"/>
        <v>0</v>
      </c>
      <c r="AL133" s="40">
        <f t="shared" si="41"/>
        <v>0</v>
      </c>
      <c r="AM133" s="40">
        <f t="shared" si="41"/>
        <v>0</v>
      </c>
      <c r="AN133" s="40">
        <f t="shared" si="41"/>
        <v>0</v>
      </c>
      <c r="AO133" s="40">
        <f t="shared" si="41"/>
        <v>0</v>
      </c>
      <c r="AP133" s="41">
        <f>AO133</f>
        <v>0</v>
      </c>
      <c r="AQ133" s="38">
        <f>SUM(AQ121:AQ132)</f>
        <v>0</v>
      </c>
    </row>
    <row r="134" spans="1:43" ht="12" thickTop="1" x14ac:dyDescent="0.2"/>
  </sheetData>
  <dataConsolidate/>
  <pageMargins left="0.7" right="0.7" top="0.75" bottom="0.75" header="0.3" footer="0.3"/>
  <pageSetup paperSize="9" orientation="portrait" horizontalDpi="300" verticalDpi="300" r:id="rId1"/>
  <ignoredErrors>
    <ignoredError sqref="P1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2021-05-14T07:56:26Z</dcterms:modified>
</cp:coreProperties>
</file>