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user1.pcuser1-PC\AppData\Local\Programs\Python\Python38\Scripts\To GitHub\"/>
    </mc:Choice>
  </mc:AlternateContent>
  <bookViews>
    <workbookView xWindow="0" yWindow="0" windowWidth="20490" windowHeight="7755"/>
  </bookViews>
  <sheets>
    <sheet name="Awesome!" sheetId="11" r:id="rId1"/>
    <sheet name="4yrs" sheetId="3" r:id="rId2"/>
    <sheet name="2Yrs" sheetId="8" r:id="rId3"/>
    <sheet name="compounding 2020 yr" sheetId="10" r:id="rId4"/>
  </sheets>
  <calcPr calcId="152511"/>
</workbook>
</file>

<file path=xl/calcChain.xml><?xml version="1.0" encoding="utf-8"?>
<calcChain xmlns="http://schemas.openxmlformats.org/spreadsheetml/2006/main">
  <c r="I16" i="10" l="1"/>
  <c r="C16" i="10"/>
  <c r="C15" i="10"/>
  <c r="F4" i="10"/>
  <c r="H4" i="10" s="1"/>
  <c r="I4" i="10" s="1"/>
  <c r="E4" i="10" s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l="1"/>
  <c r="J5" i="10"/>
  <c r="E5" i="10"/>
  <c r="F5" i="10" s="1"/>
  <c r="N8" i="8"/>
  <c r="N9" i="8"/>
  <c r="N10" i="8"/>
  <c r="O10" i="8" s="1"/>
  <c r="O9" i="8"/>
  <c r="M9" i="8"/>
  <c r="O8" i="8"/>
  <c r="H5" i="10" l="1"/>
  <c r="I5" i="10" s="1"/>
  <c r="J6" i="10" l="1"/>
  <c r="E6" i="10"/>
  <c r="F6" i="10" s="1"/>
  <c r="O11" i="3"/>
  <c r="O10" i="3"/>
  <c r="O9" i="3"/>
  <c r="O8" i="3"/>
  <c r="H6" i="10" l="1"/>
  <c r="I6" i="10" s="1"/>
  <c r="E7" i="10" l="1"/>
  <c r="F7" i="10" s="1"/>
  <c r="J7" i="10"/>
  <c r="N12" i="3"/>
  <c r="O12" i="3" s="1"/>
  <c r="M11" i="3"/>
  <c r="H7" i="10" l="1"/>
  <c r="I7" i="10" s="1"/>
  <c r="E8" i="10" l="1"/>
  <c r="F8" i="10" s="1"/>
  <c r="J8" i="10"/>
  <c r="H8" i="10" l="1"/>
  <c r="I8" i="10" s="1"/>
  <c r="E9" i="10" l="1"/>
  <c r="F9" i="10" s="1"/>
  <c r="J9" i="10"/>
  <c r="H9" i="10" l="1"/>
  <c r="I9" i="10" s="1"/>
  <c r="J10" i="10" l="1"/>
  <c r="E10" i="10"/>
  <c r="F10" i="10" s="1"/>
  <c r="H10" i="10" l="1"/>
  <c r="I10" i="10" s="1"/>
  <c r="J11" i="10" l="1"/>
  <c r="E11" i="10"/>
  <c r="F11" i="10" s="1"/>
  <c r="H11" i="10" l="1"/>
  <c r="I11" i="10" s="1"/>
  <c r="E12" i="10" l="1"/>
  <c r="F12" i="10" s="1"/>
  <c r="J12" i="10"/>
  <c r="H12" i="10" l="1"/>
  <c r="I12" i="10" s="1"/>
  <c r="E13" i="10" l="1"/>
  <c r="F13" i="10" s="1"/>
  <c r="J13" i="10"/>
  <c r="H13" i="10" l="1"/>
  <c r="I13" i="10" s="1"/>
  <c r="J14" i="10" l="1"/>
  <c r="E14" i="10"/>
  <c r="F14" i="10" s="1"/>
  <c r="H14" i="10" l="1"/>
  <c r="I14" i="10" s="1"/>
  <c r="E15" i="10" l="1"/>
  <c r="F15" i="10" s="1"/>
  <c r="F16" i="10" s="1"/>
  <c r="J15" i="10"/>
  <c r="H15" i="10" l="1"/>
  <c r="I15" i="10" s="1"/>
</calcChain>
</file>

<file path=xl/sharedStrings.xml><?xml version="1.0" encoding="utf-8"?>
<sst xmlns="http://schemas.openxmlformats.org/spreadsheetml/2006/main" count="85" uniqueCount="38">
  <si>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</si>
  <si>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</si>
  <si>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</si>
  <si>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</si>
  <si>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</si>
  <si>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</si>
  <si>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</si>
  <si>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</si>
  <si>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</si>
  <si>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</si>
  <si>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</si>
  <si>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</si>
  <si>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</si>
  <si>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Profit</t>
  </si>
  <si>
    <t>1,00,000</t>
  </si>
  <si>
    <t>Daily Stop Loss:</t>
  </si>
  <si>
    <t>No Limit</t>
  </si>
  <si>
    <t>Daily Profit:</t>
  </si>
  <si>
    <t>YEAR</t>
  </si>
  <si>
    <t>Every Month is a Profitable Month.</t>
  </si>
  <si>
    <t>High return on HIGH Volatility Months</t>
  </si>
  <si>
    <t>Points to Note:</t>
  </si>
  <si>
    <t>Avg Monthly Return</t>
  </si>
  <si>
    <t>Month</t>
  </si>
  <si>
    <t>INVESTMENT REQUIRED:</t>
  </si>
  <si>
    <t>LOT</t>
  </si>
  <si>
    <t>High return during HIGH Volatility Months</t>
  </si>
  <si>
    <t>INITIAL INVESTMENT REQUIRED:</t>
  </si>
  <si>
    <t>Lots traded</t>
  </si>
  <si>
    <t>Initial investment</t>
  </si>
  <si>
    <t>Compunting Return</t>
  </si>
  <si>
    <t>Yearly return</t>
  </si>
  <si>
    <t>Monthly Profit</t>
  </si>
  <si>
    <t>Total profit</t>
  </si>
  <si>
    <t>Total Capitl</t>
  </si>
  <si>
    <t>Lot calculation</t>
  </si>
  <si>
    <t>TRIPLED the RETURN with compounding logic (900% return/Yr)</t>
  </si>
  <si>
    <t>Return calculation with Compounding!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</si>
</sst>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rgb="FFFF0000"/>
      <name val="Century Gothic"/>
      <family val="2"/>
      <scheme val="minor"/>
    </font>
    <font>
      <sz val="1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1"/>
      <color rgb="FFFF0000"/>
      <name val="Century Gothic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2" fontId="0" fillId="34" borderId="10" xfId="0" applyNumberFormat="1" applyFill="1" applyBorder="1"/>
    <xf numFmtId="0" fontId="0" fillId="35" borderId="10" xfId="0" applyFill="1" applyBorder="1"/>
    <xf numFmtId="2" fontId="0" fillId="0" borderId="10" xfId="0" applyNumberFormat="1" applyFill="1" applyBorder="1"/>
    <xf numFmtId="2" fontId="0" fillId="0" borderId="0" xfId="0" applyNumberFormat="1" applyBorder="1"/>
    <xf numFmtId="3" fontId="0" fillId="0" borderId="0" xfId="0" applyNumberFormat="1"/>
    <xf numFmtId="10" fontId="0" fillId="35" borderId="10" xfId="0" applyNumberFormat="1" applyFill="1" applyBorder="1"/>
    <xf numFmtId="10" fontId="0" fillId="0" borderId="0" xfId="0" applyNumberFormat="1"/>
    <xf numFmtId="4" fontId="0" fillId="35" borderId="10" xfId="0" applyNumberFormat="1" applyFont="1" applyFill="1" applyBorder="1"/>
    <xf numFmtId="4" fontId="0" fillId="0" borderId="0" xfId="0" applyNumberFormat="1" applyFont="1"/>
    <xf numFmtId="4" fontId="19" fillId="33" borderId="10" xfId="0" applyNumberFormat="1" applyFont="1" applyFill="1" applyBorder="1"/>
    <xf numFmtId="10" fontId="19" fillId="33" borderId="10" xfId="0" applyNumberFormat="1" applyFont="1" applyFill="1" applyBorder="1"/>
    <xf numFmtId="2" fontId="0" fillId="36" borderId="10" xfId="0" applyNumberFormat="1" applyFill="1" applyBorder="1"/>
    <xf numFmtId="2" fontId="18" fillId="0" borderId="12" xfId="0" applyNumberFormat="1" applyFont="1" applyBorder="1" applyAlignment="1"/>
    <xf numFmtId="0" fontId="0" fillId="0" borderId="13" xfId="0" applyBorder="1"/>
    <xf numFmtId="0" fontId="0" fillId="0" borderId="0" xfId="0" applyFill="1"/>
    <xf numFmtId="3" fontId="0" fillId="0" borderId="10" xfId="0" applyNumberFormat="1" applyBorder="1"/>
    <xf numFmtId="0" fontId="0" fillId="0" borderId="10" xfId="0" applyFill="1" applyBorder="1"/>
    <xf numFmtId="4" fontId="20" fillId="33" borderId="10" xfId="0" applyNumberFormat="1" applyFont="1" applyFill="1" applyBorder="1"/>
    <xf numFmtId="10" fontId="20" fillId="33" borderId="10" xfId="0" applyNumberFormat="1" applyFont="1" applyFill="1" applyBorder="1"/>
    <xf numFmtId="2" fontId="21" fillId="36" borderId="10" xfId="0" applyNumberFormat="1" applyFont="1" applyFill="1" applyBorder="1"/>
    <xf numFmtId="0" fontId="0" fillId="37" borderId="10" xfId="0" applyFill="1" applyBorder="1"/>
    <xf numFmtId="3" fontId="0" fillId="37" borderId="10" xfId="0" applyNumberFormat="1" applyFill="1" applyBorder="1"/>
    <xf numFmtId="2" fontId="0" fillId="37" borderId="10" xfId="0" applyNumberFormat="1" applyFill="1" applyBorder="1"/>
    <xf numFmtId="3" fontId="0" fillId="0" borderId="22" xfId="0" applyNumberFormat="1" applyBorder="1"/>
    <xf numFmtId="3" fontId="0" fillId="0" borderId="23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4" xfId="0" applyBorder="1"/>
    <xf numFmtId="3" fontId="0" fillId="0" borderId="26" xfId="0" applyNumberFormat="1" applyBorder="1"/>
    <xf numFmtId="0" fontId="0" fillId="37" borderId="25" xfId="0" applyFill="1" applyBorder="1"/>
    <xf numFmtId="3" fontId="0" fillId="38" borderId="25" xfId="0" applyNumberFormat="1" applyFill="1" applyBorder="1" applyAlignment="1">
      <alignment wrapText="1"/>
    </xf>
    <xf numFmtId="4" fontId="22" fillId="38" borderId="25" xfId="0" applyNumberFormat="1" applyFont="1" applyFill="1" applyBorder="1"/>
    <xf numFmtId="3" fontId="0" fillId="33" borderId="25" xfId="0" applyNumberFormat="1" applyFill="1" applyBorder="1" applyAlignment="1">
      <alignment wrapText="1"/>
    </xf>
    <xf numFmtId="3" fontId="0" fillId="33" borderId="25" xfId="0" applyNumberFormat="1" applyFill="1" applyBorder="1"/>
    <xf numFmtId="4" fontId="22" fillId="33" borderId="25" xfId="0" applyNumberFormat="1" applyFont="1" applyFill="1" applyBorder="1"/>
    <xf numFmtId="0" fontId="0" fillId="0" borderId="27" xfId="0" applyBorder="1"/>
    <xf numFmtId="0" fontId="0" fillId="0" borderId="26" xfId="0" applyBorder="1"/>
    <xf numFmtId="0" fontId="0" fillId="0" borderId="26" xfId="0" applyFill="1" applyBorder="1"/>
    <xf numFmtId="0" fontId="0" fillId="0" borderId="28" xfId="0" applyBorder="1"/>
    <xf numFmtId="0" fontId="16" fillId="0" borderId="26" xfId="0" applyFont="1" applyFill="1" applyBorder="1"/>
    <xf numFmtId="3" fontId="23" fillId="0" borderId="26" xfId="0" applyNumberFormat="1" applyFont="1" applyFill="1" applyBorder="1"/>
    <xf numFmtId="2" fontId="16" fillId="0" borderId="26" xfId="0" applyNumberFormat="1" applyFont="1" applyFill="1" applyBorder="1"/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3" fontId="0" fillId="0" borderId="17" xfId="0" applyNumberFormat="1" applyBorder="1" applyAlignment="1">
      <alignment horizontal="left"/>
    </xf>
    <xf numFmtId="3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37" borderId="17" xfId="0" applyFill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276225</xdr:colOff>
      <xdr:row>14</xdr:row>
      <xdr:rowOff>47625</xdr:rowOff>
    </xdr:to>
    <xdr:sp macro="" textlink="">
      <xdr:nvSpPr>
        <xdr:cNvPr id="2" name="Cloud Callout 1"/>
        <xdr:cNvSpPr/>
      </xdr:nvSpPr>
      <xdr:spPr>
        <a:xfrm>
          <a:off x="685800" y="838200"/>
          <a:ext cx="4391025" cy="2143125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>
              <a:solidFill>
                <a:srgbClr val="FF0000"/>
              </a:solidFill>
            </a:rPr>
            <a:t>AWESOME RESULTS!!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16"/>
  <sheetViews>
    <sheetView workbookViewId="0">
      <selection activeCell="J16" sqref="J16"/>
    </sheetView>
  </sheetViews>
  <sheetFormatPr defaultRowHeight="16.5" x14ac:dyDescent="0.3"/>
  <cols>
    <col min="2" max="3" width="9.25" customWidth="1"/>
    <col min="4" max="4" width="9.5" customWidth="1"/>
    <col min="5" max="13" width="9.25" customWidth="1"/>
    <col min="14" max="14" width="13.5" style="12" bestFit="1" customWidth="1"/>
    <col min="15" max="15" width="19.25" style="10" bestFit="1" customWidth="1"/>
  </cols>
  <sheetData>
    <row r="2" spans="1:15" ht="17.25" thickBot="1" x14ac:dyDescent="0.35"/>
    <row r="3" spans="1:15" ht="26.25" x14ac:dyDescent="0.35">
      <c r="D3" s="46" t="s">
        <v>27</v>
      </c>
      <c r="E3" s="47"/>
      <c r="F3" s="47"/>
      <c r="G3" s="16" t="s">
        <v>14</v>
      </c>
      <c r="H3" s="17"/>
    </row>
    <row r="4" spans="1:15" x14ac:dyDescent="0.3">
      <c r="D4" s="48" t="s">
        <v>15</v>
      </c>
      <c r="E4" s="49"/>
      <c r="F4" s="49"/>
      <c r="G4" s="52">
        <v>5000</v>
      </c>
      <c r="H4" s="53"/>
    </row>
    <row r="5" spans="1:15" ht="17.25" thickBot="1" x14ac:dyDescent="0.35">
      <c r="D5" s="50" t="s">
        <v>17</v>
      </c>
      <c r="E5" s="51"/>
      <c r="F5" s="51"/>
      <c r="G5" s="54" t="s">
        <v>16</v>
      </c>
      <c r="H5" s="55"/>
    </row>
    <row r="7" spans="1:15" x14ac:dyDescent="0.3">
      <c r="A7" s="5" t="s">
        <v>18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11" t="s">
        <v>12</v>
      </c>
      <c r="O7" s="9" t="s">
        <v>22</v>
      </c>
    </row>
    <row r="8" spans="1:15" ht="18.75" x14ac:dyDescent="0.3">
      <c r="A8" s="5">
        <v>2017</v>
      </c>
      <c r="B8" s="3">
        <v>9397</v>
      </c>
      <c r="C8" s="3">
        <v>9852.5</v>
      </c>
      <c r="D8" s="3">
        <v>8970.5</v>
      </c>
      <c r="E8" s="3">
        <v>11548.5</v>
      </c>
      <c r="F8" s="15">
        <v>39.5</v>
      </c>
      <c r="G8" s="3">
        <v>8632.75</v>
      </c>
      <c r="H8" s="3">
        <v>4484.75</v>
      </c>
      <c r="I8" s="3">
        <v>6863.75</v>
      </c>
      <c r="J8" s="3">
        <v>6319</v>
      </c>
      <c r="K8" s="23">
        <v>-2055.75</v>
      </c>
      <c r="L8" s="3">
        <v>10072.5</v>
      </c>
      <c r="M8" s="3">
        <v>5684.25</v>
      </c>
      <c r="N8" s="13">
        <v>79809</v>
      </c>
      <c r="O8" s="14">
        <f>N8/(100000*12)</f>
        <v>6.6507499999999997E-2</v>
      </c>
    </row>
    <row r="9" spans="1:15" ht="18.75" x14ac:dyDescent="0.3">
      <c r="A9" s="5">
        <v>2018</v>
      </c>
      <c r="B9" s="3">
        <v>13238</v>
      </c>
      <c r="C9" s="3">
        <v>11119.5</v>
      </c>
      <c r="D9" s="3">
        <v>3725</v>
      </c>
      <c r="E9" s="3">
        <v>7937.5</v>
      </c>
      <c r="F9" s="3">
        <v>11538.75</v>
      </c>
      <c r="G9" s="3">
        <v>6445.25</v>
      </c>
      <c r="H9" s="3">
        <v>12573</v>
      </c>
      <c r="I9" s="3">
        <v>5852.5</v>
      </c>
      <c r="J9" s="3">
        <v>14389</v>
      </c>
      <c r="K9" s="3">
        <v>8893.5</v>
      </c>
      <c r="L9" s="3">
        <v>15933</v>
      </c>
      <c r="M9" s="3">
        <v>14608.5</v>
      </c>
      <c r="N9" s="13">
        <v>126252</v>
      </c>
      <c r="O9" s="14">
        <f>N9/(100000*12)</f>
        <v>0.10521</v>
      </c>
    </row>
    <row r="10" spans="1:15" ht="18.75" x14ac:dyDescent="0.3">
      <c r="A10" s="5">
        <v>2019</v>
      </c>
      <c r="B10" s="3">
        <v>9221.5</v>
      </c>
      <c r="C10" s="3">
        <v>7382</v>
      </c>
      <c r="D10" s="3">
        <v>31849.25</v>
      </c>
      <c r="E10" s="3">
        <v>16934</v>
      </c>
      <c r="F10" s="3">
        <v>4992</v>
      </c>
      <c r="G10" s="3">
        <v>19840.25</v>
      </c>
      <c r="H10" s="3">
        <v>25750.25</v>
      </c>
      <c r="I10" s="3">
        <v>19055.5</v>
      </c>
      <c r="J10" s="6">
        <v>32647.5</v>
      </c>
      <c r="K10" s="6">
        <v>25992</v>
      </c>
      <c r="L10" s="3">
        <v>22446.75</v>
      </c>
      <c r="M10" s="3">
        <v>4252.25</v>
      </c>
      <c r="N10" s="13">
        <v>220363</v>
      </c>
      <c r="O10" s="14">
        <f>N10/(100000*12)</f>
        <v>0.18363583333333333</v>
      </c>
    </row>
    <row r="11" spans="1:15" ht="18.75" x14ac:dyDescent="0.3">
      <c r="A11" s="5">
        <v>2020</v>
      </c>
      <c r="B11" s="3">
        <v>15547</v>
      </c>
      <c r="C11" s="4">
        <v>18491.5</v>
      </c>
      <c r="D11" s="4">
        <v>101448.75</v>
      </c>
      <c r="E11" s="3">
        <v>25936</v>
      </c>
      <c r="F11" s="3">
        <v>16897.25</v>
      </c>
      <c r="G11" s="3">
        <v>18867.5</v>
      </c>
      <c r="H11" s="3">
        <v>25478.75</v>
      </c>
      <c r="I11" s="3">
        <v>27239.5</v>
      </c>
      <c r="J11" s="3">
        <v>18902.5</v>
      </c>
      <c r="K11" s="3">
        <v>11453.5</v>
      </c>
      <c r="L11" s="3">
        <v>11629.25</v>
      </c>
      <c r="M11" s="3">
        <f>16107.5+4571</f>
        <v>20678.5</v>
      </c>
      <c r="N11" s="13">
        <v>312570</v>
      </c>
      <c r="O11" s="14">
        <f>N11/(100000*12)</f>
        <v>0.26047500000000001</v>
      </c>
    </row>
    <row r="12" spans="1:15" ht="18.75" x14ac:dyDescent="0.3">
      <c r="M12" s="3" t="s">
        <v>12</v>
      </c>
      <c r="N12" s="21">
        <f>SUM(N8:N11)</f>
        <v>738994</v>
      </c>
      <c r="O12" s="22">
        <f>N12/(400000*12)</f>
        <v>0.15395708333333333</v>
      </c>
    </row>
    <row r="14" spans="1:15" x14ac:dyDescent="0.3">
      <c r="B14" t="s">
        <v>21</v>
      </c>
    </row>
    <row r="15" spans="1:15" x14ac:dyDescent="0.3">
      <c r="C15" t="s">
        <v>19</v>
      </c>
    </row>
    <row r="16" spans="1:15" x14ac:dyDescent="0.3">
      <c r="C16" s="4" t="s">
        <v>20</v>
      </c>
      <c r="D16" s="4"/>
      <c r="E16" s="4"/>
      <c r="F16" s="4"/>
    </row>
  </sheetData>
  <mergeCells count="5">
    <mergeCell ref="D3:F3"/>
    <mergeCell ref="D4:F4"/>
    <mergeCell ref="D5:F5"/>
    <mergeCell ref="G4:H4"/>
    <mergeCell ref="G5:H5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O14"/>
  <sheetViews>
    <sheetView topLeftCell="A2" workbookViewId="0">
      <selection activeCell="O16" sqref="O16"/>
    </sheetView>
  </sheetViews>
  <sheetFormatPr defaultRowHeight="16.5" x14ac:dyDescent="0.3"/>
  <cols>
    <col min="2" max="3" width="9.25" customWidth="1"/>
    <col min="4" max="4" width="9.5" customWidth="1"/>
    <col min="5" max="13" width="9.25" customWidth="1"/>
    <col min="14" max="14" width="13.5" style="12" bestFit="1" customWidth="1"/>
    <col min="15" max="15" width="19.25" style="10" bestFit="1" customWidth="1"/>
  </cols>
  <sheetData>
    <row r="2" spans="1:15" ht="17.25" thickBot="1" x14ac:dyDescent="0.35"/>
    <row r="3" spans="1:15" ht="26.25" x14ac:dyDescent="0.35">
      <c r="D3" s="46" t="s">
        <v>24</v>
      </c>
      <c r="E3" s="47"/>
      <c r="F3" s="47"/>
      <c r="G3" s="16" t="s">
        <v>14</v>
      </c>
      <c r="H3" s="17"/>
    </row>
    <row r="4" spans="1:15" x14ac:dyDescent="0.3">
      <c r="D4" s="48" t="s">
        <v>15</v>
      </c>
      <c r="E4" s="49"/>
      <c r="F4" s="49"/>
      <c r="G4" s="52">
        <v>5000</v>
      </c>
      <c r="H4" s="53"/>
    </row>
    <row r="5" spans="1:15" ht="17.25" thickBot="1" x14ac:dyDescent="0.35">
      <c r="D5" s="50" t="s">
        <v>17</v>
      </c>
      <c r="E5" s="51"/>
      <c r="F5" s="51"/>
      <c r="G5" s="54" t="s">
        <v>16</v>
      </c>
      <c r="H5" s="55"/>
    </row>
    <row r="7" spans="1:15" x14ac:dyDescent="0.3">
      <c r="A7" s="5" t="s">
        <v>18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11" t="s">
        <v>12</v>
      </c>
      <c r="O7" s="9" t="s">
        <v>22</v>
      </c>
    </row>
    <row r="8" spans="1:15" ht="18.75" x14ac:dyDescent="0.3">
      <c r="A8" s="5">
        <v>2019</v>
      </c>
      <c r="B8" s="3">
        <v>9221.5</v>
      </c>
      <c r="C8" s="3">
        <v>7382</v>
      </c>
      <c r="D8" s="3">
        <v>31849.25</v>
      </c>
      <c r="E8" s="3">
        <v>16934</v>
      </c>
      <c r="F8" s="3">
        <v>4992</v>
      </c>
      <c r="G8" s="3">
        <v>19840.25</v>
      </c>
      <c r="H8" s="3">
        <v>25750.25</v>
      </c>
      <c r="I8" s="3">
        <v>19055.5</v>
      </c>
      <c r="J8" s="6">
        <v>32647.5</v>
      </c>
      <c r="K8" s="6">
        <v>25992</v>
      </c>
      <c r="L8" s="3">
        <v>22446.75</v>
      </c>
      <c r="M8" s="3">
        <v>4252.25</v>
      </c>
      <c r="N8" s="13">
        <f>SUM(B8:M8)</f>
        <v>220363.25</v>
      </c>
      <c r="O8" s="14">
        <f>N8/(100000*12)</f>
        <v>0.18363604166666667</v>
      </c>
    </row>
    <row r="9" spans="1:15" ht="18.75" x14ac:dyDescent="0.3">
      <c r="A9" s="5">
        <v>2020</v>
      </c>
      <c r="B9" s="3">
        <v>15547</v>
      </c>
      <c r="C9" s="4">
        <v>18491.5</v>
      </c>
      <c r="D9" s="4">
        <v>101448.75</v>
      </c>
      <c r="E9" s="3">
        <v>25936</v>
      </c>
      <c r="F9" s="3">
        <v>16897.25</v>
      </c>
      <c r="G9" s="3">
        <v>18867.5</v>
      </c>
      <c r="H9" s="3">
        <v>25478.75</v>
      </c>
      <c r="I9" s="3">
        <v>27239.5</v>
      </c>
      <c r="J9" s="3">
        <v>18902.5</v>
      </c>
      <c r="K9" s="3">
        <v>11453.5</v>
      </c>
      <c r="L9" s="3">
        <v>11629.25</v>
      </c>
      <c r="M9" s="3">
        <f>16107.5+4571</f>
        <v>20678.5</v>
      </c>
      <c r="N9" s="13">
        <f>SUM(B9:M9)</f>
        <v>312570</v>
      </c>
      <c r="O9" s="14">
        <f>N9/(100000*12)</f>
        <v>0.26047500000000001</v>
      </c>
    </row>
    <row r="10" spans="1:15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12</v>
      </c>
      <c r="N10" s="21">
        <f>SUM(N8:N9)</f>
        <v>532933.25</v>
      </c>
      <c r="O10" s="22">
        <f>N10/(200000*12)</f>
        <v>0.22205552083333333</v>
      </c>
    </row>
    <row r="12" spans="1:15" x14ac:dyDescent="0.3">
      <c r="B12" t="s">
        <v>21</v>
      </c>
    </row>
    <row r="13" spans="1:15" x14ac:dyDescent="0.3">
      <c r="C13" t="s">
        <v>19</v>
      </c>
    </row>
    <row r="14" spans="1:15" x14ac:dyDescent="0.3">
      <c r="C14" s="4" t="s">
        <v>26</v>
      </c>
      <c r="D14" s="4"/>
      <c r="E14" s="4"/>
      <c r="F14" s="4"/>
    </row>
  </sheetData>
  <mergeCells count="5">
    <mergeCell ref="D3:F3"/>
    <mergeCell ref="D4:F4"/>
    <mergeCell ref="G4:H4"/>
    <mergeCell ref="D5:F5"/>
    <mergeCell ref="G5:H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pane ySplit="3" topLeftCell="A4" activePane="bottomLeft" state="frozen"/>
      <selection pane="bottomLeft" activeCell="A4" sqref="A4"/>
    </sheetView>
  </sheetViews>
  <sheetFormatPr defaultRowHeight="16.5" x14ac:dyDescent="0.3"/>
  <cols>
    <col min="1" max="1" width="11.125" bestFit="1" customWidth="1"/>
    <col min="3" max="3" width="15.625" bestFit="1" customWidth="1"/>
    <col min="4" max="4" width="16.25" style="8" bestFit="1" customWidth="1"/>
    <col min="5" max="5" width="19.375" style="8" hidden="1" customWidth="1"/>
    <col min="6" max="6" width="21.375" style="8" bestFit="1" customWidth="1"/>
    <col min="7" max="7" width="9" hidden="1" customWidth="1"/>
    <col min="8" max="8" width="14.375" style="1" bestFit="1" customWidth="1"/>
    <col min="9" max="9" width="9" style="18" hidden="1" customWidth="1"/>
    <col min="10" max="10" width="11.125" bestFit="1" customWidth="1"/>
  </cols>
  <sheetData>
    <row r="1" spans="1:11" ht="17.25" thickBot="1" x14ac:dyDescent="0.35">
      <c r="C1" s="58" t="s">
        <v>37</v>
      </c>
      <c r="D1" s="59"/>
      <c r="E1" s="59"/>
      <c r="F1" s="59"/>
      <c r="G1" s="58"/>
      <c r="H1" s="58"/>
    </row>
    <row r="2" spans="1:11" ht="17.25" thickBot="1" x14ac:dyDescent="0.35">
      <c r="A2" s="29"/>
      <c r="B2" s="29"/>
      <c r="C2" s="29"/>
      <c r="D2" s="27" t="s">
        <v>29</v>
      </c>
      <c r="E2" s="32"/>
      <c r="F2" s="28">
        <v>100000</v>
      </c>
      <c r="G2" s="31"/>
      <c r="H2" s="7"/>
      <c r="I2" s="30"/>
      <c r="J2" s="29"/>
      <c r="K2" s="29"/>
    </row>
    <row r="3" spans="1:11" x14ac:dyDescent="0.3">
      <c r="A3" s="24" t="s">
        <v>18</v>
      </c>
      <c r="B3" s="24" t="s">
        <v>23</v>
      </c>
      <c r="C3" s="25" t="s">
        <v>32</v>
      </c>
      <c r="D3" s="25" t="s">
        <v>33</v>
      </c>
      <c r="E3" s="25" t="s">
        <v>13</v>
      </c>
      <c r="F3" s="25" t="s">
        <v>34</v>
      </c>
      <c r="G3" s="24"/>
      <c r="H3" s="26" t="s">
        <v>35</v>
      </c>
      <c r="I3" s="24"/>
      <c r="J3" s="56" t="s">
        <v>28</v>
      </c>
      <c r="K3" s="57"/>
    </row>
    <row r="4" spans="1:11" x14ac:dyDescent="0.3">
      <c r="A4" s="24">
        <v>2020</v>
      </c>
      <c r="B4" s="5" t="s">
        <v>0</v>
      </c>
      <c r="C4" s="3">
        <v>15547</v>
      </c>
      <c r="D4" s="19">
        <f>C4</f>
        <v>15547</v>
      </c>
      <c r="E4" s="19">
        <f>C4*I4</f>
        <v>15547</v>
      </c>
      <c r="F4" s="19">
        <f>C4+$F$2</f>
        <v>115547</v>
      </c>
      <c r="G4" s="2">
        <v>1</v>
      </c>
      <c r="H4" s="3">
        <f t="shared" ref="H4:H15" si="0">F4/100000</f>
        <v>1.15547</v>
      </c>
      <c r="I4" s="20">
        <f>_xlfn.FLOOR.MATH(H4)</f>
        <v>1</v>
      </c>
      <c r="J4" s="2">
        <v>1</v>
      </c>
      <c r="K4" s="2" t="s">
        <v>25</v>
      </c>
    </row>
    <row r="5" spans="1:11" x14ac:dyDescent="0.3">
      <c r="A5" s="24">
        <v>2020</v>
      </c>
      <c r="B5" s="5" t="s">
        <v>1</v>
      </c>
      <c r="C5" s="4">
        <v>18491.5</v>
      </c>
      <c r="D5" s="19">
        <f>C5+D4</f>
        <v>34038.5</v>
      </c>
      <c r="E5" s="19">
        <f t="shared" ref="E5:E15" si="1">C5*I4</f>
        <v>18491.5</v>
      </c>
      <c r="F5" s="19">
        <f>F4+E5</f>
        <v>134038.5</v>
      </c>
      <c r="G5" s="2">
        <v>1</v>
      </c>
      <c r="H5" s="3">
        <f t="shared" si="0"/>
        <v>1.3403849999999999</v>
      </c>
      <c r="I5" s="20">
        <f>_xlfn.FLOOR.MATH(H5)</f>
        <v>1</v>
      </c>
      <c r="J5" s="2">
        <f>I4</f>
        <v>1</v>
      </c>
      <c r="K5" s="2" t="s">
        <v>25</v>
      </c>
    </row>
    <row r="6" spans="1:11" x14ac:dyDescent="0.3">
      <c r="A6" s="24">
        <v>2020</v>
      </c>
      <c r="B6" s="5" t="s">
        <v>2</v>
      </c>
      <c r="C6" s="4">
        <v>101448.75</v>
      </c>
      <c r="D6" s="19">
        <f t="shared" ref="D6:D15" si="2">C6+D5</f>
        <v>135487.25</v>
      </c>
      <c r="E6" s="19">
        <f t="shared" si="1"/>
        <v>101448.75</v>
      </c>
      <c r="F6" s="19">
        <f>F5+E6</f>
        <v>235487.25</v>
      </c>
      <c r="G6" s="2">
        <v>1</v>
      </c>
      <c r="H6" s="3">
        <f t="shared" si="0"/>
        <v>2.3548724999999999</v>
      </c>
      <c r="I6" s="20">
        <f t="shared" ref="I6:I16" si="3">_xlfn.FLOOR.MATH(H6)</f>
        <v>2</v>
      </c>
      <c r="J6" s="2">
        <f t="shared" ref="J6:J15" si="4">I5</f>
        <v>1</v>
      </c>
      <c r="K6" s="2" t="s">
        <v>25</v>
      </c>
    </row>
    <row r="7" spans="1:11" x14ac:dyDescent="0.3">
      <c r="A7" s="24">
        <v>2020</v>
      </c>
      <c r="B7" s="5" t="s">
        <v>3</v>
      </c>
      <c r="C7" s="3">
        <v>25936</v>
      </c>
      <c r="D7" s="19">
        <f t="shared" si="2"/>
        <v>161423.25</v>
      </c>
      <c r="E7" s="19">
        <f t="shared" si="1"/>
        <v>51872</v>
      </c>
      <c r="F7" s="19">
        <f t="shared" ref="F7:F15" si="5">F6+E7</f>
        <v>287359.25</v>
      </c>
      <c r="G7" s="2">
        <v>1</v>
      </c>
      <c r="H7" s="3">
        <f t="shared" si="0"/>
        <v>2.8735925</v>
      </c>
      <c r="I7" s="20">
        <f t="shared" si="3"/>
        <v>2</v>
      </c>
      <c r="J7" s="2">
        <f t="shared" si="4"/>
        <v>2</v>
      </c>
      <c r="K7" s="2" t="s">
        <v>25</v>
      </c>
    </row>
    <row r="8" spans="1:11" x14ac:dyDescent="0.3">
      <c r="A8" s="24">
        <v>2020</v>
      </c>
      <c r="B8" s="5" t="s">
        <v>4</v>
      </c>
      <c r="C8" s="3">
        <v>16897.25</v>
      </c>
      <c r="D8" s="19">
        <f t="shared" si="2"/>
        <v>178320.5</v>
      </c>
      <c r="E8" s="19">
        <f t="shared" si="1"/>
        <v>33794.5</v>
      </c>
      <c r="F8" s="19">
        <f t="shared" si="5"/>
        <v>321153.75</v>
      </c>
      <c r="G8" s="2">
        <v>1</v>
      </c>
      <c r="H8" s="3">
        <f t="shared" si="0"/>
        <v>3.2115374999999999</v>
      </c>
      <c r="I8" s="20">
        <f t="shared" si="3"/>
        <v>3</v>
      </c>
      <c r="J8" s="2">
        <f t="shared" si="4"/>
        <v>2</v>
      </c>
      <c r="K8" s="2" t="s">
        <v>25</v>
      </c>
    </row>
    <row r="9" spans="1:11" x14ac:dyDescent="0.3">
      <c r="A9" s="24">
        <v>2020</v>
      </c>
      <c r="B9" s="5" t="s">
        <v>5</v>
      </c>
      <c r="C9" s="3">
        <v>18867.5</v>
      </c>
      <c r="D9" s="19">
        <f t="shared" si="2"/>
        <v>197188</v>
      </c>
      <c r="E9" s="19">
        <f t="shared" si="1"/>
        <v>56602.5</v>
      </c>
      <c r="F9" s="19">
        <f t="shared" si="5"/>
        <v>377756.25</v>
      </c>
      <c r="G9" s="2">
        <v>1</v>
      </c>
      <c r="H9" s="3">
        <f t="shared" si="0"/>
        <v>3.7775625000000002</v>
      </c>
      <c r="I9" s="20">
        <f t="shared" si="3"/>
        <v>3</v>
      </c>
      <c r="J9" s="2">
        <f t="shared" si="4"/>
        <v>3</v>
      </c>
      <c r="K9" s="2" t="s">
        <v>25</v>
      </c>
    </row>
    <row r="10" spans="1:11" x14ac:dyDescent="0.3">
      <c r="A10" s="24">
        <v>2020</v>
      </c>
      <c r="B10" s="5" t="s">
        <v>6</v>
      </c>
      <c r="C10" s="3">
        <v>25478.75</v>
      </c>
      <c r="D10" s="19">
        <f t="shared" si="2"/>
        <v>222666.75</v>
      </c>
      <c r="E10" s="19">
        <f t="shared" si="1"/>
        <v>76436.25</v>
      </c>
      <c r="F10" s="19">
        <f t="shared" si="5"/>
        <v>454192.5</v>
      </c>
      <c r="G10" s="2">
        <v>1</v>
      </c>
      <c r="H10" s="3">
        <f t="shared" si="0"/>
        <v>4.541925</v>
      </c>
      <c r="I10" s="20">
        <f t="shared" si="3"/>
        <v>4</v>
      </c>
      <c r="J10" s="2">
        <f t="shared" si="4"/>
        <v>3</v>
      </c>
      <c r="K10" s="2" t="s">
        <v>25</v>
      </c>
    </row>
    <row r="11" spans="1:11" x14ac:dyDescent="0.3">
      <c r="A11" s="24">
        <v>2020</v>
      </c>
      <c r="B11" s="5" t="s">
        <v>7</v>
      </c>
      <c r="C11" s="3">
        <v>27239.5</v>
      </c>
      <c r="D11" s="19">
        <f t="shared" si="2"/>
        <v>249906.25</v>
      </c>
      <c r="E11" s="19">
        <f t="shared" si="1"/>
        <v>108958</v>
      </c>
      <c r="F11" s="19">
        <f t="shared" si="5"/>
        <v>563150.5</v>
      </c>
      <c r="G11" s="2">
        <v>1</v>
      </c>
      <c r="H11" s="3">
        <f t="shared" si="0"/>
        <v>5.6315049999999998</v>
      </c>
      <c r="I11" s="20">
        <f t="shared" si="3"/>
        <v>5</v>
      </c>
      <c r="J11" s="2">
        <f t="shared" si="4"/>
        <v>4</v>
      </c>
      <c r="K11" s="2" t="s">
        <v>25</v>
      </c>
    </row>
    <row r="12" spans="1:11" x14ac:dyDescent="0.3">
      <c r="A12" s="24">
        <v>2020</v>
      </c>
      <c r="B12" s="5" t="s">
        <v>8</v>
      </c>
      <c r="C12" s="3">
        <v>18902.5</v>
      </c>
      <c r="D12" s="19">
        <f t="shared" si="2"/>
        <v>268808.75</v>
      </c>
      <c r="E12" s="19">
        <f t="shared" si="1"/>
        <v>94512.5</v>
      </c>
      <c r="F12" s="19">
        <f t="shared" si="5"/>
        <v>657663</v>
      </c>
      <c r="G12" s="2">
        <v>1</v>
      </c>
      <c r="H12" s="3">
        <f t="shared" si="0"/>
        <v>6.5766299999999998</v>
      </c>
      <c r="I12" s="20">
        <f t="shared" si="3"/>
        <v>6</v>
      </c>
      <c r="J12" s="2">
        <f t="shared" si="4"/>
        <v>5</v>
      </c>
      <c r="K12" s="2" t="s">
        <v>25</v>
      </c>
    </row>
    <row r="13" spans="1:11" x14ac:dyDescent="0.3">
      <c r="A13" s="24">
        <v>2020</v>
      </c>
      <c r="B13" s="5" t="s">
        <v>9</v>
      </c>
      <c r="C13" s="3">
        <v>11453.5</v>
      </c>
      <c r="D13" s="19">
        <f t="shared" si="2"/>
        <v>280262.25</v>
      </c>
      <c r="E13" s="19">
        <f t="shared" si="1"/>
        <v>68721</v>
      </c>
      <c r="F13" s="19">
        <f t="shared" si="5"/>
        <v>726384</v>
      </c>
      <c r="G13" s="2">
        <v>1</v>
      </c>
      <c r="H13" s="3">
        <f t="shared" si="0"/>
        <v>7.2638400000000001</v>
      </c>
      <c r="I13" s="20">
        <f t="shared" si="3"/>
        <v>7</v>
      </c>
      <c r="J13" s="2">
        <f t="shared" si="4"/>
        <v>6</v>
      </c>
      <c r="K13" s="2" t="s">
        <v>25</v>
      </c>
    </row>
    <row r="14" spans="1:11" x14ac:dyDescent="0.3">
      <c r="A14" s="24">
        <v>2020</v>
      </c>
      <c r="B14" s="5" t="s">
        <v>10</v>
      </c>
      <c r="C14" s="3">
        <v>11629.25</v>
      </c>
      <c r="D14" s="19">
        <f t="shared" si="2"/>
        <v>291891.5</v>
      </c>
      <c r="E14" s="19">
        <f t="shared" si="1"/>
        <v>81404.75</v>
      </c>
      <c r="F14" s="19">
        <f t="shared" si="5"/>
        <v>807788.75</v>
      </c>
      <c r="G14" s="2">
        <v>1</v>
      </c>
      <c r="H14" s="3">
        <f t="shared" si="0"/>
        <v>8.0778874999999992</v>
      </c>
      <c r="I14" s="20">
        <f t="shared" si="3"/>
        <v>8</v>
      </c>
      <c r="J14" s="2">
        <f t="shared" si="4"/>
        <v>7</v>
      </c>
      <c r="K14" s="2" t="s">
        <v>25</v>
      </c>
    </row>
    <row r="15" spans="1:11" x14ac:dyDescent="0.3">
      <c r="A15" s="24">
        <v>2020</v>
      </c>
      <c r="B15" s="5" t="s">
        <v>11</v>
      </c>
      <c r="C15" s="3">
        <f>16107.5+4571</f>
        <v>20678.5</v>
      </c>
      <c r="D15" s="19">
        <f t="shared" si="2"/>
        <v>312570</v>
      </c>
      <c r="E15" s="19">
        <f t="shared" si="1"/>
        <v>165428</v>
      </c>
      <c r="F15" s="19">
        <f t="shared" si="5"/>
        <v>973216.75</v>
      </c>
      <c r="G15" s="2">
        <v>1</v>
      </c>
      <c r="H15" s="3">
        <f t="shared" si="0"/>
        <v>9.7321674999999992</v>
      </c>
      <c r="I15" s="20">
        <f t="shared" si="3"/>
        <v>9</v>
      </c>
      <c r="J15" s="2">
        <f t="shared" si="4"/>
        <v>8</v>
      </c>
      <c r="K15" s="2" t="s">
        <v>25</v>
      </c>
    </row>
    <row r="16" spans="1:11" ht="33.75" thickBot="1" x14ac:dyDescent="0.35">
      <c r="A16" s="33"/>
      <c r="B16" s="34" t="s">
        <v>31</v>
      </c>
      <c r="C16" s="35">
        <f>SUM(C4:C15)</f>
        <v>312570</v>
      </c>
      <c r="D16" s="36" t="s">
        <v>30</v>
      </c>
      <c r="E16" s="37"/>
      <c r="F16" s="38">
        <f>F15</f>
        <v>973216.75</v>
      </c>
      <c r="G16" s="33"/>
      <c r="H16" s="33"/>
      <c r="I16" s="33">
        <f t="shared" si="3"/>
        <v>0</v>
      </c>
      <c r="J16" s="33"/>
      <c r="K16" s="33"/>
    </row>
    <row r="17" spans="1:11" ht="17.25" thickBot="1" x14ac:dyDescent="0.35">
      <c r="A17" s="39"/>
      <c r="B17" s="40"/>
      <c r="C17" s="44" t="s">
        <v>36</v>
      </c>
      <c r="D17" s="32"/>
      <c r="E17" s="44"/>
      <c r="F17" s="44"/>
      <c r="G17" s="43"/>
      <c r="H17" s="45"/>
      <c r="I17" s="41"/>
      <c r="J17" s="40"/>
      <c r="K17" s="42"/>
    </row>
  </sheetData>
  <mergeCells count="2">
    <mergeCell ref="J3:K3"/>
    <mergeCell ref="C1:H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Awesome!</vt:lpstr>
      <vt:lpstr>4yrs</vt:lpstr>
      <vt:lpstr>2Yrs</vt:lpstr>
      <vt:lpstr>compounding 2020 yr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pcuser1</cp:lastModifiedBy>
  <dcterms:created xsi:type="dcterms:W3CDTF">2020-12-24T16:04:30Z</dcterms:created>
  <dcterms:modified xsi:type="dcterms:W3CDTF">2021-02-16T04:12:01Z</dcterms:modified>
</cp:coreProperties>
</file>