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SI_80_20" sheetId="1" r:id="rId1"/>
  </sheets>
  <definedNames>
    <definedName name="_xlnm._FilterDatabase" localSheetId="0" hidden="1">RSI_80_20!$A$1:$N$56</definedName>
  </definedNames>
  <calcPr calcId="152511"/>
</workbook>
</file>

<file path=xl/calcChain.xml><?xml version="1.0" encoding="utf-8"?>
<calcChain xmlns="http://schemas.openxmlformats.org/spreadsheetml/2006/main">
  <c r="I52" i="1" l="1"/>
  <c r="H52" i="1"/>
  <c r="L54" i="1" s="1"/>
  <c r="F52" i="1"/>
  <c r="L55" i="1" s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K43" i="1"/>
  <c r="J43" i="1"/>
  <c r="K42" i="1"/>
  <c r="J42" i="1"/>
  <c r="K41" i="1"/>
  <c r="J41" i="1"/>
  <c r="K40" i="1"/>
  <c r="J40" i="1"/>
  <c r="K39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K2" i="1"/>
  <c r="J2" i="1"/>
  <c r="L56" i="1" l="1"/>
  <c r="K52" i="1"/>
  <c r="M54" i="1" s="1"/>
  <c r="M55" i="1" s="1"/>
  <c r="L53" i="1" l="1"/>
  <c r="M53" i="1" s="1"/>
</calcChain>
</file>

<file path=xl/sharedStrings.xml><?xml version="1.0" encoding="utf-8"?>
<sst xmlns="http://schemas.openxmlformats.org/spreadsheetml/2006/main" count="127" uniqueCount="78">
  <si>
    <t>symbol</t>
  </si>
  <si>
    <t xml:space="preserve"> interval</t>
  </si>
  <si>
    <t xml:space="preserve"> dayss</t>
  </si>
  <si>
    <t xml:space="preserve"> sl_count</t>
  </si>
  <si>
    <t xml:space="preserve"> tgt_count</t>
  </si>
  <si>
    <t xml:space="preserve"> In_decision_count</t>
  </si>
  <si>
    <t>success_rate %</t>
  </si>
  <si>
    <t>Total_Entry</t>
  </si>
  <si>
    <t xml:space="preserve">SBIN </t>
  </si>
  <si>
    <t xml:space="preserve"> 5minute </t>
  </si>
  <si>
    <t xml:space="preserve">TATASTEEL </t>
  </si>
  <si>
    <t xml:space="preserve">DIVISLAB </t>
  </si>
  <si>
    <t xml:space="preserve">KOTAKBANK </t>
  </si>
  <si>
    <t xml:space="preserve">DRREDDY </t>
  </si>
  <si>
    <t xml:space="preserve">ULTRACEMCO </t>
  </si>
  <si>
    <t xml:space="preserve">ITC </t>
  </si>
  <si>
    <t xml:space="preserve">CIPLA </t>
  </si>
  <si>
    <t xml:space="preserve">HDFCBANK </t>
  </si>
  <si>
    <t xml:space="preserve">HINDUNILVR </t>
  </si>
  <si>
    <t xml:space="preserve">SUNPHARMA </t>
  </si>
  <si>
    <t xml:space="preserve">JSWSTEEL </t>
  </si>
  <si>
    <t xml:space="preserve">NTPC </t>
  </si>
  <si>
    <t xml:space="preserve">HDFC </t>
  </si>
  <si>
    <t xml:space="preserve">POWERGRID </t>
  </si>
  <si>
    <t xml:space="preserve">BAJFINANCE </t>
  </si>
  <si>
    <t xml:space="preserve">HINDALCO </t>
  </si>
  <si>
    <t xml:space="preserve">NESTLEIND </t>
  </si>
  <si>
    <t xml:space="preserve">ONGC </t>
  </si>
  <si>
    <t xml:space="preserve">HDFCLIFE </t>
  </si>
  <si>
    <t xml:space="preserve">SBILIFE </t>
  </si>
  <si>
    <t xml:space="preserve">BAJAJFINSV </t>
  </si>
  <si>
    <t xml:space="preserve">RELIANCE </t>
  </si>
  <si>
    <t xml:space="preserve">TITAN </t>
  </si>
  <si>
    <t xml:space="preserve">BAJAJ-AUTO </t>
  </si>
  <si>
    <t xml:space="preserve">ADANIPORTS </t>
  </si>
  <si>
    <t xml:space="preserve">GRASIM </t>
  </si>
  <si>
    <t xml:space="preserve">INDUSINDBK </t>
  </si>
  <si>
    <t xml:space="preserve">M&amp;M </t>
  </si>
  <si>
    <t xml:space="preserve">HEROMOTOCO </t>
  </si>
  <si>
    <t xml:space="preserve">INFY </t>
  </si>
  <si>
    <t xml:space="preserve">BPCL </t>
  </si>
  <si>
    <t xml:space="preserve">WIPRO </t>
  </si>
  <si>
    <t xml:space="preserve">ASIANPAINT </t>
  </si>
  <si>
    <t xml:space="preserve">TCS </t>
  </si>
  <si>
    <t xml:space="preserve">LT </t>
  </si>
  <si>
    <t xml:space="preserve">TECHM </t>
  </si>
  <si>
    <t xml:space="preserve">HCLTECH </t>
  </si>
  <si>
    <t xml:space="preserve">BRITANNIA </t>
  </si>
  <si>
    <t xml:space="preserve">IOC </t>
  </si>
  <si>
    <t xml:space="preserve">EICHERMOT </t>
  </si>
  <si>
    <t xml:space="preserve">SHREECEM </t>
  </si>
  <si>
    <t xml:space="preserve">GAIL </t>
  </si>
  <si>
    <t xml:space="preserve">ICICIBANK </t>
  </si>
  <si>
    <t xml:space="preserve">MARUTI </t>
  </si>
  <si>
    <t xml:space="preserve">UPL </t>
  </si>
  <si>
    <t xml:space="preserve">COALINDIA </t>
  </si>
  <si>
    <t xml:space="preserve">TATAMOTORS </t>
  </si>
  <si>
    <t xml:space="preserve">BHARTIARTL </t>
  </si>
  <si>
    <t xml:space="preserve">AXISBANK </t>
  </si>
  <si>
    <t>Total invested</t>
  </si>
  <si>
    <t>profit</t>
  </si>
  <si>
    <t>stoploss</t>
  </si>
  <si>
    <t>each trade investment</t>
  </si>
  <si>
    <t>Profit</t>
  </si>
  <si>
    <t>No of candles</t>
  </si>
  <si>
    <t>in Million</t>
  </si>
  <si>
    <t>ON THIS BACKTEST:</t>
  </si>
  <si>
    <t>slippage</t>
  </si>
  <si>
    <t>brokerage</t>
  </si>
  <si>
    <t>total trades</t>
  </si>
  <si>
    <t>Winning %</t>
  </si>
  <si>
    <t>Loss %</t>
  </si>
  <si>
    <t>I have not considered below:</t>
  </si>
  <si>
    <t>Limitation on concurrent positions</t>
  </si>
  <si>
    <t>No trade after 3:00PM &amp; before 9:30AM</t>
  </si>
  <si>
    <t>No daily max loss limit (like 5% of capital)</t>
  </si>
  <si>
    <t>stop-loss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</si>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</sst>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2" fontId="0" fillId="2" borderId="1" xfId="0" applyNumberFormat="1" applyFill="1" applyBorder="1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7" borderId="1" xfId="0" applyFill="1" applyBorder="1"/>
    <xf numFmtId="2" fontId="0" fillId="7" borderId="1" xfId="0" applyNumberFormat="1" applyFill="1" applyBorder="1"/>
    <xf numFmtId="0" fontId="0" fillId="0" borderId="17" xfId="0" applyBorder="1"/>
    <xf numFmtId="3" fontId="0" fillId="0" borderId="0" xfId="0" applyNumberFormat="1"/>
    <xf numFmtId="3" fontId="0" fillId="4" borderId="0" xfId="0" applyNumberFormat="1" applyFill="1"/>
    <xf numFmtId="2" fontId="0" fillId="0" borderId="10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2" fontId="0" fillId="0" borderId="11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2" fontId="0" fillId="7" borderId="10" xfId="0" applyNumberFormat="1" applyFill="1" applyBorder="1" applyAlignment="1">
      <alignment horizontal="center"/>
    </xf>
    <xf numFmtId="2" fontId="0" fillId="7" borderId="3" xfId="0" applyNumberFormat="1" applyFill="1" applyBorder="1" applyAlignment="1">
      <alignment horizontal="center"/>
    </xf>
    <xf numFmtId="2" fontId="0" fillId="7" borderId="1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5703125" style="4" bestFit="1" customWidth="1"/>
    <col min="2" max="2" width="10.5703125" style="4" bestFit="1" customWidth="1"/>
    <col min="3" max="3" width="8.5703125" style="4" bestFit="1" customWidth="1"/>
    <col min="4" max="4" width="11.28515625" style="4" bestFit="1" customWidth="1"/>
    <col min="5" max="5" width="15.42578125" style="4" bestFit="1" customWidth="1"/>
    <col min="6" max="6" width="11.140625" style="4" bestFit="1" customWidth="1"/>
    <col min="7" max="7" width="13.85546875" style="4" customWidth="1"/>
    <col min="8" max="8" width="12.140625" style="4" bestFit="1" customWidth="1"/>
    <col min="9" max="9" width="20.140625" style="4" bestFit="1" customWidth="1"/>
    <col min="10" max="10" width="21.140625" style="5" bestFit="1" customWidth="1"/>
    <col min="11" max="11" width="13.28515625" style="4" bestFit="1" customWidth="1"/>
    <col min="12" max="12" width="13.7109375" bestFit="1" customWidth="1"/>
    <col min="13" max="13" width="9.42578125" style="3" bestFit="1" customWidth="1"/>
    <col min="14" max="14" width="10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76</v>
      </c>
      <c r="E1" s="1" t="s">
        <v>64</v>
      </c>
      <c r="F1" s="6" t="s">
        <v>3</v>
      </c>
      <c r="G1" s="1" t="s">
        <v>77</v>
      </c>
      <c r="H1" s="9" t="s">
        <v>4</v>
      </c>
      <c r="I1" s="8" t="s">
        <v>5</v>
      </c>
      <c r="J1" s="2" t="s">
        <v>6</v>
      </c>
      <c r="K1" s="1" t="s">
        <v>7</v>
      </c>
    </row>
    <row r="2" spans="1:11" x14ac:dyDescent="0.25">
      <c r="A2" s="4" t="s">
        <v>56</v>
      </c>
      <c r="B2" s="4" t="s">
        <v>9</v>
      </c>
      <c r="C2" s="4">
        <v>100</v>
      </c>
      <c r="D2" s="4">
        <v>0.5</v>
      </c>
      <c r="E2" s="4">
        <v>5116</v>
      </c>
      <c r="F2" s="4">
        <v>5</v>
      </c>
      <c r="G2" s="4">
        <v>0.5</v>
      </c>
      <c r="H2" s="4">
        <v>31</v>
      </c>
      <c r="I2" s="4">
        <v>2</v>
      </c>
      <c r="J2" s="5">
        <f>(H2/(F2+H2))*100</f>
        <v>86.111111111111114</v>
      </c>
      <c r="K2" s="4">
        <f>H2+F2</f>
        <v>36</v>
      </c>
    </row>
    <row r="3" spans="1:11" x14ac:dyDescent="0.25">
      <c r="A3" s="4" t="s">
        <v>14</v>
      </c>
      <c r="B3" s="4" t="s">
        <v>9</v>
      </c>
      <c r="C3" s="4">
        <v>100</v>
      </c>
      <c r="D3" s="4">
        <v>0.5</v>
      </c>
      <c r="E3" s="4">
        <v>5116</v>
      </c>
      <c r="F3" s="4">
        <v>5</v>
      </c>
      <c r="G3" s="4">
        <v>0.5</v>
      </c>
      <c r="H3" s="4">
        <v>11</v>
      </c>
      <c r="I3" s="4">
        <v>1</v>
      </c>
      <c r="J3" s="5">
        <f t="shared" ref="J3:J51" si="0">(H3/(F3+H3))*100</f>
        <v>68.75</v>
      </c>
      <c r="K3" s="4">
        <f t="shared" ref="K3:K51" si="1">H3+F3</f>
        <v>16</v>
      </c>
    </row>
    <row r="4" spans="1:11" x14ac:dyDescent="0.25">
      <c r="A4" s="4" t="s">
        <v>17</v>
      </c>
      <c r="B4" s="4" t="s">
        <v>9</v>
      </c>
      <c r="C4" s="4">
        <v>100</v>
      </c>
      <c r="D4" s="4">
        <v>0.5</v>
      </c>
      <c r="E4" s="4">
        <v>5116</v>
      </c>
      <c r="F4" s="4">
        <v>10</v>
      </c>
      <c r="G4" s="4">
        <v>0.5</v>
      </c>
      <c r="H4" s="4">
        <v>8</v>
      </c>
      <c r="I4" s="4">
        <v>7</v>
      </c>
      <c r="J4" s="5">
        <f t="shared" si="0"/>
        <v>44.444444444444443</v>
      </c>
      <c r="K4" s="4">
        <f t="shared" si="1"/>
        <v>18</v>
      </c>
    </row>
    <row r="5" spans="1:11" x14ac:dyDescent="0.25">
      <c r="A5" s="4" t="s">
        <v>22</v>
      </c>
      <c r="B5" s="4" t="s">
        <v>9</v>
      </c>
      <c r="C5" s="4">
        <v>100</v>
      </c>
      <c r="D5" s="4">
        <v>0.5</v>
      </c>
      <c r="E5" s="4">
        <v>5116</v>
      </c>
      <c r="F5" s="4">
        <v>7</v>
      </c>
      <c r="G5" s="4">
        <v>0.5</v>
      </c>
      <c r="H5" s="4">
        <v>16</v>
      </c>
      <c r="I5" s="4">
        <v>4</v>
      </c>
      <c r="J5" s="5">
        <f t="shared" si="0"/>
        <v>69.565217391304344</v>
      </c>
      <c r="K5" s="4">
        <f t="shared" si="1"/>
        <v>23</v>
      </c>
    </row>
    <row r="6" spans="1:11" x14ac:dyDescent="0.25">
      <c r="A6" s="4" t="s">
        <v>35</v>
      </c>
      <c r="B6" s="4" t="s">
        <v>9</v>
      </c>
      <c r="C6" s="4">
        <v>100</v>
      </c>
      <c r="D6" s="4">
        <v>0.5</v>
      </c>
      <c r="E6" s="4">
        <v>5116</v>
      </c>
      <c r="F6" s="4">
        <v>3</v>
      </c>
      <c r="G6" s="4">
        <v>0.5</v>
      </c>
      <c r="H6" s="4">
        <v>14</v>
      </c>
      <c r="I6" s="4">
        <v>1</v>
      </c>
      <c r="J6" s="5">
        <f t="shared" si="0"/>
        <v>82.35294117647058</v>
      </c>
      <c r="K6" s="4">
        <f t="shared" si="1"/>
        <v>17</v>
      </c>
    </row>
    <row r="7" spans="1:11" x14ac:dyDescent="0.25">
      <c r="A7" s="4" t="s">
        <v>44</v>
      </c>
      <c r="B7" s="4" t="s">
        <v>9</v>
      </c>
      <c r="C7" s="4">
        <v>100</v>
      </c>
      <c r="D7" s="4">
        <v>0.5</v>
      </c>
      <c r="E7" s="4">
        <v>5116</v>
      </c>
      <c r="F7" s="4">
        <v>5</v>
      </c>
      <c r="G7" s="4">
        <v>0.5</v>
      </c>
      <c r="H7" s="4">
        <v>23</v>
      </c>
      <c r="I7" s="4">
        <v>2</v>
      </c>
      <c r="J7" s="5">
        <f t="shared" si="0"/>
        <v>82.142857142857139</v>
      </c>
      <c r="K7" s="4">
        <f t="shared" si="1"/>
        <v>28</v>
      </c>
    </row>
    <row r="8" spans="1:11" x14ac:dyDescent="0.25">
      <c r="A8" s="4" t="s">
        <v>25</v>
      </c>
      <c r="B8" s="4" t="s">
        <v>9</v>
      </c>
      <c r="C8" s="4">
        <v>100</v>
      </c>
      <c r="D8" s="4">
        <v>0.5</v>
      </c>
      <c r="E8" s="4">
        <v>5116</v>
      </c>
      <c r="F8" s="4">
        <v>0</v>
      </c>
      <c r="G8" s="4">
        <v>0.5</v>
      </c>
      <c r="H8" s="4">
        <v>16</v>
      </c>
      <c r="I8" s="4">
        <v>0</v>
      </c>
      <c r="J8" s="5">
        <f t="shared" si="0"/>
        <v>100</v>
      </c>
      <c r="K8" s="4">
        <f t="shared" si="1"/>
        <v>16</v>
      </c>
    </row>
    <row r="9" spans="1:11" x14ac:dyDescent="0.25">
      <c r="A9" s="4" t="s">
        <v>54</v>
      </c>
      <c r="B9" s="4" t="s">
        <v>9</v>
      </c>
      <c r="C9" s="4">
        <v>100</v>
      </c>
      <c r="D9" s="4">
        <v>0.5</v>
      </c>
      <c r="E9" s="4">
        <v>5116</v>
      </c>
      <c r="F9" s="4">
        <v>3</v>
      </c>
      <c r="G9" s="4">
        <v>0.5</v>
      </c>
      <c r="H9" s="4">
        <v>15</v>
      </c>
      <c r="I9" s="4">
        <v>1</v>
      </c>
      <c r="J9" s="5">
        <f t="shared" si="0"/>
        <v>83.333333333333343</v>
      </c>
      <c r="K9" s="4">
        <f t="shared" si="1"/>
        <v>18</v>
      </c>
    </row>
    <row r="10" spans="1:11" x14ac:dyDescent="0.25">
      <c r="A10" s="4" t="s">
        <v>53</v>
      </c>
      <c r="B10" s="4" t="s">
        <v>9</v>
      </c>
      <c r="C10" s="4">
        <v>100</v>
      </c>
      <c r="D10" s="4">
        <v>0.5</v>
      </c>
      <c r="E10" s="4">
        <v>5116</v>
      </c>
      <c r="F10" s="4">
        <v>4</v>
      </c>
      <c r="G10" s="4">
        <v>0.5</v>
      </c>
      <c r="H10" s="4">
        <v>20</v>
      </c>
      <c r="I10" s="4">
        <v>2</v>
      </c>
      <c r="J10" s="5">
        <f t="shared" si="0"/>
        <v>83.333333333333343</v>
      </c>
      <c r="K10" s="4">
        <f t="shared" si="1"/>
        <v>24</v>
      </c>
    </row>
    <row r="11" spans="1:11" x14ac:dyDescent="0.25">
      <c r="A11" s="4" t="s">
        <v>37</v>
      </c>
      <c r="B11" s="4" t="s">
        <v>9</v>
      </c>
      <c r="C11" s="4">
        <v>100</v>
      </c>
      <c r="D11" s="4">
        <v>0.5</v>
      </c>
      <c r="E11" s="4">
        <v>5116</v>
      </c>
      <c r="F11" s="4">
        <v>2</v>
      </c>
      <c r="G11" s="4">
        <v>0.5</v>
      </c>
      <c r="H11" s="4">
        <v>19</v>
      </c>
      <c r="I11" s="4">
        <v>0</v>
      </c>
      <c r="J11" s="5">
        <f t="shared" si="0"/>
        <v>90.476190476190482</v>
      </c>
      <c r="K11" s="4">
        <f t="shared" si="1"/>
        <v>21</v>
      </c>
    </row>
    <row r="12" spans="1:11" x14ac:dyDescent="0.25">
      <c r="A12" s="4" t="s">
        <v>24</v>
      </c>
      <c r="B12" s="4" t="s">
        <v>9</v>
      </c>
      <c r="C12" s="4">
        <v>100</v>
      </c>
      <c r="D12" s="4">
        <v>0.5</v>
      </c>
      <c r="E12" s="4">
        <v>5116</v>
      </c>
      <c r="F12" s="4">
        <v>8</v>
      </c>
      <c r="G12" s="4">
        <v>0.5</v>
      </c>
      <c r="H12" s="4">
        <v>25</v>
      </c>
      <c r="I12" s="4">
        <v>3</v>
      </c>
      <c r="J12" s="5">
        <f t="shared" si="0"/>
        <v>75.757575757575751</v>
      </c>
      <c r="K12" s="4">
        <f t="shared" si="1"/>
        <v>33</v>
      </c>
    </row>
    <row r="13" spans="1:11" x14ac:dyDescent="0.25">
      <c r="A13" s="4" t="s">
        <v>8</v>
      </c>
      <c r="B13" s="4" t="s">
        <v>9</v>
      </c>
      <c r="C13" s="4">
        <v>100</v>
      </c>
      <c r="D13" s="4">
        <v>0.5</v>
      </c>
      <c r="E13" s="4">
        <v>5116</v>
      </c>
      <c r="F13" s="4">
        <v>4</v>
      </c>
      <c r="G13" s="4">
        <v>0.5</v>
      </c>
      <c r="H13" s="4">
        <v>23</v>
      </c>
      <c r="I13" s="4">
        <v>1</v>
      </c>
      <c r="J13" s="5">
        <f t="shared" si="0"/>
        <v>85.18518518518519</v>
      </c>
      <c r="K13" s="4">
        <f t="shared" si="1"/>
        <v>27</v>
      </c>
    </row>
    <row r="14" spans="1:11" x14ac:dyDescent="0.25">
      <c r="A14" s="4" t="s">
        <v>40</v>
      </c>
      <c r="B14" s="4" t="s">
        <v>9</v>
      </c>
      <c r="C14" s="4">
        <v>100</v>
      </c>
      <c r="D14" s="4">
        <v>0.5</v>
      </c>
      <c r="E14" s="4">
        <v>5116</v>
      </c>
      <c r="F14" s="4">
        <v>2</v>
      </c>
      <c r="G14" s="4">
        <v>0.5</v>
      </c>
      <c r="H14" s="4">
        <v>11</v>
      </c>
      <c r="I14" s="4">
        <v>0</v>
      </c>
      <c r="J14" s="5">
        <f t="shared" si="0"/>
        <v>84.615384615384613</v>
      </c>
      <c r="K14" s="4">
        <f t="shared" si="1"/>
        <v>13</v>
      </c>
    </row>
    <row r="15" spans="1:11" x14ac:dyDescent="0.25">
      <c r="A15" s="4" t="s">
        <v>48</v>
      </c>
      <c r="B15" s="4" t="s">
        <v>9</v>
      </c>
      <c r="C15" s="4">
        <v>100</v>
      </c>
      <c r="D15" s="4">
        <v>0.5</v>
      </c>
      <c r="E15" s="4">
        <v>5116</v>
      </c>
      <c r="F15" s="4">
        <v>6</v>
      </c>
      <c r="G15" s="4">
        <v>0.5</v>
      </c>
      <c r="H15" s="4">
        <v>19</v>
      </c>
      <c r="I15" s="4">
        <v>3</v>
      </c>
      <c r="J15" s="5">
        <f t="shared" si="0"/>
        <v>76</v>
      </c>
      <c r="K15" s="4">
        <f t="shared" si="1"/>
        <v>25</v>
      </c>
    </row>
    <row r="16" spans="1:11" x14ac:dyDescent="0.25">
      <c r="A16" s="4" t="s">
        <v>57</v>
      </c>
      <c r="B16" s="4" t="s">
        <v>9</v>
      </c>
      <c r="C16" s="4">
        <v>100</v>
      </c>
      <c r="D16" s="4">
        <v>0.5</v>
      </c>
      <c r="E16" s="4">
        <v>5116</v>
      </c>
      <c r="F16" s="4">
        <v>3</v>
      </c>
      <c r="G16" s="4">
        <v>0.5</v>
      </c>
      <c r="H16" s="4">
        <v>15</v>
      </c>
      <c r="I16" s="4">
        <v>0</v>
      </c>
      <c r="J16" s="5">
        <f t="shared" si="0"/>
        <v>83.333333333333343</v>
      </c>
      <c r="K16" s="4">
        <f t="shared" si="1"/>
        <v>18</v>
      </c>
    </row>
    <row r="17" spans="1:11" x14ac:dyDescent="0.25">
      <c r="A17" s="4" t="s">
        <v>50</v>
      </c>
      <c r="B17" s="4" t="s">
        <v>9</v>
      </c>
      <c r="C17" s="4">
        <v>100</v>
      </c>
      <c r="D17" s="4">
        <v>0.5</v>
      </c>
      <c r="E17" s="4">
        <v>5116</v>
      </c>
      <c r="F17" s="4">
        <v>7</v>
      </c>
      <c r="G17" s="4">
        <v>0.5</v>
      </c>
      <c r="H17" s="4">
        <v>19</v>
      </c>
      <c r="I17" s="4">
        <v>1</v>
      </c>
      <c r="J17" s="5">
        <f t="shared" si="0"/>
        <v>73.076923076923066</v>
      </c>
      <c r="K17" s="4">
        <f t="shared" si="1"/>
        <v>26</v>
      </c>
    </row>
    <row r="18" spans="1:11" x14ac:dyDescent="0.25">
      <c r="A18" s="4" t="s">
        <v>12</v>
      </c>
      <c r="B18" s="4" t="s">
        <v>9</v>
      </c>
      <c r="C18" s="4">
        <v>100</v>
      </c>
      <c r="D18" s="4">
        <v>0.5</v>
      </c>
      <c r="E18" s="4">
        <v>5116</v>
      </c>
      <c r="F18" s="4">
        <v>4</v>
      </c>
      <c r="G18" s="4">
        <v>0.5</v>
      </c>
      <c r="H18" s="4">
        <v>7</v>
      </c>
      <c r="I18" s="4">
        <v>1</v>
      </c>
      <c r="J18" s="5">
        <f t="shared" si="0"/>
        <v>63.636363636363633</v>
      </c>
      <c r="K18" s="4">
        <f t="shared" si="1"/>
        <v>11</v>
      </c>
    </row>
    <row r="19" spans="1:11" x14ac:dyDescent="0.25">
      <c r="A19" s="4" t="s">
        <v>19</v>
      </c>
      <c r="B19" s="4" t="s">
        <v>9</v>
      </c>
      <c r="C19" s="4">
        <v>100</v>
      </c>
      <c r="D19" s="4">
        <v>0.5</v>
      </c>
      <c r="E19" s="4">
        <v>5116</v>
      </c>
      <c r="F19" s="4">
        <v>7</v>
      </c>
      <c r="G19" s="4">
        <v>0.5</v>
      </c>
      <c r="H19" s="4">
        <v>14</v>
      </c>
      <c r="I19" s="4">
        <v>2</v>
      </c>
      <c r="J19" s="5">
        <f t="shared" si="0"/>
        <v>66.666666666666657</v>
      </c>
      <c r="K19" s="4">
        <f t="shared" si="1"/>
        <v>21</v>
      </c>
    </row>
    <row r="20" spans="1:11" x14ac:dyDescent="0.25">
      <c r="A20" s="4" t="s">
        <v>23</v>
      </c>
      <c r="B20" s="4" t="s">
        <v>9</v>
      </c>
      <c r="C20" s="4">
        <v>100</v>
      </c>
      <c r="D20" s="4">
        <v>0.5</v>
      </c>
      <c r="E20" s="4">
        <v>5116</v>
      </c>
      <c r="F20" s="4">
        <v>3</v>
      </c>
      <c r="G20" s="4">
        <v>0.5</v>
      </c>
      <c r="H20" s="4">
        <v>14</v>
      </c>
      <c r="I20" s="4">
        <v>2</v>
      </c>
      <c r="J20" s="5">
        <f t="shared" si="0"/>
        <v>82.35294117647058</v>
      </c>
      <c r="K20" s="4">
        <f t="shared" si="1"/>
        <v>17</v>
      </c>
    </row>
    <row r="21" spans="1:11" x14ac:dyDescent="0.25">
      <c r="A21" s="4" t="s">
        <v>21</v>
      </c>
      <c r="B21" s="4" t="s">
        <v>9</v>
      </c>
      <c r="C21" s="4">
        <v>100</v>
      </c>
      <c r="D21" s="4">
        <v>0.5</v>
      </c>
      <c r="E21" s="4">
        <v>5116</v>
      </c>
      <c r="F21" s="4">
        <v>7</v>
      </c>
      <c r="G21" s="4">
        <v>0.5</v>
      </c>
      <c r="H21" s="4">
        <v>17</v>
      </c>
      <c r="I21" s="4">
        <v>1</v>
      </c>
      <c r="J21" s="5">
        <f t="shared" si="0"/>
        <v>70.833333333333343</v>
      </c>
      <c r="K21" s="4">
        <f t="shared" si="1"/>
        <v>24</v>
      </c>
    </row>
    <row r="22" spans="1:11" x14ac:dyDescent="0.25">
      <c r="A22" s="4" t="s">
        <v>51</v>
      </c>
      <c r="B22" s="4" t="s">
        <v>9</v>
      </c>
      <c r="C22" s="4">
        <v>100</v>
      </c>
      <c r="D22" s="4">
        <v>0.5</v>
      </c>
      <c r="E22" s="4">
        <v>5116</v>
      </c>
      <c r="F22" s="4">
        <v>2</v>
      </c>
      <c r="G22" s="4">
        <v>0.5</v>
      </c>
      <c r="H22" s="4">
        <v>15</v>
      </c>
      <c r="I22" s="4">
        <v>0</v>
      </c>
      <c r="J22" s="5">
        <f t="shared" si="0"/>
        <v>88.235294117647058</v>
      </c>
      <c r="K22" s="4">
        <f t="shared" si="1"/>
        <v>17</v>
      </c>
    </row>
    <row r="23" spans="1:11" x14ac:dyDescent="0.25">
      <c r="A23" s="4" t="s">
        <v>46</v>
      </c>
      <c r="B23" s="4" t="s">
        <v>9</v>
      </c>
      <c r="C23" s="4">
        <v>100</v>
      </c>
      <c r="D23" s="4">
        <v>0.5</v>
      </c>
      <c r="E23" s="4">
        <v>5116</v>
      </c>
      <c r="F23" s="4">
        <v>5</v>
      </c>
      <c r="G23" s="4">
        <v>0.5</v>
      </c>
      <c r="H23" s="4">
        <v>16</v>
      </c>
      <c r="I23" s="4">
        <v>2</v>
      </c>
      <c r="J23" s="5">
        <f t="shared" si="0"/>
        <v>76.19047619047619</v>
      </c>
      <c r="K23" s="4">
        <f t="shared" si="1"/>
        <v>21</v>
      </c>
    </row>
    <row r="24" spans="1:11" x14ac:dyDescent="0.25">
      <c r="A24" s="4" t="s">
        <v>43</v>
      </c>
      <c r="B24" s="4" t="s">
        <v>9</v>
      </c>
      <c r="C24" s="4">
        <v>100</v>
      </c>
      <c r="D24" s="4">
        <v>0.5</v>
      </c>
      <c r="E24" s="4">
        <v>5116</v>
      </c>
      <c r="F24" s="4">
        <v>10</v>
      </c>
      <c r="G24" s="4">
        <v>0.5</v>
      </c>
      <c r="H24" s="4">
        <v>13</v>
      </c>
      <c r="I24" s="4">
        <v>6</v>
      </c>
      <c r="J24" s="5">
        <f t="shared" si="0"/>
        <v>56.521739130434781</v>
      </c>
      <c r="K24" s="4">
        <f t="shared" si="1"/>
        <v>23</v>
      </c>
    </row>
    <row r="25" spans="1:11" x14ac:dyDescent="0.25">
      <c r="A25" s="4" t="s">
        <v>58</v>
      </c>
      <c r="B25" s="4" t="s">
        <v>9</v>
      </c>
      <c r="C25" s="4">
        <v>100</v>
      </c>
      <c r="D25" s="4">
        <v>0.5</v>
      </c>
      <c r="E25" s="4">
        <v>5116</v>
      </c>
      <c r="F25" s="4">
        <v>2</v>
      </c>
      <c r="G25" s="4">
        <v>0.5</v>
      </c>
      <c r="H25" s="4">
        <v>16</v>
      </c>
      <c r="I25" s="4">
        <v>0</v>
      </c>
      <c r="J25" s="5">
        <f t="shared" si="0"/>
        <v>88.888888888888886</v>
      </c>
      <c r="K25" s="4">
        <f t="shared" si="1"/>
        <v>18</v>
      </c>
    </row>
    <row r="26" spans="1:11" x14ac:dyDescent="0.25">
      <c r="A26" s="4" t="s">
        <v>55</v>
      </c>
      <c r="B26" s="4" t="s">
        <v>9</v>
      </c>
      <c r="C26" s="4">
        <v>100</v>
      </c>
      <c r="D26" s="4">
        <v>0.5</v>
      </c>
      <c r="E26" s="4">
        <v>5116</v>
      </c>
      <c r="F26" s="4">
        <v>8</v>
      </c>
      <c r="G26" s="4">
        <v>0.5</v>
      </c>
      <c r="H26" s="4">
        <v>18</v>
      </c>
      <c r="I26" s="4">
        <v>2</v>
      </c>
      <c r="J26" s="5">
        <f t="shared" si="0"/>
        <v>69.230769230769226</v>
      </c>
      <c r="K26" s="4">
        <f t="shared" si="1"/>
        <v>26</v>
      </c>
    </row>
    <row r="27" spans="1:11" x14ac:dyDescent="0.25">
      <c r="A27" s="4" t="s">
        <v>15</v>
      </c>
      <c r="B27" s="4" t="s">
        <v>9</v>
      </c>
      <c r="C27" s="4">
        <v>100</v>
      </c>
      <c r="D27" s="4">
        <v>0.5</v>
      </c>
      <c r="E27" s="4">
        <v>5116</v>
      </c>
      <c r="F27" s="4">
        <v>5</v>
      </c>
      <c r="G27" s="4">
        <v>0.5</v>
      </c>
      <c r="H27" s="4">
        <v>19</v>
      </c>
      <c r="I27" s="4">
        <v>3</v>
      </c>
      <c r="J27" s="5">
        <f t="shared" si="0"/>
        <v>79.166666666666657</v>
      </c>
      <c r="K27" s="4">
        <f t="shared" si="1"/>
        <v>24</v>
      </c>
    </row>
    <row r="28" spans="1:11" x14ac:dyDescent="0.25">
      <c r="A28" s="4" t="s">
        <v>27</v>
      </c>
      <c r="B28" s="4" t="s">
        <v>9</v>
      </c>
      <c r="C28" s="4">
        <v>100</v>
      </c>
      <c r="D28" s="4">
        <v>0.5</v>
      </c>
      <c r="E28" s="4">
        <v>5116</v>
      </c>
      <c r="F28" s="4">
        <v>2</v>
      </c>
      <c r="G28" s="4">
        <v>0.5</v>
      </c>
      <c r="H28" s="4">
        <v>18</v>
      </c>
      <c r="I28" s="4">
        <v>0</v>
      </c>
      <c r="J28" s="5">
        <f t="shared" si="0"/>
        <v>90</v>
      </c>
      <c r="K28" s="4">
        <f t="shared" si="1"/>
        <v>20</v>
      </c>
    </row>
    <row r="29" spans="1:11" x14ac:dyDescent="0.25">
      <c r="A29" s="4" t="s">
        <v>33</v>
      </c>
      <c r="B29" s="4" t="s">
        <v>9</v>
      </c>
      <c r="C29" s="4">
        <v>100</v>
      </c>
      <c r="D29" s="4">
        <v>0.5</v>
      </c>
      <c r="E29" s="4">
        <v>5116</v>
      </c>
      <c r="F29" s="4">
        <v>1</v>
      </c>
      <c r="G29" s="4">
        <v>0.5</v>
      </c>
      <c r="H29" s="4">
        <v>11</v>
      </c>
      <c r="I29" s="4">
        <v>0</v>
      </c>
      <c r="J29" s="5">
        <f t="shared" si="0"/>
        <v>91.666666666666657</v>
      </c>
      <c r="K29" s="4">
        <f t="shared" si="1"/>
        <v>12</v>
      </c>
    </row>
    <row r="30" spans="1:11" x14ac:dyDescent="0.25">
      <c r="A30" s="4" t="s">
        <v>39</v>
      </c>
      <c r="B30" s="4" t="s">
        <v>9</v>
      </c>
      <c r="C30" s="4">
        <v>100</v>
      </c>
      <c r="D30" s="4">
        <v>0.5</v>
      </c>
      <c r="E30" s="4">
        <v>5116</v>
      </c>
      <c r="F30" s="4">
        <v>4</v>
      </c>
      <c r="G30" s="4">
        <v>0.5</v>
      </c>
      <c r="H30" s="4">
        <v>9</v>
      </c>
      <c r="I30" s="4">
        <v>1</v>
      </c>
      <c r="J30" s="5">
        <f t="shared" si="0"/>
        <v>69.230769230769226</v>
      </c>
      <c r="K30" s="4">
        <f t="shared" si="1"/>
        <v>13</v>
      </c>
    </row>
    <row r="31" spans="1:11" x14ac:dyDescent="0.25">
      <c r="A31" s="4" t="s">
        <v>49</v>
      </c>
      <c r="B31" s="4" t="s">
        <v>9</v>
      </c>
      <c r="C31" s="4">
        <v>100</v>
      </c>
      <c r="D31" s="4">
        <v>0.5</v>
      </c>
      <c r="E31" s="4">
        <v>5116</v>
      </c>
      <c r="F31" s="4">
        <v>1</v>
      </c>
      <c r="G31" s="4">
        <v>0.5</v>
      </c>
      <c r="H31" s="4">
        <v>18</v>
      </c>
      <c r="I31" s="4">
        <v>1</v>
      </c>
      <c r="J31" s="5">
        <f t="shared" si="0"/>
        <v>94.73684210526315</v>
      </c>
      <c r="K31" s="4">
        <f t="shared" si="1"/>
        <v>19</v>
      </c>
    </row>
    <row r="32" spans="1:11" x14ac:dyDescent="0.25">
      <c r="A32" s="4" t="s">
        <v>26</v>
      </c>
      <c r="B32" s="4" t="s">
        <v>9</v>
      </c>
      <c r="C32" s="4">
        <v>100</v>
      </c>
      <c r="D32" s="4">
        <v>0.5</v>
      </c>
      <c r="E32" s="4">
        <v>5116</v>
      </c>
      <c r="F32" s="4">
        <v>11</v>
      </c>
      <c r="G32" s="4">
        <v>0.5</v>
      </c>
      <c r="H32" s="4">
        <v>7</v>
      </c>
      <c r="I32" s="4">
        <v>4</v>
      </c>
      <c r="J32" s="5">
        <f t="shared" si="0"/>
        <v>38.888888888888893</v>
      </c>
      <c r="K32" s="4">
        <f t="shared" si="1"/>
        <v>18</v>
      </c>
    </row>
    <row r="33" spans="1:11" x14ac:dyDescent="0.25">
      <c r="A33" s="4" t="s">
        <v>10</v>
      </c>
      <c r="B33" s="4" t="s">
        <v>9</v>
      </c>
      <c r="C33" s="4">
        <v>100</v>
      </c>
      <c r="D33" s="4">
        <v>0.5</v>
      </c>
      <c r="E33" s="4">
        <v>5116</v>
      </c>
      <c r="F33" s="4">
        <v>6</v>
      </c>
      <c r="G33" s="4">
        <v>0.5</v>
      </c>
      <c r="H33" s="4">
        <v>18</v>
      </c>
      <c r="I33" s="4">
        <v>2</v>
      </c>
      <c r="J33" s="5">
        <f t="shared" si="0"/>
        <v>75</v>
      </c>
      <c r="K33" s="4">
        <f t="shared" si="1"/>
        <v>24</v>
      </c>
    </row>
    <row r="34" spans="1:11" x14ac:dyDescent="0.25">
      <c r="A34" s="4" t="s">
        <v>11</v>
      </c>
      <c r="B34" s="4" t="s">
        <v>9</v>
      </c>
      <c r="C34" s="4">
        <v>100</v>
      </c>
      <c r="D34" s="4">
        <v>0.5</v>
      </c>
      <c r="E34" s="4">
        <v>5116</v>
      </c>
      <c r="F34" s="4">
        <v>6</v>
      </c>
      <c r="G34" s="4">
        <v>0.5</v>
      </c>
      <c r="H34" s="4">
        <v>11</v>
      </c>
      <c r="I34" s="4">
        <v>3</v>
      </c>
      <c r="J34" s="5">
        <f t="shared" si="0"/>
        <v>64.705882352941174</v>
      </c>
      <c r="K34" s="4">
        <f t="shared" si="1"/>
        <v>17</v>
      </c>
    </row>
    <row r="35" spans="1:11" x14ac:dyDescent="0.25">
      <c r="A35" s="4" t="s">
        <v>41</v>
      </c>
      <c r="B35" s="4" t="s">
        <v>9</v>
      </c>
      <c r="C35" s="4">
        <v>100</v>
      </c>
      <c r="D35" s="4">
        <v>0.5</v>
      </c>
      <c r="E35" s="4">
        <v>5116</v>
      </c>
      <c r="F35" s="4">
        <v>3</v>
      </c>
      <c r="G35" s="4">
        <v>0.5</v>
      </c>
      <c r="H35" s="4">
        <v>15</v>
      </c>
      <c r="I35" s="4">
        <v>1</v>
      </c>
      <c r="J35" s="5">
        <f t="shared" si="0"/>
        <v>83.333333333333343</v>
      </c>
      <c r="K35" s="4">
        <f t="shared" si="1"/>
        <v>18</v>
      </c>
    </row>
    <row r="36" spans="1:11" x14ac:dyDescent="0.25">
      <c r="A36" s="4" t="s">
        <v>34</v>
      </c>
      <c r="B36" s="4" t="s">
        <v>9</v>
      </c>
      <c r="C36" s="4">
        <v>100</v>
      </c>
      <c r="D36" s="4">
        <v>0.5</v>
      </c>
      <c r="E36" s="4">
        <v>5116</v>
      </c>
      <c r="F36" s="4">
        <v>3</v>
      </c>
      <c r="G36" s="4">
        <v>0.5</v>
      </c>
      <c r="H36" s="4">
        <v>12</v>
      </c>
      <c r="I36" s="4">
        <v>0</v>
      </c>
      <c r="J36" s="5">
        <f t="shared" si="0"/>
        <v>80</v>
      </c>
      <c r="K36" s="4">
        <f t="shared" si="1"/>
        <v>15</v>
      </c>
    </row>
    <row r="37" spans="1:11" x14ac:dyDescent="0.25">
      <c r="A37" s="4" t="s">
        <v>42</v>
      </c>
      <c r="B37" s="4" t="s">
        <v>9</v>
      </c>
      <c r="C37" s="4">
        <v>100</v>
      </c>
      <c r="D37" s="4">
        <v>0.5</v>
      </c>
      <c r="E37" s="4">
        <v>5116</v>
      </c>
      <c r="F37" s="4">
        <v>3</v>
      </c>
      <c r="G37" s="4">
        <v>0.5</v>
      </c>
      <c r="H37" s="4">
        <v>18</v>
      </c>
      <c r="I37" s="4">
        <v>1</v>
      </c>
      <c r="J37" s="5">
        <f t="shared" si="0"/>
        <v>85.714285714285708</v>
      </c>
      <c r="K37" s="4">
        <f t="shared" si="1"/>
        <v>21</v>
      </c>
    </row>
    <row r="38" spans="1:11" x14ac:dyDescent="0.25">
      <c r="A38" s="4" t="s">
        <v>16</v>
      </c>
      <c r="B38" s="4" t="s">
        <v>9</v>
      </c>
      <c r="C38" s="4">
        <v>100</v>
      </c>
      <c r="D38" s="4">
        <v>0.5</v>
      </c>
      <c r="E38" s="4">
        <v>5116</v>
      </c>
      <c r="F38" s="4">
        <v>3</v>
      </c>
      <c r="G38" s="4">
        <v>0.5</v>
      </c>
      <c r="H38" s="4">
        <v>16</v>
      </c>
      <c r="I38" s="4">
        <v>2</v>
      </c>
      <c r="J38" s="5">
        <f t="shared" si="0"/>
        <v>84.210526315789465</v>
      </c>
      <c r="K38" s="4">
        <f t="shared" si="1"/>
        <v>19</v>
      </c>
    </row>
    <row r="39" spans="1:11" x14ac:dyDescent="0.25">
      <c r="A39" s="4" t="s">
        <v>52</v>
      </c>
      <c r="B39" s="4" t="s">
        <v>9</v>
      </c>
      <c r="C39" s="4">
        <v>100</v>
      </c>
      <c r="D39" s="4">
        <v>0.5</v>
      </c>
      <c r="E39" s="4">
        <v>5116</v>
      </c>
      <c r="F39" s="4">
        <v>3</v>
      </c>
      <c r="G39" s="4">
        <v>0.5</v>
      </c>
      <c r="H39" s="4">
        <v>12</v>
      </c>
      <c r="I39" s="4">
        <v>0</v>
      </c>
      <c r="J39" s="5">
        <f t="shared" si="0"/>
        <v>80</v>
      </c>
      <c r="K39" s="4">
        <f t="shared" si="1"/>
        <v>15</v>
      </c>
    </row>
    <row r="40" spans="1:11" x14ac:dyDescent="0.25">
      <c r="A40" s="4" t="s">
        <v>20</v>
      </c>
      <c r="B40" s="4" t="s">
        <v>9</v>
      </c>
      <c r="C40" s="4">
        <v>100</v>
      </c>
      <c r="D40" s="4">
        <v>0.5</v>
      </c>
      <c r="E40" s="4">
        <v>5116</v>
      </c>
      <c r="F40" s="4">
        <v>0</v>
      </c>
      <c r="G40" s="4">
        <v>0.5</v>
      </c>
      <c r="H40" s="4">
        <v>13</v>
      </c>
      <c r="I40" s="4">
        <v>0</v>
      </c>
      <c r="J40" s="5">
        <f t="shared" si="0"/>
        <v>100</v>
      </c>
      <c r="K40" s="4">
        <f t="shared" si="1"/>
        <v>13</v>
      </c>
    </row>
    <row r="41" spans="1:11" x14ac:dyDescent="0.25">
      <c r="A41" s="4" t="s">
        <v>45</v>
      </c>
      <c r="B41" s="4" t="s">
        <v>9</v>
      </c>
      <c r="C41" s="4">
        <v>100</v>
      </c>
      <c r="D41" s="4">
        <v>0.5</v>
      </c>
      <c r="E41" s="4">
        <v>5116</v>
      </c>
      <c r="F41" s="4">
        <v>3</v>
      </c>
      <c r="G41" s="4">
        <v>0.5</v>
      </c>
      <c r="H41" s="4">
        <v>16</v>
      </c>
      <c r="I41" s="4">
        <v>2</v>
      </c>
      <c r="J41" s="5">
        <f t="shared" si="0"/>
        <v>84.210526315789465</v>
      </c>
      <c r="K41" s="4">
        <f t="shared" si="1"/>
        <v>19</v>
      </c>
    </row>
    <row r="42" spans="1:11" x14ac:dyDescent="0.25">
      <c r="A42" s="4" t="s">
        <v>32</v>
      </c>
      <c r="B42" s="4" t="s">
        <v>9</v>
      </c>
      <c r="C42" s="4">
        <v>100</v>
      </c>
      <c r="D42" s="4">
        <v>0.5</v>
      </c>
      <c r="E42" s="4">
        <v>5116</v>
      </c>
      <c r="F42" s="4">
        <v>3</v>
      </c>
      <c r="G42" s="4">
        <v>0.5</v>
      </c>
      <c r="H42" s="4">
        <v>8</v>
      </c>
      <c r="I42" s="4">
        <v>1</v>
      </c>
      <c r="J42" s="5">
        <f t="shared" si="0"/>
        <v>72.727272727272734</v>
      </c>
      <c r="K42" s="4">
        <f t="shared" si="1"/>
        <v>11</v>
      </c>
    </row>
    <row r="43" spans="1:11" x14ac:dyDescent="0.25">
      <c r="A43" s="4" t="s">
        <v>47</v>
      </c>
      <c r="B43" s="4" t="s">
        <v>9</v>
      </c>
      <c r="C43" s="4">
        <v>100</v>
      </c>
      <c r="D43" s="4">
        <v>0.5</v>
      </c>
      <c r="E43" s="4">
        <v>5116</v>
      </c>
      <c r="F43" s="4">
        <v>8</v>
      </c>
      <c r="G43" s="4">
        <v>0.5</v>
      </c>
      <c r="H43" s="4">
        <v>11</v>
      </c>
      <c r="I43" s="4">
        <v>5</v>
      </c>
      <c r="J43" s="5">
        <f t="shared" si="0"/>
        <v>57.894736842105267</v>
      </c>
      <c r="K43" s="4">
        <f t="shared" si="1"/>
        <v>19</v>
      </c>
    </row>
    <row r="44" spans="1:11" x14ac:dyDescent="0.25">
      <c r="A44" s="4" t="s">
        <v>13</v>
      </c>
      <c r="B44" s="4" t="s">
        <v>9</v>
      </c>
      <c r="C44" s="4">
        <v>100</v>
      </c>
      <c r="D44" s="4">
        <v>0.5</v>
      </c>
      <c r="E44" s="4">
        <v>5116</v>
      </c>
      <c r="F44" s="4">
        <v>4</v>
      </c>
      <c r="G44" s="4">
        <v>0.5</v>
      </c>
      <c r="H44" s="4">
        <v>10</v>
      </c>
      <c r="I44" s="4">
        <v>2</v>
      </c>
      <c r="J44" s="5">
        <f t="shared" si="0"/>
        <v>71.428571428571431</v>
      </c>
      <c r="K44" s="4">
        <f t="shared" si="1"/>
        <v>14</v>
      </c>
    </row>
    <row r="45" spans="1:11" x14ac:dyDescent="0.25">
      <c r="A45" s="4" t="s">
        <v>29</v>
      </c>
      <c r="B45" s="4" t="s">
        <v>9</v>
      </c>
      <c r="C45" s="4">
        <v>100</v>
      </c>
      <c r="D45" s="4">
        <v>0.5</v>
      </c>
      <c r="E45" s="4">
        <v>5116</v>
      </c>
      <c r="F45" s="4">
        <v>8</v>
      </c>
      <c r="G45" s="4">
        <v>0.5</v>
      </c>
      <c r="H45" s="4">
        <v>8</v>
      </c>
      <c r="I45" s="4">
        <v>2</v>
      </c>
      <c r="J45" s="5">
        <f t="shared" si="0"/>
        <v>50</v>
      </c>
      <c r="K45" s="4">
        <f t="shared" si="1"/>
        <v>16</v>
      </c>
    </row>
    <row r="46" spans="1:11" x14ac:dyDescent="0.25">
      <c r="A46" s="4" t="s">
        <v>18</v>
      </c>
      <c r="B46" s="4" t="s">
        <v>9</v>
      </c>
      <c r="C46" s="4">
        <v>100</v>
      </c>
      <c r="D46" s="4">
        <v>0.5</v>
      </c>
      <c r="E46" s="4">
        <v>5116</v>
      </c>
      <c r="F46" s="4">
        <v>5</v>
      </c>
      <c r="G46" s="4">
        <v>0.5</v>
      </c>
      <c r="H46" s="4">
        <v>15</v>
      </c>
      <c r="I46" s="4">
        <v>3</v>
      </c>
      <c r="J46" s="5">
        <f t="shared" si="0"/>
        <v>75</v>
      </c>
      <c r="K46" s="4">
        <f t="shared" si="1"/>
        <v>20</v>
      </c>
    </row>
    <row r="47" spans="1:11" x14ac:dyDescent="0.25">
      <c r="A47" s="4" t="s">
        <v>36</v>
      </c>
      <c r="B47" s="4" t="s">
        <v>9</v>
      </c>
      <c r="C47" s="4">
        <v>100</v>
      </c>
      <c r="D47" s="4">
        <v>0.5</v>
      </c>
      <c r="E47" s="4">
        <v>5116</v>
      </c>
      <c r="F47" s="4">
        <v>4</v>
      </c>
      <c r="G47" s="4">
        <v>0.5</v>
      </c>
      <c r="H47" s="4">
        <v>15</v>
      </c>
      <c r="I47" s="4">
        <v>1</v>
      </c>
      <c r="J47" s="5">
        <f t="shared" si="0"/>
        <v>78.94736842105263</v>
      </c>
      <c r="K47" s="4">
        <f t="shared" si="1"/>
        <v>19</v>
      </c>
    </row>
    <row r="48" spans="1:11" x14ac:dyDescent="0.25">
      <c r="A48" s="4" t="s">
        <v>31</v>
      </c>
      <c r="B48" s="4" t="s">
        <v>9</v>
      </c>
      <c r="C48" s="4">
        <v>100</v>
      </c>
      <c r="D48" s="4">
        <v>0.5</v>
      </c>
      <c r="E48" s="4">
        <v>5116</v>
      </c>
      <c r="F48" s="4">
        <v>5</v>
      </c>
      <c r="G48" s="4">
        <v>0.5</v>
      </c>
      <c r="H48" s="4">
        <v>15</v>
      </c>
      <c r="I48" s="4">
        <v>1</v>
      </c>
      <c r="J48" s="5">
        <f t="shared" si="0"/>
        <v>75</v>
      </c>
      <c r="K48" s="4">
        <f t="shared" si="1"/>
        <v>20</v>
      </c>
    </row>
    <row r="49" spans="1:14" x14ac:dyDescent="0.25">
      <c r="A49" s="4" t="s">
        <v>38</v>
      </c>
      <c r="B49" s="4" t="s">
        <v>9</v>
      </c>
      <c r="C49" s="4">
        <v>100</v>
      </c>
      <c r="D49" s="4">
        <v>0.5</v>
      </c>
      <c r="E49" s="4">
        <v>5117</v>
      </c>
      <c r="F49" s="4">
        <v>5</v>
      </c>
      <c r="G49" s="4">
        <v>0.5</v>
      </c>
      <c r="H49" s="4">
        <v>11</v>
      </c>
      <c r="I49" s="4">
        <v>2</v>
      </c>
      <c r="J49" s="5">
        <f t="shared" si="0"/>
        <v>68.75</v>
      </c>
      <c r="K49" s="4">
        <f t="shared" si="1"/>
        <v>16</v>
      </c>
    </row>
    <row r="50" spans="1:14" x14ac:dyDescent="0.25">
      <c r="A50" s="4" t="s">
        <v>30</v>
      </c>
      <c r="B50" s="4" t="s">
        <v>9</v>
      </c>
      <c r="C50" s="4">
        <v>100</v>
      </c>
      <c r="D50" s="4">
        <v>0.5</v>
      </c>
      <c r="E50" s="4">
        <v>5117</v>
      </c>
      <c r="F50" s="4">
        <v>1</v>
      </c>
      <c r="G50" s="4">
        <v>0.5</v>
      </c>
      <c r="H50" s="4">
        <v>27</v>
      </c>
      <c r="I50" s="4">
        <v>0</v>
      </c>
      <c r="J50" s="5">
        <f t="shared" si="0"/>
        <v>96.428571428571431</v>
      </c>
      <c r="K50" s="4">
        <f t="shared" si="1"/>
        <v>28</v>
      </c>
    </row>
    <row r="51" spans="1:14" x14ac:dyDescent="0.25">
      <c r="A51" s="4" t="s">
        <v>28</v>
      </c>
      <c r="B51" s="4" t="s">
        <v>9</v>
      </c>
      <c r="C51" s="4">
        <v>100</v>
      </c>
      <c r="D51" s="4">
        <v>0.5</v>
      </c>
      <c r="E51" s="4">
        <v>5117</v>
      </c>
      <c r="F51" s="4">
        <v>6</v>
      </c>
      <c r="G51" s="4">
        <v>0.5</v>
      </c>
      <c r="H51" s="4">
        <v>8</v>
      </c>
      <c r="I51" s="4">
        <v>3</v>
      </c>
      <c r="J51" s="5">
        <f t="shared" si="0"/>
        <v>57.142857142857139</v>
      </c>
      <c r="K51" s="4">
        <f t="shared" si="1"/>
        <v>14</v>
      </c>
    </row>
    <row r="52" spans="1:14" x14ac:dyDescent="0.25">
      <c r="A52" s="14"/>
      <c r="B52" s="14"/>
      <c r="C52" s="14"/>
      <c r="D52" s="14"/>
      <c r="E52" s="14"/>
      <c r="F52" s="14">
        <f>SUM(F$1:F$51)</f>
        <v>225</v>
      </c>
      <c r="G52" s="14"/>
      <c r="H52" s="14">
        <f>SUM(H$1:H$51)</f>
        <v>756</v>
      </c>
      <c r="I52" s="14">
        <f>SUM(I$1:I$51)</f>
        <v>84</v>
      </c>
      <c r="J52" s="15" t="s">
        <v>69</v>
      </c>
      <c r="K52" s="14">
        <f>SUM(K$1:K$51)</f>
        <v>981</v>
      </c>
      <c r="L52" t="s">
        <v>59</v>
      </c>
      <c r="M52" s="3" t="s">
        <v>65</v>
      </c>
    </row>
    <row r="53" spans="1:14" x14ac:dyDescent="0.25">
      <c r="J53" s="5" t="s">
        <v>62</v>
      </c>
      <c r="K53" s="4">
        <v>100000</v>
      </c>
      <c r="L53" s="17">
        <f>K53*K52</f>
        <v>98100000</v>
      </c>
      <c r="M53" s="3">
        <f>L53/1000000</f>
        <v>98.1</v>
      </c>
    </row>
    <row r="54" spans="1:14" x14ac:dyDescent="0.25">
      <c r="J54" s="5" t="s">
        <v>60</v>
      </c>
      <c r="K54" s="4">
        <v>500</v>
      </c>
      <c r="L54" s="17">
        <f>K54*H52</f>
        <v>378000</v>
      </c>
      <c r="M54" s="3">
        <f>H52*100/K52</f>
        <v>77.064220183486242</v>
      </c>
      <c r="N54" t="s">
        <v>70</v>
      </c>
    </row>
    <row r="55" spans="1:14" x14ac:dyDescent="0.25">
      <c r="J55" s="5" t="s">
        <v>61</v>
      </c>
      <c r="K55" s="4">
        <v>500</v>
      </c>
      <c r="L55" s="17">
        <f>K55*F52</f>
        <v>112500</v>
      </c>
      <c r="M55" s="3">
        <f>100-M54</f>
        <v>22.935779816513758</v>
      </c>
      <c r="N55" t="s">
        <v>71</v>
      </c>
    </row>
    <row r="56" spans="1:14" ht="15.75" thickBot="1" x14ac:dyDescent="0.3">
      <c r="E56" s="12"/>
      <c r="F56" s="12"/>
      <c r="G56" s="12"/>
      <c r="K56" s="7" t="s">
        <v>63</v>
      </c>
      <c r="L56" s="18">
        <f>L54-L55</f>
        <v>265500</v>
      </c>
    </row>
    <row r="57" spans="1:14" x14ac:dyDescent="0.25">
      <c r="D57" s="10"/>
      <c r="E57" s="31" t="s">
        <v>66</v>
      </c>
      <c r="F57" s="32"/>
      <c r="G57" s="33"/>
      <c r="H57" s="11"/>
    </row>
    <row r="58" spans="1:14" x14ac:dyDescent="0.25">
      <c r="D58" s="10"/>
      <c r="E58" s="34" t="s">
        <v>72</v>
      </c>
      <c r="F58" s="35"/>
      <c r="G58" s="36"/>
      <c r="H58" s="11"/>
    </row>
    <row r="59" spans="1:14" x14ac:dyDescent="0.25">
      <c r="D59" s="10"/>
      <c r="E59" s="19" t="s">
        <v>73</v>
      </c>
      <c r="F59" s="20"/>
      <c r="G59" s="21"/>
      <c r="H59" s="11"/>
    </row>
    <row r="60" spans="1:14" x14ac:dyDescent="0.25">
      <c r="D60" s="10"/>
      <c r="E60" s="22" t="s">
        <v>67</v>
      </c>
      <c r="F60" s="23"/>
      <c r="G60" s="24"/>
      <c r="H60" s="11"/>
    </row>
    <row r="61" spans="1:14" x14ac:dyDescent="0.25">
      <c r="D61" s="10"/>
      <c r="E61" s="22" t="s">
        <v>68</v>
      </c>
      <c r="F61" s="23"/>
      <c r="G61" s="24"/>
      <c r="H61" s="11"/>
    </row>
    <row r="62" spans="1:14" x14ac:dyDescent="0.25">
      <c r="D62" s="10"/>
      <c r="E62" s="25" t="s">
        <v>74</v>
      </c>
      <c r="F62" s="26"/>
      <c r="G62" s="27"/>
      <c r="H62" s="16"/>
    </row>
    <row r="63" spans="1:14" ht="15.75" thickBot="1" x14ac:dyDescent="0.3">
      <c r="D63" s="10"/>
      <c r="E63" s="28" t="s">
        <v>75</v>
      </c>
      <c r="F63" s="29"/>
      <c r="G63" s="30"/>
      <c r="H63" s="11"/>
      <c r="I63" s="11"/>
    </row>
    <row r="64" spans="1:14" x14ac:dyDescent="0.25">
      <c r="E64" s="13"/>
      <c r="F64" s="13"/>
      <c r="G64" s="13"/>
      <c r="H64" s="13"/>
    </row>
  </sheetData>
  <autoFilter ref="A1:N56"/>
  <mergeCells count="7">
    <mergeCell ref="E57:G57"/>
    <mergeCell ref="E58:G58"/>
    <mergeCell ref="E59:G59"/>
    <mergeCell ref="E60:G60"/>
    <mergeCell ref="E62:G62"/>
    <mergeCell ref="E61:G61"/>
    <mergeCell ref="E63:G63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RSI_80_20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2021-02-16T16:28:12Z</dcterms:modified>
</cp:coreProperties>
</file>