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47A2DE8-1553-4471-A555-8ADE7C9A208C}" xr6:coauthVersionLast="47" xr6:coauthVersionMax="47" xr10:uidLastSave="{00000000-0000-0000-0000-000000000000}"/>
  <bookViews>
    <workbookView xWindow="-360" yWindow="-20370" windowWidth="26130" windowHeight="16590" tabRatio="738" activeTab="1" xr2:uid="{B8782AFC-8070-4987-A54E-8F4783B58729}"/>
  </bookViews>
  <sheets>
    <sheet name="Technology" sheetId="2" r:id="rId1"/>
    <sheet name="fuelprices" sheetId="1" r:id="rId2"/>
    <sheet name="investmentCosts" sheetId="3" r:id="rId3"/>
    <sheet name="loadshedders" sheetId="8" r:id="rId4"/>
    <sheet name="Sheet2" sheetId="7" r:id="rId5"/>
    <sheet name="traderes" sheetId="6" r:id="rId6"/>
    <sheet name="minimum NPV" sheetId="5" r:id="rId7"/>
    <sheet name="capacityFactors" sheetId="4" r:id="rId8"/>
  </sheets>
  <externalReferences>
    <externalReference r:id="rId9"/>
  </externalReferences>
  <definedNames>
    <definedName name="_xlnm._FilterDatabase" localSheetId="5" hidden="1">traderes!$E$2:$O$18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/>
  <c r="D3" i="2"/>
  <c r="D4" i="2"/>
  <c r="D5" i="2"/>
  <c r="D6" i="2"/>
  <c r="D7" i="2"/>
  <c r="D8" i="2"/>
  <c r="F4" i="2"/>
  <c r="F5" i="2"/>
  <c r="F6" i="2"/>
  <c r="F7" i="2"/>
  <c r="F8" i="2"/>
  <c r="F3" i="2"/>
  <c r="M36" i="1"/>
  <c r="N36" i="1"/>
  <c r="O35" i="1"/>
  <c r="O36" i="1" s="1"/>
  <c r="N30" i="1"/>
  <c r="O30" i="1"/>
  <c r="M30" i="1"/>
  <c r="F3" i="8"/>
  <c r="F4" i="8"/>
  <c r="F5" i="8"/>
  <c r="B2" i="8"/>
  <c r="C2" i="8"/>
  <c r="B3" i="8"/>
  <c r="C3" i="8"/>
  <c r="B4" i="8"/>
  <c r="C4" i="8"/>
  <c r="B5" i="8"/>
  <c r="C5" i="8"/>
  <c r="C6" i="8"/>
  <c r="D6" i="8"/>
  <c r="B7" i="8"/>
  <c r="C7" i="8"/>
  <c r="D7" i="8"/>
  <c r="A3" i="8"/>
  <c r="A4" i="8"/>
  <c r="A5" i="8"/>
  <c r="A6" i="8"/>
  <c r="A7" i="8"/>
  <c r="D71" i="3" l="1"/>
  <c r="C71" i="3"/>
  <c r="B1" i="8" l="1"/>
  <c r="C1" i="8"/>
  <c r="D1" i="8"/>
  <c r="A2" i="8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I11" i="2"/>
  <c r="C11" i="2"/>
  <c r="D11" i="2"/>
  <c r="E11" i="2"/>
  <c r="F11" i="2"/>
  <c r="B12" i="2"/>
  <c r="I12" i="2"/>
  <c r="C12" i="2"/>
  <c r="D12" i="2"/>
  <c r="E12" i="2"/>
  <c r="F12" i="2"/>
  <c r="B13" i="2"/>
  <c r="I13" i="2"/>
  <c r="C13" i="2"/>
  <c r="D13" i="2"/>
  <c r="E13" i="2"/>
  <c r="F13" i="2"/>
  <c r="B14" i="2"/>
  <c r="I14" i="2"/>
  <c r="C14" i="2"/>
  <c r="D14" i="2"/>
  <c r="E14" i="2"/>
  <c r="F14" i="2"/>
  <c r="B15" i="2"/>
  <c r="I15" i="2"/>
  <c r="C15" i="2"/>
  <c r="D15" i="2"/>
  <c r="E15" i="2"/>
  <c r="F15" i="2"/>
  <c r="B16" i="2"/>
  <c r="I16" i="2"/>
  <c r="C16" i="2"/>
  <c r="D16" i="2"/>
  <c r="E16" i="2"/>
  <c r="F16" i="2"/>
  <c r="B17" i="2"/>
  <c r="I17" i="2"/>
  <c r="C17" i="2"/>
  <c r="D17" i="2"/>
  <c r="E17" i="2"/>
  <c r="F17" i="2"/>
  <c r="B18" i="2"/>
  <c r="I18" i="2"/>
  <c r="C18" i="2"/>
  <c r="D18" i="2"/>
  <c r="E18" i="2"/>
  <c r="F18" i="2"/>
  <c r="B19" i="2"/>
  <c r="I19" i="2"/>
  <c r="C19" i="2"/>
  <c r="D19" i="2"/>
  <c r="E19" i="2"/>
  <c r="F19" i="2"/>
  <c r="B20" i="2"/>
  <c r="I20" i="2"/>
  <c r="C20" i="2"/>
  <c r="D20" i="2"/>
  <c r="E20" i="2"/>
  <c r="F20" i="2"/>
  <c r="B21" i="2"/>
  <c r="I21" i="2"/>
  <c r="C21" i="2"/>
  <c r="D21" i="2"/>
  <c r="E21" i="2"/>
  <c r="F21" i="2"/>
  <c r="B22" i="2"/>
  <c r="I22" i="2"/>
  <c r="C22" i="2"/>
  <c r="D22" i="2"/>
  <c r="E22" i="2"/>
  <c r="F22" i="2"/>
  <c r="B23" i="2"/>
  <c r="I23" i="2"/>
  <c r="C23" i="2"/>
  <c r="D23" i="2"/>
  <c r="E23" i="2"/>
  <c r="F23" i="2"/>
  <c r="B24" i="2"/>
  <c r="I24" i="2"/>
  <c r="C24" i="2"/>
  <c r="D24" i="2"/>
  <c r="E24" i="2"/>
  <c r="F24" i="2"/>
  <c r="B25" i="2"/>
  <c r="I25" i="2"/>
  <c r="C25" i="2"/>
  <c r="D25" i="2"/>
  <c r="E25" i="2"/>
  <c r="F25" i="2"/>
  <c r="B26" i="2"/>
  <c r="I26" i="2"/>
  <c r="C26" i="2"/>
  <c r="D26" i="2"/>
  <c r="E26" i="2"/>
  <c r="F26" i="2"/>
  <c r="B27" i="2"/>
  <c r="I27" i="2"/>
  <c r="C27" i="2"/>
  <c r="D27" i="2"/>
  <c r="E27" i="2"/>
  <c r="F27" i="2"/>
  <c r="B28" i="2"/>
  <c r="I28" i="2"/>
  <c r="C28" i="2"/>
  <c r="D28" i="2"/>
  <c r="E28" i="2"/>
  <c r="F28" i="2"/>
  <c r="B29" i="2"/>
  <c r="I29" i="2"/>
  <c r="C29" i="2"/>
  <c r="D29" i="2"/>
  <c r="E29" i="2"/>
  <c r="F29" i="2"/>
  <c r="B30" i="2"/>
  <c r="I30" i="2"/>
  <c r="C30" i="2"/>
  <c r="D30" i="2"/>
  <c r="E30" i="2"/>
  <c r="F30" i="2"/>
  <c r="B31" i="2"/>
  <c r="I31" i="2"/>
  <c r="C31" i="2"/>
  <c r="D31" i="2"/>
  <c r="E31" i="2"/>
  <c r="F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  <c r="B6" i="8" l="1"/>
</calcChain>
</file>

<file path=xl/sharedStrings.xml><?xml version="1.0" encoding="utf-8"?>
<sst xmlns="http://schemas.openxmlformats.org/spreadsheetml/2006/main" count="456" uniqueCount="200">
  <si>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</si>
  <si>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</si>
  <si>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</si>
  <si>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</si>
  <si>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</si>
  <si>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</si>
  <si>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</si>
  <si>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</si>
  <si>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</si>
  <si>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</si>
  <si>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</si>
  <si>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</si>
  <si>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</si>
  <si>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</si>
  <si>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</si>
  <si>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</si>
  <si>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</si>
  <si>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</si>
  <si>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</si>
  <si>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</si>
  <si>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</si>
  <si>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</si>
  <si>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</si>
  <si>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</si>
  <si>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</si>
  <si>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</si>
  <si>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</si>
  <si>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</si>
  <si>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</si>
  <si>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</si>
  <si>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</si>
  <si>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</si>
  <si>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</si>
  <si>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</si>
  <si>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</si>
  <si>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</si>
  <si>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</si>
  <si>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</si>
  <si>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</si>
  <si>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</si>
  <si>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</si>
  <si>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</si>
  <si>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</si>
  <si>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</si>
  <si>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</si>
  <si>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</si>
  <si>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</si>
  <si>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</si>
  <si>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</si>
  <si>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</si>
  <si>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</si>
  <si>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</si>
  <si>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</si>
  <si>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</si>
  <si>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</si>
  <si>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</si>
  <si>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</si>
  <si>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</si>
  <si>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</si>
  <si>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</si>
  <si>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</si>
  <si>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</si>
  <si>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</si>
  <si>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</si>
  <si>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</si>
  <si>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</si>
  <si>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</si>
  <si>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</si>
  <si>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</si>
  <si>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</si>
  <si>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</si>
  <si>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</si>
  <si>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</si>
  <si>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</si>
  <si>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</si>
  <si>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</si>
  <si>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</si>
  <si>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</si>
  <si>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</si>
  <si>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</si>
  <si>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</si>
  <si>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</si>
  <si>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</si>
  <si>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</si>
  <si>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</si>
  <si>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</si>
  <si>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</si>
  <si>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</si>
  <si>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</si>
  <si>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</si>
  <si>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</si>
  <si>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</si>
  <si>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</si>
  <si>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</si>
  <si>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</si>
  <si>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</si>
  <si>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</si>
  <si>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</si>
  <si>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</si>
  <si>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</si>
  <si>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</si>
  <si>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</si>
  <si>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</si>
  <si>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</si>
  <si>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</si>
  <si>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</si>
  <si>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</si>
  <si>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</si>
  <si>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</si>
  <si>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</si>
  <si>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</si>
  <si>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</si>
  <si>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</si>
  <si>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</si>
  <si>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</si>
  <si>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</si>
  <si>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</si>
  <si>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</si>
  <si>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</si>
  <si>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</si>
  <si>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</si>
  <si>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</si>
  <si>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</si>
  <si>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</si>
  <si>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</si>
  <si>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</si>
  <si>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</si>
  <si>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</si>
  <si>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</si>
  <si>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</si>
  <si>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</si>
  <si>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</si>
  <si>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</si>
  <si>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</si>
  <si>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</si>
  <si>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</si>
  <si>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</si>
  <si>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</si>
  <si>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</si>
  <si>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</si>
  <si>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</si>
  <si>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</si>
  <si>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</si>
  <si>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</si>
  <si>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</si>
  <si>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</si>
  <si>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</si>
  <si>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</si>
  <si>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</si>
  <si>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</si>
  <si>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</si>
  <si>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</si>
  <si>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</si>
  <si>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</si>
  <si>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</si>
  <si>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</si>
  <si>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</si>
  <si>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</si>
  <si>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</si>
  <si>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</si>
  <si>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</si>
  <si>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</si>
  <si>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</si>
  <si>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</si>
  <si>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</si>
  <si>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</si>
  <si>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</si>
  <si>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</si>
  <si>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</si>
  <si>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</si>
  <si>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</si>
  <si>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</si>
  <si>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</si>
  <si>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</si>
  <si>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</si>
  <si>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</si>
  <si>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</si>
  <si>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</si>
  <si>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</si>
  <si>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</si>
  <si>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</si>
  <si>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</si>
  <si>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</si>
  <si>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</si>
  <si>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</si>
  <si>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</si>
  <si>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</si>
  <si>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</si>
  <si>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E/gj</t>
  </si>
  <si>
    <t>E/MWh</t>
  </si>
  <si>
    <t>eur/ton</t>
  </si>
  <si>
    <t>eur/mwh</t>
  </si>
  <si>
    <t>ENTSOE</t>
  </si>
  <si>
    <t>ENTSOE (renewable imports)</t>
  </si>
  <si>
    <t>MW</t>
  </si>
  <si>
    <t>lifetime</t>
  </si>
  <si>
    <t>permit time</t>
  </si>
  <si>
    <t>construction time</t>
  </si>
  <si>
    <t>source</t>
  </si>
  <si>
    <t>ENTSOE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</si>
</sst>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29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54</xdr:row>
      <xdr:rowOff>54402</xdr:rowOff>
    </xdr:from>
    <xdr:to>
      <xdr:col>31</xdr:col>
      <xdr:colOff>578437</xdr:colOff>
      <xdr:row>70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Technology</v>
          </cell>
          <cell r="D1" t="str">
            <v>Realistic_capacity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</sheetData>
      <sheetData sheetId="9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</row>
      </sheetData>
      <sheetData sheetId="10"/>
      <sheetData sheetId="11"/>
      <sheetData sheetId="12"/>
      <sheetData sheetId="13"/>
      <sheetData sheetId="14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7.0000000000000007E-2</v>
          </cell>
          <cell r="I3">
            <v>7.0000000000000007E-2</v>
          </cell>
          <cell r="J3">
            <v>3</v>
          </cell>
          <cell r="K3">
            <v>0.1</v>
          </cell>
        </row>
      </sheetData>
      <sheetData sheetId="15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6"/>
      <sheetData sheetId="17">
        <row r="1">
          <cell r="A1" t="str">
            <v>Name</v>
          </cell>
          <cell r="B1" t="str">
            <v>VOLL</v>
          </cell>
          <cell r="C1" t="str">
            <v>TimeSeriesFile</v>
          </cell>
          <cell r="D1" t="str">
            <v>TimeSeriesFileFuture</v>
          </cell>
        </row>
        <row r="2">
          <cell r="A2" t="str">
            <v>base</v>
          </cell>
          <cell r="B2">
            <v>4000</v>
          </cell>
          <cell r="C2" t="str">
            <v>amiris-config/data/load.csv</v>
          </cell>
        </row>
        <row r="3">
          <cell r="A3" t="str">
            <v>high</v>
          </cell>
          <cell r="B3">
            <v>1500</v>
          </cell>
          <cell r="C3" t="str">
            <v>amiris-config/data/LS_high.csv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C4" t="str">
            <v>amiris-config/data/LS_mid.csv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C5" t="str">
            <v>amiris-config/data/LS_low.csv</v>
          </cell>
          <cell r="F5">
            <v>0.05</v>
          </cell>
        </row>
        <row r="6">
          <cell r="A6" t="str">
            <v>hydrogen</v>
          </cell>
          <cell r="B6">
            <v>33.374000000000002</v>
          </cell>
          <cell r="C6" t="str">
            <v>amiris-config/data/LS_hydrogen_high.csv</v>
          </cell>
          <cell r="D6" t="str">
            <v>amiris-config/data/LS_hydrogen.csv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86"/>
  <sheetViews>
    <sheetView zoomScaleNormal="100" workbookViewId="0">
      <selection activeCell="I40" sqref="I40"/>
    </sheetView>
  </sheetViews>
  <sheetFormatPr defaultRowHeight="14.5"/>
  <cols>
    <col min="1" max="1" width="24.90625" customWidth="1"/>
    <col min="2" max="2" width="30" customWidth="1"/>
    <col min="3" max="3" width="17" customWidth="1"/>
    <col min="4" max="4" width="11.26953125" customWidth="1"/>
    <col min="5" max="5" width="12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s="6" t="str">
        <f>[1]CandidatePowerPlants!B1</f>
        <v>Technology</v>
      </c>
      <c r="C2" s="6" t="str">
        <f>[1]CandidatePowerPlants!D1</f>
        <v>Realistic_capacity</v>
      </c>
      <c r="D2" s="6" t="s">
        <v>196</v>
      </c>
      <c r="E2" s="6" t="s">
        <v>197</v>
      </c>
      <c r="F2" s="6" t="s">
        <v>195</v>
      </c>
    </row>
    <row r="3" spans="1:10">
      <c r="B3" s="6" t="str">
        <f>[1]CandidatePowerPlants!B2</f>
        <v>Lithium_ion_battery</v>
      </c>
      <c r="C3" s="6">
        <f>[1]CandidatePowerPlants!D2</f>
        <v>100</v>
      </c>
      <c r="D3" s="6">
        <f>INDEX($B$12:$F$31,MATCH(B3,$B$12:$B$31,0),2)</f>
        <v>0</v>
      </c>
      <c r="E3" s="6">
        <f>INDEX($B$12:$F$31,MATCH(B3,$B$12:$B$31,0),3)</f>
        <v>1</v>
      </c>
      <c r="F3" s="6">
        <f>INDEX($B$12:$F$31,MATCH(B3,$B$12:$B$31,0),4)</f>
        <v>20</v>
      </c>
    </row>
    <row r="4" spans="1:10">
      <c r="B4" s="6" t="str">
        <f>[1]CandidatePowerPlants!B3</f>
        <v>WTG_offshore</v>
      </c>
      <c r="C4" s="6">
        <f>[1]CandidatePowerPlants!D3</f>
        <v>500</v>
      </c>
      <c r="D4" s="6">
        <f>INDEX($B$12:$F$31,MATCH(B4,$B$12:$B$31,0),2)</f>
        <v>1</v>
      </c>
      <c r="E4" s="6">
        <f>INDEX($B$12:$F$31,MATCH(B4,$B$12:$B$31,0),3)</f>
        <v>2</v>
      </c>
      <c r="F4" s="6">
        <f>INDEX($B$12:$F$31,MATCH(B4,$B$12:$B$31,0),4)</f>
        <v>30</v>
      </c>
    </row>
    <row r="5" spans="1:10">
      <c r="B5" s="6" t="str">
        <f>[1]CandidatePowerPlants!B4</f>
        <v>hydrogen_turbine</v>
      </c>
      <c r="C5" s="6">
        <f>[1]CandidatePowerPlants!D4</f>
        <v>500</v>
      </c>
      <c r="D5" s="6">
        <f>INDEX($B$12:$F$31,MATCH(B5,$B$12:$B$31,0),2)</f>
        <v>2</v>
      </c>
      <c r="E5" s="6">
        <f>INDEX($B$12:$F$31,MATCH(B5,$B$12:$B$31,0),3)</f>
        <v>2</v>
      </c>
      <c r="F5" s="6">
        <f>INDEX($B$12:$F$31,MATCH(B5,$B$12:$B$31,0),4)</f>
        <v>30</v>
      </c>
    </row>
    <row r="6" spans="1:10">
      <c r="B6" s="6" t="str">
        <f>[1]CandidatePowerPlants!B5</f>
        <v>PV_utility_systems</v>
      </c>
      <c r="C6" s="6">
        <f>[1]CandidatePowerPlants!D5</f>
        <v>350</v>
      </c>
      <c r="D6" s="6">
        <f>INDEX($B$12:$F$31,MATCH(B6,$B$12:$B$31,0),2)</f>
        <v>1</v>
      </c>
      <c r="E6" s="6">
        <f>INDEX($B$12:$F$31,MATCH(B6,$B$12:$B$31,0),3)</f>
        <v>1</v>
      </c>
      <c r="F6" s="6">
        <f>INDEX($B$12:$F$31,MATCH(B6,$B$12:$B$31,0),4)</f>
        <v>25</v>
      </c>
    </row>
    <row r="7" spans="1:10">
      <c r="B7" s="6" t="str">
        <f>[1]CandidatePowerPlants!B6</f>
        <v>WTG_onshore</v>
      </c>
      <c r="C7" s="6">
        <f>[1]CandidatePowerPlants!D6</f>
        <v>250</v>
      </c>
      <c r="D7" s="6">
        <f>INDEX($B$12:$F$31,MATCH(B7,$B$12:$B$31,0),2)</f>
        <v>1</v>
      </c>
      <c r="E7" s="6">
        <f>INDEX($B$12:$F$31,MATCH(B7,$B$12:$B$31,0),3)</f>
        <v>1</v>
      </c>
      <c r="F7" s="6">
        <f>INDEX($B$12:$F$31,MATCH(B7,$B$12:$B$31,0),4)</f>
        <v>25</v>
      </c>
    </row>
    <row r="8" spans="1:10">
      <c r="B8" s="6" t="str">
        <f>[1]CandidatePowerPlants!B7</f>
        <v>Biomass_CHP_wood_pellets_DH</v>
      </c>
      <c r="C8" s="6">
        <f>[1]CandidatePowerPlants!D7</f>
        <v>300</v>
      </c>
      <c r="D8" s="6">
        <f>INDEX($B$12:$F$31,MATCH(B8,$B$12:$B$31,0),2)</f>
        <v>1</v>
      </c>
      <c r="E8" s="6">
        <f>INDEX($B$12:$F$31,MATCH(B8,$B$12:$B$31,0),3)</f>
        <v>3</v>
      </c>
      <c r="F8" s="6">
        <f>INDEX($B$12:$F$31,MATCH(B8,$B$12:$B$31,0),4)</f>
        <v>30</v>
      </c>
    </row>
    <row r="9" spans="1:10">
      <c r="J9" s="5"/>
    </row>
    <row r="10" spans="1:10">
      <c r="A10" t="s">
        <v>2</v>
      </c>
      <c r="J10" s="5"/>
    </row>
    <row r="11" spans="1:10">
      <c r="C11" t="str">
        <f>[1]TechnologiesEmlab!C1</f>
        <v>expectedPermittime</v>
      </c>
      <c r="D11" t="str">
        <f>[1]TechnologiesEmlab!D1</f>
        <v>expectedLeadtime</v>
      </c>
      <c r="E11" t="str">
        <f>[1]TechnologiesEmlab!E1</f>
        <v>lifetime_economic</v>
      </c>
      <c r="F11" t="str">
        <f>[1]TechnologiesEmlab!F1</f>
        <v>lifetime_technical</v>
      </c>
      <c r="I11" t="str">
        <f>[1]TechnologiesEmlab!B1</f>
        <v>type</v>
      </c>
    </row>
    <row r="12" spans="1:10">
      <c r="B12" t="str">
        <f>[1]TechnologiesEmlab!A2</f>
        <v>Biomass_CHP_wood_pellets_DH</v>
      </c>
      <c r="C12">
        <f>[1]TechnologiesEmlab!C2</f>
        <v>1</v>
      </c>
      <c r="D12">
        <f>[1]TechnologiesEmlab!D2</f>
        <v>3</v>
      </c>
      <c r="E12">
        <f>[1]TechnologiesEmlab!E2</f>
        <v>30</v>
      </c>
      <c r="F12">
        <f>[1]TechnologiesEmlab!F2</f>
        <v>30</v>
      </c>
      <c r="I12" t="str">
        <f>[1]TechnologiesEmlab!B2</f>
        <v>ConventionalPlantOperator</v>
      </c>
    </row>
    <row r="13" spans="1:10">
      <c r="B13" t="str">
        <f>[1]TechnologiesEmlab!A3</f>
        <v>Biomass_CHP_wood_pellets_PH</v>
      </c>
      <c r="C13">
        <f>[1]TechnologiesEmlab!C3</f>
        <v>1</v>
      </c>
      <c r="D13">
        <f>[1]TechnologiesEmlab!D3</f>
        <v>3</v>
      </c>
      <c r="E13">
        <f>[1]TechnologiesEmlab!E3</f>
        <v>20</v>
      </c>
      <c r="F13">
        <f>[1]TechnologiesEmlab!F3</f>
        <v>20</v>
      </c>
      <c r="I13" t="str">
        <f>[1]TechnologiesEmlab!B3</f>
        <v>ConventionalPlantOperator</v>
      </c>
    </row>
    <row r="14" spans="1:10">
      <c r="B14" t="str">
        <f>[1]TechnologiesEmlab!A4</f>
        <v>CCGT</v>
      </c>
      <c r="C14">
        <f>[1]TechnologiesEmlab!C4</f>
        <v>1</v>
      </c>
      <c r="D14">
        <f>[1]TechnologiesEmlab!D4</f>
        <v>2</v>
      </c>
      <c r="E14">
        <f>[1]TechnologiesEmlab!E4</f>
        <v>30</v>
      </c>
      <c r="F14">
        <f>[1]TechnologiesEmlab!F4</f>
        <v>30</v>
      </c>
      <c r="I14" t="str">
        <f>[1]TechnologiesEmlab!B4</f>
        <v>ConventionalPlantOperator</v>
      </c>
      <c r="J14" s="4"/>
    </row>
    <row r="15" spans="1:10">
      <c r="B15" t="str">
        <f>[1]TechnologiesEmlab!A5</f>
        <v>CCGT_CHP_backpressure_DH</v>
      </c>
      <c r="C15">
        <f>[1]TechnologiesEmlab!C5</f>
        <v>1</v>
      </c>
      <c r="D15">
        <f>[1]TechnologiesEmlab!D5</f>
        <v>2</v>
      </c>
      <c r="E15">
        <f>[1]TechnologiesEmlab!E5</f>
        <v>30</v>
      </c>
      <c r="F15">
        <f>[1]TechnologiesEmlab!F5</f>
        <v>30</v>
      </c>
      <c r="I15" t="str">
        <f>[1]TechnologiesEmlab!B5</f>
        <v>ConventionalPlantOperator</v>
      </c>
    </row>
    <row r="16" spans="1:10">
      <c r="B16" t="str">
        <f>[1]TechnologiesEmlab!A6</f>
        <v>CCGT_CHP_backpressure_PH</v>
      </c>
      <c r="C16">
        <f>[1]TechnologiesEmlab!C6</f>
        <v>1</v>
      </c>
      <c r="D16">
        <f>[1]TechnologiesEmlab!D6</f>
        <v>2</v>
      </c>
      <c r="E16">
        <f>[1]TechnologiesEmlab!E6</f>
        <v>20</v>
      </c>
      <c r="F16">
        <f>[1]TechnologiesEmlab!F6</f>
        <v>20</v>
      </c>
      <c r="I16" t="str">
        <f>[1]TechnologiesEmlab!B6</f>
        <v>ConventionalPlantOperator</v>
      </c>
    </row>
    <row r="17" spans="2:9">
      <c r="B17" t="str">
        <f>[1]TechnologiesEmlab!A7</f>
        <v>CCS</v>
      </c>
      <c r="C17">
        <f>[1]TechnologiesEmlab!C7</f>
        <v>1</v>
      </c>
      <c r="D17">
        <f>[1]TechnologiesEmlab!D7</f>
        <v>2</v>
      </c>
      <c r="E17">
        <f>[1]TechnologiesEmlab!E7</f>
        <v>20</v>
      </c>
      <c r="F17">
        <f>[1]TechnologiesEmlab!F7</f>
        <v>20</v>
      </c>
      <c r="I17" t="str">
        <f>[1]TechnologiesEmlab!B7</f>
        <v>ConventionalPlantOperator</v>
      </c>
    </row>
    <row r="18" spans="2:9">
      <c r="B18" t="str">
        <f>[1]TechnologiesEmlab!A8</f>
        <v>Nuclear</v>
      </c>
      <c r="C18">
        <f>[1]TechnologiesEmlab!C8</f>
        <v>2</v>
      </c>
      <c r="D18">
        <f>[1]TechnologiesEmlab!D8</f>
        <v>5</v>
      </c>
      <c r="E18">
        <f>[1]TechnologiesEmlab!E8</f>
        <v>45</v>
      </c>
      <c r="F18">
        <f>[1]TechnologiesEmlab!F8</f>
        <v>45</v>
      </c>
      <c r="I18" t="str">
        <f>[1]TechnologiesEmlab!B8</f>
        <v>ConventionalPlantOperator</v>
      </c>
    </row>
    <row r="19" spans="2:9">
      <c r="B19" t="str">
        <f>[1]TechnologiesEmlab!A9</f>
        <v>OCGT</v>
      </c>
      <c r="C19">
        <f>[1]TechnologiesEmlab!C9</f>
        <v>1</v>
      </c>
      <c r="D19">
        <f>[1]TechnologiesEmlab!D9</f>
        <v>2</v>
      </c>
      <c r="E19">
        <f>[1]TechnologiesEmlab!E9</f>
        <v>30</v>
      </c>
      <c r="F19">
        <f>[1]TechnologiesEmlab!F9</f>
        <v>30</v>
      </c>
      <c r="I19" t="str">
        <f>[1]TechnologiesEmlab!B9</f>
        <v>ConventionalPlantOperator</v>
      </c>
    </row>
    <row r="20" spans="2:9">
      <c r="B20" t="str">
        <f>[1]TechnologiesEmlab!A10</f>
        <v>Coal PSC</v>
      </c>
      <c r="C20">
        <f>[1]TechnologiesEmlab!C10</f>
        <v>1</v>
      </c>
      <c r="D20">
        <f>[1]TechnologiesEmlab!D10</f>
        <v>4</v>
      </c>
      <c r="E20">
        <f>[1]TechnologiesEmlab!E10</f>
        <v>40</v>
      </c>
      <c r="F20">
        <f>[1]TechnologiesEmlab!F10</f>
        <v>40</v>
      </c>
      <c r="I20" t="str">
        <f>[1]TechnologiesEmlab!B10</f>
        <v>ConventionalPlantOperator</v>
      </c>
    </row>
    <row r="21" spans="2:9">
      <c r="B21" t="str">
        <f>[1]TechnologiesEmlab!A11</f>
        <v>Lignite PSC</v>
      </c>
      <c r="C21">
        <f>[1]TechnologiesEmlab!C11</f>
        <v>1</v>
      </c>
      <c r="D21">
        <f>[1]TechnologiesEmlab!D11</f>
        <v>5</v>
      </c>
      <c r="E21">
        <f>[1]TechnologiesEmlab!E11</f>
        <v>40</v>
      </c>
      <c r="F21">
        <f>[1]TechnologiesEmlab!F11</f>
        <v>40</v>
      </c>
      <c r="I21" t="str">
        <f>[1]TechnologiesEmlab!B11</f>
        <v>ConventionalPlantOperator</v>
      </c>
    </row>
    <row r="22" spans="2:9">
      <c r="B22" t="str">
        <f>[1]TechnologiesEmlab!A12</f>
        <v>Fuel oil PGT</v>
      </c>
      <c r="C22">
        <f>[1]TechnologiesEmlab!C12</f>
        <v>1</v>
      </c>
      <c r="D22">
        <f>[1]TechnologiesEmlab!D12</f>
        <v>1</v>
      </c>
      <c r="E22">
        <f>[1]TechnologiesEmlab!E12</f>
        <v>25</v>
      </c>
      <c r="F22">
        <f>[1]TechnologiesEmlab!F12</f>
        <v>25</v>
      </c>
      <c r="I22" t="str">
        <f>[1]TechnologiesEmlab!B12</f>
        <v>ConventionalPlantOperator</v>
      </c>
    </row>
    <row r="23" spans="2:9">
      <c r="B23" t="str">
        <f>[1]TechnologiesEmlab!A13</f>
        <v>Lithium_ion_battery</v>
      </c>
      <c r="C23">
        <f>[1]TechnologiesEmlab!C13</f>
        <v>0</v>
      </c>
      <c r="D23">
        <f>[1]TechnologiesEmlab!D13</f>
        <v>1</v>
      </c>
      <c r="E23">
        <f>[1]TechnologiesEmlab!E13</f>
        <v>20</v>
      </c>
      <c r="F23">
        <f>[1]TechnologiesEmlab!F13</f>
        <v>20</v>
      </c>
      <c r="I23" t="str">
        <f>[1]TechnologiesEmlab!B13</f>
        <v>StorageTrader</v>
      </c>
    </row>
    <row r="24" spans="2:9">
      <c r="B24" t="str">
        <f>[1]TechnologiesEmlab!A14</f>
        <v>Pumped_hydro</v>
      </c>
      <c r="C24">
        <f>[1]TechnologiesEmlab!C14</f>
        <v>3</v>
      </c>
      <c r="D24">
        <f>[1]TechnologiesEmlab!D14</f>
        <v>4</v>
      </c>
      <c r="E24">
        <f>[1]TechnologiesEmlab!E14</f>
        <v>100</v>
      </c>
      <c r="F24">
        <f>[1]TechnologiesEmlab!F14</f>
        <v>100</v>
      </c>
      <c r="I24" t="str">
        <f>[1]TechnologiesEmlab!B14</f>
        <v>StorageTrader</v>
      </c>
    </row>
    <row r="25" spans="2:9">
      <c r="B25" t="str">
        <f>[1]TechnologiesEmlab!A15</f>
        <v>WTG_offshore</v>
      </c>
      <c r="C25">
        <f>[1]TechnologiesEmlab!C15</f>
        <v>1</v>
      </c>
      <c r="D25">
        <f>[1]TechnologiesEmlab!D15</f>
        <v>2</v>
      </c>
      <c r="E25">
        <f>[1]TechnologiesEmlab!E15</f>
        <v>30</v>
      </c>
      <c r="F25">
        <f>[1]TechnologiesEmlab!F15</f>
        <v>30</v>
      </c>
      <c r="I25" t="str">
        <f>[1]TechnologiesEmlab!B15</f>
        <v>VariableRenewableOperator</v>
      </c>
    </row>
    <row r="26" spans="2:9">
      <c r="B26" t="str">
        <f>[1]TechnologiesEmlab!A16</f>
        <v>WTG_onshore</v>
      </c>
      <c r="C26">
        <f>[1]TechnologiesEmlab!C16</f>
        <v>1</v>
      </c>
      <c r="D26">
        <f>[1]TechnologiesEmlab!D16</f>
        <v>1</v>
      </c>
      <c r="E26">
        <f>[1]TechnologiesEmlab!E16</f>
        <v>25</v>
      </c>
      <c r="F26">
        <f>[1]TechnologiesEmlab!F16</f>
        <v>25</v>
      </c>
      <c r="I26" t="str">
        <f>[1]TechnologiesEmlab!B16</f>
        <v>VariableRenewableOperator</v>
      </c>
    </row>
    <row r="27" spans="2:9">
      <c r="B27" t="str">
        <f>[1]TechnologiesEmlab!A17</f>
        <v>PV_utility_systems</v>
      </c>
      <c r="C27">
        <f>[1]TechnologiesEmlab!C17</f>
        <v>1</v>
      </c>
      <c r="D27">
        <f>[1]TechnologiesEmlab!D17</f>
        <v>1</v>
      </c>
      <c r="E27">
        <f>[1]TechnologiesEmlab!E17</f>
        <v>25</v>
      </c>
      <c r="F27">
        <f>[1]TechnologiesEmlab!F17</f>
        <v>25</v>
      </c>
      <c r="I27" t="str">
        <f>[1]TechnologiesEmlab!B17</f>
        <v>VariableRenewableOperator</v>
      </c>
    </row>
    <row r="28" spans="2:9">
      <c r="B28" t="str">
        <f>[1]TechnologiesEmlab!A18</f>
        <v>Hydropower_reservoir_medium</v>
      </c>
      <c r="C28">
        <f>[1]TechnologiesEmlab!C18</f>
        <v>2</v>
      </c>
      <c r="D28">
        <f>[1]TechnologiesEmlab!D18</f>
        <v>5</v>
      </c>
      <c r="E28">
        <f>[1]TechnologiesEmlab!E18</f>
        <v>60</v>
      </c>
      <c r="F28">
        <f>[1]TechnologiesEmlab!F18</f>
        <v>60</v>
      </c>
      <c r="I28" t="str">
        <f>[1]TechnologiesEmlab!B18</f>
        <v>VariableRenewableOperator</v>
      </c>
    </row>
    <row r="29" spans="2:9">
      <c r="B29" t="str">
        <f>[1]TechnologiesEmlab!A19</f>
        <v>hydrogen_turbine</v>
      </c>
      <c r="C29">
        <f>[1]TechnologiesEmlab!C19</f>
        <v>2</v>
      </c>
      <c r="D29">
        <f>[1]TechnologiesEmlab!D19</f>
        <v>2</v>
      </c>
      <c r="E29">
        <f>[1]TechnologiesEmlab!E19</f>
        <v>30</v>
      </c>
      <c r="F29">
        <f>[1]TechnologiesEmlab!F19</f>
        <v>30</v>
      </c>
      <c r="I29" t="str">
        <f>[1]TechnologiesEmlab!B19</f>
        <v>ConventionalPlantOperator</v>
      </c>
    </row>
    <row r="30" spans="2:9">
      <c r="B30" t="str">
        <f>[1]TechnologiesEmlab!A20</f>
        <v>hydrogen_CHP</v>
      </c>
      <c r="C30">
        <f>[1]TechnologiesEmlab!C20</f>
        <v>2</v>
      </c>
      <c r="D30">
        <f>[1]TechnologiesEmlab!D20</f>
        <v>2</v>
      </c>
      <c r="E30">
        <f>[1]TechnologiesEmlab!E20</f>
        <v>30</v>
      </c>
      <c r="F30">
        <f>[1]TechnologiesEmlab!F20</f>
        <v>30</v>
      </c>
      <c r="I30" t="str">
        <f>[1]TechnologiesEmlab!B20</f>
        <v>ConventionalPlantOperator</v>
      </c>
    </row>
    <row r="31" spans="2:9">
      <c r="B31" t="str">
        <f>[1]TechnologiesEmlab!A21</f>
        <v>hydrogen_combined_cycle</v>
      </c>
      <c r="C31">
        <f>[1]TechnologiesEmlab!C21</f>
        <v>2</v>
      </c>
      <c r="D31">
        <f>[1]TechnologiesEmlab!D21</f>
        <v>2</v>
      </c>
      <c r="E31">
        <f>[1]TechnologiesEmlab!E21</f>
        <v>30</v>
      </c>
      <c r="F31">
        <f>[1]TechnologiesEmlab!F21</f>
        <v>30</v>
      </c>
      <c r="I31" t="str">
        <f>[1]TechnologiesEmlab!B21</f>
        <v>ConventionalPlantOperator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</v>
      </c>
    </row>
    <row r="36" spans="1:11">
      <c r="C36" t="s">
        <v>7</v>
      </c>
      <c r="D36">
        <v>0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7.0000000000000007E-2</v>
      </c>
      <c r="I41">
        <f>[1]EnergyProducers!I3</f>
        <v>7.0000000000000007E-2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tabSelected="1" workbookViewId="0">
      <selection activeCell="F27" sqref="F27"/>
    </sheetView>
  </sheetViews>
  <sheetFormatPr defaultRowHeight="14.5"/>
  <cols>
    <col min="1" max="1" width="17.453125" customWidth="1"/>
    <col min="2" max="2" width="11.08984375" bestFit="1" customWidth="1"/>
    <col min="4" max="4" width="17.81640625" bestFit="1" customWidth="1"/>
    <col min="5" max="5" width="15.26953125" bestFit="1" customWidth="1"/>
    <col min="6" max="8" width="11.81640625" bestFit="1" customWidth="1"/>
    <col min="9" max="9" width="7.81640625" bestFit="1" customWidth="1"/>
    <col min="10" max="10" width="6.7265625" bestFit="1" customWidth="1"/>
    <col min="11" max="11" width="10.7265625" bestFit="1" customWidth="1"/>
    <col min="12" max="12" width="4.81640625" bestFit="1" customWidth="1"/>
    <col min="13" max="15" width="7.36328125" bestFit="1" customWidth="1"/>
    <col min="16" max="16" width="6.81640625" bestFit="1" customWidth="1"/>
    <col min="17" max="18" width="5.81640625" bestFit="1" customWidth="1"/>
    <col min="19" max="19" width="4.81640625" bestFit="1" customWidth="1"/>
    <col min="20" max="20" width="6.81640625" bestFit="1" customWidth="1"/>
    <col min="21" max="21" width="5.81640625" bestFit="1" customWidth="1"/>
    <col min="22" max="22" width="6.81640625" bestFit="1" customWidth="1"/>
    <col min="23" max="24" width="5.81640625" bestFit="1" customWidth="1"/>
    <col min="25" max="25" width="4.81640625" bestFit="1" customWidth="1"/>
    <col min="26" max="26" width="5.81640625" bestFit="1" customWidth="1"/>
    <col min="27" max="27" width="4.81640625" bestFit="1" customWidth="1"/>
    <col min="28" max="28" width="5.81640625" bestFit="1" customWidth="1"/>
    <col min="29" max="30" width="4.81640625" bestFit="1" customWidth="1"/>
    <col min="31" max="31" width="5.81640625" bestFit="1" customWidth="1"/>
    <col min="32" max="32" width="6.81640625" bestFit="1" customWidth="1"/>
    <col min="33" max="33" width="5.81640625" bestFit="1" customWidth="1"/>
    <col min="34" max="35" width="4.81640625" bestFit="1" customWidth="1"/>
    <col min="36" max="37" width="5.81640625" bestFit="1" customWidth="1"/>
    <col min="38" max="41" width="4.81640625" bestFit="1" customWidth="1"/>
    <col min="42" max="42" width="6.7265625" bestFit="1" customWidth="1"/>
    <col min="43" max="43" width="10.726562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  <c r="E1" t="s">
        <v>198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199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199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199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199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193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3" spans="3:15">
      <c r="C23" s="26"/>
    </row>
    <row r="25" spans="3:15">
      <c r="L25" t="s">
        <v>188</v>
      </c>
    </row>
    <row r="26" spans="3:15">
      <c r="L26" t="s">
        <v>189</v>
      </c>
    </row>
    <row r="28" spans="3:15">
      <c r="M28" s="20">
        <v>2030</v>
      </c>
      <c r="N28" s="20">
        <v>2040</v>
      </c>
      <c r="O28" s="20">
        <v>2050</v>
      </c>
    </row>
    <row r="29" spans="3:15">
      <c r="M29" s="20">
        <v>20.63</v>
      </c>
      <c r="N29" s="20">
        <v>16.079999999999998</v>
      </c>
      <c r="O29" s="20">
        <v>12.52</v>
      </c>
    </row>
    <row r="30" spans="3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3:15">
      <c r="J31" s="27"/>
      <c r="M31" s="20"/>
      <c r="N31" s="20"/>
      <c r="O31" s="20"/>
    </row>
    <row r="32" spans="3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190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191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75"/>
  <sheetViews>
    <sheetView topLeftCell="A10" zoomScaleNormal="100" workbookViewId="0">
      <pane xSplit="1" topLeftCell="B1" activePane="topRight" state="frozen"/>
      <selection pane="topRight" activeCell="J49" sqref="J49"/>
    </sheetView>
  </sheetViews>
  <sheetFormatPr defaultRowHeight="14.5"/>
  <cols>
    <col min="1" max="1" width="29.90625" customWidth="1"/>
    <col min="2" max="2" width="10.36328125" customWidth="1"/>
    <col min="3" max="3" width="13.26953125" customWidth="1"/>
    <col min="4" max="4" width="19.08984375" customWidth="1"/>
    <col min="5" max="5" width="19.81640625" customWidth="1"/>
    <col min="6" max="6" width="15.26953125" bestFit="1" customWidth="1"/>
    <col min="7" max="8" width="8.81640625" bestFit="1" customWidth="1"/>
    <col min="9" max="9" width="10.7265625" bestFit="1" customWidth="1"/>
    <col min="10" max="10" width="11.90625" customWidth="1"/>
    <col min="11" max="11" width="9.7265625" bestFit="1" customWidth="1"/>
    <col min="12" max="12" width="9" bestFit="1" customWidth="1"/>
    <col min="13" max="13" width="1.6328125" customWidth="1"/>
    <col min="14" max="14" width="1.7265625" customWidth="1"/>
    <col min="19" max="19" width="21.36328125" customWidth="1"/>
  </cols>
  <sheetData>
    <row r="1" spans="1:24">
      <c r="A1" s="6" t="s">
        <v>55</v>
      </c>
      <c r="C1" t="s">
        <v>194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192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192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192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50" spans="1:4">
      <c r="A50" s="6" t="s">
        <v>187</v>
      </c>
      <c r="B50" s="6">
        <v>2020</v>
      </c>
      <c r="C50" s="6">
        <v>2030</v>
      </c>
      <c r="D50" s="6">
        <v>2050</v>
      </c>
    </row>
    <row r="51" spans="1:4">
      <c r="A51" s="6" t="s">
        <v>26</v>
      </c>
      <c r="B51" s="23"/>
      <c r="C51" s="23"/>
      <c r="D51" s="23">
        <v>108000</v>
      </c>
    </row>
    <row r="52" spans="1:4">
      <c r="A52" s="6" t="s">
        <v>25</v>
      </c>
      <c r="B52" s="23"/>
      <c r="C52" s="23">
        <v>50000</v>
      </c>
      <c r="D52" s="23"/>
    </row>
    <row r="53" spans="1:4">
      <c r="A53" s="6" t="s">
        <v>27</v>
      </c>
      <c r="B53" s="23"/>
      <c r="C53" s="23">
        <v>27800</v>
      </c>
      <c r="D53" s="23">
        <v>26000</v>
      </c>
    </row>
    <row r="54" spans="1:4">
      <c r="A54" s="6" t="s">
        <v>28</v>
      </c>
      <c r="B54" s="23"/>
      <c r="C54" s="23">
        <v>27800</v>
      </c>
      <c r="D54" s="23">
        <v>26000</v>
      </c>
    </row>
    <row r="55" spans="1:4">
      <c r="A55" s="6" t="s">
        <v>29</v>
      </c>
      <c r="B55" s="23"/>
      <c r="C55" s="23">
        <v>27800</v>
      </c>
      <c r="D55" s="23"/>
    </row>
    <row r="56" spans="1:4">
      <c r="A56" s="6" t="s">
        <v>182</v>
      </c>
      <c r="B56" s="23"/>
      <c r="C56" s="23">
        <v>32000</v>
      </c>
      <c r="D56" s="23"/>
    </row>
    <row r="57" spans="1:4">
      <c r="A57" s="6" t="s">
        <v>40</v>
      </c>
      <c r="B57" s="23"/>
      <c r="C57" s="23">
        <v>1000</v>
      </c>
      <c r="D57" s="23">
        <v>800</v>
      </c>
    </row>
    <row r="58" spans="1:4">
      <c r="A58" s="6" t="s">
        <v>37</v>
      </c>
      <c r="B58" s="23"/>
      <c r="C58" s="23">
        <v>13450</v>
      </c>
      <c r="D58" s="23">
        <v>13425</v>
      </c>
    </row>
    <row r="59" spans="1:4">
      <c r="A59" s="6" t="s">
        <v>38</v>
      </c>
      <c r="B59" s="23"/>
      <c r="C59" s="23">
        <v>14950</v>
      </c>
      <c r="D59" s="23">
        <v>14850</v>
      </c>
    </row>
    <row r="60" spans="1:4">
      <c r="A60" s="6" t="s">
        <v>41</v>
      </c>
      <c r="B60" s="23">
        <v>111166.3</v>
      </c>
      <c r="C60" s="23">
        <v>100000</v>
      </c>
      <c r="D60" s="23"/>
    </row>
    <row r="61" spans="1:4">
      <c r="A61" s="6" t="s">
        <v>42</v>
      </c>
      <c r="B61" s="23"/>
      <c r="C61" s="23">
        <v>7745</v>
      </c>
      <c r="D61" s="23">
        <v>7423</v>
      </c>
    </row>
    <row r="62" spans="1:4">
      <c r="A62" s="6" t="s">
        <v>33</v>
      </c>
      <c r="B62" s="23"/>
      <c r="C62" s="23"/>
      <c r="D62" s="23">
        <v>40000</v>
      </c>
    </row>
    <row r="63" spans="1:4">
      <c r="A63" s="6" t="s">
        <v>34</v>
      </c>
      <c r="B63" s="23"/>
      <c r="C63" s="23"/>
      <c r="D63" s="23">
        <v>30000</v>
      </c>
    </row>
    <row r="64" spans="1:4">
      <c r="A64" s="6" t="s">
        <v>35</v>
      </c>
      <c r="B64" s="23"/>
      <c r="C64" s="23"/>
      <c r="D64" s="23">
        <v>11250</v>
      </c>
    </row>
    <row r="65" spans="1:4">
      <c r="A65" s="6" t="s">
        <v>36</v>
      </c>
      <c r="B65" s="23"/>
      <c r="C65" s="23"/>
      <c r="D65" s="23">
        <v>8700</v>
      </c>
    </row>
    <row r="66" spans="1:4">
      <c r="A66" s="6" t="s">
        <v>31</v>
      </c>
      <c r="B66" s="23"/>
      <c r="C66" s="23"/>
      <c r="D66" s="23">
        <v>7000</v>
      </c>
    </row>
    <row r="67" spans="1:4">
      <c r="A67" s="6" t="s">
        <v>30</v>
      </c>
      <c r="B67" s="23">
        <v>61528.160000000003</v>
      </c>
      <c r="C67" s="23"/>
      <c r="D67" s="23"/>
    </row>
    <row r="68" spans="1:4">
      <c r="A68" s="6" t="s">
        <v>39</v>
      </c>
      <c r="B68" s="23">
        <v>61528.160000000003</v>
      </c>
      <c r="C68" s="23"/>
      <c r="D68" s="23"/>
    </row>
    <row r="69" spans="1:4">
      <c r="A69" s="6" t="s">
        <v>32</v>
      </c>
      <c r="B69" s="23">
        <v>8575</v>
      </c>
      <c r="C69" s="23"/>
      <c r="D69" s="23"/>
    </row>
    <row r="70" spans="1:4">
      <c r="A70" s="6" t="s">
        <v>43</v>
      </c>
      <c r="B70" s="23">
        <v>16000</v>
      </c>
      <c r="C70" s="23"/>
      <c r="D70" s="23"/>
    </row>
    <row r="71" spans="1:4">
      <c r="A71" s="6" t="s">
        <v>57</v>
      </c>
      <c r="B71" s="23"/>
      <c r="C71" s="23">
        <f>(C73+C72)/2</f>
        <v>10300</v>
      </c>
      <c r="D71" s="23">
        <f>(D73+D72)/2</f>
        <v>9300</v>
      </c>
    </row>
    <row r="72" spans="1:4">
      <c r="A72" s="6" t="s">
        <v>183</v>
      </c>
      <c r="B72" s="23"/>
      <c r="C72" s="23">
        <v>12300</v>
      </c>
      <c r="D72" s="23">
        <v>11000</v>
      </c>
    </row>
    <row r="73" spans="1:4">
      <c r="A73" s="6" t="s">
        <v>44</v>
      </c>
      <c r="B73" s="23"/>
      <c r="C73" s="23">
        <v>8300</v>
      </c>
      <c r="D73" s="23">
        <v>7600</v>
      </c>
    </row>
    <row r="74" spans="1:4">
      <c r="A74" s="6" t="s">
        <v>45</v>
      </c>
      <c r="B74" s="23"/>
      <c r="C74" s="23">
        <v>30500</v>
      </c>
      <c r="D74" s="23">
        <v>24700</v>
      </c>
    </row>
    <row r="75" spans="1:4">
      <c r="A75" s="6" t="s">
        <v>46</v>
      </c>
      <c r="B75" s="23"/>
      <c r="C75" s="23">
        <v>14700</v>
      </c>
      <c r="D75" s="23">
        <v>12900</v>
      </c>
    </row>
  </sheetData>
  <phoneticPr fontId="21" type="noConversion"/>
  <conditionalFormatting sqref="A30:A48">
    <cfRule type="duplicateValues" dxfId="2" priority="2"/>
  </conditionalFormatting>
  <conditionalFormatting sqref="A3:A26">
    <cfRule type="duplicateValues" dxfId="1" priority="1"/>
  </conditionalFormatting>
  <conditionalFormatting sqref="A51:A75">
    <cfRule type="duplicateValues" dxfId="0" priority="4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F9"/>
  <sheetViews>
    <sheetView workbookViewId="0">
      <selection activeCell="A12" sqref="A12"/>
    </sheetView>
  </sheetViews>
  <sheetFormatPr defaultRowHeight="14.5"/>
  <cols>
    <col min="1" max="1" width="33.453125" customWidth="1"/>
    <col min="2" max="2" width="14.6328125" customWidth="1"/>
    <col min="3" max="3" width="53.08984375" customWidth="1"/>
    <col min="4" max="4" width="17.7265625" customWidth="1"/>
    <col min="5" max="5" width="14.7265625" customWidth="1"/>
  </cols>
  <sheetData>
    <row r="1" spans="1:6">
      <c r="A1" t="str">
        <f>[1]LoadShedders!A1</f>
        <v>Name</v>
      </c>
      <c r="B1" t="str">
        <f>[1]LoadShedders!B1</f>
        <v>VOLL</v>
      </c>
      <c r="C1" t="str">
        <f>[1]LoadShedders!C1</f>
        <v>TimeSeriesFile</v>
      </c>
      <c r="D1" t="str">
        <f>[1]LoadShedders!D1</f>
        <v>TimeSeriesFileFuture</v>
      </c>
    </row>
    <row r="2" spans="1:6">
      <c r="A2" t="str">
        <f>[1]LoadShedders!A2</f>
        <v>base</v>
      </c>
      <c r="B2">
        <f>[1]LoadShedders!B2</f>
        <v>4000</v>
      </c>
      <c r="C2" t="str">
        <f>[1]LoadShedders!C2</f>
        <v>amiris-config/data/load.csv</v>
      </c>
    </row>
    <row r="3" spans="1:6">
      <c r="A3" t="str">
        <f>[1]LoadShedders!A3</f>
        <v>high</v>
      </c>
      <c r="B3">
        <f>[1]LoadShedders!B3</f>
        <v>1500</v>
      </c>
      <c r="C3" t="str">
        <f>[1]LoadShedders!C3</f>
        <v>amiris-config/data/LS_high.csv</v>
      </c>
      <c r="F3">
        <f>[1]LoadShedders!F3</f>
        <v>0.1</v>
      </c>
    </row>
    <row r="4" spans="1:6">
      <c r="A4" t="str">
        <f>[1]LoadShedders!A4</f>
        <v>mid</v>
      </c>
      <c r="B4">
        <f>[1]LoadShedders!B4</f>
        <v>500</v>
      </c>
      <c r="C4" t="str">
        <f>[1]LoadShedders!C4</f>
        <v>amiris-config/data/LS_mid.csv</v>
      </c>
      <c r="F4">
        <f>[1]LoadShedders!F4</f>
        <v>0.05</v>
      </c>
    </row>
    <row r="5" spans="1:6">
      <c r="A5" t="str">
        <f>[1]LoadShedders!A5</f>
        <v>low</v>
      </c>
      <c r="B5">
        <f>[1]LoadShedders!B5</f>
        <v>250</v>
      </c>
      <c r="C5" t="str">
        <f>[1]LoadShedders!C5</f>
        <v>amiris-config/data/LS_low.csv</v>
      </c>
      <c r="F5">
        <f>[1]LoadShedders!F5</f>
        <v>0.05</v>
      </c>
    </row>
    <row r="6" spans="1:6">
      <c r="A6" t="str">
        <f>[1]LoadShedders!A6</f>
        <v>hydrogen</v>
      </c>
      <c r="B6">
        <f>[1]LoadShedders!B6</f>
        <v>33.374000000000002</v>
      </c>
      <c r="C6" t="str">
        <f>[1]LoadShedders!C6</f>
        <v>amiris-config/data/LS_hydrogen_high.csv</v>
      </c>
      <c r="D6" t="str">
        <f>[1]LoadShedders!D6</f>
        <v>amiris-config/data/LS_hydrogen.csv</v>
      </c>
      <c r="E6" s="15">
        <v>0.7</v>
      </c>
    </row>
    <row r="7" spans="1:6">
      <c r="A7">
        <f>[1]LoadShedders!A7</f>
        <v>0</v>
      </c>
      <c r="B7">
        <f>[1]LoadShedders!B7</f>
        <v>0</v>
      </c>
      <c r="C7">
        <f>[1]LoadShedders!C7</f>
        <v>0</v>
      </c>
      <c r="D7">
        <f>[1]LoadShedders!D7</f>
        <v>0</v>
      </c>
      <c r="E7" s="15">
        <v>0.3</v>
      </c>
    </row>
    <row r="8" spans="1:6">
      <c r="A8" t="s">
        <v>184</v>
      </c>
      <c r="B8">
        <v>64</v>
      </c>
      <c r="C8" t="s">
        <v>185</v>
      </c>
    </row>
    <row r="9" spans="1:6">
      <c r="B9">
        <v>48</v>
      </c>
      <c r="C9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4.5"/>
  <cols>
    <col min="1" max="1" width="25.26953125" bestFit="1" customWidth="1"/>
    <col min="2" max="2" width="15.26953125" bestFit="1" customWidth="1"/>
    <col min="3" max="3" width="8.81640625" bestFit="1" customWidth="1"/>
    <col min="4" max="4" width="10.726562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Normal="100" workbookViewId="0">
      <selection activeCell="D12" sqref="D12"/>
    </sheetView>
  </sheetViews>
  <sheetFormatPr defaultRowHeight="14.5"/>
  <cols>
    <col min="1" max="1" width="25.26953125" bestFit="1" customWidth="1"/>
    <col min="2" max="2" width="15.26953125" bestFit="1" customWidth="1"/>
    <col min="3" max="3" width="15.453125" customWidth="1"/>
    <col min="4" max="4" width="23.36328125" customWidth="1"/>
    <col min="5" max="5" width="25.26953125" bestFit="1" customWidth="1"/>
    <col min="6" max="6" width="7.453125" customWidth="1"/>
    <col min="7" max="7" width="8.81640625" bestFit="1" customWidth="1"/>
    <col min="8" max="11" width="4.81640625" customWidth="1"/>
    <col min="14" max="14" width="1.726562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 ht="15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 ht="15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 ht="15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 ht="15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 ht="15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 ht="15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 ht="15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 ht="15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 ht="15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 ht="15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 ht="15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 ht="15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 ht="15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 ht="15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 ht="15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 ht="15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 ht="15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 ht="15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 ht="15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 ht="15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 ht="15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 ht="15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4.5"/>
  <cols>
    <col min="8" max="9" width="13.08984375" customWidth="1"/>
    <col min="10" max="10" width="11.26953125" bestFit="1" customWidth="1"/>
    <col min="11" max="11" width="9.54296875" customWidth="1"/>
    <col min="12" max="34" width="2.453125" customWidth="1"/>
    <col min="35" max="35" width="4.08984375" customWidth="1"/>
    <col min="36" max="39" width="2.453125" customWidth="1"/>
    <col min="40" max="40" width="7.6328125" customWidth="1"/>
    <col min="41" max="44" width="1.7265625" customWidth="1"/>
    <col min="45" max="45" width="6.269531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4.5"/>
  <cols>
    <col min="2" max="2" width="21" customWidth="1"/>
    <col min="3" max="3" width="19.54296875" customWidth="1"/>
    <col min="4" max="4" width="18.6328125" customWidth="1"/>
    <col min="5" max="5" width="12.269531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Technology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2023-06-20T16:38:16Z</dcterms:modified>
</cp:coreProperties>
</file>