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345D864-AE46-4F34-9110-6146847C51C6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8" i="1"/>
  <c r="C32" i="1" l="1"/>
  <c r="B45" i="1"/>
  <c r="B9" i="1" l="1"/>
  <c r="C20" i="1" l="1"/>
  <c r="C27" i="1"/>
  <c r="C29" i="1"/>
  <c r="C33" i="1"/>
  <c r="B46" i="1"/>
  <c r="C12" i="1"/>
  <c r="C15" i="1" l="1"/>
  <c r="C35" i="1"/>
  <c r="C34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<sst xmlns="http://schemas.openxmlformats.org/spreadsheetml/2006/main" count="94" uniqueCount="93">
  <si>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</si>
  <si>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</si>
  <si>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</si>
  <si>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</si>
  <si>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</si>
  <si>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</si>
  <si>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</si>
  <si>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</si>
  <si>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</si>
  <si>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</si>
  <si>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</si>
  <si>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</si>
  <si>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</si>
  <si>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</si>
  <si>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</si>
  <si>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</si>
  <si>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</si>
  <si>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</si>
  <si>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</si>
  <si>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</si>
  <si>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</si>
  <si>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</si>
  <si>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</si>
  <si>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</si>
  <si>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</si>
  <si>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</si>
  <si>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</si>
  <si>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</si>
  <si>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</si>
  <si>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</si>
  <si>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</si>
  <si>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</si>
  <si>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</si>
  <si>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</si>
  <si>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</si>
  <si>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</si>
  <si>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</si>
  <si>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</si>
  <si>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</si>
  <si>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</si>
  <si>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</si>
  <si>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</si>
  <si>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</si>
  <si>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</si>
  <si>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</si>
  <si>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</si>
  <si>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</si>
  <si>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</si>
  <si>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</si>
  <si>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</si>
  <si>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</si>
  <si>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</si>
  <si>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</si>
  <si>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</si>
  <si>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</si>
  <si>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</si>
  <si>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</si>
  <si>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</si>
  <si>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</si>
  <si>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</si>
  <si>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</si>
  <si>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</si>
  <si>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</si>
  <si>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</si>
  <si>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</si>
  <si>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</si>
  <si>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</si>
  <si>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</si>
  <si>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</si>
  <si>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</si>
  <si>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</si>
  <si>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</si>
  <si>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</si>
  <si>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</si>
  <si>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</si>
  <si>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</si>
  <si>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</si>
  <si>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</si>
  <si>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</si>
  <si>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</si>
  <si>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</si>
  <si>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</si>
  <si>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</si>
  <si>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</si>
  <si>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</si>
  <si>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</si>
  <si>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</si>
  <si>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</si>
  <si>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</si>
  <si>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</si>
  <si>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</si>
  <si>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if NOTSET then future year considers look ahead. Otherwise it considers this future year</t>
  </si>
  <si>
    <t>Representative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</si>
</sst>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51</v>
      </c>
      <c r="B1" t="s">
        <v>10</v>
      </c>
      <c r="D1" s="7" t="s">
        <v>54</v>
      </c>
    </row>
    <row r="2" spans="1:4" x14ac:dyDescent="0.35">
      <c r="A2" t="s">
        <v>9</v>
      </c>
      <c r="B2">
        <v>12</v>
      </c>
      <c r="D2" t="s">
        <v>53</v>
      </c>
    </row>
    <row r="3" spans="1:4" x14ac:dyDescent="0.35">
      <c r="A3" t="s">
        <v>27</v>
      </c>
      <c r="B3">
        <v>11</v>
      </c>
      <c r="D3" t="s">
        <v>52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64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topLeftCell="A4" zoomScale="75" zoomScaleNormal="75" workbookViewId="0">
      <selection activeCell="C18" sqref="C18"/>
    </sheetView>
  </sheetViews>
  <sheetFormatPr defaultRowHeight="14.5" x14ac:dyDescent="0.35"/>
  <cols>
    <col min="1" max="1" width="48.54296875" customWidth="1"/>
    <col min="2" max="2" width="20.36328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71</v>
      </c>
      <c r="B2" s="1" t="b">
        <v>1</v>
      </c>
      <c r="C2" t="s">
        <v>74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56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79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40</v>
      </c>
      <c r="B16" s="3" t="b">
        <v>1</v>
      </c>
      <c r="C16" t="s">
        <v>45</v>
      </c>
    </row>
    <row r="17" spans="1:3" x14ac:dyDescent="0.35">
      <c r="A17" t="s">
        <v>61</v>
      </c>
      <c r="B17" s="6" t="b">
        <v>1</v>
      </c>
      <c r="C17" t="s">
        <v>59</v>
      </c>
    </row>
    <row r="18" spans="1:3" x14ac:dyDescent="0.35">
      <c r="A18" t="s">
        <v>60</v>
      </c>
      <c r="B18" s="6">
        <v>3</v>
      </c>
      <c r="C18" t="s">
        <v>63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70</v>
      </c>
      <c r="B21" s="8">
        <v>1000</v>
      </c>
      <c r="C21" t="s">
        <v>67</v>
      </c>
    </row>
    <row r="22" spans="1:3" x14ac:dyDescent="0.35">
      <c r="A22" t="s">
        <v>66</v>
      </c>
      <c r="B22" s="8">
        <v>1</v>
      </c>
      <c r="C22" t="s">
        <v>68</v>
      </c>
    </row>
    <row r="23" spans="1:3" ht="15.5" customHeight="1" x14ac:dyDescent="0.35">
      <c r="A23" t="s">
        <v>76</v>
      </c>
      <c r="B23" s="5">
        <v>0</v>
      </c>
      <c r="C23" s="2" t="s">
        <v>77</v>
      </c>
    </row>
    <row r="24" spans="1:3" x14ac:dyDescent="0.35">
      <c r="A24" t="s">
        <v>39</v>
      </c>
      <c r="B24" s="5">
        <v>100</v>
      </c>
      <c r="C24" t="s">
        <v>72</v>
      </c>
    </row>
    <row r="25" spans="1:3" x14ac:dyDescent="0.35">
      <c r="A25" t="s">
        <v>36</v>
      </c>
      <c r="B25" s="5" t="b">
        <v>0</v>
      </c>
      <c r="C25" t="s">
        <v>48</v>
      </c>
    </row>
    <row r="26" spans="1:3" ht="14" customHeight="1" x14ac:dyDescent="0.35">
      <c r="A26" t="s">
        <v>41</v>
      </c>
      <c r="B26" s="5" t="b">
        <v>1</v>
      </c>
      <c r="C26" t="s">
        <v>73</v>
      </c>
    </row>
    <row r="27" spans="1:3" ht="14" customHeight="1" x14ac:dyDescent="0.35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43</v>
      </c>
      <c r="B28" s="5" t="b">
        <v>1</v>
      </c>
      <c r="C28" t="s">
        <v>38</v>
      </c>
    </row>
    <row r="29" spans="1:3" x14ac:dyDescent="0.35">
      <c r="A29" t="s">
        <v>44</v>
      </c>
      <c r="B29" s="5" t="b">
        <v>0</v>
      </c>
      <c r="C29" t="str">
        <f>IF(B29=FALSE,"profiles for the ACTUAL year but not for the future year (investors see only one year)"," ")</f>
        <v>profiles for the ACTUAL year but not for the future year (investors see only one year)</v>
      </c>
    </row>
    <row r="30" spans="1:3" x14ac:dyDescent="0.35">
      <c r="A30" t="s">
        <v>89</v>
      </c>
      <c r="B30" s="5" t="s">
        <v>90</v>
      </c>
    </row>
    <row r="31" spans="1:3" x14ac:dyDescent="0.35">
      <c r="A31" t="s">
        <v>92</v>
      </c>
      <c r="B31" s="5">
        <v>2019</v>
      </c>
      <c r="C31" s="9" t="s">
        <v>91</v>
      </c>
    </row>
    <row r="32" spans="1:3" x14ac:dyDescent="0.35">
      <c r="A32" t="s">
        <v>62</v>
      </c>
      <c r="B32" s="5" t="s">
        <v>65</v>
      </c>
      <c r="C32" t="str">
        <f>IF(B29=TRUE,"- &gt; NOT ACTIVE. Only active when profiles are not fixed and demand is fixed","defines order of weather years")</f>
        <v>defines order of weather years</v>
      </c>
    </row>
    <row r="33" spans="1:3" x14ac:dyDescent="0.35">
      <c r="A33" t="s">
        <v>49</v>
      </c>
      <c r="B33" s="4" t="b">
        <v>0</v>
      </c>
      <c r="C33" t="str">
        <f>IF(B33=FALSE,"- &gt; NOT ACTIVE"," Decommission as specified in power plants list")</f>
        <v>- &gt; NOT ACTIVE</v>
      </c>
    </row>
    <row r="34" spans="1:3" x14ac:dyDescent="0.35">
      <c r="A34" t="s">
        <v>32</v>
      </c>
      <c r="B34" s="4" t="b">
        <v>0</v>
      </c>
      <c r="C34" t="str">
        <f>IF(B34=FALSE,"- &gt; NOT ACTIVE"," VRES plants are invested according to trends/targets")</f>
        <v>- &gt; NOT ACTIVE</v>
      </c>
    </row>
    <row r="35" spans="1:3" x14ac:dyDescent="0.35">
      <c r="A35" t="s">
        <v>46</v>
      </c>
      <c r="B35" s="4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35">
      <c r="A36" t="s">
        <v>17</v>
      </c>
      <c r="B36" s="4">
        <v>100000000</v>
      </c>
      <c r="C36" t="s">
        <v>50</v>
      </c>
    </row>
    <row r="37" spans="1:3" x14ac:dyDescent="0.35">
      <c r="A37" t="s">
        <v>57</v>
      </c>
      <c r="B37" s="4" t="b">
        <v>1</v>
      </c>
      <c r="C37" t="s">
        <v>58</v>
      </c>
    </row>
    <row r="38" spans="1:3" ht="13.5" customHeight="1" x14ac:dyDescent="0.35">
      <c r="A38" t="s">
        <v>75</v>
      </c>
      <c r="B38" s="4" t="b">
        <v>0</v>
      </c>
      <c r="C38" t="str">
        <f>IF(B38=TRUE,"hydrogen demand is split unevenly across the months as specified by user", "average monthly demand given in emlab parameters.xslx")</f>
        <v>average monthly demand given in emlab parameters.xslx</v>
      </c>
    </row>
    <row r="39" spans="1:3" ht="13.5" customHeight="1" x14ac:dyDescent="0.35">
      <c r="A39" t="s">
        <v>78</v>
      </c>
      <c r="B39" s="9">
        <v>0</v>
      </c>
      <c r="C39" t="s">
        <v>87</v>
      </c>
    </row>
    <row r="40" spans="1:3" x14ac:dyDescent="0.35">
      <c r="A40" t="s">
        <v>81</v>
      </c>
      <c r="B40" s="9" t="s">
        <v>83</v>
      </c>
      <c r="C40" t="s">
        <v>88</v>
      </c>
    </row>
    <row r="41" spans="1:3" x14ac:dyDescent="0.35">
      <c r="A41" t="s">
        <v>80</v>
      </c>
      <c r="B41" s="9">
        <v>2</v>
      </c>
      <c r="C41" t="s">
        <v>85</v>
      </c>
    </row>
    <row r="42" spans="1:3" x14ac:dyDescent="0.35">
      <c r="A42" t="s">
        <v>84</v>
      </c>
      <c r="B42" s="9" t="b">
        <v>1</v>
      </c>
      <c r="C42" t="s">
        <v>86</v>
      </c>
    </row>
    <row r="45" spans="1:3" x14ac:dyDescent="0.35">
      <c r="A45" t="s">
        <v>47</v>
      </c>
      <c r="B45" t="str">
        <f>IF(AND(B28=FALSE,B29=FALSE),"not implemented ","ok")</f>
        <v>ok</v>
      </c>
    </row>
    <row r="46" spans="1:3" x14ac:dyDescent="0.35">
      <c r="B46" t="str">
        <f>IF(AND(B26=TRUE,B24&gt;0),"PRICES are fixed, no fuel trends are considered","ok")</f>
        <v>PRICES are fixed, no fuel trends are considered</v>
      </c>
    </row>
    <row r="47" spans="1:3" x14ac:dyDescent="0.35">
      <c r="B47" t="str">
        <f>IF(AND(B20=TRUE,B19=FALSE),"DANGER!!!!!","ok")</f>
        <v>ok</v>
      </c>
      <c r="C47" t="s">
        <v>35</v>
      </c>
    </row>
    <row r="48" spans="1:3" x14ac:dyDescent="0.35">
      <c r="B48" t="str">
        <f>IF(AND(B20=FALSE,B19=TRUE),"DANGER","ok")</f>
        <v>ok</v>
      </c>
      <c r="C48" t="s">
        <v>34</v>
      </c>
    </row>
    <row r="49" spans="2:3" x14ac:dyDescent="0.35">
      <c r="B49" t="str">
        <f>IF(AND(B27=TRUE,B26=TRUE),"DANGER","ok")</f>
        <v>ok</v>
      </c>
      <c r="C49" t="s">
        <v>34</v>
      </c>
    </row>
    <row r="50" spans="2:3" x14ac:dyDescent="0.35">
      <c r="B50" t="str">
        <f>IF(AND(B40&lt;&gt;"NOTSET",B39&lt;&gt;"NOTSET"),"Either NPV or IRR","ok")</f>
        <v>ok</v>
      </c>
      <c r="C50" t="s">
        <v>82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2023-05-08T16:28:04Z</dcterms:modified>
</cp:coreProperties>
</file>