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FA2A0CF-7C71-4EE5-9773-5C736A96BE27}" xr6:coauthVersionLast="47" xr6:coauthVersionMax="47" xr10:uidLastSave="{00000000-0000-0000-0000-000000000000}"/>
  <bookViews>
    <workbookView xWindow="-120" yWindow="-120" windowWidth="29040" windowHeight="17640" tabRatio="998" activeTab="3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G24" i="33"/>
  <c r="H24" i="33"/>
  <c r="I24" i="33"/>
  <c r="C24" i="33"/>
  <c r="C4" i="27"/>
  <c r="C3" i="27"/>
  <c r="D11" i="27"/>
  <c r="D10" i="27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<sst xmlns="http://schemas.openxmlformats.org/spreadsheetml/2006/main" count="1125" uniqueCount="544">
  <si>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</si>
  <si>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</si>
  <si>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</si>
  <si>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</si>
  <si>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</si>
  <si>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</si>
  <si>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</si>
  <si>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</si>
  <si>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</si>
  <si>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</si>
  <si>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</si>
  <si>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</si>
  <si>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</si>
  <si>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</si>
  <si>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</si>
  <si>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</si>
  <si>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</si>
  <si>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</si>
  <si>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</si>
  <si>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</si>
  <si>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</si>
  <si>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</si>
  <si>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</si>
  <si>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</si>
  <si>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</si>
  <si>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</si>
  <si>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</si>
  <si>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</si>
  <si>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</si>
  <si>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</si>
  <si>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</si>
  <si>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</si>
  <si>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</si>
  <si>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</si>
  <si>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</si>
  <si>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</si>
  <si>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</si>
  <si>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</si>
  <si>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</si>
  <si>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</si>
  <si>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</si>
  <si>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</si>
  <si>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</si>
  <si>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</si>
  <si>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</si>
  <si>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</si>
  <si>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</si>
  <si>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</si>
  <si>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</si>
  <si>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</si>
  <si>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</si>
  <si>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</si>
  <si>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</si>
  <si>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</si>
  <si>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</si>
  <si>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</si>
  <si>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</si>
  <si>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</si>
  <si>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</si>
  <si>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</si>
  <si>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</si>
  <si>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</si>
  <si>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</si>
  <si>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</si>
  <si>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</si>
  <si>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</si>
  <si>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</si>
  <si>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</si>
  <si>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</si>
  <si>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</si>
  <si>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</si>
  <si>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</si>
  <si>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</si>
  <si>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</si>
  <si>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</si>
  <si>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</si>
  <si>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</si>
  <si>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</si>
  <si>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</si>
  <si>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</si>
  <si>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</si>
  <si>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</si>
  <si>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</si>
  <si>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</si>
  <si>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</si>
  <si>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</si>
  <si>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</si>
  <si>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</si>
  <si>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</si>
  <si>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</si>
  <si>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</si>
  <si>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</si>
  <si>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</si>
  <si>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</si>
  <si>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</si>
  <si>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</si>
  <si>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</si>
  <si>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</si>
  <si>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</si>
  <si>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</si>
  <si>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</si>
  <si>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</si>
  <si>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</si>
  <si>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</si>
  <si>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</si>
  <si>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</si>
  <si>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</si>
  <si>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</si>
  <si>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</si>
  <si>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</si>
  <si>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</si>
  <si>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</si>
  <si>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</si>
  <si>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</si>
  <si>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</si>
  <si>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</si>
  <si>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</si>
  <si>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</si>
  <si>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</si>
  <si>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</si>
  <si>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</si>
  <si>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</si>
  <si>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</si>
  <si>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</si>
  <si>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</si>
  <si>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</si>
  <si>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</si>
  <si>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</si>
  <si>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</si>
  <si>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</si>
  <si>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</si>
  <si>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</si>
  <si>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</si>
  <si>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</si>
  <si>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</si>
  <si>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</si>
  <si>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</si>
  <si>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</si>
  <si>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</si>
  <si>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</si>
  <si>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</si>
  <si>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</si>
  <si>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</si>
  <si>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</si>
  <si>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</si>
  <si>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</si>
  <si>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</si>
  <si>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</si>
  <si>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</si>
  <si>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</si>
  <si>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</si>
  <si>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</si>
  <si>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</si>
  <si>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</si>
  <si>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</si>
  <si>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</si>
  <si>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</si>
  <si>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</si>
  <si>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</si>
  <si>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</si>
  <si>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</si>
  <si>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</si>
  <si>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</si>
  <si>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</si>
  <si>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</si>
  <si>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</si>
  <si>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</si>
  <si>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</si>
  <si>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</si>
  <si>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</si>
  <si>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</si>
  <si>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</si>
  <si>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</si>
  <si>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</si>
  <si>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</si>
  <si>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</si>
  <si>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</si>
  <si>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</si>
  <si>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</si>
  <si>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</si>
  <si>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</si>
  <si>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</si>
  <si>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</si>
  <si>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</si>
  <si>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</si>
  <si>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</si>
  <si>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</si>
  <si>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</si>
  <si>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</si>
  <si>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</si>
  <si>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</si>
  <si>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</si>
  <si>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</si>
  <si>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</si>
  <si>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</si>
  <si>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</si>
  <si>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</si>
  <si>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</si>
  <si>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</si>
  <si>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</si>
  <si>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</si>
  <si>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</si>
  <si>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</si>
  <si>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</si>
  <si>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</si>
  <si>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</si>
  <si>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</si>
  <si>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</si>
  <si>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</si>
  <si>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</si>
  <si>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</si>
  <si>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</si>
  <si>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</si>
  <si>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</si>
  <si>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</si>
  <si>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</si>
  <si>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</si>
  <si>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</si>
  <si>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</si>
  <si>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</si>
  <si>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</si>
  <si>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</si>
  <si>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</si>
  <si>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</si>
  <si>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</si>
  <si>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</si>
  <si>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</si>
  <si>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</si>
  <si>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</si>
  <si>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</si>
  <si>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</si>
  <si>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</si>
  <si>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</si>
  <si>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</si>
  <si>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</si>
  <si>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</si>
  <si>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</si>
  <si>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</si>
  <si>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</si>
  <si>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</si>
  <si>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</si>
  <si>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</si>
  <si>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</si>
  <si>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</si>
  <si>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</si>
  <si>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</si>
  <si>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</si>
  <si>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</si>
  <si>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</si>
  <si>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</si>
  <si>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</si>
  <si>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</si>
  <si>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</si>
  <si>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</si>
  <si>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</si>
  <si>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</si>
  <si>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</si>
  <si>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</si>
  <si>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</si>
  <si>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</si>
  <si>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</si>
  <si>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</si>
  <si>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</si>
  <si>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</si>
  <si>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</si>
  <si>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</si>
  <si>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</si>
  <si>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</si>
  <si>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</si>
  <si>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</si>
  <si>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</si>
  <si>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</si>
  <si>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</si>
  <si>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</si>
  <si>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</si>
  <si>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</si>
  <si>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</si>
  <si>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</si>
  <si>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</si>
  <si>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</si>
  <si>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</si>
  <si>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</si>
  <si>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</si>
  <si>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</si>
  <si>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</si>
  <si>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</si>
  <si>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</si>
  <si>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</si>
  <si>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</si>
  <si>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</si>
  <si>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</si>
  <si>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</si>
  <si>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</si>
  <si>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</si>
  <si>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</si>
  <si>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</si>
  <si>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</si>
  <si>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</si>
  <si>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</si>
  <si>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</si>
  <si>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</si>
  <si>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</si>
  <si>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</si>
  <si>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</si>
  <si>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</si>
  <si>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</si>
  <si>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</si>
  <si>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</si>
  <si>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</si>
  <si>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</si>
  <si>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</si>
  <si>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</si>
  <si>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</si>
  <si>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</si>
  <si>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</si>
  <si>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</si>
  <si>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</si>
  <si>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</si>
  <si>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</si>
  <si>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</si>
  <si>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</si>
  <si>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</si>
  <si>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</si>
  <si>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</si>
  <si>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</si>
  <si>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</si>
  <si>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</si>
  <si>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</si>
  <si>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</si>
  <si>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</si>
  <si>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</si>
  <si>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</si>
  <si>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</si>
  <si>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</si>
  <si>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</si>
  <si>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</si>
  <si>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</si>
  <si>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</si>
  <si>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</si>
  <si>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</si>
  <si>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</si>
  <si>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</si>
  <si>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</si>
  <si>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</si>
  <si>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</si>
  <si>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</si>
  <si>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</si>
  <si>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</si>
  <si>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</si>
  <si>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</si>
  <si>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</si>
  <si>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</si>
  <si>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</si>
  <si>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</si>
  <si>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</si>
  <si>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</si>
  <si>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</si>
  <si>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</si>
  <si>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</si>
  <si>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</si>
  <si>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</si>
  <si>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</si>
  <si>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</si>
  <si>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</si>
  <si>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</si>
  <si>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</si>
  <si>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</si>
  <si>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</si>
  <si>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</si>
  <si>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</si>
  <si>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</si>
  <si>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</si>
  <si>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</si>
  <si>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</si>
  <si>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</si>
  <si>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</si>
  <si>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</si>
  <si>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</si>
  <si>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</si>
  <si>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</si>
  <si>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</si>
  <si>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</si>
  <si>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</si>
  <si>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</si>
  <si>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</si>
  <si>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</si>
  <si>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</si>
  <si>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</si>
  <si>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</si>
  <si>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</si>
  <si>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</si>
  <si>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</si>
  <si>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</si>
  <si>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</si>
  <si>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</si>
  <si>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</si>
  <si>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</si>
  <si>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</si>
  <si>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</si>
  <si>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</si>
  <si>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</si>
  <si>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</si>
  <si>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</si>
  <si>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</si>
  <si>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</si>
  <si>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</si>
  <si>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</si>
  <si>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</si>
  <si>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</si>
  <si>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</si>
  <si>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</si>
  <si>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</si>
  <si>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</si>
  <si>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</si>
  <si>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</si>
  <si>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</si>
  <si>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</si>
  <si>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</si>
  <si>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</si>
  <si>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</si>
  <si>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</si>
  <si>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</si>
  <si>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</si>
  <si>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</si>
  <si>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</si>
  <si>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</si>
  <si>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</si>
  <si>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</si>
  <si>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</si>
  <si>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</si>
  <si>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</si>
  <si>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</si>
  <si>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</si>
  <si>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</si>
  <si>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</si>
  <si>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</si>
  <si>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</si>
  <si>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</si>
  <si>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</si>
  <si>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</si>
  <si>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</si>
  <si>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</si>
  <si>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</si>
  <si>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</si>
  <si>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</si>
  <si>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</si>
  <si>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</si>
  <si>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</si>
  <si>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</si>
  <si>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</si>
  <si>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</si>
  <si>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</si>
  <si>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</si>
  <si>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</si>
  <si>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</si>
  <si>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</si>
  <si>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</si>
  <si>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</si>
  <si>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</si>
  <si>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</si>
  <si>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</si>
  <si>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</si>
  <si>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</si>
  <si>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</si>
  <si>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</si>
  <si>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</si>
  <si>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</si>
  <si>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</si>
  <si>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</si>
  <si>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</si>
  <si>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</si>
  <si>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</si>
  <si>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</si>
  <si>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</si>
  <si>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</si>
  <si>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</si>
  <si>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</si>
  <si>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</si>
  <si>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</si>
  <si>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</si>
  <si>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</si>
  <si>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</si>
  <si>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</si>
  <si>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</si>
  <si>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</si>
  <si>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</si>
  <si>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</si>
  <si>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</si>
  <si>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</si>
  <si>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</si>
  <si>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</si>
  <si>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</si>
  <si>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</si>
  <si>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</si>
  <si>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</si>
  <si>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</si>
  <si>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</si>
  <si>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</si>
  <si>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</si>
  <si>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</si>
  <si>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</si>
  <si>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</si>
  <si>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</si>
  <si>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</si>
  <si>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</si>
  <si>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</si>
  <si>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</si>
  <si>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</si>
  <si>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</si>
  <si>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</si>
  <si>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</si>
  <si>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</si>
  <si>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</si>
  <si>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</si>
  <si>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</si>
  <si>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</si>
  <si>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</si>
  <si>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</si>
  <si>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</si>
  <si>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</si>
  <si>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</si>
  <si>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Gas</t>
  </si>
  <si>
    <t>ShedderCapacityMWyearly</t>
  </si>
  <si>
    <t>peakConsumptionInMWyearly</t>
  </si>
  <si>
    <t>averagemonthlyConsumptionMWhyearly</t>
  </si>
  <si>
    <t>&lt; initial subscribed volume</t>
  </si>
  <si>
    <t>this data overwrites LoadShifterCap</t>
  </si>
  <si>
    <t>iteration2020-2050</t>
  </si>
  <si>
    <t>RS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</si>
  <si>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</si>
  <si>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</si>
  <si>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</si>
  <si>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</si>
  <si>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</si>
  <si>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</si>
  <si>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</si>
  <si>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</si>
  <si>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 xml:space="preserve">according to ACER </t>
  </si>
  <si>
    <t>novresHH</t>
  </si>
  <si>
    <t>resource adequacy netherlands 2024</t>
  </si>
  <si>
    <t>year 4</t>
  </si>
  <si>
    <t>reduction per year</t>
  </si>
  <si>
    <t>CO2_emission_intensity_limit</t>
  </si>
  <si>
    <t>hydrogen turbine,hydrogen OCGT,Lithium ion battery,Lithium ion battery 4,hydrogen CCGT, OCGT,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</si>
</sst>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0</v>
      </c>
      <c r="B1" s="75" t="s">
        <v>491</v>
      </c>
      <c r="C1" s="75" t="s">
        <v>492</v>
      </c>
      <c r="D1" s="75" t="s">
        <v>499</v>
      </c>
      <c r="F1" s="82" t="s">
        <v>525</v>
      </c>
      <c r="G1" t="s">
        <v>490</v>
      </c>
    </row>
    <row r="2" spans="1:13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430</v>
      </c>
      <c r="L2" s="13">
        <f>G7-0.05</f>
        <v>0.03</v>
      </c>
      <c r="M2" s="75">
        <v>0</v>
      </c>
    </row>
    <row r="3" spans="1:13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428</v>
      </c>
      <c r="L3" s="13">
        <v>0</v>
      </c>
      <c r="M3" s="75">
        <v>0</v>
      </c>
    </row>
    <row r="4" spans="1:13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517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516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430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428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347</v>
      </c>
      <c r="B1" s="13" t="s">
        <v>523</v>
      </c>
      <c r="C1" s="13" t="s">
        <v>524</v>
      </c>
    </row>
    <row r="2" spans="1:6">
      <c r="A2">
        <v>2020</v>
      </c>
      <c r="B2">
        <f>3100</f>
        <v>3100</v>
      </c>
      <c r="C2">
        <f>800000</f>
        <v>800000</v>
      </c>
      <c r="F2" t="s">
        <v>526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259</v>
      </c>
      <c r="B1" s="81" t="s">
        <v>522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359</v>
      </c>
      <c r="B1" s="13">
        <v>1</v>
      </c>
      <c r="C1" s="13">
        <v>2</v>
      </c>
      <c r="D1" s="13" t="s">
        <v>103</v>
      </c>
      <c r="J1" t="s">
        <v>541</v>
      </c>
      <c r="K1" t="s">
        <v>540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69</v>
      </c>
      <c r="G2" t="s">
        <v>537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69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494</v>
      </c>
      <c r="D14" t="s">
        <v>495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2" spans="1:8">
      <c r="A12" s="13">
        <v>11</v>
      </c>
      <c r="B12" s="13" t="s">
        <v>67</v>
      </c>
      <c r="C12" s="13" t="b">
        <v>1</v>
      </c>
      <c r="D12" s="13">
        <v>300</v>
      </c>
    </row>
    <row r="13" spans="1:8">
      <c r="A13" s="13">
        <v>12</v>
      </c>
      <c r="B13" s="13" t="s">
        <v>89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505</v>
      </c>
      <c r="M1" t="s">
        <v>506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521</v>
      </c>
      <c r="B24" s="13" t="s">
        <v>119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f t="shared" si="5"/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527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539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509</v>
      </c>
      <c r="AD1" t="s">
        <v>511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512</v>
      </c>
      <c r="AB2">
        <v>2017</v>
      </c>
      <c r="AC2" t="s">
        <v>510</v>
      </c>
      <c r="AD2" t="s">
        <v>508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514</v>
      </c>
      <c r="W9" s="13" t="s">
        <v>437</v>
      </c>
      <c r="X9" s="13" t="s">
        <v>513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516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518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515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516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446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446</v>
      </c>
      <c r="L58" s="16">
        <f>(SUM(L48:L52) +L57)/100</f>
        <v>56139.46</v>
      </c>
    </row>
    <row r="59" spans="1:13">
      <c r="K59" t="s">
        <v>341</v>
      </c>
    </row>
    <row r="60" spans="1:13">
      <c r="K60" t="s">
        <v>393</v>
      </c>
      <c r="L60">
        <v>49877</v>
      </c>
    </row>
    <row r="61" spans="1:13">
      <c r="K61" t="s">
        <v>528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tabSelected="1"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529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529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530</v>
      </c>
    </row>
    <row r="30" spans="17:20">
      <c r="Q30" t="s">
        <v>531</v>
      </c>
      <c r="R30" s="84">
        <v>2020</v>
      </c>
      <c r="S30" s="84">
        <v>2030</v>
      </c>
      <c r="T30" s="84">
        <v>2050</v>
      </c>
    </row>
    <row r="31" spans="17:20">
      <c r="Q31" t="s">
        <v>532</v>
      </c>
      <c r="R31" s="83">
        <v>21.175000000000001</v>
      </c>
      <c r="S31" s="83">
        <v>40.68</v>
      </c>
      <c r="T31">
        <v>79.69</v>
      </c>
    </row>
    <row r="32" spans="17:20">
      <c r="Q32" s="83" t="s">
        <v>103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533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104</v>
      </c>
      <c r="R34" s="85">
        <v>6.48</v>
      </c>
      <c r="S34" s="85">
        <v>6.48</v>
      </c>
      <c r="T34" s="85">
        <v>6.48</v>
      </c>
    </row>
    <row r="35" spans="17:20">
      <c r="Q35" t="s">
        <v>99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105</v>
      </c>
      <c r="R36" s="83">
        <v>13.4</v>
      </c>
      <c r="S36" s="83">
        <v>14.65</v>
      </c>
      <c r="T36">
        <v>42.74</v>
      </c>
    </row>
    <row r="37" spans="17:20">
      <c r="Q37" t="s">
        <v>106</v>
      </c>
      <c r="R37" s="83">
        <v>1.69</v>
      </c>
      <c r="S37" s="83">
        <v>1.69</v>
      </c>
      <c r="T37">
        <v>1.69</v>
      </c>
    </row>
    <row r="38" spans="17:20">
      <c r="Q38" t="s">
        <v>534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102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107</v>
      </c>
      <c r="R40" s="83">
        <v>7.5</v>
      </c>
      <c r="S40" s="83">
        <v>7.5</v>
      </c>
      <c r="T40">
        <v>7.5</v>
      </c>
    </row>
    <row r="41" spans="17:20">
      <c r="Q41" s="83" t="s">
        <v>535</v>
      </c>
      <c r="R41" s="83">
        <v>45</v>
      </c>
      <c r="S41" s="83">
        <v>45</v>
      </c>
      <c r="T41" s="83">
        <v>45</v>
      </c>
    </row>
    <row r="42" spans="17:20">
      <c r="Q42" t="s">
        <v>100</v>
      </c>
      <c r="R42" s="83">
        <v>82.5</v>
      </c>
      <c r="S42" s="83">
        <v>82.5</v>
      </c>
      <c r="T42">
        <v>82.5</v>
      </c>
    </row>
    <row r="43" spans="17:20">
      <c r="Q43" s="83" t="s">
        <v>101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536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259</v>
      </c>
      <c r="B1" s="13" t="s">
        <v>542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M16" sqref="M16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500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520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543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543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543</v>
      </c>
    </row>
    <row r="6" spans="1:15">
      <c r="E6" t="s">
        <v>507</v>
      </c>
      <c r="G6" t="s">
        <v>501</v>
      </c>
    </row>
    <row r="7" spans="1:15">
      <c r="D7" s="13">
        <v>26776</v>
      </c>
      <c r="E7" t="s">
        <v>481</v>
      </c>
      <c r="F7" t="s">
        <v>502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519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  <row r="12" spans="1:15">
      <c r="D12">
        <v>19200</v>
      </c>
      <c r="E12" t="s">
        <v>538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v>3880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v>3880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503</v>
      </c>
      <c r="G1" t="s">
        <v>504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517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516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2024-09-30T15:02:37Z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