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87E38DF-3F99-4D2B-A992-A050C6590B52}" xr6:coauthVersionLast="47" xr6:coauthVersionMax="47" xr10:uidLastSave="{00000000-0000-0000-0000-000000000000}"/>
  <bookViews>
    <workbookView xWindow="-110" yWindow="-110" windowWidth="19420" windowHeight="10420" tabRatio="998" firstSheet="2" activeTab="2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GeometricTrends" sheetId="21" r:id="rId11"/>
    <sheet name="EnergyProducers" sheetId="17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1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1" l="1"/>
  <c r="A33" i="21"/>
  <c r="A34" i="21"/>
  <c r="A35" i="21"/>
  <c r="A36" i="21"/>
  <c r="A16" i="21"/>
  <c r="G8" i="45"/>
  <c r="G9" i="45"/>
  <c r="G10" i="45"/>
  <c r="E11" i="58" l="1"/>
  <c r="E10" i="58"/>
  <c r="E9" i="58"/>
  <c r="E8" i="58"/>
  <c r="E7" i="58"/>
  <c r="E2" i="58"/>
  <c r="E6" i="58"/>
  <c r="E5" i="58"/>
  <c r="E4" i="58"/>
  <c r="E3" i="58"/>
  <c r="D6" i="51"/>
  <c r="D5" i="51"/>
  <c r="D4" i="51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8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7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<sst xmlns="http://schemas.openxmlformats.org/spreadsheetml/2006/main" count="931" uniqueCount="398">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</sst>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9" fillId="0" borderId="0" xfId="0" applyFont="1" applyAlignment="1">
      <alignment horizontal="center" wrapText="1"/>
    </xf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8" activePane="bottomLeft" state="frozen"/>
      <selection pane="bottomLeft" activeCell="G12" sqref="G1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0.02</v>
      </c>
      <c r="G2" s="12">
        <v>0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0.02</v>
      </c>
      <c r="G3" s="12">
        <v>0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0.02</v>
      </c>
      <c r="G4" s="12">
        <v>0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0.02</v>
      </c>
      <c r="G5" s="12">
        <v>0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0.02</v>
      </c>
      <c r="G6" s="12">
        <v>0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0.02</v>
      </c>
      <c r="G7" s="12">
        <v>0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0.02</v>
      </c>
      <c r="G8" s="12">
        <v>0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0.02</v>
      </c>
      <c r="G9" s="12">
        <v>0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0.02</v>
      </c>
      <c r="G10" s="12">
        <v>0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0.02</v>
      </c>
      <c r="G11" s="12">
        <v>0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0.02</v>
      </c>
      <c r="G12" s="12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0.02</v>
      </c>
      <c r="G13" s="12">
        <v>0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0.02</v>
      </c>
      <c r="G14" s="12">
        <v>0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0.02</v>
      </c>
      <c r="G15" s="12">
        <v>0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0.02</v>
      </c>
      <c r="G16" s="12">
        <v>0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0.02</v>
      </c>
      <c r="G17" s="12">
        <v>0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0.02</v>
      </c>
      <c r="G18" s="12">
        <v>0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0.02</v>
      </c>
      <c r="G19" s="12">
        <v>0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0.02</v>
      </c>
      <c r="G20" s="12">
        <v>0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0.02</v>
      </c>
      <c r="G21" s="12">
        <v>0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0.02</v>
      </c>
      <c r="G22" s="12">
        <v>0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0.02</v>
      </c>
      <c r="G23" s="12">
        <v>0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0.02</v>
      </c>
      <c r="G24" s="12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0.02</v>
      </c>
      <c r="G25" s="12">
        <v>0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0.02</v>
      </c>
      <c r="G26" s="12">
        <v>0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0.02</v>
      </c>
      <c r="G27" s="12">
        <v>0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0.02</v>
      </c>
      <c r="G28" s="12">
        <v>0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0.02</v>
      </c>
      <c r="G29" s="12">
        <v>0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0.02</v>
      </c>
      <c r="G30" s="12">
        <v>0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0.02</v>
      </c>
      <c r="G31" s="12">
        <v>0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0.02</v>
      </c>
      <c r="G32" s="12">
        <v>0</v>
      </c>
      <c r="H32">
        <v>1</v>
      </c>
      <c r="I32" s="32" t="s">
        <v>154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0.02</v>
      </c>
      <c r="G33" s="12">
        <v>0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0.02</v>
      </c>
      <c r="G34" s="12">
        <v>0</v>
      </c>
      <c r="H34">
        <v>1</v>
      </c>
      <c r="I34" s="32" t="s">
        <v>154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0.02</v>
      </c>
      <c r="G35" s="12">
        <v>0</v>
      </c>
      <c r="H35">
        <v>1</v>
      </c>
      <c r="I35" s="32" t="s">
        <v>154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0.02</v>
      </c>
      <c r="G36" s="12">
        <v>0</v>
      </c>
      <c r="H36">
        <v>1</v>
      </c>
      <c r="I36" s="32" t="s">
        <v>154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E33" sqref="E3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70">
        <v>0</v>
      </c>
    </row>
    <row r="3" spans="1:2">
      <c r="A3" t="str">
        <f>_xlfn.CONCAT(TechnologiesEmlab!A3,"FixedOperatingCostTimeSeries")</f>
        <v>Biomass_CHP_wood_pellets_PHFixedOperatingCostTimeSeries</v>
      </c>
      <c r="B3" s="70">
        <v>0</v>
      </c>
    </row>
    <row r="4" spans="1:2">
      <c r="A4" t="str">
        <f>_xlfn.CONCAT(TechnologiesEmlab!A4,"FixedOperatingCostTimeSeries")</f>
        <v>CCGTFixedOperatingCostTimeSeries</v>
      </c>
      <c r="B4" s="70">
        <v>0</v>
      </c>
    </row>
    <row r="5" spans="1:2">
      <c r="A5" t="str">
        <f>_xlfn.CONCAT(TechnologiesEmlab!A5,"FixedOperatingCostTimeSeries")</f>
        <v>CCGT_CHP_backpressure_DHFixedOperatingCostTimeSeries</v>
      </c>
      <c r="B5" s="70">
        <v>0</v>
      </c>
    </row>
    <row r="6" spans="1:2">
      <c r="A6" t="str">
        <f>_xlfn.CONCAT(TechnologiesEmlab!A6,"FixedOperatingCostTimeSeries")</f>
        <v>CCGT_CHP_backpressure_PHFixedOperatingCostTimeSeries</v>
      </c>
      <c r="B6" s="70">
        <v>0</v>
      </c>
    </row>
    <row r="7" spans="1:2">
      <c r="A7" t="str">
        <f>_xlfn.CONCAT(TechnologiesEmlab!A7,"FixedOperatingCostTimeSeries")</f>
        <v>CCSFixedOperatingCostTimeSeries</v>
      </c>
      <c r="B7" s="70">
        <v>0</v>
      </c>
    </row>
    <row r="8" spans="1:2">
      <c r="A8" t="str">
        <f>_xlfn.CONCAT(TechnologiesEmlab!A8,"FixedOperatingCostTimeSeries")</f>
        <v>NuclearFixedOperatingCostTimeSeries</v>
      </c>
      <c r="B8" s="70">
        <v>0</v>
      </c>
    </row>
    <row r="9" spans="1:2">
      <c r="A9" t="str">
        <f>_xlfn.CONCAT(TechnologiesEmlab!A9,"FixedOperatingCostTimeSeries")</f>
        <v>Nuclear_CHP_DHFixedOperatingCostTimeSeries</v>
      </c>
      <c r="B9" s="70">
        <v>0</v>
      </c>
    </row>
    <row r="10" spans="1:2">
      <c r="A10" t="str">
        <f>_xlfn.CONCAT(TechnologiesEmlab!A10,"FixedOperatingCostTimeSeries")</f>
        <v>Nuclear_CHP_PHFixedOperatingCostTimeSeries</v>
      </c>
      <c r="B10" s="70">
        <v>0</v>
      </c>
    </row>
    <row r="11" spans="1:2">
      <c r="A11" t="str">
        <f>_xlfn.CONCAT(TechnologiesEmlab!A11,"FixedOperatingCostTimeSeries")</f>
        <v>OCGTFixedOperatingCostTimeSeries</v>
      </c>
      <c r="B11" s="70">
        <v>0</v>
      </c>
    </row>
    <row r="12" spans="1:2">
      <c r="A12" t="str">
        <f>_xlfn.CONCAT(TechnologiesEmlab!A12,"FixedOperatingCostTimeSeries")</f>
        <v>PEM_ElectrolyzerFixedOperatingCostTimeSeries</v>
      </c>
      <c r="B12" s="70">
        <v>0</v>
      </c>
    </row>
    <row r="13" spans="1:2">
      <c r="A13" t="str">
        <f>_xlfn.CONCAT(TechnologiesEmlab!A13,"FixedOperatingCostTimeSeries")</f>
        <v>Coal PSCFixedOperatingCostTimeSeries</v>
      </c>
      <c r="B13" s="70">
        <v>0</v>
      </c>
    </row>
    <row r="14" spans="1:2">
      <c r="A14" t="str">
        <f>_xlfn.CONCAT(TechnologiesEmlab!A14,"FixedOperatingCostTimeSeries")</f>
        <v>Lignite PSCFixedOperatingCostTimeSeries</v>
      </c>
      <c r="B14" s="70">
        <v>0</v>
      </c>
    </row>
    <row r="15" spans="1:2">
      <c r="A15" t="str">
        <f>_xlfn.CONCAT(TechnologiesEmlab!A15,"FixedOperatingCostTimeSeries")</f>
        <v>Fuel oil PGTFixedOperatingCostTimeSeries</v>
      </c>
      <c r="B15" s="70">
        <v>0</v>
      </c>
    </row>
    <row r="16" spans="1:2">
      <c r="A16" t="str">
        <f>_xlfn.CONCAT(TechnologiesEmlab!A16,"FixedOperatingCostTimeSeries")</f>
        <v>Lithium_ion_batteryFixedOperatingCostTimeSeries</v>
      </c>
      <c r="B16" s="70">
        <v>0</v>
      </c>
    </row>
    <row r="17" spans="1:2">
      <c r="A17" t="str">
        <f>_xlfn.CONCAT(TechnologiesEmlab!A17,"FixedOperatingCostTimeSeries")</f>
        <v>Pumped_hydroFixedOperatingCostTimeSeries</v>
      </c>
      <c r="B17" s="70">
        <v>0</v>
      </c>
    </row>
    <row r="18" spans="1:2">
      <c r="A18" t="str">
        <f>_xlfn.CONCAT(TechnologiesEmlab!A18,"FixedOperatingCostTimeSeries")</f>
        <v>WTG_offshoreFixedOperatingCostTimeSeries</v>
      </c>
      <c r="B18" s="70">
        <v>0</v>
      </c>
    </row>
    <row r="19" spans="1:2">
      <c r="A19" t="str">
        <f>_xlfn.CONCAT(TechnologiesEmlab!A19,"FixedOperatingCostTimeSeries")</f>
        <v>WTG_onshoreFixedOperatingCostTimeSeries</v>
      </c>
      <c r="B19" s="70">
        <v>0</v>
      </c>
    </row>
    <row r="20" spans="1:2">
      <c r="A20" t="str">
        <f>_xlfn.CONCAT(TechnologiesEmlab!A20,"FixedOperatingCostTimeSeries")</f>
        <v>Wave_energyFixedOperatingCostTimeSeries</v>
      </c>
      <c r="B20" s="70">
        <v>0</v>
      </c>
    </row>
    <row r="21" spans="1:2">
      <c r="A21" t="str">
        <f>_xlfn.CONCAT(TechnologiesEmlab!A21,"FixedOperatingCostTimeSeries")</f>
        <v>PV_commercial_systemsFixedOperatingCostTimeSeries</v>
      </c>
      <c r="B21" s="70">
        <v>0</v>
      </c>
    </row>
    <row r="22" spans="1:2">
      <c r="A22" t="str">
        <f>_xlfn.CONCAT(TechnologiesEmlab!A22,"FixedOperatingCostTimeSeries")</f>
        <v>PV_residentialFixedOperatingCostTimeSeries</v>
      </c>
      <c r="B22" s="70">
        <v>0</v>
      </c>
    </row>
    <row r="23" spans="1:2">
      <c r="A23" t="str">
        <f>_xlfn.CONCAT(TechnologiesEmlab!A23,"FixedOperatingCostTimeSeries")</f>
        <v>PV_utility_systemsFixedOperatingCostTimeSeries</v>
      </c>
      <c r="B23" s="70">
        <v>0</v>
      </c>
    </row>
    <row r="24" spans="1:2">
      <c r="A24" t="str">
        <f>_xlfn.CONCAT(TechnologiesEmlab!A24,"FixedOperatingCostTimeSeries")</f>
        <v>Power_to_Jet_FuelFixedOperatingCostTimeSeries</v>
      </c>
      <c r="B24" s="70">
        <v>0</v>
      </c>
    </row>
    <row r="25" spans="1:2">
      <c r="A25" t="str">
        <f>_xlfn.CONCAT(TechnologiesEmlab!A25,"FixedOperatingCostTimeSeries")</f>
        <v>CSP_ParabolicFixedOperatingCostTimeSeries</v>
      </c>
      <c r="B25" s="70">
        <v>0</v>
      </c>
    </row>
    <row r="26" spans="1:2">
      <c r="A26" t="str">
        <f>_xlfn.CONCAT(TechnologiesEmlab!A26,"FixedOperatingCostTimeSeries")</f>
        <v>CSP_TowerFixedOperatingCostTimeSeries</v>
      </c>
      <c r="B26" s="70">
        <v>0</v>
      </c>
    </row>
    <row r="27" spans="1:2">
      <c r="A27" t="str">
        <f>_xlfn.CONCAT(TechnologiesEmlab!A27,"FixedOperatingCostTimeSeries")</f>
        <v>Hydrogen_to_Jet_FuelFixedOperatingCostTimeSeries</v>
      </c>
      <c r="B27" s="70">
        <v>0</v>
      </c>
    </row>
    <row r="28" spans="1:2">
      <c r="A28" t="str">
        <f>_xlfn.CONCAT(TechnologiesEmlab!A28,"FixedOperatingCostTimeSeries")</f>
        <v>Hydropower_RORFixedOperatingCostTimeSeries</v>
      </c>
      <c r="B28" s="70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70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70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70">
        <v>0</v>
      </c>
    </row>
    <row r="32" spans="1:2">
      <c r="A32" s="32" t="str">
        <f>_xlfn.CONCAT(TechnologiesEmlab!A32,"FixedOperatingCostTimeSeries")</f>
        <v>fuel_cellFixedOperatingCostTimeSeries</v>
      </c>
      <c r="B32" s="70">
        <v>0</v>
      </c>
    </row>
    <row r="33" spans="1:15">
      <c r="A33" s="32" t="str">
        <f>_xlfn.CONCAT(TechnologiesEmlab!A33,"FixedOperatingCostTimeSeries")</f>
        <v>electrolyzerFixedOperatingCostTimeSeries</v>
      </c>
      <c r="B33" s="70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70">
        <v>0</v>
      </c>
    </row>
    <row r="35" spans="1:15">
      <c r="A35" s="32" t="str">
        <f>_xlfn.CONCAT(TechnologiesEmlab!A35,"FixedOperatingCostTimeSeries")</f>
        <v>hydrogen_CHPFixedOperatingCostTimeSeries</v>
      </c>
      <c r="B35" s="70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70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B23" sqref="B2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F18" sqref="F18"/>
    </sheetView>
  </sheetViews>
  <sheetFormatPr defaultRowHeight="14.5"/>
  <cols>
    <col min="1" max="1" width="29.1796875" style="32" customWidth="1"/>
    <col min="2" max="3" width="8.632812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66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66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66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66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66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66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66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66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66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66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66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D10" sqref="D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8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8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8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7" t="s">
        <v>148</v>
      </c>
      <c r="C5" s="61">
        <v>4</v>
      </c>
      <c r="E5" t="s">
        <v>71</v>
      </c>
    </row>
    <row r="6" spans="1:6">
      <c r="A6" s="68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8" t="s">
        <v>154</v>
      </c>
      <c r="B7" s="67" t="s">
        <v>229</v>
      </c>
      <c r="C7" s="61">
        <v>6</v>
      </c>
    </row>
    <row r="8" spans="1:6">
      <c r="A8" s="60" t="s">
        <v>155</v>
      </c>
      <c r="B8" s="67" t="s">
        <v>230</v>
      </c>
      <c r="C8" s="61">
        <v>7</v>
      </c>
    </row>
    <row r="9" spans="1:6">
      <c r="A9" s="68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8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7" t="s">
        <v>231</v>
      </c>
      <c r="C11" s="61">
        <v>10</v>
      </c>
    </row>
    <row r="12" spans="1:6">
      <c r="A12" s="60" t="s">
        <v>150</v>
      </c>
      <c r="B12" s="67" t="s">
        <v>276</v>
      </c>
      <c r="C12" s="61">
        <v>11</v>
      </c>
      <c r="E12" t="s">
        <v>67</v>
      </c>
    </row>
    <row r="13" spans="1:6">
      <c r="A13" s="60" t="s">
        <v>149</v>
      </c>
      <c r="B13" s="67" t="s">
        <v>232</v>
      </c>
      <c r="C13" s="61">
        <v>12</v>
      </c>
    </row>
    <row r="14" spans="1:6">
      <c r="A14" s="69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F36" sqref="F36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G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G2</f>
        <v>43336.125918999998</v>
      </c>
      <c r="E2" s="25"/>
      <c r="F2" s="25">
        <v>42191.125290999997</v>
      </c>
      <c r="G2" s="25">
        <v>43336.125918999998</v>
      </c>
      <c r="H2" s="32" t="s">
        <v>327</v>
      </c>
    </row>
    <row r="3" spans="1:11">
      <c r="A3" s="32" t="s">
        <v>142</v>
      </c>
      <c r="B3" s="32" t="s">
        <v>1</v>
      </c>
      <c r="C3" s="32" t="s">
        <v>377</v>
      </c>
      <c r="D3" s="25">
        <f>G4</f>
        <v>96145.2</v>
      </c>
      <c r="E3" s="25"/>
      <c r="F3" s="25">
        <v>27840</v>
      </c>
      <c r="G3" s="50">
        <v>47745</v>
      </c>
      <c r="H3" s="32" t="s">
        <v>327</v>
      </c>
    </row>
    <row r="4" spans="1:11">
      <c r="A4" s="31" t="s">
        <v>145</v>
      </c>
      <c r="B4" s="32" t="s">
        <v>221</v>
      </c>
      <c r="C4" t="s">
        <v>377</v>
      </c>
      <c r="D4" s="25">
        <f>F2</f>
        <v>42191.125290999997</v>
      </c>
      <c r="E4" s="25"/>
      <c r="F4" s="25">
        <v>796910.69999999984</v>
      </c>
      <c r="G4" s="25">
        <v>96145.2</v>
      </c>
      <c r="H4" s="32" t="s">
        <v>328</v>
      </c>
    </row>
    <row r="5" spans="1:11">
      <c r="A5" s="31" t="s">
        <v>144</v>
      </c>
      <c r="B5" s="32" t="s">
        <v>221</v>
      </c>
      <c r="C5" s="32" t="s">
        <v>377</v>
      </c>
      <c r="D5" s="25">
        <f>F3</f>
        <v>27840</v>
      </c>
      <c r="E5" s="44"/>
      <c r="F5" s="32"/>
      <c r="G5" s="32"/>
      <c r="H5" s="32"/>
      <c r="I5" s="32"/>
      <c r="J5" s="32"/>
      <c r="K5" s="32"/>
    </row>
    <row r="6" spans="1:11">
      <c r="A6" s="31" t="s">
        <v>142</v>
      </c>
      <c r="B6" s="32" t="s">
        <v>221</v>
      </c>
      <c r="C6" s="32" t="s">
        <v>377</v>
      </c>
      <c r="D6" s="25">
        <f>F4</f>
        <v>796910.69999999984</v>
      </c>
      <c r="E6" s="44"/>
      <c r="F6" s="32"/>
      <c r="G6" s="32"/>
      <c r="H6" s="32"/>
      <c r="I6" s="32"/>
      <c r="J6" s="32"/>
      <c r="K6" s="32"/>
    </row>
    <row r="7" spans="1:11" ht="15" customHeight="1">
      <c r="E7" s="44"/>
      <c r="F7" s="32"/>
      <c r="G7" s="32"/>
      <c r="H7" s="32"/>
      <c r="I7" s="32"/>
      <c r="J7" s="32"/>
      <c r="K7" s="32"/>
    </row>
    <row r="8" spans="1:11" ht="14.5" customHeight="1"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topLeftCell="A13"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tabSelected="1" workbookViewId="0">
      <selection activeCell="A20" sqref="A20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I12" sqref="I12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7</v>
      </c>
      <c r="B7" t="s">
        <v>211</v>
      </c>
      <c r="C7" t="b">
        <v>1</v>
      </c>
      <c r="D7">
        <v>100</v>
      </c>
      <c r="G7">
        <f>LOOKUP(B7,TechnologiesEmlab!$A$2:$A$31,TechnologiesEmlab!$N$2:$N$31)</f>
        <v>3</v>
      </c>
    </row>
    <row r="8" spans="1:8">
      <c r="A8" s="32">
        <v>8</v>
      </c>
      <c r="B8" s="32" t="s">
        <v>382</v>
      </c>
      <c r="C8" s="32" t="b">
        <v>1</v>
      </c>
      <c r="D8">
        <v>300</v>
      </c>
      <c r="G8" s="32">
        <f>LOOKUP(B8,TechnologiesEmlab!$A$2:$A$31,TechnologiesEmlab!$N$2:$N$31)</f>
        <v>3</v>
      </c>
    </row>
    <row r="9" spans="1:8">
      <c r="A9" s="32">
        <v>9</v>
      </c>
      <c r="B9" s="32" t="s">
        <v>383</v>
      </c>
      <c r="C9" s="32" t="b">
        <v>1</v>
      </c>
      <c r="D9" s="32">
        <v>300</v>
      </c>
      <c r="G9" s="32">
        <f>LOOKUP(B9,TechnologiesEmlab!$A$2:$A$31,TechnologiesEmlab!$N$2:$N$31)</f>
        <v>3</v>
      </c>
    </row>
    <row r="10" spans="1:8">
      <c r="A10" s="32">
        <v>10</v>
      </c>
      <c r="B10" s="32" t="s">
        <v>384</v>
      </c>
      <c r="C10" s="32" t="b">
        <v>1</v>
      </c>
      <c r="D10" s="32">
        <v>300</v>
      </c>
      <c r="G10" s="32">
        <f>LOOKUP(B10,TechnologiesEmlab!$A$2:$A$31,TechnologiesEmlab!$N$2:$N$31)</f>
        <v>3</v>
      </c>
    </row>
    <row r="18" spans="1:7">
      <c r="A18" s="32">
        <v>7</v>
      </c>
      <c r="B18" t="s">
        <v>113</v>
      </c>
      <c r="C18" t="b">
        <v>1</v>
      </c>
      <c r="D18" s="32">
        <v>300</v>
      </c>
      <c r="G18">
        <f>LOOKUP(B18,TechnologiesEmlab!$A$2:$A$31,TechnologiesEmlab!$N$2:$N$31)</f>
        <v>3</v>
      </c>
    </row>
    <row r="32" spans="1:7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GeometricTrends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2023-02-07T09:49:01Z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