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14DE52F8-2AA6-4969-A2DD-9730CB29CCD0}" xr6:coauthVersionLast="47" xr6:coauthVersionMax="47" xr10:uidLastSave="{00000000-0000-0000-0000-000000000000}"/>
  <bookViews>
    <workbookView xWindow="-110" yWindow="-110" windowWidth="19420" windowHeight="1042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1" l="1"/>
  <c r="B39" i="1"/>
  <c r="C27" i="1"/>
  <c r="C29" i="1"/>
  <c r="C28" i="1"/>
  <c r="B40" i="1"/>
  <c r="C20" i="1"/>
  <c r="C11" i="1"/>
  <c r="C14" i="1" l="1"/>
  <c r="C25" i="1"/>
  <c r="C31" i="1"/>
  <c r="C30" i="1"/>
  <c r="C4" i="1"/>
  <c r="B44" i="1"/>
  <c r="B43" i="1" l="1"/>
  <c r="B42" i="1"/>
  <c r="B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<sst xmlns="http://schemas.openxmlformats.org/spreadsheetml/2006/main" count="76" uniqueCount="75">
  <si>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</si>
  <si>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</si>
  <si>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</si>
  <si>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</si>
  <si>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</si>
  <si>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</si>
  <si>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</si>
  <si>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</si>
  <si>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</si>
  <si>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</si>
  <si>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</si>
  <si>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</si>
  <si>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</si>
  <si>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</si>
  <si>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</si>
  <si>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</si>
  <si>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</si>
  <si>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</si>
  <si>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</si>
  <si>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</si>
  <si>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</si>
  <si>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</si>
  <si>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</si>
  <si>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</si>
  <si>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</si>
  <si>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</si>
  <si>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</si>
  <si>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</si>
  <si>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</si>
  <si>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</si>
  <si>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</si>
  <si>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</si>
  <si>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</si>
  <si>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</si>
  <si>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</si>
  <si>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</si>
  <si>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</si>
  <si>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</si>
  <si>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</si>
  <si>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</si>
  <si>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</si>
  <si>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</si>
  <si>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</si>
  <si>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</si>
  <si>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</si>
  <si>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</si>
  <si>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</si>
  <si>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</si>
  <si>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</si>
  <si>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</si>
  <si>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</si>
  <si>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</si>
  <si>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</si>
  <si>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</si>
  <si>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</si>
  <si>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</si>
  <si>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</si>
  <si>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</si>
  <si>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</si>
  <si>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</si>
  <si>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</si>
  <si>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</si>
  <si>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</si>
  <si>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</si>
  <si>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</si>
  <si>
    <t>Power plants year</t>
  </si>
  <si>
    <t>Quick investment decisions</t>
  </si>
  <si>
    <t>Limit investment to potentials</t>
  </si>
  <si>
    <t>for verification runs</t>
  </si>
  <si>
    <t>If this is 4 (same as look ahead year), then the initialization loop should not be executed, if it is 0 then it the initialization loop is executed</t>
  </si>
  <si>
    <t>Run investment loop from "investment initialization years" before start year</t>
  </si>
  <si>
    <t>investment_initialization_years</t>
  </si>
  <si>
    <t>initialization_investment</t>
  </si>
  <si>
    <t>iteration</t>
  </si>
  <si>
    <t>iteration1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</si>
</sst>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xf numFmtId="0" fontId="0" fillId="8" borderId="0" xfId="0" applyFill="1" applyBorder="1"/>
    <xf numFmtId="0" fontId="0" fillId="2" borderId="0" xfId="0" applyFill="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61</v>
      </c>
      <c r="B1" t="s">
        <v>11</v>
      </c>
      <c r="D1" s="9" t="s">
        <v>64</v>
      </c>
    </row>
    <row r="2" spans="1:4" x14ac:dyDescent="0.35">
      <c r="A2" t="s">
        <v>10</v>
      </c>
      <c r="B2">
        <v>12</v>
      </c>
      <c r="D2" t="s">
        <v>63</v>
      </c>
    </row>
    <row r="3" spans="1:4" x14ac:dyDescent="0.35">
      <c r="A3" t="s">
        <v>30</v>
      </c>
      <c r="B3">
        <v>11</v>
      </c>
      <c r="D3" t="s">
        <v>62</v>
      </c>
    </row>
    <row r="4" spans="1:4" x14ac:dyDescent="0.35">
      <c r="A4" t="s">
        <v>31</v>
      </c>
      <c r="B4">
        <v>10</v>
      </c>
    </row>
    <row r="5" spans="1:4" x14ac:dyDescent="0.35">
      <c r="A5" t="s">
        <v>5</v>
      </c>
      <c r="B5">
        <v>9</v>
      </c>
    </row>
    <row r="6" spans="1:4" x14ac:dyDescent="0.35">
      <c r="A6" t="s">
        <v>9</v>
      </c>
      <c r="B6">
        <v>8</v>
      </c>
    </row>
    <row r="7" spans="1:4" x14ac:dyDescent="0.35">
      <c r="A7" t="s">
        <v>8</v>
      </c>
      <c r="B7">
        <v>7</v>
      </c>
    </row>
    <row r="8" spans="1:4" x14ac:dyDescent="0.35">
      <c r="A8" t="s">
        <v>28</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4"/>
  <sheetViews>
    <sheetView tabSelected="1" topLeftCell="A7" workbookViewId="0">
      <selection activeCell="C14" sqref="C14"/>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43</v>
      </c>
      <c r="C1" s="1" t="s">
        <v>23</v>
      </c>
    </row>
    <row r="2" spans="1:3" x14ac:dyDescent="0.35">
      <c r="A2" s="1" t="s">
        <v>0</v>
      </c>
      <c r="B2" s="2">
        <v>2050</v>
      </c>
      <c r="C2" s="1"/>
    </row>
    <row r="3" spans="1:3" x14ac:dyDescent="0.35">
      <c r="A3" s="1" t="s">
        <v>2</v>
      </c>
      <c r="B3" s="2">
        <v>2080</v>
      </c>
      <c r="C3" s="1"/>
    </row>
    <row r="4" spans="1:3" x14ac:dyDescent="0.35">
      <c r="A4" s="1" t="s">
        <v>65</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26</v>
      </c>
    </row>
    <row r="9" spans="1:3" x14ac:dyDescent="0.35">
      <c r="A9" s="1" t="s">
        <v>3</v>
      </c>
      <c r="B9" s="5">
        <v>4</v>
      </c>
      <c r="C9" s="1" t="s">
        <v>21</v>
      </c>
    </row>
    <row r="10" spans="1:3" x14ac:dyDescent="0.35">
      <c r="A10" s="4" t="s">
        <v>66</v>
      </c>
      <c r="B10" s="5" t="b">
        <v>0</v>
      </c>
      <c r="C10" s="1"/>
    </row>
    <row r="11" spans="1:3" x14ac:dyDescent="0.35">
      <c r="A11" s="1" t="s">
        <v>14</v>
      </c>
      <c r="B11" s="5">
        <v>0.2</v>
      </c>
      <c r="C11" s="1" t="str">
        <f>IF(B10=FALSE,"- &gt; NOT ACTIVE","Minimal IRR to make quick investment decisions")</f>
        <v>- &gt; NOT ACTIVE</v>
      </c>
    </row>
    <row r="12" spans="1:3" x14ac:dyDescent="0.35">
      <c r="A12" s="1" t="s">
        <v>19</v>
      </c>
      <c r="B12" s="5">
        <v>4</v>
      </c>
      <c r="C12" s="1" t="s">
        <v>27</v>
      </c>
    </row>
    <row r="13" spans="1:3" x14ac:dyDescent="0.35">
      <c r="A13" s="1" t="s">
        <v>24</v>
      </c>
      <c r="B13" s="5" t="s">
        <v>33</v>
      </c>
      <c r="C13" s="1" t="s">
        <v>29</v>
      </c>
    </row>
    <row r="14" spans="1:3" ht="20.5" customHeight="1" x14ac:dyDescent="0.35">
      <c r="A14" s="1" t="s">
        <v>34</v>
      </c>
      <c r="B14" s="5" t="b">
        <v>1</v>
      </c>
      <c r="C14" t="str">
        <f>IF(B14=TRUE,"the npv is calculated with the annuity","the npv is calculated with the restpayment")</f>
        <v>the npv is calculated with the annuity</v>
      </c>
    </row>
    <row r="15" spans="1:3" x14ac:dyDescent="0.35">
      <c r="A15" s="1" t="s">
        <v>47</v>
      </c>
      <c r="B15" s="5" t="b">
        <v>1</v>
      </c>
      <c r="C15" s="1" t="s">
        <v>53</v>
      </c>
    </row>
    <row r="16" spans="1:3" x14ac:dyDescent="0.35">
      <c r="A16" s="4" t="s">
        <v>72</v>
      </c>
      <c r="B16" s="5" t="b">
        <v>1</v>
      </c>
      <c r="C16" s="4" t="s">
        <v>70</v>
      </c>
    </row>
    <row r="17" spans="1:3" x14ac:dyDescent="0.35">
      <c r="A17" s="1" t="s">
        <v>71</v>
      </c>
      <c r="B17" s="5">
        <v>0</v>
      </c>
      <c r="C17" s="4" t="s">
        <v>69</v>
      </c>
    </row>
    <row r="18" spans="1:3" x14ac:dyDescent="0.35">
      <c r="A18" s="1" t="s">
        <v>35</v>
      </c>
      <c r="B18" s="10" t="b">
        <v>0</v>
      </c>
      <c r="C18" s="1" t="s">
        <v>39</v>
      </c>
    </row>
    <row r="19" spans="1:3" ht="16.5" customHeight="1" x14ac:dyDescent="0.35">
      <c r="A19" s="1" t="s">
        <v>32</v>
      </c>
      <c r="B19" s="10" t="b">
        <v>0</v>
      </c>
      <c r="C19" s="1" t="s">
        <v>38</v>
      </c>
    </row>
    <row r="20" spans="1:3" x14ac:dyDescent="0.35">
      <c r="A20" s="1" t="s">
        <v>36</v>
      </c>
      <c r="B20" s="10">
        <v>1500</v>
      </c>
      <c r="C20" t="str">
        <f>IF(OR(B18=FALSE, B19=FALSE),"MW capacity to be assigned to candidate power plants","- &gt; NOT ACTIVE")</f>
        <v>MW capacity to be assigned to candidate power plants</v>
      </c>
    </row>
    <row r="21" spans="1:3" ht="15" customHeight="1" x14ac:dyDescent="0.35">
      <c r="A21" s="1" t="s">
        <v>45</v>
      </c>
      <c r="B21" s="7">
        <f>B8</f>
        <v>3</v>
      </c>
      <c r="C21" s="3" t="s">
        <v>54</v>
      </c>
    </row>
    <row r="22" spans="1:3" x14ac:dyDescent="0.35">
      <c r="A22" s="1" t="s">
        <v>46</v>
      </c>
      <c r="B22" s="7">
        <v>100</v>
      </c>
      <c r="C22" s="1" t="s">
        <v>25</v>
      </c>
    </row>
    <row r="23" spans="1:3" x14ac:dyDescent="0.35">
      <c r="A23" s="1" t="s">
        <v>42</v>
      </c>
      <c r="B23" s="7" t="b">
        <v>0</v>
      </c>
      <c r="C23" s="1" t="s">
        <v>57</v>
      </c>
    </row>
    <row r="24" spans="1:3" ht="14" customHeight="1" x14ac:dyDescent="0.35">
      <c r="A24" s="1" t="s">
        <v>49</v>
      </c>
      <c r="B24" s="7" t="b">
        <v>1</v>
      </c>
      <c r="C24" s="1" t="s">
        <v>60</v>
      </c>
    </row>
    <row r="25" spans="1:3" ht="14" customHeight="1" x14ac:dyDescent="0.35">
      <c r="A25" s="1" t="s">
        <v>50</v>
      </c>
      <c r="B25" s="7">
        <v>2050</v>
      </c>
      <c r="C25" s="1" t="str">
        <f>IF(B24=FALSE,"- &gt; NOT ACTIVE, prices are not being fixed, to do so change previous like to TRUE","fixed prices")</f>
        <v>fixed prices</v>
      </c>
    </row>
    <row r="26" spans="1:3" x14ac:dyDescent="0.35">
      <c r="A26" s="1" t="s">
        <v>51</v>
      </c>
      <c r="B26" s="2" t="b">
        <v>1</v>
      </c>
      <c r="C26" s="1" t="s">
        <v>44</v>
      </c>
    </row>
    <row r="27" spans="1:3" x14ac:dyDescent="0.35">
      <c r="A27" s="1" t="s">
        <v>52</v>
      </c>
      <c r="B27" s="2" t="b">
        <v>0</v>
      </c>
      <c r="C27" s="1" t="str">
        <f>IF(B27=FALSE,"the profiles change for the actual year but not for the future year (investors see only one year)"," ")</f>
        <v>the profiles change for the actual year but not for the future year (investors see only one year)</v>
      </c>
    </row>
    <row r="28" spans="1:3" x14ac:dyDescent="0.35">
      <c r="A28" s="4" t="s">
        <v>73</v>
      </c>
      <c r="B28" s="11" t="s">
        <v>74</v>
      </c>
      <c r="C28" t="str">
        <f>IF(B27=TRUE,"- &gt; NOT ACTIVE","defines order of weather years")</f>
        <v>defines order of weather years</v>
      </c>
    </row>
    <row r="29" spans="1:3" x14ac:dyDescent="0.35">
      <c r="A29" s="4" t="s">
        <v>58</v>
      </c>
      <c r="B29" s="6" t="b">
        <v>0</v>
      </c>
      <c r="C29" s="1" t="str">
        <f>IF(B29=FALSE,"- &gt; NOT ACTIVE"," Decommission as specified in power plants list")</f>
        <v>- &gt; NOT ACTIVE</v>
      </c>
    </row>
    <row r="30" spans="1:3" x14ac:dyDescent="0.35">
      <c r="A30" s="1" t="s">
        <v>37</v>
      </c>
      <c r="B30" s="6" t="b">
        <v>0</v>
      </c>
      <c r="C30" s="1" t="str">
        <f>IF(B30=FALSE,"- &gt; NOT ACTIVE"," VRES plants are invested according to trends/targets")</f>
        <v>- &gt; NOT ACTIVE</v>
      </c>
    </row>
    <row r="31" spans="1:3" x14ac:dyDescent="0.35">
      <c r="A31" s="4" t="s">
        <v>55</v>
      </c>
      <c r="B31" s="6" t="b">
        <v>1</v>
      </c>
      <c r="C31" s="1" t="str">
        <f>IF(OR(B31=FALSE, B30=FALSE),"- &gt; NOT ACTIVE"," target investments are invested as one power plant instead of many power plants")</f>
        <v>- &gt; NOT ACTIVE</v>
      </c>
    </row>
    <row r="32" spans="1:3" x14ac:dyDescent="0.35">
      <c r="A32" s="1" t="s">
        <v>18</v>
      </c>
      <c r="B32" s="6">
        <v>100000000</v>
      </c>
      <c r="C32" s="1" t="s">
        <v>59</v>
      </c>
    </row>
    <row r="33" spans="1:3" x14ac:dyDescent="0.35">
      <c r="A33" s="4" t="s">
        <v>67</v>
      </c>
      <c r="B33" s="6" t="b">
        <v>1</v>
      </c>
      <c r="C33" t="s">
        <v>68</v>
      </c>
    </row>
    <row r="35" spans="1:3" ht="13.5" customHeight="1" x14ac:dyDescent="0.35"/>
    <row r="36" spans="1:3" ht="13.5" customHeight="1" x14ac:dyDescent="0.35"/>
    <row r="38" spans="1:3" x14ac:dyDescent="0.35">
      <c r="B38" t="s">
        <v>56</v>
      </c>
    </row>
    <row r="39" spans="1:3" x14ac:dyDescent="0.35">
      <c r="B39" t="str">
        <f>IF(AND(B26=TRUE,B27=TRUE),"not implemented ","ok")</f>
        <v>ok</v>
      </c>
    </row>
    <row r="40" spans="1:3" x14ac:dyDescent="0.35">
      <c r="B40" t="str">
        <f>IF(AND(B24=TRUE,B22&gt;0),"PRICES are fixed, no fuel trends are considered","ok")</f>
        <v>PRICES are fixed, no fuel trends are considered</v>
      </c>
    </row>
    <row r="41" spans="1:3" x14ac:dyDescent="0.35">
      <c r="B41" t="str">
        <f>IF(AND(B19=TRUE,B18=FALSE),"DANGER!!!!!","ok")</f>
        <v>ok</v>
      </c>
      <c r="C41" t="s">
        <v>41</v>
      </c>
    </row>
    <row r="42" spans="1:3" x14ac:dyDescent="0.35">
      <c r="B42" t="str">
        <f>IF(AND(B19=FALSE,B18=TRUE),"DANGER","ok")</f>
        <v>ok</v>
      </c>
      <c r="C42" t="s">
        <v>40</v>
      </c>
    </row>
    <row r="43" spans="1:3" x14ac:dyDescent="0.35">
      <c r="B43" t="str">
        <f>IF(AND(B25=TRUE,B24=TRUE),"DANGER","ok")</f>
        <v>ok</v>
      </c>
      <c r="C43" t="s">
        <v>40</v>
      </c>
    </row>
    <row r="44" spans="1:3" x14ac:dyDescent="0.35">
      <c r="B44" t="str">
        <f>IF(B8&gt;B21,"DANGER","ok")</f>
        <v>ok</v>
      </c>
      <c r="C44" t="s">
        <v>48</v>
      </c>
    </row>
  </sheetData>
  <conditionalFormatting sqref="B39:B44">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2023-02-13T15:06:37Z</dcterms:modified>
</cp:coreProperties>
</file>