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E7ECA66-F575-418E-A630-8FBE16F94A02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B41" i="1"/>
  <c r="B9" i="1" l="1"/>
  <c r="C20" i="1" l="1"/>
  <c r="C27" i="1"/>
  <c r="C29" i="1"/>
  <c r="C31" i="1"/>
  <c r="B42" i="1"/>
  <c r="C12" i="1"/>
  <c r="C15" i="1" l="1"/>
  <c r="C33" i="1"/>
  <c r="C32" i="1"/>
  <c r="C5" i="1"/>
  <c r="B46" i="1"/>
  <c r="B45" i="1" l="1"/>
  <c r="B44" i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<sst xmlns="http://schemas.openxmlformats.org/spreadsheetml/2006/main" count="80" uniqueCount="79">
  <si>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</si>
  <si>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</si>
  <si>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</si>
  <si>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</si>
  <si>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</si>
  <si>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</si>
  <si>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</si>
  <si>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</si>
  <si>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</si>
  <si>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</si>
  <si>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</si>
  <si>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</si>
  <si>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</si>
  <si>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</si>
  <si>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</si>
  <si>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</si>
  <si>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</si>
  <si>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</si>
  <si>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</si>
  <si>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</si>
  <si>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</si>
  <si>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</si>
  <si>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</si>
  <si>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</si>
  <si>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</si>
  <si>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</si>
  <si>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</si>
  <si>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</si>
  <si>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</si>
  <si>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</si>
  <si>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</si>
  <si>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</si>
  <si>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</si>
  <si>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</si>
  <si>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</si>
  <si>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</si>
  <si>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</si>
  <si>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</si>
  <si>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</si>
  <si>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</si>
  <si>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</si>
  <si>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</si>
  <si>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Start dismantling should be at least as large as pastTimeHorizon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</si>
  <si>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</si>
  <si>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</si>
  <si>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</si>
  <si>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</si>
  <si>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</si>
  <si>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</si>
  <si>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</si>
  <si>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</si>
  <si>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</si>
  <si>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</si>
  <si>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</si>
  <si>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</si>
  <si>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</si>
  <si>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</si>
  <si>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</si>
  <si>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</si>
  <si>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</si>
  <si>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</si>
  <si>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</si>
  <si>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</si>
  <si>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</si>
  <si>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</si>
  <si>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</si>
  <si>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</si>
  <si>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</si>
  <si>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</si>
  <si>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</si>
  <si>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</si>
  <si>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</si>
  <si>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</si>
  <si>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start_profit_based_dismantling_tick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</si>
  <si>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</si>
  <si>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</si>
  <si>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</si>
  <si>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simulation year when the dismantling begins, based on the profits.It should be at least the past time horizon</t>
  </si>
  <si>
    <t>available load and RES profiles for more years analysis (2019 to 2050)? If FALSE, demand is interpolated according to input load_DE/ pv_DE/…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</si>
</sst>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/>
    <xf numFmtId="0" fontId="0" fillId="8" borderId="0" xfId="0" applyFill="1" applyBorder="1"/>
    <xf numFmtId="0" fontId="0" fillId="2" borderId="0" xfId="0" applyFill="1"/>
    <xf numFmtId="0" fontId="0" fillId="7" borderId="0" xfId="0" applyFill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53</v>
      </c>
      <c r="B1" t="s">
        <v>10</v>
      </c>
      <c r="D1" s="9" t="s">
        <v>56</v>
      </c>
    </row>
    <row r="2" spans="1:4" x14ac:dyDescent="0.35">
      <c r="A2" t="s">
        <v>9</v>
      </c>
      <c r="B2">
        <v>12</v>
      </c>
      <c r="D2" t="s">
        <v>55</v>
      </c>
    </row>
    <row r="3" spans="1:4" x14ac:dyDescent="0.35">
      <c r="A3" t="s">
        <v>28</v>
      </c>
      <c r="B3">
        <v>11</v>
      </c>
      <c r="D3" t="s">
        <v>54</v>
      </c>
    </row>
    <row r="4" spans="1:4" x14ac:dyDescent="0.35">
      <c r="A4" t="s">
        <v>29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26</v>
      </c>
      <c r="B8">
        <v>7</v>
      </c>
    </row>
    <row r="9" spans="1:4" x14ac:dyDescent="0.35">
      <c r="A9" t="s">
        <v>66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46"/>
  <sheetViews>
    <sheetView tabSelected="1" zoomScale="75" zoomScaleNormal="75" workbookViewId="0">
      <selection activeCell="B18" sqref="B18"/>
    </sheetView>
  </sheetViews>
  <sheetFormatPr defaultRowHeight="14.5" x14ac:dyDescent="0.35"/>
  <cols>
    <col min="1" max="1" width="48.54296875" customWidth="1"/>
    <col min="2" max="2" width="25.81640625" customWidth="1"/>
    <col min="3" max="3" width="130.90625" customWidth="1"/>
  </cols>
  <sheetData>
    <row r="1" spans="1:3" x14ac:dyDescent="0.35">
      <c r="A1" s="1" t="s">
        <v>12</v>
      </c>
      <c r="B1" s="2" t="s">
        <v>38</v>
      </c>
      <c r="C1" s="1" t="s">
        <v>22</v>
      </c>
    </row>
    <row r="2" spans="1:3" x14ac:dyDescent="0.35">
      <c r="A2" s="1" t="s">
        <v>74</v>
      </c>
      <c r="B2" s="2" t="b">
        <v>1</v>
      </c>
      <c r="C2" t="s">
        <v>78</v>
      </c>
    </row>
    <row r="3" spans="1:3" x14ac:dyDescent="0.35">
      <c r="A3" s="1" t="s">
        <v>0</v>
      </c>
      <c r="B3" s="2">
        <v>2050</v>
      </c>
      <c r="C3" s="1"/>
    </row>
    <row r="4" spans="1:3" x14ac:dyDescent="0.35">
      <c r="A4" s="1" t="s">
        <v>2</v>
      </c>
      <c r="B4" s="2">
        <v>2090</v>
      </c>
      <c r="C4" s="1"/>
    </row>
    <row r="5" spans="1:3" x14ac:dyDescent="0.35">
      <c r="A5" s="1" t="s">
        <v>57</v>
      </c>
      <c r="B5" s="5">
        <v>2050</v>
      </c>
      <c r="C5" s="1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s="1" t="s">
        <v>1</v>
      </c>
      <c r="B6" s="8">
        <v>1</v>
      </c>
      <c r="C6" s="1"/>
    </row>
    <row r="7" spans="1:3" x14ac:dyDescent="0.35">
      <c r="A7" s="1" t="s">
        <v>4</v>
      </c>
      <c r="B7" s="8">
        <v>0</v>
      </c>
      <c r="C7" s="1"/>
    </row>
    <row r="8" spans="1:3" x14ac:dyDescent="0.35">
      <c r="A8" s="1" t="s">
        <v>14</v>
      </c>
      <c r="B8" s="8">
        <v>-1</v>
      </c>
      <c r="C8" s="1" t="s">
        <v>21</v>
      </c>
    </row>
    <row r="9" spans="1:3" x14ac:dyDescent="0.35">
      <c r="A9" s="3" t="s">
        <v>19</v>
      </c>
      <c r="B9" s="5">
        <f>IF(B28=TRUE,3,0)</f>
        <v>3</v>
      </c>
      <c r="C9" s="1" t="s">
        <v>24</v>
      </c>
    </row>
    <row r="10" spans="1:3" x14ac:dyDescent="0.35">
      <c r="A10" s="1" t="s">
        <v>3</v>
      </c>
      <c r="B10" s="5">
        <v>4</v>
      </c>
      <c r="C10" s="1" t="s">
        <v>20</v>
      </c>
    </row>
    <row r="11" spans="1:3" x14ac:dyDescent="0.35">
      <c r="A11" s="4" t="s">
        <v>58</v>
      </c>
      <c r="B11" s="5" t="b">
        <v>0</v>
      </c>
      <c r="C11" s="1"/>
    </row>
    <row r="12" spans="1:3" x14ac:dyDescent="0.35">
      <c r="A12" s="1" t="s">
        <v>13</v>
      </c>
      <c r="B12" s="5">
        <v>0.2</v>
      </c>
      <c r="C12" s="1" t="str">
        <f>IF(B11=FALSE,"- &gt; NOT ACTIVE","Minimal IRR to make quick investment decisions")</f>
        <v>- &gt; NOT ACTIVE</v>
      </c>
    </row>
    <row r="13" spans="1:3" x14ac:dyDescent="0.35">
      <c r="A13" s="1" t="s">
        <v>18</v>
      </c>
      <c r="B13" s="5">
        <v>4</v>
      </c>
      <c r="C13" s="1" t="s">
        <v>25</v>
      </c>
    </row>
    <row r="14" spans="1:3" x14ac:dyDescent="0.35">
      <c r="A14" s="1" t="s">
        <v>23</v>
      </c>
      <c r="B14" s="5" t="s">
        <v>30</v>
      </c>
      <c r="C14" s="1" t="s">
        <v>27</v>
      </c>
    </row>
    <row r="15" spans="1:3" ht="20.5" customHeight="1" x14ac:dyDescent="0.35">
      <c r="A15" s="1" t="s">
        <v>31</v>
      </c>
      <c r="B15" s="5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s="1" t="s">
        <v>41</v>
      </c>
      <c r="B16" s="5" t="b">
        <v>1</v>
      </c>
      <c r="C16" s="1" t="s">
        <v>47</v>
      </c>
    </row>
    <row r="17" spans="1:3" x14ac:dyDescent="0.35">
      <c r="A17" s="4" t="s">
        <v>63</v>
      </c>
      <c r="B17" s="8" t="b">
        <v>1</v>
      </c>
      <c r="C17" s="4" t="s">
        <v>61</v>
      </c>
    </row>
    <row r="18" spans="1:3" x14ac:dyDescent="0.35">
      <c r="A18" s="1" t="s">
        <v>62</v>
      </c>
      <c r="B18" s="8">
        <v>3</v>
      </c>
      <c r="C18" s="4" t="s">
        <v>65</v>
      </c>
    </row>
    <row r="19" spans="1:3" x14ac:dyDescent="0.35">
      <c r="A19" s="1" t="s">
        <v>32</v>
      </c>
      <c r="B19" s="10" t="b">
        <v>0</v>
      </c>
      <c r="C19" s="1" t="s">
        <v>34</v>
      </c>
    </row>
    <row r="20" spans="1:3" ht="16.5" customHeight="1" x14ac:dyDescent="0.35">
      <c r="A20" s="1" t="s">
        <v>71</v>
      </c>
      <c r="B20" s="10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s="1" t="s">
        <v>72</v>
      </c>
      <c r="B21" s="10">
        <v>1000</v>
      </c>
      <c r="C21" t="s">
        <v>69</v>
      </c>
    </row>
    <row r="22" spans="1:3" x14ac:dyDescent="0.35">
      <c r="A22" s="1" t="s">
        <v>68</v>
      </c>
      <c r="B22" s="10">
        <v>1</v>
      </c>
      <c r="C22" t="s">
        <v>70</v>
      </c>
    </row>
    <row r="23" spans="1:3" ht="15.5" customHeight="1" x14ac:dyDescent="0.35">
      <c r="A23" s="1" t="s">
        <v>73</v>
      </c>
      <c r="B23" s="12">
        <v>3</v>
      </c>
      <c r="C23" s="3" t="s">
        <v>77</v>
      </c>
    </row>
    <row r="24" spans="1:3" x14ac:dyDescent="0.35">
      <c r="A24" s="1" t="s">
        <v>40</v>
      </c>
      <c r="B24" s="7">
        <v>100</v>
      </c>
      <c r="C24" s="1" t="s">
        <v>75</v>
      </c>
    </row>
    <row r="25" spans="1:3" x14ac:dyDescent="0.35">
      <c r="A25" s="1" t="s">
        <v>37</v>
      </c>
      <c r="B25" s="7" t="b">
        <v>0</v>
      </c>
      <c r="C25" s="1" t="s">
        <v>50</v>
      </c>
    </row>
    <row r="26" spans="1:3" ht="14" customHeight="1" x14ac:dyDescent="0.35">
      <c r="A26" s="1" t="s">
        <v>43</v>
      </c>
      <c r="B26" s="7" t="b">
        <v>1</v>
      </c>
      <c r="C26" s="1" t="s">
        <v>76</v>
      </c>
    </row>
    <row r="27" spans="1:3" ht="14" customHeight="1" x14ac:dyDescent="0.35">
      <c r="A27" s="1" t="s">
        <v>44</v>
      </c>
      <c r="B27" s="7">
        <v>2050</v>
      </c>
      <c r="C27" s="1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s="1" t="s">
        <v>45</v>
      </c>
      <c r="B28" s="2" t="b">
        <v>1</v>
      </c>
      <c r="C28" s="1" t="s">
        <v>39</v>
      </c>
    </row>
    <row r="29" spans="1:3" x14ac:dyDescent="0.35">
      <c r="A29" s="1" t="s">
        <v>46</v>
      </c>
      <c r="B29" s="2" t="b">
        <v>1</v>
      </c>
      <c r="C29" s="1" t="str">
        <f>IF(B29=FALSE,"profiles for the ACTUAL year but not for the future year (investors see only one year)"," ")</f>
        <v xml:space="preserve"> </v>
      </c>
    </row>
    <row r="30" spans="1:3" x14ac:dyDescent="0.35">
      <c r="A30" s="4" t="s">
        <v>64</v>
      </c>
      <c r="B30" s="11" t="s">
        <v>67</v>
      </c>
      <c r="C30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1" spans="1:3" x14ac:dyDescent="0.35">
      <c r="A31" s="4" t="s">
        <v>51</v>
      </c>
      <c r="B31" s="6" t="b">
        <v>0</v>
      </c>
      <c r="C31" s="1" t="str">
        <f>IF(B31=FALSE,"- &gt; NOT ACTIVE"," Decommission as specified in power plants list")</f>
        <v>- &gt; NOT ACTIVE</v>
      </c>
    </row>
    <row r="32" spans="1:3" x14ac:dyDescent="0.35">
      <c r="A32" s="1" t="s">
        <v>33</v>
      </c>
      <c r="B32" s="6" t="b">
        <v>0</v>
      </c>
      <c r="C32" s="1" t="str">
        <f>IF(B32=FALSE,"- &gt; NOT ACTIVE"," VRES plants are invested according to trends/targets")</f>
        <v>- &gt; NOT ACTIVE</v>
      </c>
    </row>
    <row r="33" spans="1:3" x14ac:dyDescent="0.35">
      <c r="A33" s="4" t="s">
        <v>48</v>
      </c>
      <c r="B33" s="6" t="b">
        <v>1</v>
      </c>
      <c r="C33" s="1" t="str">
        <f>IF(OR(B33=FALSE, B32=FALSE),"- &gt; NOT ACTIVE"," target investments are invested as one power plant instead of many power plants")</f>
        <v>- &gt; NOT ACTIVE</v>
      </c>
    </row>
    <row r="34" spans="1:3" x14ac:dyDescent="0.35">
      <c r="A34" s="1" t="s">
        <v>17</v>
      </c>
      <c r="B34" s="6">
        <v>100000000</v>
      </c>
      <c r="C34" s="1" t="s">
        <v>52</v>
      </c>
    </row>
    <row r="35" spans="1:3" x14ac:dyDescent="0.35">
      <c r="A35" s="4" t="s">
        <v>59</v>
      </c>
      <c r="B35" s="6" t="b">
        <v>1</v>
      </c>
      <c r="C35" t="s">
        <v>60</v>
      </c>
    </row>
    <row r="37" spans="1:3" ht="13.5" customHeight="1" x14ac:dyDescent="0.35"/>
    <row r="38" spans="1:3" ht="13.5" customHeight="1" x14ac:dyDescent="0.35"/>
    <row r="40" spans="1:3" x14ac:dyDescent="0.35">
      <c r="B40" t="s">
        <v>49</v>
      </c>
    </row>
    <row r="41" spans="1:3" x14ac:dyDescent="0.35">
      <c r="B41" t="str">
        <f>IF(AND(B28=FALSE,B29=FALSE),"not implemented ","ok")</f>
        <v>ok</v>
      </c>
    </row>
    <row r="42" spans="1:3" x14ac:dyDescent="0.35">
      <c r="B42" t="str">
        <f>IF(AND(B26=TRUE,B24&gt;0),"PRICES are fixed, no fuel trends are considered","ok")</f>
        <v>PRICES are fixed, no fuel trends are considered</v>
      </c>
    </row>
    <row r="43" spans="1:3" x14ac:dyDescent="0.35">
      <c r="B43" t="str">
        <f>IF(AND(B20=TRUE,B19=FALSE),"DANGER!!!!!","ok")</f>
        <v>ok</v>
      </c>
      <c r="C43" t="s">
        <v>36</v>
      </c>
    </row>
    <row r="44" spans="1:3" x14ac:dyDescent="0.35">
      <c r="B44" t="str">
        <f>IF(AND(B20=FALSE,B19=TRUE),"DANGER","ok")</f>
        <v>ok</v>
      </c>
      <c r="C44" t="s">
        <v>35</v>
      </c>
    </row>
    <row r="45" spans="1:3" x14ac:dyDescent="0.35">
      <c r="B45" t="str">
        <f>IF(AND(B27=TRUE,B26=TRUE),"DANGER","ok")</f>
        <v>ok</v>
      </c>
      <c r="C45" t="s">
        <v>35</v>
      </c>
    </row>
    <row r="46" spans="1:3" x14ac:dyDescent="0.35">
      <c r="B46" t="str">
        <f>IF(B9&gt;B23,"DANGER","ok")</f>
        <v>ok</v>
      </c>
      <c r="C46" t="s">
        <v>42</v>
      </c>
    </row>
  </sheetData>
  <conditionalFormatting sqref="B41:B46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2023-04-03T20:32:10Z</dcterms:modified>
</cp:coreProperties>
</file>