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7A439EC-A948-499C-80B7-9DF486846175}" xr6:coauthVersionLast="47" xr6:coauthVersionMax="47" xr10:uidLastSave="{00000000-0000-0000-0000-000000000000}"/>
  <bookViews>
    <workbookView xWindow="-29115" yWindow="17145" windowWidth="29040" windowHeight="17640" activeTab="1" xr2:uid="{0615D95F-70E0-4B73-ABCC-D3A4B52943C0}"/>
  </bookViews>
  <sheets>
    <sheet name="Import Priorities" sheetId="2" r:id="rId1"/>
    <sheet name="Coupling Parameter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C11" i="1"/>
  <c r="B5" i="1"/>
  <c r="C5" i="1" s="1"/>
  <c r="B45" i="1"/>
  <c r="C10" i="1"/>
  <c r="C18" i="1"/>
  <c r="C8" i="1"/>
  <c r="C9" i="1"/>
  <c r="B50" i="1"/>
  <c r="C30" i="1"/>
  <c r="C21" i="1"/>
  <c r="C28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<sst xmlns="http://schemas.openxmlformats.org/spreadsheetml/2006/main" count="108" uniqueCount="105">
  <si>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</si>
  <si>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</si>
  <si>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</si>
  <si>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</si>
  <si>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</si>
  <si>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</si>
  <si>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</si>
  <si>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</si>
  <si>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</si>
  <si>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</si>
  <si>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</si>
  <si>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</si>
  <si>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</si>
  <si>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</si>
  <si>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</si>
  <si>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</si>
  <si>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</si>
  <si>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</si>
  <si>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</si>
  <si>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</si>
  <si>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</si>
  <si>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</si>
  <si>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</si>
  <si>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</si>
  <si>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</si>
  <si>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</si>
  <si>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</si>
  <si>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</si>
  <si>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</si>
  <si>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</si>
  <si>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</si>
  <si>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</si>
  <si>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</si>
  <si>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</si>
  <si>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</si>
  <si>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</si>
  <si>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</si>
  <si>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</si>
  <si>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</si>
  <si>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</si>
  <si>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</si>
  <si>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</si>
  <si>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</si>
  <si>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</si>
  <si>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</si>
  <si>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</si>
  <si>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</si>
  <si>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</si>
  <si>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</si>
  <si>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</si>
  <si>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</si>
  <si>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</si>
  <si>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</si>
  <si>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</si>
  <si>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</si>
  <si>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</si>
  <si>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</si>
  <si>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</si>
  <si>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</si>
  <si>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</si>
  <si>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</si>
  <si>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</si>
  <si>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</si>
  <si>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</si>
  <si>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</si>
  <si>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</si>
  <si>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</si>
  <si>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</si>
  <si>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</si>
  <si>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</si>
  <si>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</si>
  <si>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</si>
  <si>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</si>
  <si>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</si>
  <si>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</si>
  <si>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</si>
  <si>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</si>
  <si>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</si>
  <si>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</si>
  <si>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</si>
  <si>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</si>
  <si>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</si>
  <si>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</si>
  <si>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</si>
  <si>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</si>
  <si>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</si>
  <si>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</si>
  <si>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</si>
  <si>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</si>
  <si>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</si>
  <si>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</si>
  <si>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</si>
  <si>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</si>
  <si>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</si>
  <si>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</si>
  <si>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</si>
  <si>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</si>
  <si>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</si>
  <si>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</si>
  <si>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</si>
  <si>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</si>
  <si>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 xml:space="preserve">based on past </t>
  </si>
  <si>
    <t>don’t modify values in gray</t>
  </si>
  <si>
    <t>options CRM</t>
  </si>
  <si>
    <t>.Should be between 0 and 3. If this is 3 then the initialization loop should not be executed, if it is 0 then it the initialization loop is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</si>
</sst>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7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zoomScaleNormal="100" workbookViewId="0">
      <selection activeCell="C14" sqref="C14"/>
    </sheetView>
  </sheetViews>
  <sheetFormatPr defaultRowHeight="15" x14ac:dyDescent="0.25"/>
  <cols>
    <col min="1" max="1" width="48.5703125" customWidth="1"/>
    <col min="2" max="2" width="38.5703125" style="11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62</v>
      </c>
      <c r="B2" s="4" t="b">
        <v>1</v>
      </c>
      <c r="C2" t="s">
        <v>65</v>
      </c>
    </row>
    <row r="3" spans="1:3" x14ac:dyDescent="0.25">
      <c r="A3" t="s">
        <v>0</v>
      </c>
      <c r="B3" s="4">
        <v>2050</v>
      </c>
    </row>
    <row r="4" spans="1:3" x14ac:dyDescent="0.25">
      <c r="A4" t="s">
        <v>1</v>
      </c>
      <c r="B4" s="4">
        <v>2080</v>
      </c>
    </row>
    <row r="5" spans="1:3" x14ac:dyDescent="0.25">
      <c r="A5" t="s">
        <v>48</v>
      </c>
      <c r="B5" s="5">
        <f>B3</f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25">
      <c r="A6" t="s">
        <v>83</v>
      </c>
      <c r="B6" s="6" t="s">
        <v>97</v>
      </c>
    </row>
    <row r="7" spans="1:3" x14ac:dyDescent="0.25">
      <c r="A7" t="s">
        <v>95</v>
      </c>
      <c r="B7" s="6" t="b">
        <v>0</v>
      </c>
      <c r="C7" t="s">
        <v>101</v>
      </c>
    </row>
    <row r="8" spans="1:3" x14ac:dyDescent="0.25">
      <c r="A8" t="s">
        <v>80</v>
      </c>
      <c r="B8" s="6" t="b">
        <v>0</v>
      </c>
      <c r="C8" t="str">
        <f>IF(B8=FALSE,"DE don’t have more than one load, demand changes every year","demand same as representative year")</f>
        <v>DE don’t have more than one load, demand changes every year</v>
      </c>
    </row>
    <row r="9" spans="1:3" x14ac:dyDescent="0.25">
      <c r="A9" t="s">
        <v>81</v>
      </c>
      <c r="B9" s="6" t="b">
        <v>0</v>
      </c>
      <c r="C9" t="str">
        <f>IF(B9=FALSE,"profiles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0" spans="1:3" x14ac:dyDescent="0.25">
      <c r="A10" t="s">
        <v>79</v>
      </c>
      <c r="B10" s="6">
        <v>2004</v>
      </c>
      <c r="C10" t="str">
        <f xml:space="preserve"> IF(AND(B8=FALSE,B9=FALSE),"NOTSET","if NOTSET then future year considers look ahead. Otherwise it considers this future year")</f>
        <v>NOTSET</v>
      </c>
    </row>
    <row r="11" spans="1:3" x14ac:dyDescent="0.25">
      <c r="A11" t="s">
        <v>82</v>
      </c>
      <c r="B11" s="6" t="b">
        <v>0</v>
      </c>
      <c r="C11" t="str">
        <f>IF(AND(B11=TRUE,OR(B8&lt;&gt;TRUE,B9&lt;&gt;TRUE)),"demand and profiles must be fix!!!!!!!!!!","- &gt; NOT ACTIVE")</f>
        <v>- &gt; NOT ACTIVE</v>
      </c>
    </row>
    <row r="12" spans="1:3" x14ac:dyDescent="0.25">
      <c r="A12" t="s">
        <v>52</v>
      </c>
      <c r="B12" s="6">
        <v>3</v>
      </c>
      <c r="C12" t="s">
        <v>104</v>
      </c>
    </row>
    <row r="13" spans="1:3" x14ac:dyDescent="0.25">
      <c r="A13" t="s">
        <v>53</v>
      </c>
      <c r="B13" s="7" t="b">
        <v>1</v>
      </c>
      <c r="C13" t="s">
        <v>51</v>
      </c>
    </row>
    <row r="14" spans="1:3" x14ac:dyDescent="0.25">
      <c r="A14" s="1" t="s">
        <v>17</v>
      </c>
      <c r="B14" s="7">
        <v>4</v>
      </c>
      <c r="C14" t="s">
        <v>22</v>
      </c>
    </row>
    <row r="15" spans="1:3" x14ac:dyDescent="0.25">
      <c r="A15" t="s">
        <v>2</v>
      </c>
      <c r="B15" s="7">
        <v>4</v>
      </c>
      <c r="C15" t="s">
        <v>18</v>
      </c>
    </row>
    <row r="16" spans="1:3" x14ac:dyDescent="0.25">
      <c r="A16" t="s">
        <v>16</v>
      </c>
      <c r="B16" s="7">
        <v>4</v>
      </c>
      <c r="C16" t="s">
        <v>68</v>
      </c>
    </row>
    <row r="17" spans="1:4" x14ac:dyDescent="0.25">
      <c r="A17" t="s">
        <v>21</v>
      </c>
      <c r="B17" s="7" t="s">
        <v>85</v>
      </c>
      <c r="C17" t="s">
        <v>84</v>
      </c>
      <c r="D17" s="3" t="s">
        <v>86</v>
      </c>
    </row>
    <row r="18" spans="1:4" ht="20.65" customHeight="1" x14ac:dyDescent="0.25">
      <c r="A18" t="s">
        <v>26</v>
      </c>
      <c r="B18" s="7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7" t="b">
        <v>1</v>
      </c>
      <c r="C19" t="s">
        <v>38</v>
      </c>
    </row>
    <row r="20" spans="1:4" x14ac:dyDescent="0.25">
      <c r="A20" t="s">
        <v>27</v>
      </c>
      <c r="B20" s="8" t="b">
        <v>0</v>
      </c>
      <c r="C20" t="s">
        <v>29</v>
      </c>
    </row>
    <row r="21" spans="1:4" ht="16.5" customHeight="1" x14ac:dyDescent="0.25">
      <c r="A21" t="s">
        <v>60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61</v>
      </c>
      <c r="B22" s="8">
        <v>1000</v>
      </c>
      <c r="C22" t="s">
        <v>58</v>
      </c>
    </row>
    <row r="23" spans="1:4" x14ac:dyDescent="0.25">
      <c r="A23" t="s">
        <v>57</v>
      </c>
      <c r="B23" s="8">
        <v>1</v>
      </c>
      <c r="C23" t="s">
        <v>59</v>
      </c>
    </row>
    <row r="24" spans="1:4" ht="15.4" customHeight="1" x14ac:dyDescent="0.25">
      <c r="A24" t="s">
        <v>66</v>
      </c>
      <c r="B24" s="9">
        <v>1</v>
      </c>
      <c r="C24" s="1" t="s">
        <v>87</v>
      </c>
    </row>
    <row r="25" spans="1:4" x14ac:dyDescent="0.25">
      <c r="A25" t="s">
        <v>34</v>
      </c>
      <c r="B25" s="9">
        <v>100</v>
      </c>
      <c r="C25" t="s">
        <v>63</v>
      </c>
    </row>
    <row r="26" spans="1:4" x14ac:dyDescent="0.25">
      <c r="A26" t="s">
        <v>32</v>
      </c>
      <c r="B26" s="9" t="b">
        <v>0</v>
      </c>
      <c r="C26" t="s">
        <v>41</v>
      </c>
    </row>
    <row r="27" spans="1:4" ht="13.9" customHeight="1" x14ac:dyDescent="0.25">
      <c r="A27" t="s">
        <v>36</v>
      </c>
      <c r="B27" s="9" t="b">
        <v>1</v>
      </c>
      <c r="C27" t="s">
        <v>64</v>
      </c>
    </row>
    <row r="28" spans="1:4" ht="13.9" customHeight="1" x14ac:dyDescent="0.25">
      <c r="A28" t="s">
        <v>37</v>
      </c>
      <c r="B28" s="9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78</v>
      </c>
      <c r="B29" s="9" t="s">
        <v>92</v>
      </c>
      <c r="C29" t="s">
        <v>88</v>
      </c>
      <c r="D29" t="s">
        <v>89</v>
      </c>
    </row>
    <row r="30" spans="1:4" x14ac:dyDescent="0.25">
      <c r="A30" t="s">
        <v>54</v>
      </c>
      <c r="B30" s="9" t="s">
        <v>56</v>
      </c>
      <c r="C30" t="str">
        <f>IF(B9=TRUE,"- &gt; NOT ACTIVE. Only active when profiles are not fixed and demand is fixed","defines order of weather years")</f>
        <v>defines order of weather years</v>
      </c>
    </row>
    <row r="31" spans="1:4" x14ac:dyDescent="0.25">
      <c r="A31" t="s">
        <v>90</v>
      </c>
      <c r="B31" s="9" t="s">
        <v>91</v>
      </c>
    </row>
    <row r="32" spans="1:4" x14ac:dyDescent="0.25">
      <c r="A32" t="s">
        <v>42</v>
      </c>
      <c r="B32" s="10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10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10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10">
        <v>1000000000</v>
      </c>
      <c r="C35" t="s">
        <v>43</v>
      </c>
    </row>
    <row r="36" spans="1:3" ht="13.5" customHeight="1" x14ac:dyDescent="0.25">
      <c r="A36" t="s">
        <v>49</v>
      </c>
      <c r="B36" s="10" t="b">
        <v>1</v>
      </c>
      <c r="C36" t="s">
        <v>50</v>
      </c>
    </row>
    <row r="37" spans="1:3" ht="13.5" customHeight="1" x14ac:dyDescent="0.25">
      <c r="A37" t="s">
        <v>67</v>
      </c>
      <c r="B37" s="6" t="s">
        <v>72</v>
      </c>
      <c r="C37" t="s">
        <v>76</v>
      </c>
    </row>
    <row r="38" spans="1:3" x14ac:dyDescent="0.25">
      <c r="A38" t="s">
        <v>70</v>
      </c>
      <c r="B38" s="6" t="s">
        <v>72</v>
      </c>
      <c r="C38" t="s">
        <v>77</v>
      </c>
    </row>
    <row r="39" spans="1:3" x14ac:dyDescent="0.25">
      <c r="A39" t="s">
        <v>69</v>
      </c>
      <c r="B39" s="6">
        <v>2</v>
      </c>
      <c r="C39" t="s">
        <v>74</v>
      </c>
    </row>
    <row r="40" spans="1:3" x14ac:dyDescent="0.25">
      <c r="A40" t="s">
        <v>73</v>
      </c>
      <c r="B40" s="6" t="b">
        <v>1</v>
      </c>
      <c r="C40" t="s">
        <v>75</v>
      </c>
    </row>
    <row r="41" spans="1:3" x14ac:dyDescent="0.25">
      <c r="A41" t="s">
        <v>3</v>
      </c>
      <c r="B41" s="12">
        <v>0</v>
      </c>
      <c r="C41" t="s">
        <v>102</v>
      </c>
    </row>
    <row r="42" spans="1:3" x14ac:dyDescent="0.25">
      <c r="A42" t="s">
        <v>12</v>
      </c>
      <c r="B42" s="12">
        <v>-1</v>
      </c>
      <c r="C42" t="s">
        <v>19</v>
      </c>
    </row>
    <row r="43" spans="1:3" x14ac:dyDescent="0.25">
      <c r="A43" t="s">
        <v>93</v>
      </c>
      <c r="B43" s="12" t="b">
        <v>0</v>
      </c>
      <c r="C43" t="s">
        <v>94</v>
      </c>
    </row>
    <row r="45" spans="1:3" x14ac:dyDescent="0.25">
      <c r="B45" s="11" t="str">
        <f>IF(OR(AND(B9=TRUE,B8=FALSE),AND(B9=FALSE,B8=TRUE)),"demand must be correlated with weather year","ok")</f>
        <v>ok</v>
      </c>
    </row>
    <row r="46" spans="1:3" x14ac:dyDescent="0.25">
      <c r="A46" t="s">
        <v>40</v>
      </c>
      <c r="B46" s="11" t="str">
        <f>IF(AND(B27=TRUE,B25&gt;0),"PRICES are fixed, no fuel trends are considered","ok")</f>
        <v>PRICES are fixed, no fuel trends are considered</v>
      </c>
    </row>
    <row r="47" spans="1:3" x14ac:dyDescent="0.25">
      <c r="B47" s="11" t="str">
        <f>IF(AND(B21=TRUE,B20=FALSE),"DANGER!!!!!","ok")</f>
        <v>ok</v>
      </c>
      <c r="C47" t="s">
        <v>31</v>
      </c>
    </row>
    <row r="48" spans="1:3" x14ac:dyDescent="0.25">
      <c r="B48" s="11" t="str">
        <f>IF(AND(B21=FALSE,B20=TRUE),"DANGER","ok")</f>
        <v>ok</v>
      </c>
      <c r="C48" t="s">
        <v>30</v>
      </c>
    </row>
    <row r="49" spans="2:3" x14ac:dyDescent="0.25">
      <c r="B49" s="11" t="str">
        <f>IF(AND(B28=TRUE,B27=TRUE),"DANGER","ok")</f>
        <v>ok</v>
      </c>
      <c r="C49" t="s">
        <v>30</v>
      </c>
    </row>
    <row r="50" spans="2:3" x14ac:dyDescent="0.25">
      <c r="B50" s="11" t="str">
        <f>IF(AND(B38&lt;&gt;"NOTSET",B37&lt;&gt;"NOTSET"),"Either NPV or IRR","ok")</f>
        <v>ok</v>
      </c>
      <c r="C50" t="s">
        <v>71</v>
      </c>
    </row>
  </sheetData>
  <conditionalFormatting sqref="B2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C299EA-81C2-457F-806D-99C3305DA382}">
          <x14:formula1>
            <xm:f>Sheet1!$A$2:$A$4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A10"/>
  <sheetViews>
    <sheetView workbookViewId="0">
      <selection activeCell="A9" sqref="A9:A10"/>
    </sheetView>
  </sheetViews>
  <sheetFormatPr defaultRowHeight="15" x14ac:dyDescent="0.25"/>
  <sheetData>
    <row r="1" spans="1:1" x14ac:dyDescent="0.25">
      <c r="A1" t="s">
        <v>103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2024-02-24T16:50:19Z</dcterms:modified>
</cp:coreProperties>
</file>