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96E3932-AAF5-4617-B1E2-AFD79481907D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13" i="1"/>
  <c r="B50" i="1"/>
  <c r="C16" i="1"/>
  <c r="B12" i="1"/>
  <c r="C12" i="1" s="1"/>
  <c r="B49" i="1"/>
  <c r="C20" i="1"/>
  <c r="C14" i="1"/>
  <c r="C15" i="1"/>
  <c r="B54" i="1"/>
  <c r="C23" i="1"/>
  <c r="C30" i="1"/>
  <c r="C35" i="1"/>
  <c r="C37" i="1"/>
  <c r="C36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3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<sst xmlns="http://schemas.openxmlformats.org/spreadsheetml/2006/main" count="125" uniqueCount="118">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</sst>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2" fillId="8" borderId="0" xfId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3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zoomScale="145" zoomScaleNormal="145" workbookViewId="0">
      <selection activeCell="C3" sqref="C3"/>
    </sheetView>
  </sheetViews>
  <sheetFormatPr defaultRowHeight="15" x14ac:dyDescent="0.25"/>
  <cols>
    <col min="1" max="1" width="48.5703125" customWidth="1"/>
    <col min="2" max="2" width="38.5703125" style="8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2055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1</v>
      </c>
      <c r="C5" t="s">
        <v>102</v>
      </c>
    </row>
    <row r="6" spans="1:4" x14ac:dyDescent="0.25">
      <c r="A6" t="s">
        <v>116</v>
      </c>
      <c r="B6" s="8" t="s">
        <v>69</v>
      </c>
      <c r="C6" s="8" t="s">
        <v>69</v>
      </c>
    </row>
    <row r="7" spans="1:4" x14ac:dyDescent="0.25">
      <c r="A7" t="s">
        <v>117</v>
      </c>
      <c r="B7" s="8" t="b">
        <v>1</v>
      </c>
      <c r="C7" s="8"/>
    </row>
    <row r="8" spans="1:4" x14ac:dyDescent="0.25">
      <c r="A8" t="s">
        <v>51</v>
      </c>
      <c r="B8" s="13" t="b">
        <v>1</v>
      </c>
      <c r="C8" t="s">
        <v>49</v>
      </c>
    </row>
    <row r="9" spans="1:4" x14ac:dyDescent="0.25">
      <c r="A9" t="s">
        <v>2</v>
      </c>
      <c r="B9" s="13">
        <v>4</v>
      </c>
      <c r="C9" t="s">
        <v>18</v>
      </c>
    </row>
    <row r="10" spans="1:4" x14ac:dyDescent="0.25">
      <c r="A10" t="s">
        <v>50</v>
      </c>
      <c r="B10" s="13">
        <v>0</v>
      </c>
      <c r="C10" t="s">
        <v>99</v>
      </c>
    </row>
    <row r="11" spans="1:4" x14ac:dyDescent="0.25">
      <c r="A11" t="s">
        <v>115</v>
      </c>
      <c r="B11" s="13">
        <v>0.2</v>
      </c>
    </row>
    <row r="12" spans="1:4" x14ac:dyDescent="0.25">
      <c r="A12" t="s">
        <v>48</v>
      </c>
      <c r="B12" s="4">
        <f>B2</f>
        <v>2050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</row>
    <row r="13" spans="1:4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D13">
        <v>2004</v>
      </c>
    </row>
    <row r="14" spans="1:4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</row>
    <row r="15" spans="1:4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6" spans="1:4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</row>
    <row r="17" spans="1:4" x14ac:dyDescent="0.25">
      <c r="A17" s="1" t="s">
        <v>17</v>
      </c>
      <c r="B17" s="13">
        <v>4</v>
      </c>
      <c r="C17" t="s">
        <v>22</v>
      </c>
    </row>
    <row r="18" spans="1:4" x14ac:dyDescent="0.25">
      <c r="A18" t="s">
        <v>16</v>
      </c>
      <c r="B18" s="13">
        <v>4</v>
      </c>
      <c r="C18" t="s">
        <v>65</v>
      </c>
    </row>
    <row r="19" spans="1:4" x14ac:dyDescent="0.25">
      <c r="A19" t="s">
        <v>21</v>
      </c>
      <c r="B19" s="13" t="s">
        <v>82</v>
      </c>
      <c r="C19" t="s">
        <v>81</v>
      </c>
      <c r="D19" s="3" t="s">
        <v>83</v>
      </c>
    </row>
    <row r="20" spans="1:4" ht="20.65" customHeight="1" x14ac:dyDescent="0.25">
      <c r="A20" t="s">
        <v>26</v>
      </c>
      <c r="B20" s="13" t="b">
        <v>1</v>
      </c>
      <c r="C20" t="str">
        <f>IF(B20=TRUE,"the npv is calculated with the annuity","the npv is calculated with the restpayment _ &gt;don’t use this")</f>
        <v>the npv is calculated with the annuity</v>
      </c>
    </row>
    <row r="21" spans="1:4" x14ac:dyDescent="0.25">
      <c r="A21" t="s">
        <v>35</v>
      </c>
      <c r="B21" s="13" t="b">
        <v>1</v>
      </c>
      <c r="C21" t="s">
        <v>38</v>
      </c>
    </row>
    <row r="22" spans="1:4" x14ac:dyDescent="0.25">
      <c r="A22" t="s">
        <v>27</v>
      </c>
      <c r="B22" s="12" t="b">
        <v>1</v>
      </c>
      <c r="C22" t="s">
        <v>29</v>
      </c>
    </row>
    <row r="23" spans="1:4" ht="16.5" customHeight="1" x14ac:dyDescent="0.25">
      <c r="A23" t="s">
        <v>57</v>
      </c>
      <c r="B23" s="13" t="b">
        <v>0</v>
      </c>
      <c r="C23" t="str">
        <f>IF(B23=TRUE," capacity of the candidate power plants is considered for the FUTURE testing","dummy capacity for the FUTURE testing")</f>
        <v>dummy capacity for the FUTURE testing</v>
      </c>
    </row>
    <row r="24" spans="1:4" ht="16.5" customHeight="1" x14ac:dyDescent="0.25">
      <c r="A24" t="s">
        <v>58</v>
      </c>
      <c r="B24" s="13">
        <v>1000</v>
      </c>
      <c r="C24" t="s">
        <v>55</v>
      </c>
    </row>
    <row r="25" spans="1:4" x14ac:dyDescent="0.25">
      <c r="A25" t="s">
        <v>54</v>
      </c>
      <c r="B25" s="13">
        <v>1</v>
      </c>
      <c r="C25" t="s">
        <v>56</v>
      </c>
    </row>
    <row r="26" spans="1:4" ht="15.4" customHeight="1" x14ac:dyDescent="0.25">
      <c r="A26" t="s">
        <v>63</v>
      </c>
      <c r="B26" s="6">
        <v>1</v>
      </c>
      <c r="C26" s="1" t="s">
        <v>84</v>
      </c>
    </row>
    <row r="27" spans="1:4" x14ac:dyDescent="0.25">
      <c r="A27" t="s">
        <v>34</v>
      </c>
      <c r="B27" s="6">
        <v>100</v>
      </c>
      <c r="C27" t="s">
        <v>60</v>
      </c>
    </row>
    <row r="28" spans="1:4" x14ac:dyDescent="0.25">
      <c r="A28" t="s">
        <v>32</v>
      </c>
      <c r="B28" s="6" t="b">
        <v>0</v>
      </c>
      <c r="C28" t="s">
        <v>41</v>
      </c>
    </row>
    <row r="29" spans="1:4" ht="13.9" customHeight="1" x14ac:dyDescent="0.25">
      <c r="A29" t="s">
        <v>36</v>
      </c>
      <c r="B29" s="6" t="b">
        <v>1</v>
      </c>
      <c r="C29" t="s">
        <v>61</v>
      </c>
    </row>
    <row r="30" spans="1:4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fixed prices for investment</v>
      </c>
    </row>
    <row r="31" spans="1:4" x14ac:dyDescent="0.25">
      <c r="A31" t="s">
        <v>75</v>
      </c>
      <c r="B31" s="10" t="s">
        <v>113</v>
      </c>
      <c r="C31" t="s">
        <v>85</v>
      </c>
      <c r="D31" t="s">
        <v>86</v>
      </c>
    </row>
    <row r="32" spans="1:4" x14ac:dyDescent="0.25">
      <c r="A32" t="s">
        <v>52</v>
      </c>
      <c r="B32" s="10" t="s">
        <v>103</v>
      </c>
      <c r="C32" t="str">
        <f>IF(B15=TRUE,"- &gt; NOT ACTIVE. Only active when profiles are not fixed and demand is fixed","defines sequence of weather years")</f>
        <v>defines sequence of weather years</v>
      </c>
    </row>
    <row r="33" spans="1:3" x14ac:dyDescent="0.25">
      <c r="A33" t="s">
        <v>87</v>
      </c>
      <c r="B33" s="6" t="s">
        <v>88</v>
      </c>
    </row>
    <row r="34" spans="1:3" x14ac:dyDescent="0.25">
      <c r="A34" t="s">
        <v>59</v>
      </c>
      <c r="B34" s="4" t="b">
        <v>1</v>
      </c>
      <c r="C34" t="s">
        <v>62</v>
      </c>
    </row>
    <row r="35" spans="1:3" x14ac:dyDescent="0.25">
      <c r="A35" t="s">
        <v>42</v>
      </c>
      <c r="B35" s="7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28</v>
      </c>
      <c r="B36" s="7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39</v>
      </c>
      <c r="B37" s="7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15</v>
      </c>
      <c r="B38" s="7">
        <v>1000000000</v>
      </c>
      <c r="C38" t="s">
        <v>43</v>
      </c>
    </row>
    <row r="39" spans="1:3" ht="13.5" customHeight="1" x14ac:dyDescent="0.25">
      <c r="A39" t="s">
        <v>64</v>
      </c>
      <c r="B39" s="5" t="s">
        <v>69</v>
      </c>
      <c r="C39" t="s">
        <v>73</v>
      </c>
    </row>
    <row r="40" spans="1:3" x14ac:dyDescent="0.25">
      <c r="A40" t="s">
        <v>67</v>
      </c>
      <c r="B40" s="5" t="s">
        <v>69</v>
      </c>
      <c r="C40" t="s">
        <v>74</v>
      </c>
    </row>
    <row r="41" spans="1:3" x14ac:dyDescent="0.25">
      <c r="A41" t="s">
        <v>66</v>
      </c>
      <c r="B41" s="5">
        <v>2</v>
      </c>
      <c r="C41" t="s">
        <v>71</v>
      </c>
    </row>
    <row r="42" spans="1:3" x14ac:dyDescent="0.25">
      <c r="A42" t="s">
        <v>70</v>
      </c>
      <c r="B42" s="5" t="b">
        <v>1</v>
      </c>
      <c r="C42" t="s">
        <v>72</v>
      </c>
    </row>
    <row r="43" spans="1:3" x14ac:dyDescent="0.25">
      <c r="A43" t="s">
        <v>3</v>
      </c>
      <c r="B43" s="9">
        <v>0</v>
      </c>
      <c r="C43" t="s">
        <v>97</v>
      </c>
    </row>
    <row r="44" spans="1:3" x14ac:dyDescent="0.25">
      <c r="A44" t="s">
        <v>12</v>
      </c>
      <c r="B44" s="9">
        <v>-1</v>
      </c>
      <c r="C44" t="s">
        <v>19</v>
      </c>
    </row>
    <row r="45" spans="1:3" x14ac:dyDescent="0.25">
      <c r="A45" t="s">
        <v>89</v>
      </c>
      <c r="B45" s="9" t="b">
        <v>0</v>
      </c>
      <c r="C45" t="s">
        <v>90</v>
      </c>
    </row>
    <row r="49" spans="1:3" x14ac:dyDescent="0.25">
      <c r="B49" s="8" t="str">
        <f>IF(OR(AND(B15=TRUE,B14=FALSE),AND(B15=FALSE,B14=TRUE)),"demand must be correlated with weather year","ok")</f>
        <v>ok</v>
      </c>
    </row>
    <row r="50" spans="1:3" x14ac:dyDescent="0.25">
      <c r="A50" t="s">
        <v>40</v>
      </c>
      <c r="B50" s="8" t="str">
        <f>IF(AND(B29=TRUE,B27&gt;0),"PRICES are fixed, no fuel trends are considered","ok")</f>
        <v>PRICES are fixed, no fuel trends are considered</v>
      </c>
    </row>
    <row r="51" spans="1:3" x14ac:dyDescent="0.25">
      <c r="B51" s="8" t="str">
        <f>IF(AND(B23=TRUE,B22=FALSE),"DANGER!!!!!","ok")</f>
        <v>ok</v>
      </c>
      <c r="C51" t="s">
        <v>31</v>
      </c>
    </row>
    <row r="52" spans="1:3" x14ac:dyDescent="0.25">
      <c r="B52" s="8" t="str">
        <f>IF(AND(B23=FALSE,B22=TRUE),"DANGER","ok")</f>
        <v>DANGER</v>
      </c>
      <c r="C52" t="s">
        <v>30</v>
      </c>
    </row>
    <row r="53" spans="1:3" x14ac:dyDescent="0.25">
      <c r="B53" s="8" t="str">
        <f>IF(AND(B30=TRUE,B29=TRUE),"DANGER","ok")</f>
        <v>ok</v>
      </c>
      <c r="C53" t="s">
        <v>30</v>
      </c>
    </row>
    <row r="54" spans="1:3" x14ac:dyDescent="0.25">
      <c r="B54" s="8" t="str">
        <f>IF(AND(B40&lt;&gt;"NOTSET",B39&lt;&gt;"NOTSET"),"Either NPV or IRR","ok")</f>
        <v>ok</v>
      </c>
      <c r="C54" t="s">
        <v>68</v>
      </c>
    </row>
  </sheetData>
  <conditionalFormatting sqref="B34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B5:B7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B32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B31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1" t="s">
        <v>103</v>
      </c>
    </row>
    <row r="2" spans="1:7" x14ac:dyDescent="0.25">
      <c r="A2" t="s">
        <v>92</v>
      </c>
      <c r="B2" t="b">
        <v>0</v>
      </c>
      <c r="D2" s="11" t="s">
        <v>104</v>
      </c>
      <c r="G2" t="s">
        <v>113</v>
      </c>
    </row>
    <row r="3" spans="1:7" x14ac:dyDescent="0.25">
      <c r="A3" t="s">
        <v>93</v>
      </c>
      <c r="D3" s="11" t="s">
        <v>105</v>
      </c>
      <c r="G3" t="s">
        <v>114</v>
      </c>
    </row>
    <row r="4" spans="1:7" x14ac:dyDescent="0.25">
      <c r="A4" t="s">
        <v>94</v>
      </c>
      <c r="D4" s="11" t="s">
        <v>106</v>
      </c>
    </row>
    <row r="5" spans="1:7" x14ac:dyDescent="0.25">
      <c r="A5" t="s">
        <v>96</v>
      </c>
      <c r="D5" s="11" t="s">
        <v>107</v>
      </c>
    </row>
    <row r="6" spans="1:7" x14ac:dyDescent="0.25">
      <c r="A6" t="s">
        <v>100</v>
      </c>
      <c r="D6" s="11" t="s">
        <v>108</v>
      </c>
    </row>
    <row r="7" spans="1:7" x14ac:dyDescent="0.25">
      <c r="D7" s="11" t="s">
        <v>109</v>
      </c>
    </row>
    <row r="8" spans="1:7" x14ac:dyDescent="0.25">
      <c r="D8" s="11" t="s">
        <v>110</v>
      </c>
    </row>
    <row r="9" spans="1:7" x14ac:dyDescent="0.25">
      <c r="A9" t="s">
        <v>95</v>
      </c>
      <c r="D9" s="11" t="s">
        <v>111</v>
      </c>
    </row>
    <row r="10" spans="1:7" x14ac:dyDescent="0.25">
      <c r="D10" s="11" t="s">
        <v>112</v>
      </c>
    </row>
    <row r="11" spans="1:7" x14ac:dyDescent="0.25">
      <c r="D11" s="11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2024-06-17T12:03:53Z</dcterms:modified>
</cp:coreProperties>
</file>