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D2CC044-1513-4D88-B8D8-CCE2818FC7EB}" xr6:coauthVersionLast="47" xr6:coauthVersionMax="47" xr10:uidLastSave="{00000000-0000-0000-0000-000000000000}"/>
  <bookViews>
    <workbookView xWindow="28680" yWindow="-16515" windowWidth="29040" windowHeight="15840" tabRatio="998" activeTab="7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7" l="1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J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<sst xmlns="http://schemas.openxmlformats.org/spreadsheetml/2006/main" count="1082" uniqueCount="481">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</sst>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J31" sqref="J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100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0</v>
      </c>
      <c r="D2" s="11">
        <v>0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/>
      <c r="P2" s="11" t="b">
        <v>1</v>
      </c>
      <c r="Q2" s="11">
        <v>1</v>
      </c>
      <c r="R2" s="11">
        <v>1</v>
      </c>
      <c r="S2" s="11">
        <f t="shared" ref="S2:S39" si="0">D2+C2</f>
        <v>0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0</v>
      </c>
      <c r="D3" s="11">
        <v>0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/>
      <c r="P3" s="11" t="b">
        <v>1</v>
      </c>
      <c r="Q3" s="11">
        <v>1</v>
      </c>
      <c r="R3" s="11">
        <v>1</v>
      </c>
      <c r="S3">
        <f t="shared" ref="S3:S21" si="2">D3+C3</f>
        <v>0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0</v>
      </c>
      <c r="D4" s="11">
        <v>0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P4" s="11" t="b">
        <v>1</v>
      </c>
      <c r="Q4" s="11">
        <v>0</v>
      </c>
      <c r="R4" s="11">
        <v>0</v>
      </c>
      <c r="S4">
        <f t="shared" si="2"/>
        <v>0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0</v>
      </c>
      <c r="D5" s="11">
        <v>0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P5" s="11" t="b">
        <v>1</v>
      </c>
      <c r="Q5" s="11">
        <v>1</v>
      </c>
      <c r="R5" s="11">
        <v>1</v>
      </c>
      <c r="S5">
        <f t="shared" si="2"/>
        <v>0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0</v>
      </c>
      <c r="D6" s="11">
        <v>0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/>
      <c r="P6" s="11" t="b">
        <v>1</v>
      </c>
      <c r="Q6" s="11">
        <v>0</v>
      </c>
      <c r="R6" s="11">
        <v>0</v>
      </c>
      <c r="S6">
        <f t="shared" si="2"/>
        <v>0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0</v>
      </c>
      <c r="D7" s="11">
        <v>0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/>
      <c r="P7" s="11" t="b">
        <v>1</v>
      </c>
      <c r="Q7" s="11">
        <v>0</v>
      </c>
      <c r="R7" s="11">
        <v>0</v>
      </c>
      <c r="S7">
        <f t="shared" si="2"/>
        <v>0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0</v>
      </c>
      <c r="D8" s="11">
        <v>0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/>
      <c r="P8" s="11" t="b">
        <v>1</v>
      </c>
      <c r="Q8" s="11">
        <v>1</v>
      </c>
      <c r="R8" s="11">
        <v>1</v>
      </c>
      <c r="S8">
        <f t="shared" si="2"/>
        <v>0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11">
        <v>0</v>
      </c>
      <c r="D9" s="11">
        <v>0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/>
      <c r="P9" s="31" t="b">
        <v>0</v>
      </c>
      <c r="Q9" s="31">
        <v>1</v>
      </c>
      <c r="R9" s="31">
        <v>1</v>
      </c>
      <c r="S9">
        <f t="shared" si="2"/>
        <v>0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11">
        <v>0</v>
      </c>
      <c r="D10" s="11">
        <v>0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/>
      <c r="P10" s="31" t="b">
        <v>0</v>
      </c>
      <c r="Q10" s="31">
        <v>1</v>
      </c>
      <c r="R10" s="31">
        <v>1</v>
      </c>
      <c r="S10">
        <f t="shared" si="2"/>
        <v>0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0</v>
      </c>
      <c r="D11" s="11">
        <v>0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/>
      <c r="P11" s="11" t="b">
        <v>1</v>
      </c>
      <c r="Q11" s="11">
        <v>1</v>
      </c>
      <c r="R11" s="11">
        <v>1</v>
      </c>
      <c r="S11">
        <f t="shared" si="2"/>
        <v>0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0</v>
      </c>
      <c r="D12" s="11">
        <v>0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/>
      <c r="P12" s="11" t="b">
        <v>1</v>
      </c>
      <c r="Q12" s="11">
        <v>1</v>
      </c>
      <c r="R12" s="11">
        <v>1</v>
      </c>
      <c r="S12">
        <f t="shared" si="2"/>
        <v>0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0</v>
      </c>
      <c r="D13" s="11">
        <v>0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P13" s="11" t="b">
        <v>1</v>
      </c>
      <c r="Q13" s="11">
        <v>1</v>
      </c>
      <c r="R13" s="11">
        <v>1</v>
      </c>
      <c r="S13">
        <f t="shared" si="2"/>
        <v>0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0</v>
      </c>
      <c r="D14" s="11">
        <v>0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S14">
        <f t="shared" si="2"/>
        <v>0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v>0</v>
      </c>
      <c r="D15" s="11">
        <v>0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0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0</v>
      </c>
      <c r="D16" s="11">
        <v>0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P16"/>
      <c r="Q16"/>
      <c r="R16"/>
      <c r="S16">
        <f t="shared" si="2"/>
        <v>0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0</v>
      </c>
      <c r="D17" s="11">
        <v>0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/>
      <c r="S17">
        <f t="shared" si="2"/>
        <v>0</v>
      </c>
      <c r="AF17" s="11"/>
      <c r="AG17" s="11"/>
    </row>
    <row r="18" spans="1:38">
      <c r="A18" s="11" t="s">
        <v>464</v>
      </c>
      <c r="B18" s="11" t="s">
        <v>145</v>
      </c>
      <c r="C18" s="11">
        <v>0</v>
      </c>
      <c r="D18" s="11">
        <v>0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/>
      <c r="S18">
        <f t="shared" si="2"/>
        <v>0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0</v>
      </c>
      <c r="D19" s="11">
        <v>0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P19" s="11" t="b">
        <v>1</v>
      </c>
      <c r="Q19" s="11">
        <v>1</v>
      </c>
      <c r="R19" s="11">
        <v>1</v>
      </c>
      <c r="S19">
        <f t="shared" si="2"/>
        <v>0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 s="11">
        <v>0</v>
      </c>
      <c r="D20" s="11">
        <v>0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P20" t="b">
        <v>1</v>
      </c>
      <c r="Q20">
        <v>1</v>
      </c>
      <c r="R20">
        <v>1</v>
      </c>
      <c r="S20">
        <f t="shared" si="2"/>
        <v>0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 s="11">
        <v>0</v>
      </c>
      <c r="D21" s="11">
        <v>0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S21">
        <f t="shared" si="2"/>
        <v>0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v>0</v>
      </c>
      <c r="D22" s="11">
        <v>0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</row>
    <row r="23" spans="1:38">
      <c r="A23" s="68" t="s">
        <v>472</v>
      </c>
      <c r="B23" t="s">
        <v>145</v>
      </c>
      <c r="C23" s="11">
        <v>0</v>
      </c>
      <c r="D23" s="11"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F28" sqref="F28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H27" sqref="H27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5.42578125" customWidth="1"/>
    <col min="8" max="8" width="50.285156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</row>
    <row r="2" spans="1:10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H2" t="s">
        <v>300</v>
      </c>
    </row>
    <row r="3" spans="1:10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H3" t="s">
        <v>418</v>
      </c>
    </row>
    <row r="4" spans="1:10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H4" t="s">
        <v>419</v>
      </c>
    </row>
    <row r="5" spans="1:10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H5" t="s">
        <v>420</v>
      </c>
      <c r="J5" t="s">
        <v>425</v>
      </c>
    </row>
    <row r="6" spans="1:10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H6" t="s">
        <v>423</v>
      </c>
      <c r="I6" s="18">
        <f>LoadShifterCap!B3*12</f>
        <v>51575940</v>
      </c>
      <c r="J6">
        <f>[1]nodeOLD!$C$34*0.74</f>
        <v>33.374000000000002</v>
      </c>
    </row>
    <row r="7" spans="1:10">
      <c r="E7" s="18"/>
      <c r="H7" t="s">
        <v>479</v>
      </c>
      <c r="I7">
        <f>I6*0.74</f>
        <v>38166195.600000001</v>
      </c>
    </row>
    <row r="8" spans="1:10">
      <c r="H8" s="18">
        <v>41070</v>
      </c>
      <c r="I8" t="s">
        <v>468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0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0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0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0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0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0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0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0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0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0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0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4"/>
  <sheetViews>
    <sheetView workbookViewId="0">
      <selection activeCell="E16" sqref="E16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16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20"/>
    </row>
    <row r="2" spans="1:8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8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105000</v>
      </c>
      <c r="F3" s="15" t="s">
        <v>1</v>
      </c>
      <c r="G3" s="15">
        <v>1</v>
      </c>
    </row>
    <row r="4" spans="1:8">
      <c r="A4" s="15"/>
      <c r="B4" s="15"/>
      <c r="C4" s="15"/>
      <c r="D4" s="15"/>
      <c r="E4" s="15"/>
      <c r="F4" s="15"/>
      <c r="G4" s="1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tabSelected="1" zoomScale="81" zoomScaleNormal="81" workbookViewId="0">
      <selection activeCell="Q45" sqref="Q45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2024-02-02T15:17:35Z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