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470E47D-6523-4A5F-852F-3A286D59F925}" xr6:coauthVersionLast="47" xr6:coauthVersionMax="47" xr10:uidLastSave="{00000000-0000-0000-0000-000000000000}"/>
  <bookViews>
    <workbookView xWindow="-120" yWindow="-16320" windowWidth="28110" windowHeight="16440" tabRatio="998" firstSheet="7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63" l="1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G9" i="45" l="1"/>
  <c r="I8" i="35"/>
  <c r="I11" i="35"/>
  <c r="S3" i="33" l="1"/>
  <c r="S4" i="33"/>
  <c r="G5" i="45" s="1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6" i="45" s="1"/>
  <c r="G4" i="45" l="1"/>
  <c r="G8" i="45"/>
  <c r="G3" i="45"/>
  <c r="G7" i="45"/>
  <c r="G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<sst xmlns="http://schemas.openxmlformats.org/spreadsheetml/2006/main" count="920" uniqueCount="399">
  <si>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</si>
  <si>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</si>
  <si>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</si>
  <si>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</si>
  <si>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</si>
  <si>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</si>
  <si>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</si>
  <si>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</si>
  <si>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</si>
  <si>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</si>
  <si>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</si>
  <si>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</si>
  <si>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</si>
  <si>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</si>
  <si>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</si>
  <si>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</si>
  <si>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</si>
  <si>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</si>
  <si>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</si>
  <si>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</si>
  <si>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</si>
  <si>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</si>
  <si>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</si>
  <si>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</si>
  <si>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</si>
  <si>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</si>
  <si>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</si>
  <si>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</si>
  <si>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</si>
  <si>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</si>
  <si>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</si>
  <si>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</si>
  <si>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</si>
  <si>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</si>
  <si>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</si>
  <si>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</si>
  <si>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</si>
  <si>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</si>
  <si>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</si>
  <si>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</si>
  <si>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</si>
  <si>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</si>
  <si>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</si>
  <si>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</si>
  <si>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</si>
  <si>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</si>
  <si>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</si>
  <si>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</si>
  <si>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</si>
  <si>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</si>
  <si>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</si>
  <si>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</si>
  <si>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</si>
  <si>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</si>
  <si>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</si>
  <si>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</si>
  <si>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</si>
  <si>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</si>
  <si>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</si>
  <si>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</si>
  <si>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</si>
  <si>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</si>
  <si>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</si>
  <si>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</si>
  <si>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</si>
  <si>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</si>
  <si>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</si>
  <si>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</si>
  <si>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</si>
  <si>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</si>
  <si>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</si>
  <si>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</si>
  <si>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</si>
  <si>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</si>
  <si>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</si>
  <si>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</si>
  <si>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</si>
  <si>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</si>
  <si>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</si>
  <si>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</si>
  <si>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</si>
  <si>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</si>
  <si>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</si>
  <si>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</si>
  <si>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</si>
  <si>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</si>
  <si>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</si>
  <si>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</si>
  <si>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</si>
  <si>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</si>
  <si>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</si>
  <si>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</si>
  <si>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</si>
  <si>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</si>
  <si>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</si>
  <si>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</si>
  <si>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</si>
  <si>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</si>
  <si>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</si>
  <si>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</si>
  <si>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</si>
  <si>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</si>
  <si>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</si>
  <si>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</si>
  <si>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</si>
  <si>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</si>
  <si>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</si>
  <si>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</si>
  <si>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</si>
  <si>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</si>
  <si>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</si>
  <si>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</si>
  <si>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</si>
  <si>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</si>
  <si>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</si>
  <si>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</si>
  <si>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</si>
  <si>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</si>
  <si>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</si>
  <si>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</si>
  <si>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</si>
  <si>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</si>
  <si>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</si>
  <si>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</si>
  <si>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</si>
  <si>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</si>
  <si>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</si>
  <si>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</si>
  <si>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</si>
  <si>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</si>
  <si>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</si>
  <si>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</si>
  <si>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</si>
  <si>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</si>
  <si>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</si>
  <si>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</si>
  <si>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</si>
  <si>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</si>
  <si>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</si>
  <si>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</si>
  <si>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</si>
  <si>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</si>
  <si>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</si>
  <si>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</si>
  <si>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</si>
  <si>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</si>
  <si>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</si>
  <si>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</si>
  <si>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</si>
  <si>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</si>
  <si>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</si>
  <si>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</si>
  <si>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</si>
  <si>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</si>
  <si>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</si>
  <si>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</si>
  <si>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</si>
  <si>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</si>
  <si>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</si>
  <si>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</si>
  <si>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</si>
  <si>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</si>
  <si>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</si>
  <si>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</si>
  <si>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</si>
  <si>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</si>
  <si>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</si>
  <si>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</si>
  <si>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</si>
  <si>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</si>
  <si>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</si>
  <si>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</si>
  <si>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</si>
  <si>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</si>
  <si>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</si>
  <si>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</si>
  <si>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</si>
  <si>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</si>
  <si>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</si>
  <si>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</si>
  <si>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</si>
  <si>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</si>
  <si>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</si>
  <si>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</si>
  <si>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</si>
  <si>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</si>
  <si>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</si>
  <si>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</si>
  <si>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</si>
  <si>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</si>
  <si>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</si>
  <si>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</si>
  <si>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</si>
  <si>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</si>
  <si>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</si>
  <si>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</si>
  <si>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</si>
  <si>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</si>
  <si>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</si>
  <si>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</si>
  <si>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</si>
  <si>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</si>
  <si>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</si>
  <si>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</si>
  <si>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</si>
  <si>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</si>
  <si>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</si>
  <si>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</si>
  <si>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</si>
  <si>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</si>
  <si>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</si>
  <si>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</si>
  <si>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</si>
  <si>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</si>
  <si>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</si>
  <si>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</si>
  <si>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</si>
  <si>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</si>
  <si>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</si>
  <si>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</si>
  <si>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</si>
  <si>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</si>
  <si>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</si>
  <si>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</si>
  <si>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</si>
  <si>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</si>
  <si>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</si>
  <si>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</si>
  <si>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</si>
  <si>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</si>
  <si>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</si>
  <si>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</si>
  <si>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</si>
  <si>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</si>
  <si>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</si>
  <si>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</si>
  <si>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</si>
  <si>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</si>
  <si>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</si>
  <si>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</si>
  <si>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</si>
  <si>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</si>
  <si>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</si>
  <si>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</si>
  <si>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</si>
  <si>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</si>
  <si>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</si>
  <si>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</si>
  <si>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</si>
  <si>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</si>
  <si>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</si>
  <si>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</si>
  <si>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</si>
  <si>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</si>
  <si>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</si>
  <si>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</si>
  <si>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</si>
  <si>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</si>
  <si>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</si>
  <si>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</si>
  <si>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</si>
  <si>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</si>
  <si>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</si>
  <si>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</si>
  <si>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</si>
  <si>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</si>
  <si>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</si>
  <si>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</si>
  <si>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</si>
  <si>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</si>
  <si>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</si>
  <si>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</si>
  <si>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</si>
  <si>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</si>
  <si>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</si>
  <si>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</si>
  <si>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</si>
  <si>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</si>
  <si>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</si>
  <si>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</si>
  <si>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</si>
  <si>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</si>
  <si>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</si>
  <si>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</si>
  <si>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</si>
  <si>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</si>
  <si>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</si>
  <si>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</si>
  <si>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</si>
  <si>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</si>
  <si>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</si>
  <si>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</si>
  <si>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</si>
  <si>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</si>
  <si>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</si>
  <si>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</si>
  <si>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</si>
  <si>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</si>
  <si>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</si>
  <si>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</si>
  <si>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</si>
  <si>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</si>
  <si>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</si>
  <si>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</si>
  <si>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</si>
  <si>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</si>
  <si>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</si>
  <si>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</si>
  <si>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</si>
  <si>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</si>
  <si>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</si>
  <si>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</si>
  <si>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</si>
  <si>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</si>
  <si>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</si>
  <si>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</si>
  <si>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</si>
  <si>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</si>
  <si>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</si>
  <si>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</si>
  <si>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</si>
  <si>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</si>
  <si>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</si>
  <si>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</si>
  <si>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</si>
  <si>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</si>
  <si>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</si>
  <si>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</si>
  <si>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</si>
  <si>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</si>
  <si>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</si>
  <si>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</si>
  <si>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</si>
  <si>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</si>
  <si>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</si>
  <si>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</si>
  <si>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</si>
  <si>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</si>
  <si>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</si>
  <si>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</si>
  <si>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</si>
  <si>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</si>
  <si>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</si>
  <si>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</si>
  <si>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</si>
  <si>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</si>
  <si>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</si>
  <si>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</si>
  <si>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</si>
  <si>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</si>
  <si>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</si>
  <si>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</si>
  <si>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</si>
  <si>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</si>
  <si>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</si>
  <si>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</si>
  <si>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</si>
  <si>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</si>
  <si>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</si>
  <si>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</si>
  <si>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</si>
  <si>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</si>
  <si>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</si>
  <si>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</si>
  <si>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</si>
  <si>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</si>
  <si>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</si>
  <si>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</si>
  <si>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</si>
  <si>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</si>
  <si>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</si>
  <si>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</si>
  <si>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</si>
  <si>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</si>
  <si>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</si>
  <si>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</si>
  <si>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</si>
  <si>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</si>
  <si>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</si>
  <si>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</si>
  <si>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</si>
  <si>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</si>
  <si>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</si>
  <si>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</si>
  <si>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</si>
  <si>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</si>
  <si>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</si>
  <si>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</si>
  <si>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</si>
  <si>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</si>
  <si>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</si>
  <si>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</si>
  <si>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</si>
  <si>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</si>
  <si>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</si>
  <si>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>&lt; to set increase of fixed operating costs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</si>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</sst>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357</v>
      </c>
    </row>
    <row r="2" spans="1:5" s="28" customFormat="1">
      <c r="A2" s="9" t="s">
        <v>356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360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361</v>
      </c>
      <c r="C56" s="23" t="s">
        <v>363</v>
      </c>
    </row>
    <row r="57" spans="1:5">
      <c r="A57" t="s">
        <v>362</v>
      </c>
      <c r="C57" s="23" t="s">
        <v>364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2" activePane="bottomLeft" state="frozen"/>
      <selection pane="bottomLeft" activeCell="M7" sqref="M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383</v>
      </c>
      <c r="I1" s="65" t="s">
        <v>335</v>
      </c>
      <c r="J1" s="64" t="s">
        <v>242</v>
      </c>
      <c r="K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0.05</v>
      </c>
      <c r="J2" s="66">
        <v>0.7</v>
      </c>
      <c r="K2" s="66" t="s">
        <v>133</v>
      </c>
      <c r="M2" s="28"/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66">
        <v>0.05</v>
      </c>
      <c r="J3" s="18">
        <v>0.7</v>
      </c>
      <c r="K3" s="66" t="s">
        <v>132</v>
      </c>
      <c r="M3" s="12"/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0.05</v>
      </c>
      <c r="J4" s="66">
        <v>1</v>
      </c>
      <c r="K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0.05</v>
      </c>
      <c r="J5" s="66">
        <v>1</v>
      </c>
      <c r="K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66">
        <v>0.05</v>
      </c>
      <c r="J6" s="18">
        <v>1</v>
      </c>
      <c r="K6" s="18" t="s">
        <v>129</v>
      </c>
      <c r="M6" s="12"/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66">
        <v>0.05</v>
      </c>
      <c r="J7" s="18">
        <v>1</v>
      </c>
      <c r="K7" s="18" t="s">
        <v>124</v>
      </c>
      <c r="M7" s="12"/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0.05</v>
      </c>
      <c r="J8" s="66">
        <v>1</v>
      </c>
      <c r="K8" s="66" t="s">
        <v>130</v>
      </c>
      <c r="M8" s="12"/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0.05</v>
      </c>
      <c r="J9" s="66">
        <v>1</v>
      </c>
      <c r="K9" s="66" t="s">
        <v>129</v>
      </c>
      <c r="M9" s="12"/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0.05</v>
      </c>
      <c r="J10" s="66">
        <v>1</v>
      </c>
      <c r="K10" s="66" t="s">
        <v>124</v>
      </c>
      <c r="M10" s="12"/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0.05</v>
      </c>
      <c r="J11" s="66">
        <v>1</v>
      </c>
      <c r="K11" s="66" t="s">
        <v>128</v>
      </c>
      <c r="M11" s="12"/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0.05</v>
      </c>
      <c r="J12" s="66">
        <v>1</v>
      </c>
      <c r="K12" s="66" t="s">
        <v>125</v>
      </c>
      <c r="M12" s="12"/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6">
        <v>0.05</v>
      </c>
      <c r="J13" s="67">
        <v>1</v>
      </c>
      <c r="K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6">
        <v>0.05</v>
      </c>
      <c r="J14" s="67">
        <v>1</v>
      </c>
      <c r="K14" s="66"/>
      <c r="M14" s="12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0.05</v>
      </c>
      <c r="J15" s="66">
        <v>0.08</v>
      </c>
      <c r="K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>
        <v>0.05</v>
      </c>
      <c r="K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0.05</v>
      </c>
      <c r="J17" s="66">
        <v>0.08</v>
      </c>
      <c r="K17" s="66"/>
      <c r="M17" s="12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0.05</v>
      </c>
      <c r="J18" s="66">
        <v>0.5</v>
      </c>
      <c r="K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349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66">
        <v>0.05</v>
      </c>
      <c r="J19" s="18">
        <v>1</v>
      </c>
      <c r="K19" s="18" t="s">
        <v>126</v>
      </c>
      <c r="M19" s="12"/>
      <c r="N19" s="12"/>
      <c r="O19" s="12"/>
    </row>
    <row r="20" spans="1:30">
      <c r="A20" s="12" t="s">
        <v>350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66">
        <v>0.05</v>
      </c>
      <c r="J20" s="18">
        <v>1</v>
      </c>
      <c r="K20" s="18" t="s">
        <v>126</v>
      </c>
      <c r="M20" s="12"/>
      <c r="N20" s="12"/>
      <c r="O20" s="12"/>
    </row>
    <row r="21" spans="1:30">
      <c r="A21" s="12" t="s">
        <v>351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66">
        <v>0.05</v>
      </c>
      <c r="J21" s="18">
        <v>1</v>
      </c>
      <c r="K21" s="18" t="s">
        <v>126</v>
      </c>
      <c r="M21" s="12"/>
      <c r="N21" s="12"/>
      <c r="O21" s="12"/>
    </row>
    <row r="22" spans="1:30">
      <c r="A22" s="28" t="s">
        <v>353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0.05</v>
      </c>
      <c r="J22" s="28">
        <v>1</v>
      </c>
      <c r="K22" s="28" t="s">
        <v>2</v>
      </c>
      <c r="M22" s="12"/>
      <c r="N22" s="12"/>
      <c r="O22" s="12"/>
    </row>
    <row r="23" spans="1:30">
      <c r="A23" s="28" t="s">
        <v>348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0.05</v>
      </c>
      <c r="J23" s="28">
        <v>1</v>
      </c>
      <c r="K23" s="28" t="s">
        <v>2</v>
      </c>
      <c r="M23" s="12"/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0.05</v>
      </c>
      <c r="J24" s="28">
        <v>1</v>
      </c>
      <c r="K24" s="28"/>
      <c r="M24" s="12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0.05</v>
      </c>
      <c r="J25" s="28">
        <v>0.08</v>
      </c>
      <c r="K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0.05</v>
      </c>
      <c r="J26" s="28">
        <v>0.08</v>
      </c>
      <c r="K26" s="28"/>
      <c r="M26" s="12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0.05</v>
      </c>
      <c r="J27" s="28">
        <v>1</v>
      </c>
      <c r="K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0.05</v>
      </c>
      <c r="J28" s="28">
        <v>0.7</v>
      </c>
      <c r="K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0.05</v>
      </c>
      <c r="J29" s="28">
        <v>1</v>
      </c>
      <c r="K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0.05</v>
      </c>
      <c r="J30" s="28">
        <v>0.5</v>
      </c>
      <c r="K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0.05</v>
      </c>
      <c r="J31" s="28">
        <v>1</v>
      </c>
      <c r="K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0.05</v>
      </c>
      <c r="J32" s="28">
        <v>1</v>
      </c>
      <c r="K32" s="28" t="s">
        <v>130</v>
      </c>
      <c r="M32" s="12"/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0.05</v>
      </c>
      <c r="J33" s="28">
        <v>1</v>
      </c>
      <c r="K33" s="28"/>
      <c r="M33" s="12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>
        <v>0.05</v>
      </c>
      <c r="K34" s="28"/>
      <c r="M34" s="12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0.05</v>
      </c>
      <c r="J35" s="28">
        <v>0.08</v>
      </c>
      <c r="K35" s="28"/>
      <c r="M35" s="12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0.05</v>
      </c>
      <c r="J36" s="28">
        <v>0.08</v>
      </c>
      <c r="K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H71"/>
  <sheetViews>
    <sheetView tabSelected="1" workbookViewId="0">
      <selection activeCell="E22" sqref="E22"/>
    </sheetView>
  </sheetViews>
  <sheetFormatPr defaultRowHeight="14.5"/>
  <cols>
    <col min="1" max="1" width="39.90625" customWidth="1"/>
    <col min="2" max="2" width="7.36328125" customWidth="1"/>
  </cols>
  <sheetData>
    <row r="1" spans="1:8">
      <c r="A1" s="28" t="s">
        <v>398</v>
      </c>
      <c r="B1" s="65" t="s">
        <v>394</v>
      </c>
      <c r="C1" s="28"/>
      <c r="D1" s="28" t="s">
        <v>395</v>
      </c>
      <c r="E1" s="28"/>
      <c r="F1" s="28"/>
      <c r="G1" s="28"/>
      <c r="H1" s="28"/>
    </row>
    <row r="2" spans="1:8">
      <c r="A2" s="28" t="str">
        <f>_xlfn.CONCAT(TechnologiesEmlab!A2,"FixedOperatingCostTimeSeries")</f>
        <v>Biomass_CHP_wood_pellets_DHFixedOperatingCostTimeSeries</v>
      </c>
      <c r="B2" s="12">
        <v>0.1</v>
      </c>
      <c r="C2" s="28"/>
      <c r="D2" s="28"/>
      <c r="E2" s="28"/>
      <c r="F2" s="28"/>
      <c r="G2" s="28"/>
      <c r="H2" s="28"/>
    </row>
    <row r="3" spans="1:8">
      <c r="A3" s="28" t="str">
        <f>_xlfn.CONCAT(TechnologiesEmlab!A3,"FixedOperatingCostTimeSeries")</f>
        <v>Biomass_CHP_wood_pellets_PHFixedOperatingCostTimeSeries</v>
      </c>
      <c r="B3" s="12">
        <v>0.1</v>
      </c>
      <c r="C3" s="28"/>
      <c r="D3" s="28"/>
      <c r="E3" s="28"/>
      <c r="F3" s="28"/>
      <c r="G3" s="28"/>
      <c r="H3" s="28"/>
    </row>
    <row r="4" spans="1:8">
      <c r="A4" s="28" t="str">
        <f>_xlfn.CONCAT(TechnologiesEmlab!A4,"FixedOperatingCostTimeSeries")</f>
        <v>CCGTFixedOperatingCostTimeSeries</v>
      </c>
      <c r="B4" s="12">
        <v>0.1</v>
      </c>
      <c r="C4" s="28"/>
      <c r="D4" s="28"/>
      <c r="E4" s="28"/>
      <c r="F4" s="28"/>
      <c r="G4" s="28"/>
      <c r="H4" s="28"/>
    </row>
    <row r="5" spans="1:8">
      <c r="A5" s="28" t="str">
        <f>_xlfn.CONCAT(TechnologiesEmlab!A5,"FixedOperatingCostTimeSeries")</f>
        <v>CCGT_CHP_backpressure_DHFixedOperatingCostTimeSeries</v>
      </c>
      <c r="B5" s="12">
        <v>0.1</v>
      </c>
      <c r="C5" s="28"/>
      <c r="D5" s="28"/>
      <c r="E5" s="28"/>
      <c r="F5" s="28"/>
      <c r="G5" s="28"/>
      <c r="H5" s="28"/>
    </row>
    <row r="6" spans="1:8">
      <c r="A6" s="28" t="str">
        <f>_xlfn.CONCAT(TechnologiesEmlab!A6,"FixedOperatingCostTimeSeries")</f>
        <v>CCGT_CHP_backpressure_PHFixedOperatingCostTimeSeries</v>
      </c>
      <c r="B6" s="12">
        <v>0.1</v>
      </c>
      <c r="C6" s="28"/>
      <c r="D6" s="28"/>
      <c r="E6" s="28"/>
      <c r="F6" s="28"/>
      <c r="G6" s="28"/>
      <c r="H6" s="28"/>
    </row>
    <row r="7" spans="1:8">
      <c r="A7" s="28" t="str">
        <f>_xlfn.CONCAT(TechnologiesEmlab!A7,"FixedOperatingCostTimeSeries")</f>
        <v>CCSFixedOperatingCostTimeSeries</v>
      </c>
      <c r="B7" s="12">
        <v>0.1</v>
      </c>
      <c r="C7" s="28"/>
      <c r="D7" s="28"/>
      <c r="E7" s="28"/>
      <c r="F7" s="28"/>
      <c r="G7" s="28"/>
      <c r="H7" s="28"/>
    </row>
    <row r="8" spans="1:8">
      <c r="A8" s="28" t="str">
        <f>_xlfn.CONCAT(TechnologiesEmlab!A8,"FixedOperatingCostTimeSeries")</f>
        <v>NuclearFixedOperatingCostTimeSeries</v>
      </c>
      <c r="B8" s="12">
        <v>0.1</v>
      </c>
      <c r="C8" s="28"/>
      <c r="D8" s="28"/>
      <c r="E8" s="28"/>
      <c r="F8" s="28"/>
      <c r="G8" s="28"/>
      <c r="H8" s="28"/>
    </row>
    <row r="9" spans="1:8">
      <c r="A9" s="28" t="str">
        <f>_xlfn.CONCAT(TechnologiesEmlab!A9,"FixedOperatingCostTimeSeries")</f>
        <v>OCGTFixedOperatingCostTimeSeries</v>
      </c>
      <c r="B9" s="12">
        <v>0.1</v>
      </c>
      <c r="C9" s="28"/>
      <c r="D9" s="28"/>
      <c r="E9" s="28"/>
      <c r="F9" s="28"/>
      <c r="G9" s="28"/>
      <c r="H9" s="28"/>
    </row>
    <row r="10" spans="1:8">
      <c r="A10" s="28" t="str">
        <f>_xlfn.CONCAT(TechnologiesEmlab!A10,"FixedOperatingCostTimeSeries")</f>
        <v>Coal PSCFixedOperatingCostTimeSeries</v>
      </c>
      <c r="B10" s="12">
        <v>0.1</v>
      </c>
      <c r="C10" s="28"/>
      <c r="D10" s="28"/>
      <c r="E10" s="28"/>
      <c r="F10" s="28"/>
      <c r="G10" s="28"/>
      <c r="H10" s="28"/>
    </row>
    <row r="11" spans="1:8">
      <c r="A11" s="28" t="str">
        <f>_xlfn.CONCAT(TechnologiesEmlab!A11,"FixedOperatingCostTimeSeries")</f>
        <v>Lignite PSCFixedOperatingCostTimeSeries</v>
      </c>
      <c r="B11" s="12">
        <v>0.1</v>
      </c>
      <c r="C11" s="28"/>
      <c r="D11" s="28"/>
      <c r="E11" s="28"/>
      <c r="F11" s="28"/>
      <c r="G11" s="28"/>
      <c r="H11" s="28"/>
    </row>
    <row r="12" spans="1:8">
      <c r="A12" s="28" t="str">
        <f>_xlfn.CONCAT(TechnologiesEmlab!A12,"FixedOperatingCostTimeSeries")</f>
        <v>Fuel oil PGTFixedOperatingCostTimeSeries</v>
      </c>
      <c r="B12" s="12">
        <v>0.1</v>
      </c>
      <c r="C12" s="28"/>
      <c r="D12" s="28"/>
      <c r="E12" s="28"/>
      <c r="F12" s="28"/>
      <c r="G12" s="28"/>
      <c r="H12" s="28"/>
    </row>
    <row r="13" spans="1:8">
      <c r="A13" s="28" t="str">
        <f>_xlfn.CONCAT(TechnologiesEmlab!A13,"FixedOperatingCostTimeSeries")</f>
        <v>Lithium_ion_batteryFixedOperatingCostTimeSeries</v>
      </c>
      <c r="B13" s="12">
        <v>0.2</v>
      </c>
      <c r="C13" s="28"/>
      <c r="D13" s="28"/>
      <c r="E13" s="28"/>
      <c r="F13" s="28"/>
      <c r="G13" s="28"/>
      <c r="H13" s="28"/>
    </row>
    <row r="14" spans="1:8">
      <c r="A14" s="28" t="str">
        <f>_xlfn.CONCAT(TechnologiesEmlab!A14,"FixedOperatingCostTimeSeries")</f>
        <v>Pumped_hydroFixedOperatingCostTimeSeries</v>
      </c>
      <c r="B14" s="12">
        <v>0.1</v>
      </c>
      <c r="C14" s="28"/>
      <c r="D14" s="28"/>
      <c r="E14" s="28"/>
      <c r="F14" s="28"/>
      <c r="G14" s="28"/>
      <c r="H14" s="28"/>
    </row>
    <row r="15" spans="1:8">
      <c r="A15" s="28" t="str">
        <f>_xlfn.CONCAT(TechnologiesEmlab!A15,"FixedOperatingCostTimeSeries")</f>
        <v>WTG_offshoreFixedOperatingCostTimeSeries</v>
      </c>
      <c r="B15" s="12">
        <v>0.1</v>
      </c>
      <c r="C15" s="28"/>
      <c r="D15" s="28"/>
      <c r="E15" s="28"/>
      <c r="F15" s="28"/>
      <c r="G15" s="28"/>
      <c r="H15" s="28"/>
    </row>
    <row r="16" spans="1:8">
      <c r="A16" s="28" t="str">
        <f>_xlfn.CONCAT(TechnologiesEmlab!A16,"FixedOperatingCostTimeSeries")</f>
        <v>WTG_onshoreFixedOperatingCostTimeSeries</v>
      </c>
      <c r="B16" s="12">
        <v>0.1</v>
      </c>
      <c r="C16" s="28"/>
      <c r="D16" s="28"/>
      <c r="E16" s="28"/>
      <c r="F16" s="28"/>
      <c r="G16" s="28"/>
      <c r="H16" s="28"/>
    </row>
    <row r="17" spans="1:8">
      <c r="A17" s="28" t="str">
        <f>_xlfn.CONCAT(TechnologiesEmlab!A17,"FixedOperatingCostTimeSeries")</f>
        <v>PV_utility_systemsFixedOperatingCostTimeSeries</v>
      </c>
      <c r="B17" s="12">
        <v>0.1</v>
      </c>
      <c r="C17" s="28"/>
      <c r="D17" s="28"/>
      <c r="E17" s="28"/>
      <c r="F17" s="28"/>
      <c r="G17" s="28"/>
      <c r="H17" s="28"/>
    </row>
    <row r="18" spans="1:8">
      <c r="A18" s="28" t="str">
        <f>_xlfn.CONCAT(TechnologiesEmlab!A18,"FixedOperatingCostTimeSeries")</f>
        <v>Hydropower_reservoir_mediumFixedOperatingCostTimeSeries</v>
      </c>
      <c r="B18" s="12">
        <v>0.1</v>
      </c>
      <c r="C18" s="28"/>
      <c r="D18" s="28"/>
      <c r="E18" s="28"/>
      <c r="F18" s="28"/>
      <c r="G18" s="28"/>
      <c r="H18" s="28"/>
    </row>
    <row r="19" spans="1:8">
      <c r="A19" s="28" t="str">
        <f>_xlfn.CONCAT(TechnologiesEmlab!A19,"FixedOperatingCostTimeSeries")</f>
        <v>hydrogen_turbineFixedOperatingCostTimeSeries</v>
      </c>
      <c r="B19" s="12">
        <v>0.1</v>
      </c>
      <c r="C19" s="28"/>
      <c r="D19" s="28"/>
      <c r="E19" s="28"/>
      <c r="F19" s="28"/>
      <c r="G19" s="28"/>
      <c r="H19" s="28"/>
    </row>
    <row r="20" spans="1:8">
      <c r="A20" s="28" t="str">
        <f>_xlfn.CONCAT(TechnologiesEmlab!A20,"FixedOperatingCostTimeSeries")</f>
        <v>hydrogen_CHPFixedOperatingCostTimeSeries</v>
      </c>
      <c r="B20" s="12">
        <v>0.1</v>
      </c>
      <c r="C20" s="28"/>
      <c r="D20" s="28"/>
      <c r="E20" s="28"/>
      <c r="F20" s="28"/>
      <c r="G20" s="28"/>
      <c r="H20" s="28"/>
    </row>
    <row r="21" spans="1:8">
      <c r="A21" s="28" t="str">
        <f>_xlfn.CONCAT(TechnologiesEmlab!A21,"FixedOperatingCostTimeSeries")</f>
        <v>hydrogen_combined_cycleFixedOperatingCostTimeSeries</v>
      </c>
      <c r="B21" s="12">
        <v>0.1</v>
      </c>
      <c r="C21" s="28"/>
      <c r="D21" s="28"/>
      <c r="E21" s="28"/>
      <c r="F21" s="28"/>
      <c r="G21" s="28"/>
      <c r="H21" s="28"/>
    </row>
    <row r="22" spans="1:8">
      <c r="A22" s="28" t="str">
        <f>_xlfn.CONCAT(TechnologiesEmlab!A22,"FixedOperatingCostTimeSeries")</f>
        <v>fuel_cellFixedOperatingCostTimeSeries</v>
      </c>
      <c r="B22" s="12">
        <v>0.1</v>
      </c>
      <c r="C22" s="28"/>
      <c r="D22" s="28"/>
      <c r="E22" s="28"/>
      <c r="F22" s="28"/>
      <c r="G22" s="28"/>
      <c r="H22" s="28"/>
    </row>
    <row r="23" spans="1:8">
      <c r="A23" s="28" t="str">
        <f>_xlfn.CONCAT(TechnologiesEmlab!A23,"FixedOperatingCostTimeSeries")</f>
        <v>electrolyzerFixedOperatingCostTimeSeries</v>
      </c>
      <c r="B23" s="12">
        <v>0.1</v>
      </c>
      <c r="C23" s="28"/>
      <c r="D23" s="28"/>
      <c r="E23" s="28"/>
      <c r="F23" s="28"/>
      <c r="G23" s="28"/>
      <c r="H23" s="28"/>
    </row>
    <row r="24" spans="1:8">
      <c r="A24" s="28" t="str">
        <f>_xlfn.CONCAT(TechnologiesEmlab!A24,"FixedOperatingCostTimeSeries")</f>
        <v>Power_to_Jet_FuelFixedOperatingCostTimeSeries</v>
      </c>
      <c r="B24" s="12">
        <v>0.1</v>
      </c>
      <c r="C24" s="28"/>
      <c r="D24" s="28"/>
      <c r="E24" s="28"/>
      <c r="F24" s="28"/>
      <c r="G24" s="28"/>
      <c r="H24" s="28"/>
    </row>
    <row r="25" spans="1:8">
      <c r="A25" s="28" t="str">
        <f>_xlfn.CONCAT(TechnologiesEmlab!A25,"FixedOperatingCostTimeSeries")</f>
        <v>CSP_ParabolicFixedOperatingCostTimeSeries</v>
      </c>
      <c r="B25" s="12">
        <v>0.1</v>
      </c>
      <c r="C25" s="28"/>
      <c r="D25" s="28"/>
      <c r="E25" s="28"/>
      <c r="F25" s="28"/>
      <c r="G25" s="28"/>
      <c r="H25" s="28"/>
    </row>
    <row r="26" spans="1:8">
      <c r="A26" s="28" t="str">
        <f>_xlfn.CONCAT(TechnologiesEmlab!A26,"FixedOperatingCostTimeSeries")</f>
        <v>CSP_TowerFixedOperatingCostTimeSeries</v>
      </c>
      <c r="B26" s="12">
        <v>0.1</v>
      </c>
      <c r="C26" s="28"/>
      <c r="D26" s="28"/>
      <c r="E26" s="28"/>
      <c r="F26" s="28"/>
      <c r="G26" s="28"/>
      <c r="H26" s="28"/>
    </row>
    <row r="27" spans="1:8">
      <c r="A27" s="28" t="str">
        <f>_xlfn.CONCAT(TechnologiesEmlab!A27,"FixedOperatingCostTimeSeries")</f>
        <v>Hydrogen_to_Jet_FuelFixedOperatingCostTimeSeries</v>
      </c>
      <c r="B27" s="12">
        <v>0.1</v>
      </c>
      <c r="C27" s="28"/>
      <c r="D27" s="28"/>
      <c r="E27" s="28"/>
      <c r="F27" s="28"/>
      <c r="G27" s="28"/>
      <c r="H27" s="28"/>
    </row>
    <row r="28" spans="1:8">
      <c r="A28" s="28" t="str">
        <f>_xlfn.CONCAT(TechnologiesEmlab!A28,"FixedOperatingCostTimeSeries")</f>
        <v>Hydropower_RORFixedOperatingCostTimeSeries</v>
      </c>
      <c r="B28" s="12">
        <v>0.1</v>
      </c>
      <c r="C28" s="28"/>
      <c r="D28" s="28"/>
      <c r="E28" s="28"/>
      <c r="F28" s="28"/>
      <c r="G28" s="28"/>
      <c r="H28" s="28"/>
    </row>
    <row r="29" spans="1:8">
      <c r="A29" s="28" t="str">
        <f>_xlfn.CONCAT(TechnologiesEmlab!A29,"FixedOperatingCostTimeSeries")</f>
        <v>Hydropower_reservoir_largeFixedOperatingCostTimeSeries</v>
      </c>
      <c r="B29" s="12">
        <v>0.1</v>
      </c>
      <c r="C29" s="28"/>
      <c r="D29" s="28"/>
      <c r="E29" s="28"/>
      <c r="F29" s="28"/>
      <c r="G29" s="28"/>
      <c r="H29" s="28"/>
    </row>
    <row r="30" spans="1:8">
      <c r="A30" s="28" t="str">
        <f>_xlfn.CONCAT(TechnologiesEmlab!A30,"FixedOperatingCostTimeSeries")</f>
        <v>Hydropower_reservoir_smallFixedOperatingCostTimeSeries</v>
      </c>
      <c r="B30" s="12">
        <v>0.1</v>
      </c>
      <c r="C30" s="28"/>
      <c r="D30" s="28"/>
      <c r="E30" s="28"/>
      <c r="F30" s="28"/>
      <c r="G30" s="28"/>
      <c r="H30" s="28"/>
    </row>
    <row r="31" spans="1:8">
      <c r="A31" s="28" t="str">
        <f>_xlfn.CONCAT(TechnologiesEmlab!A31,"FixedOperatingCostTimeSeries")</f>
        <v>Nuclear_CHP_DHFixedOperatingCostTimeSeries</v>
      </c>
      <c r="B31" s="12">
        <v>0.1</v>
      </c>
      <c r="C31" s="28"/>
      <c r="D31" s="28"/>
      <c r="E31" s="28"/>
      <c r="F31" s="28"/>
      <c r="G31" s="28"/>
      <c r="H31" s="28"/>
    </row>
    <row r="32" spans="1:8">
      <c r="A32" s="28" t="str">
        <f>_xlfn.CONCAT(TechnologiesEmlab!A32,"FixedOperatingCostTimeSeries")</f>
        <v>Nuclear_CHP_PHFixedOperatingCostTimeSeries</v>
      </c>
      <c r="B32" s="12">
        <v>0.1</v>
      </c>
      <c r="C32" s="28"/>
      <c r="D32" s="28"/>
      <c r="E32" s="28"/>
      <c r="F32" s="28"/>
      <c r="G32" s="28"/>
      <c r="H32" s="28"/>
    </row>
    <row r="33" spans="1:8">
      <c r="A33" s="28" t="str">
        <f>_xlfn.CONCAT(TechnologiesEmlab!A33,"FixedOperatingCostTimeSeries")</f>
        <v>PEM_ElectrolyzerFixedOperatingCostTimeSeries</v>
      </c>
      <c r="B33" s="12">
        <v>0.1</v>
      </c>
      <c r="C33" s="28"/>
      <c r="D33" s="28"/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0.1</v>
      </c>
      <c r="C34" s="28"/>
      <c r="D34" s="28"/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0.1</v>
      </c>
      <c r="C35" s="28"/>
      <c r="D35" s="28" t="s">
        <v>396</v>
      </c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0.1</v>
      </c>
      <c r="C36" s="28"/>
      <c r="D36" s="28" t="s">
        <v>397</v>
      </c>
      <c r="E36" s="28"/>
      <c r="F36" s="28"/>
      <c r="G36" s="28"/>
      <c r="H36" s="28"/>
    </row>
    <row r="37" spans="1:8">
      <c r="A37" s="28" t="str">
        <f>_xlfn.CONCAT(TechnologiesEmlab!A2,"InvestmentCostTimeSeries")</f>
        <v>Biomass_CHP_wood_pellets_DHInvestmentCostTimeSeries</v>
      </c>
      <c r="B37" s="12">
        <v>0</v>
      </c>
      <c r="C37" s="28"/>
      <c r="D37" s="28"/>
      <c r="E37" s="28"/>
      <c r="F37" s="28"/>
      <c r="G37" s="28"/>
      <c r="H37" s="28"/>
    </row>
    <row r="38" spans="1:8">
      <c r="A38" s="28" t="str">
        <f>_xlfn.CONCAT(TechnologiesEmlab!A3,"InvestmentCostTimeSeries")</f>
        <v>Biomass_CHP_wood_pellets_PHInvestmentCostTimeSeries</v>
      </c>
      <c r="B38" s="12">
        <v>0</v>
      </c>
      <c r="C38" s="28"/>
      <c r="D38" s="28"/>
      <c r="E38" s="28"/>
      <c r="F38" s="28"/>
      <c r="G38" s="28"/>
      <c r="H38" s="28"/>
    </row>
    <row r="39" spans="1:8">
      <c r="A39" s="28" t="str">
        <f>_xlfn.CONCAT(TechnologiesEmlab!A4,"InvestmentCostTimeSeries")</f>
        <v>CCGTInvestmentCostTimeSeries</v>
      </c>
      <c r="B39" s="12">
        <v>0</v>
      </c>
      <c r="C39" s="28"/>
      <c r="D39" s="28"/>
      <c r="E39" s="28"/>
      <c r="F39" s="28"/>
      <c r="G39" s="28"/>
      <c r="H39" s="28"/>
    </row>
    <row r="40" spans="1:8">
      <c r="A40" s="28" t="str">
        <f>_xlfn.CONCAT(TechnologiesEmlab!A5,"InvestmentCostTimeSeries")</f>
        <v>CCGT_CHP_backpressure_DHInvestmentCostTimeSeries</v>
      </c>
      <c r="B40" s="12">
        <v>0</v>
      </c>
      <c r="C40" s="28"/>
      <c r="D40" s="28"/>
      <c r="E40" s="28"/>
      <c r="F40" s="28"/>
      <c r="G40" s="28"/>
      <c r="H40" s="28"/>
    </row>
    <row r="41" spans="1:8">
      <c r="A41" s="28" t="str">
        <f>_xlfn.CONCAT(TechnologiesEmlab!A6,"InvestmentCostTimeSeries")</f>
        <v>CCGT_CHP_backpressure_PHInvestmentCostTimeSeries</v>
      </c>
      <c r="B41" s="12">
        <v>0</v>
      </c>
      <c r="C41" s="28"/>
      <c r="D41" s="28"/>
      <c r="E41" s="28"/>
      <c r="F41" s="28"/>
      <c r="G41" s="28"/>
      <c r="H41" s="28"/>
    </row>
    <row r="42" spans="1:8">
      <c r="A42" s="28" t="str">
        <f>_xlfn.CONCAT(TechnologiesEmlab!A7,"InvestmentCostTimeSeries")</f>
        <v>CCSInvestmentCostTimeSeries</v>
      </c>
      <c r="B42" s="12">
        <v>0</v>
      </c>
      <c r="C42" s="28"/>
      <c r="D42" s="28"/>
      <c r="E42" s="28"/>
      <c r="F42" s="28"/>
      <c r="G42" s="28"/>
      <c r="H42" s="28"/>
    </row>
    <row r="43" spans="1:8">
      <c r="A43" s="28" t="str">
        <f>_xlfn.CONCAT(TechnologiesEmlab!A8,"InvestmentCostTimeSeries")</f>
        <v>NuclearInvestmentCostTimeSeries</v>
      </c>
      <c r="B43" s="12">
        <v>0</v>
      </c>
      <c r="C43" s="28"/>
      <c r="D43" s="28"/>
      <c r="E43" s="28"/>
      <c r="F43" s="28"/>
      <c r="G43" s="28"/>
      <c r="H43" s="28"/>
    </row>
    <row r="44" spans="1:8">
      <c r="A44" s="28" t="str">
        <f>_xlfn.CONCAT(TechnologiesEmlab!A9,"InvestmentCostTimeSeries")</f>
        <v>OCGTInvestmentCostTimeSeries</v>
      </c>
      <c r="B44" s="12">
        <v>0</v>
      </c>
      <c r="C44" s="28"/>
      <c r="D44" s="28"/>
      <c r="E44" s="28"/>
      <c r="F44" s="28"/>
      <c r="G44" s="28"/>
      <c r="H44" s="28"/>
    </row>
    <row r="45" spans="1:8">
      <c r="A45" s="28" t="str">
        <f>_xlfn.CONCAT(TechnologiesEmlab!A10,"InvestmentCostTimeSeries")</f>
        <v>Coal PSCInvestmentCostTimeSeries</v>
      </c>
      <c r="B45" s="12">
        <v>0</v>
      </c>
      <c r="C45" s="28"/>
      <c r="D45" s="28"/>
      <c r="E45" s="28"/>
      <c r="F45" s="28"/>
      <c r="G45" s="28"/>
      <c r="H45" s="28"/>
    </row>
    <row r="46" spans="1:8">
      <c r="A46" s="28" t="str">
        <f>_xlfn.CONCAT(TechnologiesEmlab!A11,"InvestmentCostTimeSeries")</f>
        <v>Lignite PSCInvestmentCostTimeSeries</v>
      </c>
      <c r="B46" s="12">
        <v>0</v>
      </c>
      <c r="C46" s="28"/>
      <c r="D46" s="28"/>
      <c r="E46" s="28"/>
      <c r="F46" s="28"/>
      <c r="G46" s="28"/>
      <c r="H46" s="28"/>
    </row>
    <row r="47" spans="1:8">
      <c r="A47" s="28" t="str">
        <f>_xlfn.CONCAT(TechnologiesEmlab!A12,"InvestmentCostTimeSeries")</f>
        <v>Fuel oil PGTInvestmentCostTimeSeries</v>
      </c>
      <c r="B47" s="12">
        <v>0</v>
      </c>
      <c r="C47" s="28"/>
      <c r="D47" s="28"/>
      <c r="E47" s="28"/>
      <c r="F47" s="28"/>
      <c r="G47" s="28"/>
      <c r="H47" s="28"/>
    </row>
    <row r="48" spans="1:8">
      <c r="A48" s="28" t="str">
        <f>_xlfn.CONCAT(TechnologiesEmlab!A13,"InvestmentCostTimeSeries")</f>
        <v>Lithium_ion_batteryInvestmentCostTimeSeries</v>
      </c>
      <c r="B48" s="12">
        <v>0</v>
      </c>
      <c r="C48" s="28"/>
      <c r="D48" s="28"/>
      <c r="E48" s="28"/>
      <c r="F48" s="28"/>
      <c r="G48" s="28"/>
      <c r="H48" s="28"/>
    </row>
    <row r="49" spans="1:8">
      <c r="A49" s="28" t="str">
        <f>_xlfn.CONCAT(TechnologiesEmlab!A14,"InvestmentCostTimeSeries")</f>
        <v>Pumped_hydroInvestmentCostTimeSeries</v>
      </c>
      <c r="B49" s="12">
        <v>0</v>
      </c>
      <c r="C49" s="28"/>
      <c r="D49" s="28"/>
      <c r="E49" s="28"/>
      <c r="F49" s="28"/>
      <c r="G49" s="28"/>
      <c r="H49" s="28"/>
    </row>
    <row r="50" spans="1:8">
      <c r="A50" s="28" t="str">
        <f>_xlfn.CONCAT(TechnologiesEmlab!A15,"InvestmentCostTimeSeries")</f>
        <v>WTG_offshoreInvestmentCostTimeSeries</v>
      </c>
      <c r="B50" s="12">
        <v>0</v>
      </c>
      <c r="C50" s="28"/>
      <c r="D50" s="28"/>
      <c r="E50" s="28"/>
      <c r="F50" s="28"/>
      <c r="G50" s="28"/>
      <c r="H50" s="28"/>
    </row>
    <row r="51" spans="1:8">
      <c r="A51" s="28" t="str">
        <f>_xlfn.CONCAT(TechnologiesEmlab!A16,"InvestmentCostTimeSeries")</f>
        <v>WTG_onshoreInvestmentCostTimeSeries</v>
      </c>
      <c r="B51" s="12">
        <v>0</v>
      </c>
      <c r="C51" s="28"/>
      <c r="D51" s="28"/>
      <c r="E51" s="28"/>
      <c r="F51" s="28"/>
      <c r="G51" s="28"/>
      <c r="H51" s="28"/>
    </row>
    <row r="52" spans="1:8">
      <c r="A52" s="28" t="str">
        <f>_xlfn.CONCAT(TechnologiesEmlab!A17,"InvestmentCostTimeSeries")</f>
        <v>PV_utility_systemsInvestmentCostTimeSeries</v>
      </c>
      <c r="B52" s="12">
        <v>0</v>
      </c>
      <c r="C52" s="28"/>
      <c r="D52" s="28"/>
      <c r="E52" s="28"/>
      <c r="F52" s="28"/>
      <c r="G52" s="28"/>
      <c r="H52" s="28"/>
    </row>
    <row r="53" spans="1:8">
      <c r="A53" s="28" t="str">
        <f>_xlfn.CONCAT(TechnologiesEmlab!A18,"InvestmentCostTimeSeries")</f>
        <v>Hydropower_reservoir_mediumInvestmentCostTimeSeries</v>
      </c>
      <c r="B53" s="12">
        <v>0</v>
      </c>
      <c r="C53" s="28"/>
      <c r="D53" s="28"/>
      <c r="E53" s="28"/>
      <c r="F53" s="28"/>
      <c r="G53" s="28"/>
      <c r="H53" s="28"/>
    </row>
    <row r="54" spans="1:8">
      <c r="A54" s="28" t="str">
        <f>_xlfn.CONCAT(TechnologiesEmlab!A19,"InvestmentCostTimeSeries")</f>
        <v>hydrogen_turbineInvestmentCostTimeSeries</v>
      </c>
      <c r="B54" s="12">
        <v>0</v>
      </c>
      <c r="C54" s="28"/>
      <c r="D54" s="28"/>
      <c r="E54" s="28"/>
      <c r="F54" s="28"/>
      <c r="G54" s="28"/>
      <c r="H54" s="28"/>
    </row>
    <row r="55" spans="1:8">
      <c r="A55" s="28" t="str">
        <f>_xlfn.CONCAT(TechnologiesEmlab!A20,"InvestmentCostTimeSeries")</f>
        <v>hydrogen_CHPInvestmentCostTimeSeries</v>
      </c>
      <c r="B55" s="12">
        <v>0</v>
      </c>
      <c r="C55" s="28"/>
      <c r="D55" s="28"/>
      <c r="E55" s="28"/>
      <c r="F55" s="28"/>
      <c r="G55" s="28"/>
      <c r="H55" s="28"/>
    </row>
    <row r="56" spans="1:8">
      <c r="A56" s="28" t="str">
        <f>_xlfn.CONCAT(TechnologiesEmlab!A21,"InvestmentCostTimeSeries")</f>
        <v>hydrogen_combined_cycleInvestmentCostTimeSeries</v>
      </c>
      <c r="B56" s="12">
        <v>0</v>
      </c>
      <c r="C56" s="28"/>
      <c r="D56" s="28"/>
      <c r="E56" s="28"/>
      <c r="F56" s="28"/>
      <c r="G56" s="28"/>
      <c r="H56" s="28"/>
    </row>
    <row r="57" spans="1:8">
      <c r="A57" s="28" t="str">
        <f>_xlfn.CONCAT(TechnologiesEmlab!A22,"InvestmentCostTimeSeries")</f>
        <v>fuel_cellInvestmentCostTimeSeries</v>
      </c>
      <c r="B57" s="12">
        <v>0</v>
      </c>
      <c r="C57" s="28"/>
      <c r="D57" s="28"/>
      <c r="E57" s="28"/>
      <c r="F57" s="28"/>
      <c r="G57" s="28"/>
      <c r="H57" s="28"/>
    </row>
    <row r="58" spans="1:8">
      <c r="A58" s="28" t="str">
        <f>_xlfn.CONCAT(TechnologiesEmlab!A23,"InvestmentCostTimeSeries")</f>
        <v>electrolyzerInvestmentCostTimeSeries</v>
      </c>
      <c r="B58" s="12">
        <v>0</v>
      </c>
      <c r="C58" s="28"/>
      <c r="D58" s="28"/>
      <c r="E58" s="28"/>
      <c r="F58" s="28"/>
      <c r="G58" s="28"/>
      <c r="H58" s="28"/>
    </row>
    <row r="59" spans="1:8">
      <c r="A59" s="28" t="str">
        <f>_xlfn.CONCAT(TechnologiesEmlab!A24,"InvestmentCostTimeSeries")</f>
        <v>Power_to_Jet_FuelInvestmentCostTimeSeries</v>
      </c>
      <c r="B59" s="12">
        <v>0</v>
      </c>
      <c r="C59" s="28"/>
      <c r="D59" s="28"/>
      <c r="E59" s="28"/>
      <c r="F59" s="28"/>
      <c r="G59" s="28"/>
      <c r="H59" s="28"/>
    </row>
    <row r="60" spans="1:8">
      <c r="A60" s="28" t="str">
        <f>_xlfn.CONCAT(TechnologiesEmlab!A25,"InvestmentCostTimeSeries")</f>
        <v>CSP_ParabolicInvestmentCostTimeSeries</v>
      </c>
      <c r="B60" s="12">
        <v>0</v>
      </c>
      <c r="C60" s="28"/>
      <c r="D60" s="28"/>
      <c r="E60" s="28"/>
      <c r="F60" s="28"/>
      <c r="G60" s="28"/>
      <c r="H60" s="28"/>
    </row>
    <row r="61" spans="1:8">
      <c r="A61" s="28" t="str">
        <f>_xlfn.CONCAT(TechnologiesEmlab!A26,"InvestmentCostTimeSeries")</f>
        <v>CSP_TowerInvestmentCostTimeSeries</v>
      </c>
      <c r="B61" s="12">
        <v>0</v>
      </c>
      <c r="C61" s="28"/>
      <c r="D61" s="28"/>
      <c r="E61" s="28"/>
      <c r="F61" s="28"/>
      <c r="G61" s="28"/>
      <c r="H61" s="28"/>
    </row>
    <row r="62" spans="1:8">
      <c r="A62" s="28" t="str">
        <f>_xlfn.CONCAT(TechnologiesEmlab!A27,"InvestmentCostTimeSeries")</f>
        <v>Hydrogen_to_Jet_FuelInvestmentCostTimeSeries</v>
      </c>
      <c r="B62" s="12">
        <v>0</v>
      </c>
      <c r="C62" s="28"/>
      <c r="D62" s="28"/>
      <c r="E62" s="28"/>
      <c r="F62" s="28"/>
      <c r="G62" s="28"/>
      <c r="H62" s="28"/>
    </row>
    <row r="63" spans="1:8">
      <c r="A63" s="28" t="str">
        <f>_xlfn.CONCAT(TechnologiesEmlab!A28,"InvestmentCostTimeSeries")</f>
        <v>Hydropower_RORInvestmentCostTimeSeries</v>
      </c>
      <c r="B63" s="12">
        <v>0</v>
      </c>
      <c r="C63" s="28"/>
      <c r="D63" s="28"/>
      <c r="E63" s="28"/>
      <c r="F63" s="28"/>
      <c r="G63" s="28"/>
      <c r="H63" s="28"/>
    </row>
    <row r="64" spans="1:8">
      <c r="A64" s="28" t="str">
        <f>_xlfn.CONCAT(TechnologiesEmlab!A29,"InvestmentCostTimeSeries")</f>
        <v>Hydropower_reservoir_largeInvestmentCostTimeSeries</v>
      </c>
      <c r="B64" s="12">
        <v>0</v>
      </c>
    </row>
    <row r="65" spans="1:2">
      <c r="A65" s="28" t="str">
        <f>_xlfn.CONCAT(TechnologiesEmlab!A30,"InvestmentCostTimeSeries")</f>
        <v>Hydropower_reservoir_smallInvestmentCostTimeSeries</v>
      </c>
      <c r="B65" s="12">
        <v>0</v>
      </c>
    </row>
    <row r="66" spans="1:2">
      <c r="A66" s="28" t="str">
        <f>_xlfn.CONCAT(TechnologiesEmlab!A31,"InvestmentCostTimeSeries")</f>
        <v>Nuclear_CHP_DHInvestmentCostTimeSeries</v>
      </c>
      <c r="B66" s="12">
        <v>0</v>
      </c>
    </row>
    <row r="67" spans="1:2">
      <c r="A67" s="28" t="str">
        <f>_xlfn.CONCAT(TechnologiesEmlab!A32,"InvestmentCostTimeSeries")</f>
        <v>Nuclear_CHP_PHInvestmentCostTimeSeries</v>
      </c>
      <c r="B67" s="12">
        <v>0</v>
      </c>
    </row>
    <row r="68" spans="1:2">
      <c r="A68" s="28" t="str">
        <f>_xlfn.CONCAT(TechnologiesEmlab!A33,"InvestmentCostTimeSeries")</f>
        <v>PEM_ElectrolyzerInvestmentCostTimeSeries</v>
      </c>
      <c r="B68" s="12">
        <v>0</v>
      </c>
    </row>
    <row r="69" spans="1:2">
      <c r="A69" s="28" t="str">
        <f>_xlfn.CONCAT(TechnologiesEmlab!A34,"InvestmentCostTimeSeries")</f>
        <v>Wave_energyInvestmentCostTimeSeries</v>
      </c>
      <c r="B69" s="12">
        <v>0</v>
      </c>
    </row>
    <row r="70" spans="1:2">
      <c r="A70" s="28" t="str">
        <f>_xlfn.CONCAT(TechnologiesEmlab!A35,"InvestmentCostTimeSeries")</f>
        <v>PV_commercial_systemsInvestmentCostTimeSeries</v>
      </c>
      <c r="B70" s="12">
        <v>0</v>
      </c>
    </row>
    <row r="71" spans="1:2">
      <c r="A71" s="28" t="str">
        <f>_xlfn.CONCAT(TechnologiesEmlab!A36,"InvestmentCostTimeSeries")</f>
        <v>PV_residentialInvestmentCostTimeSeries</v>
      </c>
      <c r="B71" s="12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367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368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369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370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371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372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373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374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375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376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377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378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379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380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381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382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366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384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388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369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370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371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372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373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374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375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376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377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378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379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380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381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382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385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342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386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341</v>
      </c>
      <c r="F2" s="45" t="s">
        <v>340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343</v>
      </c>
      <c r="C1" t="s">
        <v>345</v>
      </c>
      <c r="D1" s="27" t="s">
        <v>347</v>
      </c>
      <c r="H1" t="s">
        <v>338</v>
      </c>
    </row>
    <row r="2" spans="1:11">
      <c r="A2" s="28" t="s">
        <v>117</v>
      </c>
      <c r="B2" s="28" t="s">
        <v>1</v>
      </c>
      <c r="C2" s="28" t="s">
        <v>344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344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344</v>
      </c>
      <c r="D4" s="21">
        <v>70000</v>
      </c>
      <c r="E4" s="21"/>
      <c r="F4" t="s">
        <v>387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344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344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344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344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zoomScaleNormal="100" workbookViewId="0">
      <selection activeCell="I20" sqref="I20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352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353</v>
      </c>
      <c r="B32" s="16"/>
      <c r="C32" s="16" t="s">
        <v>239</v>
      </c>
      <c r="D32" s="16">
        <v>31</v>
      </c>
      <c r="E32" s="18"/>
    </row>
    <row r="33" spans="1:5">
      <c r="A33" s="16" t="s">
        <v>348</v>
      </c>
      <c r="B33" s="16"/>
      <c r="C33" s="16" t="s">
        <v>239</v>
      </c>
      <c r="D33" s="16">
        <v>32</v>
      </c>
      <c r="E33" s="18"/>
    </row>
    <row r="34" spans="1:5">
      <c r="A34" s="16" t="s">
        <v>349</v>
      </c>
      <c r="B34" s="16"/>
      <c r="C34" s="16" t="s">
        <v>239</v>
      </c>
      <c r="D34" s="16">
        <v>33</v>
      </c>
      <c r="E34" s="18"/>
    </row>
    <row r="35" spans="1:5">
      <c r="A35" s="16" t="s">
        <v>350</v>
      </c>
      <c r="B35" s="16"/>
      <c r="C35" s="16" t="s">
        <v>239</v>
      </c>
      <c r="D35" s="16">
        <v>34</v>
      </c>
      <c r="E35" s="18"/>
    </row>
    <row r="36" spans="1:5">
      <c r="A36" s="16" t="s">
        <v>351</v>
      </c>
      <c r="B36" s="16"/>
      <c r="C36" s="16" t="s">
        <v>239</v>
      </c>
      <c r="D36" s="16">
        <v>35</v>
      </c>
      <c r="E36" s="18"/>
    </row>
    <row r="37" spans="1:5">
      <c r="A37" s="33"/>
      <c r="B37" s="18"/>
      <c r="C37" s="18"/>
      <c r="D37" s="18"/>
      <c r="E37" s="18"/>
    </row>
    <row r="38" spans="1:5">
      <c r="A38" s="18"/>
      <c r="B38" s="18"/>
      <c r="C38" s="18"/>
      <c r="D38" s="18"/>
      <c r="E38" s="18"/>
    </row>
    <row r="39" spans="1:5">
      <c r="E39" s="18"/>
    </row>
    <row r="40" spans="1:5">
      <c r="E40" s="18"/>
    </row>
    <row r="41" spans="1:5">
      <c r="E41" s="18"/>
    </row>
    <row r="42" spans="1:5">
      <c r="E42" s="18"/>
    </row>
    <row r="43" spans="1:5"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L12" sqref="L12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389</v>
      </c>
      <c r="B2" t="s">
        <v>391</v>
      </c>
      <c r="C2" s="28"/>
    </row>
    <row r="3" spans="1:3">
      <c r="A3" t="s">
        <v>390</v>
      </c>
      <c r="B3" t="s">
        <v>391</v>
      </c>
      <c r="C3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392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343</v>
      </c>
      <c r="C1" s="28" t="s">
        <v>345</v>
      </c>
      <c r="D1" s="28" t="s">
        <v>297</v>
      </c>
      <c r="E1" s="28" t="s">
        <v>347</v>
      </c>
    </row>
    <row r="2" spans="1:16">
      <c r="A2" s="28" t="s">
        <v>97</v>
      </c>
      <c r="B2" s="28" t="s">
        <v>1</v>
      </c>
      <c r="C2" s="28" t="s">
        <v>346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346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346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346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346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346</v>
      </c>
      <c r="D7" s="39">
        <v>2019</v>
      </c>
      <c r="E7" s="39">
        <f>(J8+J13)*1000</f>
        <v>89450</v>
      </c>
      <c r="F7" s="39"/>
      <c r="H7" s="70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346</v>
      </c>
      <c r="D8" s="39">
        <v>2020</v>
      </c>
      <c r="E8" s="39">
        <f>(J9+J14)*1000</f>
        <v>69440</v>
      </c>
      <c r="F8" s="39"/>
      <c r="H8" s="70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346</v>
      </c>
      <c r="D9" s="39">
        <v>2030</v>
      </c>
      <c r="E9" s="39">
        <f>(J10+J15)*1000</f>
        <v>65680</v>
      </c>
      <c r="F9" s="39"/>
      <c r="H9" s="70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346</v>
      </c>
      <c r="D10" s="39">
        <v>2040</v>
      </c>
      <c r="E10" s="39">
        <f>(J11+J16)*1000</f>
        <v>64430.000000000007</v>
      </c>
      <c r="F10" s="21"/>
      <c r="H10" s="70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346</v>
      </c>
      <c r="D11" s="39">
        <v>2050</v>
      </c>
      <c r="E11" s="39">
        <f>(J12+J17)*1000</f>
        <v>68340</v>
      </c>
      <c r="H11" s="70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0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0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0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0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0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0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336</v>
      </c>
      <c r="C1" s="28" t="s">
        <v>337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358</v>
      </c>
      <c r="F1" t="s">
        <v>359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F1" sqref="F1:G15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354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339</v>
      </c>
      <c r="I19" s="28"/>
      <c r="J19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393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354</v>
      </c>
      <c r="B11" s="28">
        <v>1.02</v>
      </c>
      <c r="C11" s="28">
        <v>1.03</v>
      </c>
      <c r="D11" s="28">
        <v>0.98</v>
      </c>
      <c r="E11" s="28" t="s">
        <v>355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9" sqref="H29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220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349</v>
      </c>
      <c r="C4" s="28" t="b">
        <v>1</v>
      </c>
      <c r="D4" s="28">
        <v>300</v>
      </c>
      <c r="G4" s="28">
        <f>LOOKUP(B4,TechnologiesEmlab!$A$2:$A$30,TechnologiesEmlab!$S$2:$S$30)</f>
        <v>3</v>
      </c>
      <c r="H4" s="28"/>
    </row>
    <row r="5" spans="1:8">
      <c r="A5" s="28">
        <v>5</v>
      </c>
      <c r="B5" t="s">
        <v>85</v>
      </c>
      <c r="C5" t="b">
        <v>1</v>
      </c>
      <c r="D5" s="28">
        <v>300</v>
      </c>
      <c r="G5" s="28">
        <f>LOOKUP(B5,TechnologiesEmlab!$A$2:$A$30,TechnologiesEmlab!$S$2:$S$30)</f>
        <v>3</v>
      </c>
      <c r="H5" s="28"/>
    </row>
    <row r="6" spans="1:8">
      <c r="A6" s="28">
        <v>6</v>
      </c>
      <c r="B6" t="s">
        <v>97</v>
      </c>
      <c r="C6" t="b">
        <v>1</v>
      </c>
      <c r="D6" s="28">
        <v>200</v>
      </c>
      <c r="G6" s="28">
        <f>LOOKUP(B6,TechnologiesEmlab!$A$2:$A$30,TechnologiesEmlab!$S$2:$S$30)</f>
        <v>4</v>
      </c>
      <c r="H6" s="28"/>
    </row>
    <row r="7" spans="1:8">
      <c r="A7" s="28">
        <v>7</v>
      </c>
      <c r="B7" t="s">
        <v>116</v>
      </c>
      <c r="C7" t="b">
        <v>1</v>
      </c>
      <c r="D7" s="28">
        <v>300</v>
      </c>
      <c r="G7" s="28">
        <f>LOOKUP(B7,TechnologiesEmlab!$A$2:$A$30,TechnologiesEmlab!$S$2:$S$30)</f>
        <v>3</v>
      </c>
      <c r="H7" s="28"/>
    </row>
    <row r="8" spans="1:8">
      <c r="A8" s="28">
        <v>8</v>
      </c>
      <c r="B8" t="s">
        <v>176</v>
      </c>
      <c r="C8" t="b">
        <v>1</v>
      </c>
      <c r="D8" s="28">
        <v>100</v>
      </c>
      <c r="G8" s="28">
        <f>LOOKUP(B8,TechnologiesEmlab!$A$2:$A$30,TechnologiesEmlab!$S$2:$S$30)</f>
        <v>3</v>
      </c>
      <c r="H8" s="28"/>
    </row>
    <row r="9" spans="1:8">
      <c r="A9">
        <v>9</v>
      </c>
      <c r="B9" t="s">
        <v>110</v>
      </c>
      <c r="C9" t="b">
        <v>1</v>
      </c>
      <c r="D9">
        <v>300</v>
      </c>
      <c r="G9" s="28">
        <f>LOOKUP(B9,TechnologiesEmlab!$A$2:$A$30,TechnologiesEmlab!$S$2:$S$30)</f>
        <v>2</v>
      </c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365</v>
      </c>
    </row>
    <row r="15" spans="1:8">
      <c r="A15" s="28">
        <v>9</v>
      </c>
      <c r="B15" s="28" t="s">
        <v>350</v>
      </c>
      <c r="C15" s="28" t="b">
        <v>1</v>
      </c>
      <c r="D15" s="28">
        <v>300</v>
      </c>
    </row>
    <row r="16" spans="1:8">
      <c r="A16" s="28">
        <v>5</v>
      </c>
      <c r="B16" s="28" t="s">
        <v>351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2023-03-24T15:23:42Z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