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BC6745A-06AF-4679-9877-42802BAA3BA9}" xr6:coauthVersionLast="47" xr6:coauthVersionMax="47" xr10:uidLastSave="{00000000-0000-0000-0000-000000000000}"/>
  <bookViews>
    <workbookView xWindow="12315" yWindow="-16350" windowWidth="29040" windowHeight="15840" tabRatio="998" firstSheet="9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graphs" sheetId="56" r:id="rId19"/>
    <sheet name="CO2DE" sheetId="44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F30" i="33"/>
  <c r="O30" i="33" s="1"/>
  <c r="G30" i="33"/>
  <c r="H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<sst xmlns="http://schemas.openxmlformats.org/spreadsheetml/2006/main" count="1134" uniqueCount="438">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</sst>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3" fillId="15" borderId="0" xfId="3" applyNumberFormat="1"/>
    <xf numFmtId="1" fontId="0" fillId="8" borderId="0" xfId="0" applyNumberFormat="1" applyFill="1"/>
    <xf numFmtId="0" fontId="12" fillId="0" borderId="0" xfId="4"/>
    <xf numFmtId="0" fontId="6" fillId="7" borderId="1" xfId="0" applyFont="1" applyFill="1" applyBorder="1"/>
    <xf numFmtId="0" fontId="17" fillId="0" borderId="1" xfId="0" applyFont="1" applyBorder="1"/>
    <xf numFmtId="1" fontId="0" fillId="0" borderId="1" xfId="0" applyNumberFormat="1" applyBorder="1"/>
    <xf numFmtId="0" fontId="6" fillId="7" borderId="12" xfId="0" applyFont="1" applyFill="1" applyBorder="1"/>
    <xf numFmtId="0" fontId="22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16" dT="2022-12-16T09:33:49.65" personId="{9E95C7A5-7FDF-48FF-95DD-9C4C7D0F3D8F}" id="{75D38821-1BF0-4F2C-BBD9-9CDB96E0B1FE}">
    <text>0.2</text>
  </threadedComment>
  <threadedComment ref="I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abSelected="1" zoomScale="85" zoomScaleNormal="85" workbookViewId="0">
      <pane ySplit="1" topLeftCell="A2" activePane="bottomLeft" state="frozen"/>
      <selection pane="bottomLeft" activeCell="E35" sqref="E35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2" t="s">
        <v>95</v>
      </c>
      <c r="D1" s="62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2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29" si="0">D2+C2</f>
        <v>4</v>
      </c>
      <c r="O2" s="16">
        <f t="shared" ref="O2:O31" si="1"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3" t="s">
        <v>161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 t="s">
        <v>158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 t="s">
        <v>158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t="b">
        <v>1</v>
      </c>
      <c r="G6">
        <v>1</v>
      </c>
      <c r="H6">
        <v>1</v>
      </c>
      <c r="I6" s="16">
        <v>0</v>
      </c>
      <c r="J6" s="16">
        <v>0</v>
      </c>
      <c r="K6">
        <v>1</v>
      </c>
      <c r="L6" t="s">
        <v>158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I7" s="16">
        <v>0</v>
      </c>
      <c r="J7" s="16">
        <v>0</v>
      </c>
      <c r="K7">
        <v>1</v>
      </c>
      <c r="L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 t="b">
        <v>1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 t="s">
        <v>159</v>
      </c>
      <c r="M8" s="16"/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6" t="s">
        <v>137</v>
      </c>
      <c r="B9" s="46" t="s">
        <v>176</v>
      </c>
      <c r="C9" s="46"/>
      <c r="D9" s="46"/>
      <c r="E9" s="46" t="b">
        <v>0</v>
      </c>
      <c r="F9" s="46"/>
      <c r="G9" s="46"/>
      <c r="H9" s="46"/>
      <c r="I9" s="16">
        <v>0</v>
      </c>
      <c r="J9" s="16">
        <v>0</v>
      </c>
      <c r="K9" s="46">
        <v>1</v>
      </c>
      <c r="L9" s="46" t="s">
        <v>159</v>
      </c>
      <c r="M9" s="46"/>
      <c r="N9" s="46">
        <f t="shared" si="0"/>
        <v>0</v>
      </c>
      <c r="O9" s="46">
        <f t="shared" si="1"/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>
      <c r="A10" t="s">
        <v>138</v>
      </c>
      <c r="B10" t="s">
        <v>176</v>
      </c>
      <c r="E10" t="b">
        <v>0</v>
      </c>
      <c r="I10" s="16">
        <v>0</v>
      </c>
      <c r="J10" s="16">
        <v>0</v>
      </c>
      <c r="K10">
        <v>1</v>
      </c>
      <c r="L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 t="b">
        <v>1</v>
      </c>
      <c r="G11" s="16">
        <v>1</v>
      </c>
      <c r="H11" s="16">
        <v>1</v>
      </c>
      <c r="I11" s="16">
        <v>0</v>
      </c>
      <c r="J11" s="16">
        <v>0</v>
      </c>
      <c r="K11" s="16">
        <v>1</v>
      </c>
      <c r="L11" s="16" t="s">
        <v>158</v>
      </c>
      <c r="M11" s="16"/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I12" s="16">
        <v>0</v>
      </c>
      <c r="J12" s="16">
        <v>0</v>
      </c>
      <c r="K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8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 t="b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  <c r="L13" s="16" t="s">
        <v>153</v>
      </c>
      <c r="M13" s="16"/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8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 t="b">
        <v>1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 t="s">
        <v>157</v>
      </c>
      <c r="M14" s="16"/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8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 t="b">
        <v>1</v>
      </c>
      <c r="G15" s="16">
        <v>1</v>
      </c>
      <c r="H15" s="16">
        <v>1</v>
      </c>
      <c r="I15" s="16">
        <v>0</v>
      </c>
      <c r="J15" s="16">
        <v>0</v>
      </c>
      <c r="K15" s="16">
        <v>1</v>
      </c>
      <c r="L15" s="16" t="s">
        <v>154</v>
      </c>
      <c r="M15" s="16"/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5" t="s">
        <v>250</v>
      </c>
      <c r="B16" s="16" t="s">
        <v>248</v>
      </c>
      <c r="C16" s="56">
        <v>1</v>
      </c>
      <c r="D16" s="56">
        <v>1</v>
      </c>
      <c r="E16" s="16" t="b">
        <v>0</v>
      </c>
      <c r="F16" s="56" t="b">
        <v>0</v>
      </c>
      <c r="G16" s="56">
        <v>1</v>
      </c>
      <c r="H16" s="56">
        <v>1</v>
      </c>
      <c r="I16" s="16">
        <v>0</v>
      </c>
      <c r="J16" s="16">
        <v>0</v>
      </c>
      <c r="K16" s="56">
        <v>1</v>
      </c>
      <c r="N16" s="16">
        <f t="shared" si="0"/>
        <v>2</v>
      </c>
      <c r="O16" s="16">
        <f t="shared" si="1"/>
        <v>1</v>
      </c>
    </row>
    <row r="17" spans="1:25">
      <c r="A17" s="55" t="s">
        <v>249</v>
      </c>
      <c r="B17" s="16" t="s">
        <v>248</v>
      </c>
      <c r="C17" s="56">
        <v>3</v>
      </c>
      <c r="D17" s="56">
        <v>4</v>
      </c>
      <c r="E17" s="16" t="b">
        <v>0</v>
      </c>
      <c r="F17" s="56" t="b">
        <v>0</v>
      </c>
      <c r="G17" s="56">
        <v>1</v>
      </c>
      <c r="H17" s="56">
        <v>1</v>
      </c>
      <c r="I17" s="16">
        <v>0</v>
      </c>
      <c r="J17" s="16">
        <v>0</v>
      </c>
      <c r="K17" s="56">
        <v>1</v>
      </c>
      <c r="L17" s="16"/>
      <c r="M17" s="16"/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0.08</v>
      </c>
      <c r="N18" s="16">
        <f t="shared" si="0"/>
        <v>3</v>
      </c>
      <c r="O18" s="16">
        <f t="shared" si="1"/>
        <v>1</v>
      </c>
      <c r="P18" s="16" t="s">
        <v>182</v>
      </c>
      <c r="Q18" s="54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0.05</v>
      </c>
      <c r="N19" s="16">
        <f t="shared" si="0"/>
        <v>2</v>
      </c>
      <c r="O19" s="16">
        <f t="shared" si="1"/>
        <v>1</v>
      </c>
      <c r="P19" s="16" t="s">
        <v>182</v>
      </c>
      <c r="Q19" s="54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6"/>
      <c r="D20" s="46"/>
      <c r="E20" t="b">
        <v>1</v>
      </c>
      <c r="F20" s="46"/>
      <c r="G20" s="46"/>
      <c r="H20" s="46"/>
      <c r="I20" s="16">
        <v>0</v>
      </c>
      <c r="J20" s="16">
        <v>0</v>
      </c>
      <c r="K20">
        <v>0.05</v>
      </c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I21" s="16">
        <v>0</v>
      </c>
      <c r="J21" s="16">
        <v>0</v>
      </c>
      <c r="K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6" t="s">
        <v>142</v>
      </c>
      <c r="B22" s="46" t="s">
        <v>177</v>
      </c>
      <c r="C22" s="46"/>
      <c r="D22" s="46"/>
      <c r="E22" s="46" t="b">
        <v>1</v>
      </c>
      <c r="F22" s="46"/>
      <c r="G22" s="46"/>
      <c r="H22" s="46"/>
      <c r="I22" s="16">
        <v>0</v>
      </c>
      <c r="J22" s="16">
        <v>0</v>
      </c>
      <c r="K22" s="46">
        <v>0.08</v>
      </c>
      <c r="L22" s="46"/>
      <c r="M22" s="46"/>
      <c r="N22" s="46">
        <f t="shared" si="0"/>
        <v>0</v>
      </c>
      <c r="O22" s="46">
        <f t="shared" si="1"/>
        <v>0</v>
      </c>
      <c r="P22" s="46" t="s">
        <v>182</v>
      </c>
      <c r="Q22" s="46"/>
      <c r="R22" s="46"/>
      <c r="S22" s="46"/>
      <c r="T22" s="46"/>
      <c r="U22" s="46"/>
      <c r="V22" s="46"/>
      <c r="W22" s="46"/>
      <c r="X22" s="46"/>
      <c r="Y22" s="46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 t="b">
        <v>1</v>
      </c>
      <c r="G23" s="16">
        <v>1</v>
      </c>
      <c r="H23" s="16">
        <v>1</v>
      </c>
      <c r="I23" s="16">
        <v>0</v>
      </c>
      <c r="J23" s="16">
        <v>0</v>
      </c>
      <c r="K23" s="16">
        <v>0.08</v>
      </c>
      <c r="L23" s="16"/>
      <c r="M23" s="16"/>
      <c r="N23" s="16">
        <f t="shared" si="0"/>
        <v>2</v>
      </c>
      <c r="O23" s="16">
        <f t="shared" si="1"/>
        <v>1</v>
      </c>
      <c r="P23" s="16" t="s">
        <v>182</v>
      </c>
      <c r="Q23" s="54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I24" s="16">
        <v>0</v>
      </c>
      <c r="J24" s="16">
        <v>0</v>
      </c>
      <c r="K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6" t="s">
        <v>130</v>
      </c>
      <c r="B25" s="46" t="s">
        <v>177</v>
      </c>
      <c r="C25" s="46"/>
      <c r="D25" s="46"/>
      <c r="E25" s="46" t="b">
        <v>1</v>
      </c>
      <c r="F25" s="46"/>
      <c r="G25" s="46"/>
      <c r="H25" s="46"/>
      <c r="I25" s="16">
        <v>0</v>
      </c>
      <c r="J25" s="16">
        <v>0</v>
      </c>
      <c r="K25" s="46">
        <v>0.08</v>
      </c>
      <c r="L25" s="46"/>
      <c r="M25" s="46"/>
      <c r="N25" s="46">
        <f t="shared" si="0"/>
        <v>0</v>
      </c>
      <c r="O25" s="46">
        <f t="shared" si="1"/>
        <v>0</v>
      </c>
      <c r="P25" s="46" t="s">
        <v>182</v>
      </c>
      <c r="Q25" s="46"/>
      <c r="R25" s="46"/>
      <c r="S25" s="46"/>
      <c r="T25" s="46"/>
      <c r="U25" s="46"/>
      <c r="V25" s="46"/>
      <c r="W25" s="46"/>
      <c r="X25" s="46"/>
      <c r="Y25" s="46"/>
    </row>
    <row r="26" spans="1:25">
      <c r="A26" t="s">
        <v>131</v>
      </c>
      <c r="B26" t="s">
        <v>177</v>
      </c>
      <c r="E26" t="b">
        <v>1</v>
      </c>
      <c r="I26" s="16">
        <v>0</v>
      </c>
      <c r="J26" s="16">
        <v>0</v>
      </c>
      <c r="K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6" t="s">
        <v>132</v>
      </c>
      <c r="B27" s="46" t="s">
        <v>177</v>
      </c>
      <c r="C27" s="46"/>
      <c r="D27" s="46"/>
      <c r="E27" s="46" t="b">
        <v>1</v>
      </c>
      <c r="F27" s="46"/>
      <c r="G27" s="46"/>
      <c r="H27" s="46"/>
      <c r="I27" s="16">
        <v>0</v>
      </c>
      <c r="J27" s="16">
        <v>0</v>
      </c>
      <c r="K27" s="46">
        <v>1</v>
      </c>
      <c r="L27" s="46" t="s">
        <v>155</v>
      </c>
      <c r="M27" s="46"/>
      <c r="N27" s="46">
        <f t="shared" si="0"/>
        <v>0</v>
      </c>
      <c r="O27" s="46">
        <f t="shared" si="1"/>
        <v>0</v>
      </c>
      <c r="P27" s="46" t="s">
        <v>155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1:25" s="16" customFormat="1">
      <c r="A28" s="46" t="s">
        <v>133</v>
      </c>
      <c r="B28" s="46" t="s">
        <v>177</v>
      </c>
      <c r="C28" s="46">
        <v>2</v>
      </c>
      <c r="D28" s="46">
        <v>5</v>
      </c>
      <c r="E28" s="31" t="b">
        <v>1</v>
      </c>
      <c r="F28" s="46" t="b">
        <v>1</v>
      </c>
      <c r="G28" s="46">
        <v>1</v>
      </c>
      <c r="H28" s="46">
        <v>1</v>
      </c>
      <c r="I28" s="16">
        <v>0</v>
      </c>
      <c r="J28" s="16">
        <v>0</v>
      </c>
      <c r="K28" s="46">
        <v>0.7</v>
      </c>
      <c r="L28" s="46"/>
      <c r="M28" s="46"/>
      <c r="N28" s="46">
        <f t="shared" si="0"/>
        <v>7</v>
      </c>
      <c r="O28" s="46">
        <f t="shared" si="1"/>
        <v>1</v>
      </c>
      <c r="P28" s="46" t="s">
        <v>155</v>
      </c>
      <c r="Q28" s="46" t="s">
        <v>173</v>
      </c>
      <c r="R28" s="46">
        <v>250</v>
      </c>
      <c r="S28" s="46"/>
      <c r="T28" s="46" t="s">
        <v>118</v>
      </c>
      <c r="U28" s="46" t="s">
        <v>119</v>
      </c>
      <c r="V28" s="46">
        <v>0</v>
      </c>
      <c r="W28" s="46">
        <v>1.2</v>
      </c>
      <c r="X28" s="46">
        <v>16</v>
      </c>
      <c r="Y28" s="46">
        <v>0</v>
      </c>
    </row>
    <row r="29" spans="1:25" s="16" customFormat="1">
      <c r="A29" s="46" t="s">
        <v>134</v>
      </c>
      <c r="B29" s="46" t="s">
        <v>177</v>
      </c>
      <c r="C29" s="46"/>
      <c r="D29" s="46"/>
      <c r="E29" s="46" t="b">
        <v>0</v>
      </c>
      <c r="F29" s="46"/>
      <c r="G29" s="46"/>
      <c r="H29" s="46"/>
      <c r="I29" s="16">
        <v>0</v>
      </c>
      <c r="J29" s="16">
        <v>0</v>
      </c>
      <c r="K29" s="46">
        <v>1</v>
      </c>
      <c r="L29" s="46"/>
      <c r="M29" s="46"/>
      <c r="N29" s="46">
        <f t="shared" si="0"/>
        <v>0</v>
      </c>
      <c r="O29" s="46">
        <f t="shared" si="1"/>
        <v>0</v>
      </c>
      <c r="P29" s="46" t="s">
        <v>155</v>
      </c>
      <c r="Q29" s="46"/>
      <c r="R29" s="46"/>
      <c r="S29" s="46"/>
      <c r="T29" s="46"/>
      <c r="U29" s="46"/>
      <c r="V29" s="46"/>
      <c r="W29" s="46"/>
      <c r="X29" s="46"/>
      <c r="Y29" s="46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 t="b">
        <f>F28</f>
        <v>1</v>
      </c>
      <c r="G30" s="16">
        <f>G28</f>
        <v>1</v>
      </c>
      <c r="H30" s="16">
        <f>H28</f>
        <v>1</v>
      </c>
      <c r="I30" s="16">
        <v>0</v>
      </c>
      <c r="J30" s="16">
        <v>0</v>
      </c>
      <c r="K30" s="16">
        <v>0.5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6" t="s">
        <v>136</v>
      </c>
      <c r="B31" s="46" t="s">
        <v>177</v>
      </c>
      <c r="C31" s="46"/>
      <c r="D31" s="46"/>
      <c r="E31" s="46" t="b">
        <v>0</v>
      </c>
      <c r="F31" s="46"/>
      <c r="G31" s="46"/>
      <c r="H31" s="46"/>
      <c r="I31" s="16">
        <v>0</v>
      </c>
      <c r="J31" s="16">
        <v>0</v>
      </c>
      <c r="K31" s="46">
        <v>0.5</v>
      </c>
      <c r="L31" s="46"/>
      <c r="M31" s="46"/>
      <c r="N31" s="46">
        <f>D31+C31</f>
        <v>0</v>
      </c>
      <c r="O31" s="46">
        <f t="shared" si="1"/>
        <v>0</v>
      </c>
      <c r="P31" s="46" t="s">
        <v>155</v>
      </c>
      <c r="Q31" s="46"/>
      <c r="R31" s="46"/>
      <c r="S31" s="46"/>
      <c r="T31" s="46"/>
      <c r="U31" s="46"/>
      <c r="V31" s="46"/>
      <c r="W31" s="46"/>
      <c r="X31" s="46"/>
      <c r="Y31" s="46"/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J50" sqref="J50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L40" sqref="L4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43.26953125" customWidth="1"/>
    <col min="9" max="9" width="14.08984375" customWidth="1"/>
  </cols>
  <sheetData>
    <row r="1" spans="1:13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1" t="s">
        <v>395</v>
      </c>
      <c r="G1" s="48" t="s">
        <v>394</v>
      </c>
      <c r="H1" s="69" t="s">
        <v>393</v>
      </c>
      <c r="I1" s="69" t="s">
        <v>300</v>
      </c>
      <c r="J1" s="69" t="s">
        <v>301</v>
      </c>
      <c r="K1" s="69" t="s">
        <v>401</v>
      </c>
      <c r="M1" s="72" t="s">
        <v>437</v>
      </c>
    </row>
    <row r="2" spans="1:13">
      <c r="A2" s="49">
        <v>2019</v>
      </c>
      <c r="B2" s="50">
        <v>290.54545454545456</v>
      </c>
      <c r="C2" s="50">
        <v>1821.6363636363637</v>
      </c>
      <c r="D2" s="50">
        <v>1724.3181818181799</v>
      </c>
      <c r="E2" s="50"/>
      <c r="F2" s="50"/>
      <c r="G2" s="50"/>
      <c r="H2" s="70">
        <v>2019</v>
      </c>
      <c r="I2" s="20">
        <v>4236</v>
      </c>
      <c r="J2" s="20">
        <v>962</v>
      </c>
      <c r="K2" s="20">
        <v>6789</v>
      </c>
    </row>
    <row r="3" spans="1:13">
      <c r="A3">
        <v>2020</v>
      </c>
      <c r="B3" s="50">
        <v>290.54545454545456</v>
      </c>
      <c r="C3" s="50">
        <v>1821.6363636363637</v>
      </c>
      <c r="D3" s="50">
        <v>1724.3181818181818</v>
      </c>
      <c r="E3" s="50"/>
      <c r="F3" s="50"/>
      <c r="G3" s="50"/>
      <c r="H3" s="70">
        <v>2030</v>
      </c>
      <c r="I3" s="20">
        <v>7432</v>
      </c>
      <c r="J3" s="20">
        <v>21000</v>
      </c>
      <c r="K3" s="71">
        <v>25756.5</v>
      </c>
    </row>
    <row r="4" spans="1:13">
      <c r="A4" s="49">
        <v>2021</v>
      </c>
      <c r="B4" s="50">
        <v>290.54545454545456</v>
      </c>
      <c r="C4" s="50">
        <v>1821.6363636363637</v>
      </c>
      <c r="D4" s="50">
        <v>1724.3181818181818</v>
      </c>
      <c r="E4" s="50"/>
      <c r="F4" s="50"/>
      <c r="G4" s="50"/>
      <c r="H4" s="70">
        <v>2050</v>
      </c>
      <c r="I4" s="20">
        <v>12000</v>
      </c>
      <c r="J4" s="20">
        <v>70000</v>
      </c>
      <c r="K4" s="20">
        <v>91733</v>
      </c>
    </row>
    <row r="5" spans="1:13">
      <c r="A5" s="46">
        <v>2022</v>
      </c>
      <c r="B5" s="50">
        <v>290.54545454545456</v>
      </c>
      <c r="C5" s="50">
        <v>1821.6363636363637</v>
      </c>
      <c r="D5" s="50">
        <v>1724.3181818181818</v>
      </c>
      <c r="H5" s="46"/>
      <c r="I5" s="46"/>
      <c r="J5" s="46"/>
      <c r="K5" s="46"/>
    </row>
    <row r="6" spans="1:13">
      <c r="A6" s="49">
        <v>2023</v>
      </c>
      <c r="B6" s="50">
        <v>290.54545454545456</v>
      </c>
      <c r="C6" s="50">
        <v>1821.6363636363637</v>
      </c>
      <c r="D6" s="50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3">
      <c r="A7" s="46">
        <v>2024</v>
      </c>
      <c r="B7" s="50">
        <v>290.54545454545456</v>
      </c>
      <c r="C7" s="50">
        <v>1821.6363636363637</v>
      </c>
      <c r="D7" s="50">
        <v>1724.3181818181818</v>
      </c>
      <c r="H7" s="49" t="s">
        <v>402</v>
      </c>
      <c r="I7" s="50">
        <v>290.54545454545502</v>
      </c>
      <c r="J7" s="50">
        <v>1821.6363636363637</v>
      </c>
      <c r="K7" s="50">
        <v>1724.3181818181818</v>
      </c>
    </row>
    <row r="8" spans="1:13">
      <c r="A8" s="49">
        <v>2025</v>
      </c>
      <c r="B8" s="50">
        <v>290.54545454545456</v>
      </c>
      <c r="C8" s="50">
        <v>1821.6363636363637</v>
      </c>
      <c r="D8" s="50">
        <v>1724.3181818181818</v>
      </c>
      <c r="H8" s="49" t="s">
        <v>404</v>
      </c>
      <c r="I8" s="50">
        <v>228.4</v>
      </c>
      <c r="J8" s="50">
        <v>2450</v>
      </c>
      <c r="K8" s="50">
        <v>3298.8249999999998</v>
      </c>
    </row>
    <row r="9" spans="1:13">
      <c r="A9" s="46">
        <v>2026</v>
      </c>
      <c r="B9" s="50">
        <v>290.54545454545456</v>
      </c>
      <c r="C9" s="50">
        <v>1821.6363636363637</v>
      </c>
      <c r="D9" s="50">
        <v>1724.3181818181818</v>
      </c>
      <c r="H9" s="49" t="s">
        <v>403</v>
      </c>
      <c r="I9" s="50">
        <v>250.45161290322579</v>
      </c>
      <c r="J9" s="50">
        <v>2227.0322580645161</v>
      </c>
      <c r="K9" s="50">
        <v>2740.1290322580644</v>
      </c>
    </row>
    <row r="10" spans="1:13">
      <c r="A10" s="49">
        <v>2027</v>
      </c>
      <c r="B10" s="50">
        <v>290.54545454545456</v>
      </c>
      <c r="C10" s="50">
        <v>1821.6363636363637</v>
      </c>
      <c r="D10" s="50">
        <v>1724.3181818181818</v>
      </c>
    </row>
    <row r="11" spans="1:13">
      <c r="A11" s="46">
        <v>2028</v>
      </c>
      <c r="B11" s="50">
        <v>290.54545454545456</v>
      </c>
      <c r="C11" s="50">
        <v>1821.6363636363637</v>
      </c>
      <c r="D11" s="50">
        <v>1724.3181818181818</v>
      </c>
      <c r="I11" s="46"/>
    </row>
    <row r="12" spans="1:13">
      <c r="A12" s="46">
        <v>2029</v>
      </c>
      <c r="B12" s="50">
        <v>290.54545454545456</v>
      </c>
      <c r="C12" s="50">
        <v>1821.6363636363637</v>
      </c>
      <c r="D12" s="50">
        <v>1724.3181818181818</v>
      </c>
    </row>
    <row r="13" spans="1:13">
      <c r="A13" s="49">
        <v>2030</v>
      </c>
      <c r="B13" s="50">
        <v>228.4</v>
      </c>
      <c r="C13" s="50">
        <v>2450</v>
      </c>
      <c r="D13" s="50">
        <v>3298.8249999999998</v>
      </c>
    </row>
    <row r="14" spans="1:13">
      <c r="A14" s="49">
        <v>2031</v>
      </c>
      <c r="B14" s="50">
        <v>228.4</v>
      </c>
      <c r="C14" s="50">
        <v>2450</v>
      </c>
      <c r="D14" s="50">
        <v>3298.8249999999998</v>
      </c>
      <c r="G14" s="49"/>
      <c r="H14" s="46" t="s">
        <v>145</v>
      </c>
      <c r="I14" s="46" t="s">
        <v>327</v>
      </c>
      <c r="J14" s="46" t="b">
        <v>1</v>
      </c>
      <c r="K14" s="46">
        <v>400</v>
      </c>
    </row>
    <row r="15" spans="1:13">
      <c r="A15" s="46">
        <v>2032</v>
      </c>
      <c r="B15" s="50">
        <v>228.4</v>
      </c>
      <c r="C15" s="50">
        <v>2450</v>
      </c>
      <c r="D15" s="50">
        <v>3298.8249999999998</v>
      </c>
      <c r="G15" s="49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3">
      <c r="A16" s="46">
        <v>2033</v>
      </c>
      <c r="B16" s="50">
        <v>228.4</v>
      </c>
      <c r="C16" s="50">
        <v>2450</v>
      </c>
      <c r="D16" s="50">
        <v>3298.8249999999998</v>
      </c>
      <c r="H16" s="46" t="s">
        <v>143</v>
      </c>
      <c r="I16" s="46" t="s">
        <v>327</v>
      </c>
      <c r="J16" s="46" t="b">
        <v>1</v>
      </c>
      <c r="K16" s="50">
        <v>300</v>
      </c>
    </row>
    <row r="17" spans="1:12">
      <c r="A17" s="49">
        <v>2034</v>
      </c>
      <c r="B17" s="50">
        <v>228.4</v>
      </c>
      <c r="C17" s="50">
        <v>2450</v>
      </c>
      <c r="D17" s="50">
        <v>3298.8249999999998</v>
      </c>
      <c r="L17" s="46"/>
    </row>
    <row r="18" spans="1:12">
      <c r="A18" s="49">
        <v>2035</v>
      </c>
      <c r="B18" s="50">
        <v>228.4</v>
      </c>
      <c r="C18" s="50">
        <v>2450</v>
      </c>
      <c r="D18" s="50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0">
        <v>228.4</v>
      </c>
      <c r="C19" s="50">
        <v>2450</v>
      </c>
      <c r="D19" s="50">
        <v>3298.8249999999998</v>
      </c>
    </row>
    <row r="20" spans="1:12">
      <c r="A20" s="46">
        <v>2037</v>
      </c>
      <c r="B20" s="50">
        <v>228.4</v>
      </c>
      <c r="C20" s="50">
        <v>2450</v>
      </c>
      <c r="D20" s="50">
        <v>3298.8249999999998</v>
      </c>
    </row>
    <row r="21" spans="1:12">
      <c r="A21" s="49">
        <v>2038</v>
      </c>
      <c r="B21" s="50">
        <v>228.4</v>
      </c>
      <c r="C21" s="50">
        <v>2450</v>
      </c>
      <c r="D21" s="50">
        <v>3298.8249999999998</v>
      </c>
    </row>
    <row r="22" spans="1:12">
      <c r="A22" s="49">
        <v>2039</v>
      </c>
      <c r="B22" s="50">
        <v>228.4</v>
      </c>
      <c r="C22" s="50">
        <v>2450</v>
      </c>
      <c r="D22" s="50">
        <v>3298.8249999999998</v>
      </c>
    </row>
    <row r="23" spans="1:12">
      <c r="A23" s="46">
        <v>2040</v>
      </c>
      <c r="B23" s="50">
        <v>228.4</v>
      </c>
      <c r="C23" s="50">
        <v>2450</v>
      </c>
      <c r="D23" s="50">
        <v>3298.8249999999998</v>
      </c>
    </row>
    <row r="24" spans="1:12">
      <c r="A24" s="46">
        <v>2041</v>
      </c>
      <c r="B24" s="50">
        <v>228.4</v>
      </c>
      <c r="C24" s="50">
        <v>2450</v>
      </c>
      <c r="D24" s="50">
        <v>3298.8249999999998</v>
      </c>
    </row>
    <row r="25" spans="1:12">
      <c r="A25" s="49">
        <v>2042</v>
      </c>
      <c r="B25" s="50">
        <v>228.4</v>
      </c>
      <c r="C25" s="50">
        <v>2450</v>
      </c>
      <c r="D25" s="50">
        <v>3298.8249999999998</v>
      </c>
    </row>
    <row r="26" spans="1:12">
      <c r="A26" s="49">
        <v>2043</v>
      </c>
      <c r="B26" s="50">
        <v>228.4</v>
      </c>
      <c r="C26" s="50">
        <v>2450</v>
      </c>
      <c r="D26" s="50">
        <v>3298.8249999999998</v>
      </c>
    </row>
    <row r="27" spans="1:12">
      <c r="A27" s="46">
        <v>2044</v>
      </c>
      <c r="B27" s="50">
        <v>228.4</v>
      </c>
      <c r="C27" s="50">
        <v>2450</v>
      </c>
      <c r="D27" s="50">
        <v>3298.8249999999998</v>
      </c>
    </row>
    <row r="28" spans="1:12">
      <c r="A28" s="46">
        <v>2045</v>
      </c>
      <c r="B28" s="50">
        <v>228.4</v>
      </c>
      <c r="C28" s="50">
        <v>2450</v>
      </c>
      <c r="D28" s="50">
        <v>3298.8249999999998</v>
      </c>
    </row>
    <row r="29" spans="1:12">
      <c r="A29" s="49">
        <v>2046</v>
      </c>
      <c r="B29" s="50">
        <v>228.4</v>
      </c>
      <c r="C29" s="50">
        <v>2450</v>
      </c>
      <c r="D29" s="50">
        <v>3298.8249999999998</v>
      </c>
    </row>
    <row r="30" spans="1:12">
      <c r="A30" s="49">
        <v>2047</v>
      </c>
      <c r="B30" s="50">
        <v>228.4</v>
      </c>
      <c r="C30" s="50">
        <v>2450</v>
      </c>
      <c r="D30" s="50">
        <v>3298.8249999999998</v>
      </c>
    </row>
    <row r="31" spans="1:12">
      <c r="A31" s="46">
        <v>2048</v>
      </c>
      <c r="B31" s="50">
        <v>228.4</v>
      </c>
      <c r="C31" s="50">
        <v>2450</v>
      </c>
      <c r="D31" s="50">
        <v>3298.8249999999998</v>
      </c>
    </row>
    <row r="32" spans="1:12">
      <c r="A32" s="46">
        <v>2049</v>
      </c>
      <c r="B32" s="50">
        <v>228.4</v>
      </c>
      <c r="C32" s="50">
        <v>2450</v>
      </c>
      <c r="D32" s="50">
        <v>3298.8249999999998</v>
      </c>
    </row>
    <row r="33" spans="1:4">
      <c r="A33" s="49">
        <v>2050</v>
      </c>
      <c r="B33" s="50">
        <v>228.4</v>
      </c>
      <c r="C33" s="50">
        <v>2450</v>
      </c>
      <c r="D33" s="50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7">
        <v>2010</v>
      </c>
      <c r="B2" s="67">
        <v>14.3538679245283</v>
      </c>
      <c r="C2" s="67">
        <f>B2</f>
        <v>14.3538679245283</v>
      </c>
      <c r="E2" t="s">
        <v>436</v>
      </c>
      <c r="F2" s="68" t="s">
        <v>435</v>
      </c>
    </row>
    <row r="3" spans="1:9">
      <c r="A3" s="67">
        <v>2011</v>
      </c>
      <c r="B3" s="67">
        <v>13.2143027888446</v>
      </c>
      <c r="C3" s="67">
        <f t="shared" ref="C3:C10" si="0">B3</f>
        <v>13.2143027888446</v>
      </c>
      <c r="E3" s="46" t="s">
        <v>405</v>
      </c>
    </row>
    <row r="4" spans="1:9">
      <c r="A4" s="67">
        <v>2012</v>
      </c>
      <c r="B4" s="67">
        <v>7.4974103585657303</v>
      </c>
      <c r="C4" s="67">
        <f t="shared" si="0"/>
        <v>7.4974103585657303</v>
      </c>
    </row>
    <row r="5" spans="1:9">
      <c r="A5" s="67">
        <v>2013</v>
      </c>
      <c r="B5" s="67">
        <v>4.9400000000000004</v>
      </c>
      <c r="C5" s="67">
        <f t="shared" si="0"/>
        <v>4.9400000000000004</v>
      </c>
    </row>
    <row r="6" spans="1:9">
      <c r="A6" s="67">
        <v>2014</v>
      </c>
      <c r="B6" s="67">
        <v>9.5500000000000007</v>
      </c>
      <c r="C6" s="67">
        <f t="shared" si="0"/>
        <v>9.5500000000000007</v>
      </c>
      <c r="I6" s="46"/>
    </row>
    <row r="7" spans="1:9">
      <c r="A7" s="67">
        <v>2015</v>
      </c>
      <c r="B7" s="67">
        <v>18.079999999999998</v>
      </c>
      <c r="C7" s="67">
        <f t="shared" si="0"/>
        <v>18.079999999999998</v>
      </c>
      <c r="E7" s="46" t="s">
        <v>406</v>
      </c>
      <c r="I7" s="46"/>
    </row>
    <row r="8" spans="1:9">
      <c r="A8" s="67">
        <v>2016</v>
      </c>
      <c r="B8" s="67">
        <v>18.079999999999998</v>
      </c>
      <c r="C8" s="67">
        <f t="shared" si="0"/>
        <v>18.079999999999998</v>
      </c>
      <c r="E8" s="46">
        <v>2019</v>
      </c>
      <c r="F8" s="46">
        <v>1</v>
      </c>
      <c r="G8" s="37">
        <v>21.7845449890137</v>
      </c>
      <c r="I8" s="46"/>
    </row>
    <row r="9" spans="1:9">
      <c r="A9" s="67">
        <v>2017</v>
      </c>
      <c r="B9" s="67">
        <v>18.079999999999998</v>
      </c>
      <c r="C9" s="67">
        <f t="shared" si="0"/>
        <v>18.079999999999998</v>
      </c>
      <c r="E9" s="46">
        <v>2020</v>
      </c>
      <c r="F9" s="46">
        <v>2</v>
      </c>
      <c r="G9" s="37">
        <v>21.732001069450401</v>
      </c>
      <c r="I9" s="46"/>
    </row>
    <row r="10" spans="1:9">
      <c r="A10" s="67">
        <v>2018</v>
      </c>
      <c r="B10" s="67">
        <v>18.079999999999998</v>
      </c>
      <c r="C10" s="67">
        <f t="shared" si="0"/>
        <v>18.079999999999998</v>
      </c>
      <c r="E10" s="46">
        <v>2021</v>
      </c>
      <c r="F10" s="46">
        <v>3</v>
      </c>
      <c r="G10" s="37">
        <v>45.310069289016702</v>
      </c>
      <c r="I10" s="46"/>
    </row>
    <row r="11" spans="1:9">
      <c r="A11" s="46">
        <v>2019</v>
      </c>
      <c r="B11" s="37">
        <v>21.7845449890137</v>
      </c>
      <c r="C11" s="50">
        <v>19.7</v>
      </c>
      <c r="F11">
        <v>4</v>
      </c>
      <c r="G11" s="37">
        <v>63.1633059127807</v>
      </c>
      <c r="I11" s="46"/>
    </row>
    <row r="12" spans="1:9">
      <c r="A12" s="46">
        <v>2020</v>
      </c>
      <c r="B12" s="37">
        <v>21.732001069450401</v>
      </c>
      <c r="C12" s="50">
        <v>20.399999999999999</v>
      </c>
      <c r="F12">
        <v>5</v>
      </c>
      <c r="G12" s="37">
        <v>66.373634433746304</v>
      </c>
      <c r="I12" s="46"/>
    </row>
    <row r="13" spans="1:9">
      <c r="A13" s="46">
        <v>2021</v>
      </c>
      <c r="B13" s="37">
        <v>45.310069289016702</v>
      </c>
      <c r="C13" s="50">
        <v>21.7</v>
      </c>
      <c r="F13">
        <v>6</v>
      </c>
      <c r="G13" s="37">
        <v>69.664229811859101</v>
      </c>
    </row>
    <row r="14" spans="1:9">
      <c r="A14" s="46">
        <v>2022</v>
      </c>
      <c r="B14" s="37">
        <v>63.1633059127807</v>
      </c>
      <c r="C14" s="50">
        <v>25.177777777777777</v>
      </c>
      <c r="F14">
        <v>7</v>
      </c>
      <c r="G14" s="37">
        <v>73.115337734985303</v>
      </c>
      <c r="I14" s="46"/>
    </row>
    <row r="15" spans="1:9">
      <c r="A15" s="46">
        <v>2023</v>
      </c>
      <c r="B15" s="37">
        <v>66.373634433746304</v>
      </c>
      <c r="C15" s="50">
        <v>28.655555555555559</v>
      </c>
      <c r="F15">
        <v>8</v>
      </c>
      <c r="G15" s="37">
        <v>76.807218003845193</v>
      </c>
      <c r="I15" s="46"/>
    </row>
    <row r="16" spans="1:9">
      <c r="A16" s="46">
        <v>2024</v>
      </c>
      <c r="B16" s="37">
        <v>69.664229811859101</v>
      </c>
      <c r="C16" s="50">
        <v>32.13333333333334</v>
      </c>
      <c r="F16">
        <v>9</v>
      </c>
      <c r="G16" s="37">
        <v>80.659617874145496</v>
      </c>
      <c r="I16" s="46"/>
    </row>
    <row r="17" spans="1:9">
      <c r="A17" s="46">
        <v>2025</v>
      </c>
      <c r="B17" s="37">
        <v>73.115337734985303</v>
      </c>
      <c r="C17" s="50">
        <v>35.611111111111114</v>
      </c>
      <c r="F17">
        <v>10</v>
      </c>
      <c r="G17" s="37">
        <v>84.672537345886198</v>
      </c>
      <c r="I17" s="46"/>
    </row>
    <row r="18" spans="1:9">
      <c r="A18" s="46">
        <v>2026</v>
      </c>
      <c r="B18" s="37">
        <v>76.807218003845193</v>
      </c>
      <c r="C18" s="50">
        <v>39.088888888888889</v>
      </c>
      <c r="F18">
        <v>11</v>
      </c>
      <c r="G18" s="37">
        <v>88.926222106933594</v>
      </c>
      <c r="I18" s="46"/>
    </row>
    <row r="19" spans="1:9">
      <c r="A19" s="46">
        <v>2027</v>
      </c>
      <c r="B19" s="37">
        <v>80.659617874145496</v>
      </c>
      <c r="C19" s="50">
        <v>42.56666666666667</v>
      </c>
      <c r="E19" s="46">
        <v>2030</v>
      </c>
      <c r="F19" s="46">
        <v>12</v>
      </c>
      <c r="G19" s="37">
        <v>93.340433525848397</v>
      </c>
      <c r="I19" s="46"/>
    </row>
    <row r="20" spans="1:9">
      <c r="A20" s="46">
        <v>2028</v>
      </c>
      <c r="B20" s="37">
        <v>84.672537345886198</v>
      </c>
      <c r="C20" s="50">
        <v>46.044444444444451</v>
      </c>
      <c r="F20">
        <v>13</v>
      </c>
      <c r="G20" s="37">
        <v>97.995417290496803</v>
      </c>
      <c r="I20" s="46"/>
    </row>
    <row r="21" spans="1:9">
      <c r="A21" s="46">
        <v>2029</v>
      </c>
      <c r="B21" s="37">
        <v>88.926222106933594</v>
      </c>
      <c r="C21" s="50">
        <v>49.522222222222226</v>
      </c>
      <c r="F21">
        <v>14</v>
      </c>
      <c r="G21" s="37">
        <v>102.891173400879</v>
      </c>
      <c r="I21" s="46"/>
    </row>
    <row r="22" spans="1:9">
      <c r="A22" s="46">
        <v>2030</v>
      </c>
      <c r="B22" s="37">
        <v>93.340433525848397</v>
      </c>
      <c r="C22" s="50">
        <v>53</v>
      </c>
      <c r="F22">
        <v>15</v>
      </c>
      <c r="G22" s="37">
        <v>108.107968714142</v>
      </c>
      <c r="I22" s="46"/>
    </row>
    <row r="23" spans="1:9">
      <c r="A23" s="46">
        <v>2031</v>
      </c>
      <c r="B23" s="37">
        <v>97.995417290496803</v>
      </c>
      <c r="C23" s="50">
        <v>57.699999999999996</v>
      </c>
      <c r="F23">
        <v>16</v>
      </c>
      <c r="G23" s="37">
        <v>113.485276572418</v>
      </c>
    </row>
    <row r="24" spans="1:9">
      <c r="A24" s="46">
        <v>2032</v>
      </c>
      <c r="B24" s="37">
        <v>102.891173400879</v>
      </c>
      <c r="C24" s="50">
        <v>62.399999999999991</v>
      </c>
      <c r="F24">
        <v>17</v>
      </c>
      <c r="G24" s="37">
        <v>119.183616577148</v>
      </c>
      <c r="I24" s="46"/>
    </row>
    <row r="25" spans="1:9">
      <c r="A25" s="46">
        <v>2033</v>
      </c>
      <c r="B25" s="37">
        <v>108.107968714142</v>
      </c>
      <c r="C25" s="50">
        <v>67.099999999999994</v>
      </c>
      <c r="F25">
        <v>18</v>
      </c>
      <c r="G25" s="37">
        <v>125.122728927612</v>
      </c>
      <c r="I25" s="46"/>
    </row>
    <row r="26" spans="1:9">
      <c r="A26" s="46">
        <v>2034</v>
      </c>
      <c r="B26" s="37">
        <v>113.485276572418</v>
      </c>
      <c r="C26" s="50">
        <v>71.8</v>
      </c>
      <c r="F26">
        <v>19</v>
      </c>
      <c r="G26" s="37">
        <v>131.382880480957</v>
      </c>
      <c r="I26" s="46"/>
    </row>
    <row r="27" spans="1:9">
      <c r="A27" s="46">
        <v>2035</v>
      </c>
      <c r="B27" s="37">
        <v>119.183616577148</v>
      </c>
      <c r="C27" s="50">
        <v>76.5</v>
      </c>
      <c r="F27">
        <v>20</v>
      </c>
      <c r="G27" s="37">
        <v>137.964057124329</v>
      </c>
      <c r="I27" s="46"/>
    </row>
    <row r="28" spans="1:9">
      <c r="A28" s="46">
        <v>2036</v>
      </c>
      <c r="B28" s="37">
        <v>125.122728927612</v>
      </c>
      <c r="C28" s="50">
        <v>81.2</v>
      </c>
      <c r="F28">
        <v>21</v>
      </c>
      <c r="G28" s="37">
        <v>144.86627297058101</v>
      </c>
      <c r="I28" s="46"/>
    </row>
    <row r="29" spans="1:9">
      <c r="A29" s="46">
        <v>2037</v>
      </c>
      <c r="B29" s="37">
        <v>131.382880480957</v>
      </c>
      <c r="C29" s="50">
        <v>85.899999999999991</v>
      </c>
      <c r="E29" s="46">
        <v>2040</v>
      </c>
      <c r="F29" s="46">
        <v>22</v>
      </c>
      <c r="G29" s="37">
        <v>152.08952801971401</v>
      </c>
      <c r="I29" s="46"/>
    </row>
    <row r="30" spans="1:9">
      <c r="A30" s="46">
        <v>2038</v>
      </c>
      <c r="B30" s="37">
        <v>137.964057124329</v>
      </c>
      <c r="C30" s="50">
        <v>90.6</v>
      </c>
      <c r="F30">
        <v>23</v>
      </c>
      <c r="G30" s="37">
        <f t="shared" ref="G30:G43" si="1">_xlfn.FORECAST.LINEAR(F30,$G$8:$G$29,$F$8:$F$29)</f>
        <v>154.87831521398357</v>
      </c>
      <c r="I30" s="46"/>
    </row>
    <row r="31" spans="1:9">
      <c r="A31" s="46">
        <v>2039</v>
      </c>
      <c r="B31" s="37">
        <v>144.86627297058101</v>
      </c>
      <c r="C31" s="50">
        <v>95.3</v>
      </c>
      <c r="F31">
        <v>24</v>
      </c>
      <c r="G31" s="37">
        <f t="shared" si="1"/>
        <v>160.36718818841777</v>
      </c>
      <c r="I31" s="46"/>
    </row>
    <row r="32" spans="1:9">
      <c r="A32" s="46">
        <v>2040</v>
      </c>
      <c r="B32" s="37">
        <v>152.08952801971401</v>
      </c>
      <c r="C32" s="50">
        <v>100</v>
      </c>
      <c r="F32">
        <v>25</v>
      </c>
      <c r="G32" s="37">
        <f t="shared" si="1"/>
        <v>165.85606116285197</v>
      </c>
      <c r="I32" s="46"/>
    </row>
    <row r="33" spans="1:7">
      <c r="A33" s="46">
        <v>2041</v>
      </c>
      <c r="B33" s="37">
        <v>154.87831521398357</v>
      </c>
      <c r="C33" s="50">
        <v>102</v>
      </c>
      <c r="F33">
        <v>26</v>
      </c>
      <c r="G33" s="37">
        <f t="shared" si="1"/>
        <v>171.34493413728617</v>
      </c>
    </row>
    <row r="34" spans="1:7">
      <c r="A34" s="46">
        <v>2042</v>
      </c>
      <c r="B34" s="37">
        <v>160.36718818841777</v>
      </c>
      <c r="C34" s="50">
        <v>104</v>
      </c>
      <c r="F34">
        <v>27</v>
      </c>
      <c r="G34" s="37">
        <f t="shared" si="1"/>
        <v>176.83380711172035</v>
      </c>
    </row>
    <row r="35" spans="1:7">
      <c r="A35" s="46">
        <v>2043</v>
      </c>
      <c r="B35" s="37">
        <v>165.85606116285197</v>
      </c>
      <c r="C35" s="50">
        <v>106</v>
      </c>
      <c r="F35">
        <v>28</v>
      </c>
      <c r="G35" s="37">
        <f t="shared" si="1"/>
        <v>182.32268008615455</v>
      </c>
    </row>
    <row r="36" spans="1:7">
      <c r="A36" s="46">
        <v>2044</v>
      </c>
      <c r="B36" s="37">
        <v>171.34493413728617</v>
      </c>
      <c r="C36" s="50">
        <v>108</v>
      </c>
      <c r="F36">
        <v>29</v>
      </c>
      <c r="G36" s="37">
        <f t="shared" si="1"/>
        <v>187.81155306058875</v>
      </c>
    </row>
    <row r="37" spans="1:7">
      <c r="A37" s="46">
        <v>2045</v>
      </c>
      <c r="B37" s="37">
        <v>176.83380711172035</v>
      </c>
      <c r="C37" s="50">
        <v>110</v>
      </c>
      <c r="F37">
        <v>30</v>
      </c>
      <c r="G37" s="37">
        <f t="shared" si="1"/>
        <v>193.30042603502292</v>
      </c>
    </row>
    <row r="38" spans="1:7">
      <c r="A38" s="46">
        <v>2046</v>
      </c>
      <c r="B38" s="37">
        <v>182.32268008615455</v>
      </c>
      <c r="C38" s="50">
        <v>112</v>
      </c>
      <c r="F38">
        <v>31</v>
      </c>
      <c r="G38" s="37">
        <f t="shared" si="1"/>
        <v>198.78929900945712</v>
      </c>
    </row>
    <row r="39" spans="1:7">
      <c r="A39" s="46">
        <v>2047</v>
      </c>
      <c r="B39" s="37">
        <v>187.81155306058875</v>
      </c>
      <c r="C39" s="50">
        <v>114</v>
      </c>
      <c r="E39" s="46">
        <v>2050</v>
      </c>
      <c r="F39" s="46">
        <v>32</v>
      </c>
      <c r="G39" s="37">
        <f t="shared" si="1"/>
        <v>204.27817198389133</v>
      </c>
    </row>
    <row r="40" spans="1:7">
      <c r="A40" s="46">
        <v>2048</v>
      </c>
      <c r="B40" s="37">
        <v>193.30042603502292</v>
      </c>
      <c r="C40" s="50">
        <v>116</v>
      </c>
      <c r="F40" s="46">
        <v>33</v>
      </c>
      <c r="G40" s="37">
        <f t="shared" si="1"/>
        <v>209.76704495832553</v>
      </c>
    </row>
    <row r="41" spans="1:7">
      <c r="A41" s="46">
        <v>2049</v>
      </c>
      <c r="B41" s="37">
        <v>198.78929900945712</v>
      </c>
      <c r="C41" s="50">
        <v>118</v>
      </c>
      <c r="F41" s="46">
        <v>34</v>
      </c>
      <c r="G41" s="37">
        <f t="shared" si="1"/>
        <v>215.25591793275973</v>
      </c>
    </row>
    <row r="42" spans="1:7">
      <c r="A42" s="46">
        <v>2050</v>
      </c>
      <c r="B42" s="37">
        <v>204.27817198389133</v>
      </c>
      <c r="C42" s="50">
        <v>120</v>
      </c>
      <c r="F42" s="46">
        <v>35</v>
      </c>
      <c r="G42" s="37">
        <f t="shared" si="1"/>
        <v>220.7447909071939</v>
      </c>
    </row>
    <row r="43" spans="1:7">
      <c r="A43" s="46">
        <v>2051</v>
      </c>
      <c r="B43" s="37">
        <v>209.76704495832553</v>
      </c>
      <c r="C43" s="50">
        <f>_xlfn.FORECAST.LINEAR(yearlyCO2!F40,$C$11:$C$42,yearlyCO2!$F$8:$F$39)</f>
        <v>131.9840725806452</v>
      </c>
      <c r="F43" s="46">
        <v>36</v>
      </c>
      <c r="G43" s="37">
        <f t="shared" si="1"/>
        <v>226.2336638816281</v>
      </c>
    </row>
    <row r="44" spans="1:7">
      <c r="A44" s="46">
        <v>2052</v>
      </c>
      <c r="B44" s="37">
        <v>215.25591793275973</v>
      </c>
      <c r="C44" s="50">
        <f>_xlfn.FORECAST.LINEAR(yearlyCO2!F41,$C$11:$C$42,yearlyCO2!$F$8:$F$39)</f>
        <v>135.60413000977522</v>
      </c>
    </row>
    <row r="45" spans="1:7">
      <c r="A45" s="46">
        <v>2053</v>
      </c>
      <c r="B45" s="37">
        <v>220.7447909071939</v>
      </c>
      <c r="C45" s="50">
        <f>_xlfn.FORECAST.LINEAR(yearlyCO2!F42,$C$11:$C$42,yearlyCO2!$F$8:$F$39)</f>
        <v>139.2241874389052</v>
      </c>
    </row>
    <row r="46" spans="1:7">
      <c r="A46" s="46">
        <v>2054</v>
      </c>
      <c r="B46" s="37">
        <v>226.2336638816281</v>
      </c>
      <c r="C46" s="50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Q33" sqref="Q3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  <c r="J1" t="s">
        <v>433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66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8" t="s">
        <v>414</v>
      </c>
      <c r="C5" s="58">
        <f>H8+H13</f>
        <v>89.45</v>
      </c>
      <c r="D5" s="58"/>
      <c r="E5" s="46" t="s">
        <v>376</v>
      </c>
      <c r="G5" s="44"/>
    </row>
    <row r="6" spans="1:14" ht="15">
      <c r="A6" s="46" t="s">
        <v>126</v>
      </c>
      <c r="B6" s="58" t="s">
        <v>415</v>
      </c>
      <c r="C6" s="58">
        <f>H9+H14</f>
        <v>69.44</v>
      </c>
      <c r="D6" s="58"/>
      <c r="E6" s="46" t="s">
        <v>376</v>
      </c>
      <c r="F6" s="60"/>
      <c r="J6" s="57" t="s">
        <v>407</v>
      </c>
      <c r="K6" s="57" t="s">
        <v>408</v>
      </c>
      <c r="L6" s="57" t="s">
        <v>409</v>
      </c>
      <c r="M6" s="57" t="s">
        <v>411</v>
      </c>
      <c r="N6" s="57" t="s">
        <v>375</v>
      </c>
    </row>
    <row r="7" spans="1:14" ht="15" customHeight="1">
      <c r="A7" s="46" t="s">
        <v>126</v>
      </c>
      <c r="B7" s="58" t="s">
        <v>416</v>
      </c>
      <c r="C7" s="58">
        <f>H10+H15</f>
        <v>65.680000000000007</v>
      </c>
      <c r="D7" s="58"/>
      <c r="E7" s="46" t="s">
        <v>376</v>
      </c>
      <c r="F7" s="73" t="s">
        <v>428</v>
      </c>
      <c r="J7" s="59"/>
      <c r="K7" s="59"/>
      <c r="L7" s="59" t="s">
        <v>267</v>
      </c>
      <c r="M7" s="59" t="s">
        <v>1</v>
      </c>
      <c r="N7" s="59"/>
    </row>
    <row r="8" spans="1:14" ht="14.5" customHeight="1">
      <c r="A8" s="46" t="s">
        <v>126</v>
      </c>
      <c r="B8" s="58" t="s">
        <v>417</v>
      </c>
      <c r="C8" s="58">
        <f>H11+H16</f>
        <v>64.430000000000007</v>
      </c>
      <c r="D8" s="58"/>
      <c r="E8" s="46" t="s">
        <v>376</v>
      </c>
      <c r="F8" s="73"/>
      <c r="G8" s="58">
        <v>2019</v>
      </c>
      <c r="H8" s="58">
        <v>17.2</v>
      </c>
      <c r="I8" s="58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8" t="s">
        <v>418</v>
      </c>
      <c r="C9" s="58">
        <f>H12+H17</f>
        <v>68.34</v>
      </c>
      <c r="D9" s="58"/>
      <c r="E9" s="46" t="s">
        <v>376</v>
      </c>
      <c r="F9" s="73"/>
      <c r="G9" s="58">
        <v>2020</v>
      </c>
      <c r="H9" s="58">
        <v>17.05</v>
      </c>
      <c r="I9" s="58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73"/>
      <c r="G10" s="58">
        <v>2030</v>
      </c>
      <c r="H10" s="58">
        <v>17.36</v>
      </c>
      <c r="I10" s="58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143</v>
      </c>
      <c r="B11" s="46" t="s">
        <v>420</v>
      </c>
      <c r="C11" s="37">
        <f>J4/1000</f>
        <v>96.145200000000003</v>
      </c>
      <c r="F11" s="73"/>
      <c r="G11" s="58">
        <v>2040</v>
      </c>
      <c r="H11" s="58">
        <v>17.670000000000002</v>
      </c>
      <c r="I11" s="58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126</v>
      </c>
      <c r="B12" s="58" t="s">
        <v>421</v>
      </c>
      <c r="C12" s="58">
        <f>I8+I13</f>
        <v>10.63</v>
      </c>
      <c r="D12" s="37"/>
      <c r="F12" s="73"/>
      <c r="G12" s="58">
        <v>2050</v>
      </c>
      <c r="H12" s="58">
        <v>18.14</v>
      </c>
      <c r="I12" s="58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8" t="s">
        <v>422</v>
      </c>
      <c r="C13" s="58">
        <f>I9+I14</f>
        <v>10.63</v>
      </c>
      <c r="D13" s="58"/>
      <c r="F13" s="73"/>
      <c r="G13" s="58">
        <v>2019</v>
      </c>
      <c r="H13" s="58">
        <v>72.25</v>
      </c>
      <c r="I13" s="58">
        <v>2.97</v>
      </c>
      <c r="J13" s="58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8" t="s">
        <v>423</v>
      </c>
      <c r="C14" s="58">
        <f>I10+I15</f>
        <v>11.1</v>
      </c>
      <c r="D14" s="58"/>
      <c r="F14" s="73"/>
      <c r="G14" s="58">
        <v>2020</v>
      </c>
      <c r="H14" s="58">
        <v>52.39</v>
      </c>
      <c r="I14" s="58">
        <v>2.97</v>
      </c>
      <c r="J14" s="58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8" t="s">
        <v>424</v>
      </c>
      <c r="C15" s="58">
        <f>I11+I16</f>
        <v>11.57</v>
      </c>
      <c r="D15" s="58"/>
      <c r="F15" s="73"/>
      <c r="G15" s="58">
        <v>2030</v>
      </c>
      <c r="H15" s="58">
        <v>48.32</v>
      </c>
      <c r="I15" s="58">
        <v>3.44</v>
      </c>
      <c r="J15" s="58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8" t="s">
        <v>425</v>
      </c>
      <c r="C16" s="58">
        <f>I12+I17</f>
        <v>12.04</v>
      </c>
      <c r="D16" s="58"/>
      <c r="F16" s="73"/>
      <c r="G16" s="58">
        <v>2040</v>
      </c>
      <c r="H16" s="58">
        <v>46.76</v>
      </c>
      <c r="I16" s="58">
        <v>3.91</v>
      </c>
      <c r="J16" s="58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D17" s="58"/>
      <c r="F17" s="73"/>
      <c r="G17" s="58">
        <v>2050</v>
      </c>
      <c r="H17" s="58">
        <v>50.2</v>
      </c>
      <c r="I17" s="58">
        <v>4.38</v>
      </c>
      <c r="J17" s="58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A20" s="46"/>
      <c r="B20" s="46"/>
      <c r="C20" s="37"/>
      <c r="D20" s="37"/>
      <c r="G20" s="58"/>
      <c r="H20" s="58"/>
      <c r="I20" s="58"/>
      <c r="J20" s="58"/>
      <c r="K20" s="58"/>
      <c r="L20" s="58"/>
      <c r="M20" s="58"/>
    </row>
    <row r="21" spans="1:14">
      <c r="G21" s="58"/>
      <c r="H21" s="58"/>
      <c r="I21" s="58"/>
      <c r="J21" s="58"/>
      <c r="K21" s="58"/>
      <c r="L21" s="58"/>
      <c r="M21" s="58"/>
    </row>
    <row r="22" spans="1:14">
      <c r="G22" s="58"/>
      <c r="H22" s="58"/>
      <c r="I22" s="58"/>
      <c r="J22" s="58"/>
      <c r="K22" s="58"/>
      <c r="L22" s="58"/>
      <c r="M22" s="58"/>
    </row>
    <row r="23" spans="1:14">
      <c r="G23" s="58"/>
      <c r="H23" s="58"/>
      <c r="I23" s="58"/>
      <c r="J23" s="58"/>
      <c r="K23" s="58"/>
      <c r="L23" s="58"/>
      <c r="M23" s="58"/>
    </row>
    <row r="24" spans="1:14">
      <c r="G24" s="58"/>
      <c r="H24" s="58"/>
      <c r="I24" s="58"/>
      <c r="J24" s="58"/>
      <c r="K24" s="58"/>
      <c r="L24" s="58"/>
      <c r="M24" s="58"/>
    </row>
    <row r="25" spans="1:14">
      <c r="G25" s="58"/>
      <c r="H25" s="58"/>
      <c r="I25" s="58"/>
      <c r="J25" s="58"/>
      <c r="K25" s="58"/>
      <c r="L25" s="58"/>
      <c r="M25" s="58"/>
    </row>
    <row r="26" spans="1:14">
      <c r="G26" s="58"/>
      <c r="H26" s="58"/>
      <c r="I26" s="58"/>
      <c r="J26" s="58"/>
      <c r="K26" s="58"/>
      <c r="L26" s="58"/>
      <c r="M26" s="58"/>
    </row>
    <row r="27" spans="1:14">
      <c r="G27" s="58"/>
      <c r="H27" s="58"/>
      <c r="I27" s="58"/>
      <c r="J27" s="58"/>
      <c r="K27" s="58"/>
      <c r="L27" s="58"/>
      <c r="M27" s="58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Z34" sqref="Z34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49">
        <v>2019</v>
      </c>
      <c r="B2" s="50">
        <v>290.54545454545456</v>
      </c>
      <c r="C2" s="50">
        <v>1821.6363636363637</v>
      </c>
      <c r="D2" s="50">
        <v>1724.3181818181818</v>
      </c>
    </row>
    <row r="3" spans="1:4">
      <c r="A3" s="46">
        <v>2020</v>
      </c>
      <c r="B3" s="50">
        <v>290.54545454545456</v>
      </c>
      <c r="C3" s="50">
        <v>1821.6363636363637</v>
      </c>
      <c r="D3" s="50">
        <v>1724.3181818181818</v>
      </c>
    </row>
    <row r="4" spans="1:4">
      <c r="A4" s="49">
        <v>2021</v>
      </c>
      <c r="B4" s="50">
        <v>290.54545454545456</v>
      </c>
      <c r="C4" s="50">
        <v>1821.6363636363637</v>
      </c>
      <c r="D4" s="50">
        <v>1724.3181818181818</v>
      </c>
    </row>
    <row r="5" spans="1:4">
      <c r="A5" s="46">
        <v>2022</v>
      </c>
      <c r="B5" s="50">
        <v>290.54545454545456</v>
      </c>
      <c r="C5" s="50">
        <v>1821.6363636363637</v>
      </c>
      <c r="D5" s="50">
        <v>1724.3181818181818</v>
      </c>
    </row>
    <row r="6" spans="1:4">
      <c r="A6" s="49">
        <v>2023</v>
      </c>
      <c r="B6" s="50">
        <v>290.54545454545456</v>
      </c>
      <c r="C6" s="50">
        <v>1821.6363636363637</v>
      </c>
      <c r="D6" s="50">
        <v>1724.3181818181818</v>
      </c>
    </row>
    <row r="7" spans="1:4">
      <c r="A7" s="46">
        <v>2024</v>
      </c>
      <c r="B7" s="50">
        <v>290.54545454545456</v>
      </c>
      <c r="C7" s="50">
        <v>1821.6363636363637</v>
      </c>
      <c r="D7" s="50">
        <v>1724.3181818181818</v>
      </c>
    </row>
    <row r="8" spans="1:4">
      <c r="A8" s="49">
        <v>2025</v>
      </c>
      <c r="B8" s="50">
        <v>290.54545454545456</v>
      </c>
      <c r="C8" s="50">
        <v>1821.6363636363637</v>
      </c>
      <c r="D8" s="50">
        <v>1724.3181818181818</v>
      </c>
    </row>
    <row r="9" spans="1:4">
      <c r="A9" s="46">
        <v>2026</v>
      </c>
      <c r="B9" s="50">
        <v>290.54545454545456</v>
      </c>
      <c r="C9" s="50">
        <v>1821.6363636363637</v>
      </c>
      <c r="D9" s="50">
        <v>1724.3181818181818</v>
      </c>
    </row>
    <row r="10" spans="1:4">
      <c r="A10" s="49">
        <v>2027</v>
      </c>
      <c r="B10" s="50">
        <v>290.54545454545456</v>
      </c>
      <c r="C10" s="50">
        <v>1821.6363636363637</v>
      </c>
      <c r="D10" s="50">
        <v>1724.3181818181818</v>
      </c>
    </row>
    <row r="11" spans="1:4">
      <c r="A11" s="46">
        <v>2028</v>
      </c>
      <c r="B11" s="50">
        <v>290.54545454545456</v>
      </c>
      <c r="C11" s="50">
        <v>1821.6363636363637</v>
      </c>
      <c r="D11" s="50">
        <v>1724.3181818181818</v>
      </c>
    </row>
    <row r="12" spans="1:4">
      <c r="A12" s="46">
        <v>2029</v>
      </c>
      <c r="B12" s="50">
        <v>290.54545454545456</v>
      </c>
      <c r="C12" s="50">
        <v>1821.6363636363637</v>
      </c>
      <c r="D12" s="50">
        <v>1724.3181818181818</v>
      </c>
    </row>
    <row r="13" spans="1:4">
      <c r="A13" s="49">
        <v>2030</v>
      </c>
      <c r="B13" s="50">
        <v>228.4</v>
      </c>
      <c r="C13" s="50">
        <v>2450</v>
      </c>
      <c r="D13" s="50">
        <v>3298.8249999999998</v>
      </c>
    </row>
    <row r="14" spans="1:4">
      <c r="A14" s="49">
        <v>2031</v>
      </c>
      <c r="B14" s="50">
        <v>228.4</v>
      </c>
      <c r="C14" s="50">
        <v>2450</v>
      </c>
      <c r="D14" s="50">
        <v>3298.8249999999998</v>
      </c>
    </row>
    <row r="15" spans="1:4">
      <c r="A15" s="46">
        <v>2032</v>
      </c>
      <c r="B15" s="50">
        <v>228.4</v>
      </c>
      <c r="C15" s="50">
        <v>2450</v>
      </c>
      <c r="D15" s="50">
        <v>3298.8249999999998</v>
      </c>
    </row>
    <row r="16" spans="1:4">
      <c r="A16" s="46">
        <v>2033</v>
      </c>
      <c r="B16" s="50">
        <v>228.4</v>
      </c>
      <c r="C16" s="50">
        <v>2450</v>
      </c>
      <c r="D16" s="50">
        <v>3298.8249999999998</v>
      </c>
    </row>
    <row r="17" spans="1:4">
      <c r="A17" s="49">
        <v>2034</v>
      </c>
      <c r="B17" s="50">
        <v>228.4</v>
      </c>
      <c r="C17" s="50">
        <v>2450</v>
      </c>
      <c r="D17" s="50">
        <v>3298.8249999999998</v>
      </c>
    </row>
    <row r="18" spans="1:4">
      <c r="A18" s="49">
        <v>2035</v>
      </c>
      <c r="B18" s="50">
        <v>228.4</v>
      </c>
      <c r="C18" s="50">
        <v>2450</v>
      </c>
      <c r="D18" s="50">
        <v>3298.8249999999998</v>
      </c>
    </row>
    <row r="19" spans="1:4">
      <c r="A19" s="46">
        <v>2036</v>
      </c>
      <c r="B19" s="50">
        <v>228.4</v>
      </c>
      <c r="C19" s="50">
        <v>2450</v>
      </c>
      <c r="D19" s="50">
        <v>3298.8249999999998</v>
      </c>
    </row>
    <row r="20" spans="1:4">
      <c r="A20" s="46">
        <v>2037</v>
      </c>
      <c r="B20" s="50">
        <v>228.4</v>
      </c>
      <c r="C20" s="50">
        <v>2450</v>
      </c>
      <c r="D20" s="50">
        <v>3298.8249999999998</v>
      </c>
    </row>
    <row r="21" spans="1:4">
      <c r="A21" s="49">
        <v>2038</v>
      </c>
      <c r="B21" s="50">
        <v>228.4</v>
      </c>
      <c r="C21" s="50">
        <v>2450</v>
      </c>
      <c r="D21" s="50">
        <v>3298.8249999999998</v>
      </c>
    </row>
    <row r="22" spans="1:4">
      <c r="A22" s="49">
        <v>2039</v>
      </c>
      <c r="B22" s="50">
        <v>228.4</v>
      </c>
      <c r="C22" s="50">
        <v>2450</v>
      </c>
      <c r="D22" s="50">
        <v>3298.8249999999998</v>
      </c>
    </row>
    <row r="23" spans="1:4">
      <c r="A23" s="46">
        <v>2040</v>
      </c>
      <c r="B23" s="50">
        <v>228.4</v>
      </c>
      <c r="C23" s="50">
        <v>2450</v>
      </c>
      <c r="D23" s="50">
        <v>3298.8249999999998</v>
      </c>
    </row>
    <row r="24" spans="1:4">
      <c r="A24" s="46">
        <v>2041</v>
      </c>
      <c r="B24" s="50">
        <v>228.4</v>
      </c>
      <c r="C24" s="50">
        <v>2450</v>
      </c>
      <c r="D24" s="50">
        <v>3298.8249999999998</v>
      </c>
    </row>
    <row r="25" spans="1:4">
      <c r="A25" s="49">
        <v>2042</v>
      </c>
      <c r="B25" s="50">
        <v>228.4</v>
      </c>
      <c r="C25" s="50">
        <v>2450</v>
      </c>
      <c r="D25" s="50">
        <v>3298.8249999999998</v>
      </c>
    </row>
    <row r="26" spans="1:4">
      <c r="A26" s="49">
        <v>2043</v>
      </c>
      <c r="B26" s="50">
        <v>228.4</v>
      </c>
      <c r="C26" s="50">
        <v>2450</v>
      </c>
      <c r="D26" s="50">
        <v>3298.8249999999998</v>
      </c>
    </row>
    <row r="27" spans="1:4">
      <c r="A27" s="46">
        <v>2044</v>
      </c>
      <c r="B27" s="50">
        <v>228.4</v>
      </c>
      <c r="C27" s="50">
        <v>2450</v>
      </c>
      <c r="D27" s="50">
        <v>3298.8249999999998</v>
      </c>
    </row>
    <row r="28" spans="1:4">
      <c r="A28" s="46">
        <v>2045</v>
      </c>
      <c r="B28" s="50">
        <v>228.4</v>
      </c>
      <c r="C28" s="50">
        <v>2450</v>
      </c>
      <c r="D28" s="50">
        <v>3298.8249999999998</v>
      </c>
    </row>
    <row r="29" spans="1:4">
      <c r="A29" s="49">
        <v>2046</v>
      </c>
      <c r="B29" s="50">
        <v>228.4</v>
      </c>
      <c r="C29" s="50">
        <v>2450</v>
      </c>
      <c r="D29" s="50">
        <v>3298.8249999999998</v>
      </c>
    </row>
    <row r="30" spans="1:4">
      <c r="A30" s="49">
        <v>2047</v>
      </c>
      <c r="B30" s="50">
        <v>228.4</v>
      </c>
      <c r="C30" s="50">
        <v>2450</v>
      </c>
      <c r="D30" s="50">
        <v>3298.8249999999998</v>
      </c>
    </row>
    <row r="31" spans="1:4">
      <c r="A31" s="46">
        <v>2048</v>
      </c>
      <c r="B31" s="50">
        <v>228.4</v>
      </c>
      <c r="C31" s="50">
        <v>2450</v>
      </c>
      <c r="D31" s="50">
        <v>3298.8249999999998</v>
      </c>
    </row>
    <row r="32" spans="1:4">
      <c r="A32" s="46">
        <v>2049</v>
      </c>
      <c r="B32" s="50">
        <v>228.4</v>
      </c>
      <c r="C32" s="50">
        <v>2450</v>
      </c>
      <c r="D32" s="50">
        <v>3298.8249999999998</v>
      </c>
    </row>
    <row r="33" spans="1:4">
      <c r="A33" s="49">
        <v>2050</v>
      </c>
      <c r="B33" s="50">
        <v>228.4</v>
      </c>
      <c r="C33" s="50">
        <v>2450</v>
      </c>
      <c r="D33" s="50">
        <v>3298.8249999999998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4" t="s">
        <v>153</v>
      </c>
      <c r="B2" t="s">
        <v>260</v>
      </c>
      <c r="C2">
        <v>1</v>
      </c>
      <c r="E2" t="s">
        <v>69</v>
      </c>
      <c r="F2" s="42"/>
    </row>
    <row r="3" spans="1:6">
      <c r="A3" s="64" t="s">
        <v>157</v>
      </c>
      <c r="B3" t="s">
        <v>274</v>
      </c>
      <c r="C3">
        <v>2</v>
      </c>
      <c r="E3" t="s">
        <v>74</v>
      </c>
      <c r="F3" s="42"/>
    </row>
    <row r="4" spans="1:6">
      <c r="A4" s="65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4" t="s">
        <v>154</v>
      </c>
      <c r="B6" t="s">
        <v>259</v>
      </c>
      <c r="C6">
        <v>5</v>
      </c>
      <c r="E6" t="s">
        <v>78</v>
      </c>
      <c r="F6" s="42"/>
    </row>
    <row r="7" spans="1:6">
      <c r="A7" s="64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4" t="s">
        <v>158</v>
      </c>
      <c r="B9" t="s">
        <v>258</v>
      </c>
      <c r="C9">
        <v>8</v>
      </c>
      <c r="E9" t="s">
        <v>73</v>
      </c>
      <c r="F9" s="42"/>
    </row>
    <row r="10" spans="1:6">
      <c r="A10" s="64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4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2"/>
      <c r="B9" s="52"/>
      <c r="C9" s="53"/>
      <c r="G9" s="46"/>
    </row>
    <row r="10" spans="1:7" ht="15" thickBot="1">
      <c r="A10" s="52"/>
      <c r="B10" s="52"/>
      <c r="C10" s="53"/>
      <c r="G10" s="46"/>
    </row>
    <row r="11" spans="1:7" ht="15" thickBot="1">
      <c r="A11" s="52"/>
      <c r="B11" s="52"/>
      <c r="C11" s="53"/>
      <c r="G11" s="46"/>
    </row>
    <row r="12" spans="1:7" ht="15" thickBot="1">
      <c r="A12" s="52"/>
      <c r="B12" s="52"/>
      <c r="C12" s="53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7" sqref="I2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1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O34" sqref="O34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3:10">
      <c r="I17" s="46"/>
      <c r="J17" s="46"/>
    </row>
    <row r="18" spans="3:10">
      <c r="C18" t="s">
        <v>434</v>
      </c>
      <c r="I18" s="46"/>
      <c r="J18" s="46"/>
    </row>
    <row r="19" spans="3:10">
      <c r="I19" s="46"/>
      <c r="J19" s="46"/>
    </row>
    <row r="20" spans="3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2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0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3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graphs</vt:lpstr>
      <vt:lpstr>CO2DE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2023-01-24T10:41:23Z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