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EDAE2A2-9119-4D2A-8410-33A3A432A605}" xr6:coauthVersionLast="47" xr6:coauthVersionMax="47" xr10:uidLastSave="{00000000-0000-0000-0000-000000000000}"/>
  <bookViews>
    <workbookView xWindow="14295" yWindow="-17325" windowWidth="29040" windowHeight="15840" tabRatio="999" activeTab="7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investmentCosts!$A$1:$G$43</definedName>
    <definedName name="_xlnm._FilterDatabase" localSheetId="2" hidden="1">node!$A$1:$C$47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7" l="1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<sst xmlns="http://schemas.openxmlformats.org/spreadsheetml/2006/main" count="3353" uniqueCount="270">
  <si>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</si>
  <si>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</si>
  <si>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</si>
  <si>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</si>
  <si>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</si>
  <si>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</si>
  <si>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</si>
  <si>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</si>
  <si>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</si>
  <si>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</si>
  <si>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</si>
  <si>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</si>
  <si>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</si>
  <si>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</si>
  <si>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</si>
  <si>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</si>
  <si>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</si>
  <si>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</si>
  <si>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</si>
  <si>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</si>
  <si>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</si>
  <si>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</si>
  <si>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</si>
  <si>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</si>
  <si>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</si>
  <si>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</si>
  <si>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</si>
  <si>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</si>
  <si>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</si>
  <si>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</si>
  <si>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</si>
  <si>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</si>
  <si>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</si>
  <si>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</si>
  <si>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</si>
  <si>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</si>
  <si>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</si>
  <si>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</si>
  <si>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</si>
  <si>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</si>
  <si>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</si>
  <si>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</si>
  <si>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</si>
  <si>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</si>
  <si>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</si>
  <si>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</si>
  <si>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</si>
  <si>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</si>
  <si>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</si>
  <si>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</si>
  <si>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</si>
  <si>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</si>
  <si>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</si>
  <si>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</si>
  <si>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</si>
  <si>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</si>
  <si>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</si>
  <si>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</si>
  <si>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</si>
  <si>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</si>
  <si>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</si>
  <si>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</si>
  <si>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</si>
  <si>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</si>
  <si>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</si>
  <si>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</si>
  <si>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</si>
  <si>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</si>
  <si>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</si>
  <si>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</si>
  <si>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</si>
  <si>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</si>
  <si>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</si>
  <si>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</si>
  <si>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</si>
  <si>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</si>
  <si>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</si>
  <si>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</si>
  <si>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</si>
  <si>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</si>
  <si>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</si>
  <si>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</si>
  <si>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</si>
  <si>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</si>
  <si>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</si>
  <si>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</si>
  <si>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</si>
  <si>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</si>
  <si>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</si>
  <si>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</si>
  <si>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</si>
  <si>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</si>
  <si>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</si>
  <si>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</si>
  <si>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</si>
  <si>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</si>
  <si>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</si>
  <si>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</si>
  <si>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</si>
  <si>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</si>
  <si>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</si>
  <si>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</si>
  <si>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</si>
  <si>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</si>
  <si>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</si>
  <si>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</si>
  <si>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</si>
  <si>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</si>
  <si>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</si>
  <si>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</si>
  <si>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</si>
  <si>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</si>
  <si>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</si>
  <si>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</si>
  <si>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</si>
  <si>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</si>
  <si>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</si>
  <si>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</si>
  <si>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</si>
  <si>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</si>
  <si>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</si>
  <si>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</si>
  <si>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</si>
  <si>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</si>
  <si>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</si>
  <si>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</si>
  <si>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</si>
  <si>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</si>
  <si>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</si>
  <si>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</si>
  <si>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</si>
  <si>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</si>
  <si>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</si>
  <si>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</si>
  <si>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</si>
  <si>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</si>
  <si>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</si>
  <si>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</si>
  <si>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</si>
  <si>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</si>
  <si>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</si>
  <si>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</si>
  <si>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</si>
  <si>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</si>
  <si>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</si>
  <si>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</si>
  <si>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</si>
  <si>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</si>
  <si>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</si>
  <si>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</si>
  <si>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</si>
  <si>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</si>
  <si>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</si>
  <si>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</si>
  <si>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</si>
  <si>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</si>
  <si>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</si>
  <si>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</si>
  <si>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</si>
  <si>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</si>
  <si>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</si>
  <si>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</si>
  <si>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</si>
  <si>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</si>
  <si>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</si>
  <si>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</si>
  <si>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</si>
  <si>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</si>
  <si>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</si>
  <si>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</si>
  <si>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</si>
  <si>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</si>
  <si>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</si>
  <si>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</si>
  <si>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</si>
  <si>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</si>
  <si>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</si>
  <si>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</si>
  <si>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</si>
  <si>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</si>
  <si>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</si>
  <si>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</si>
  <si>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</si>
  <si>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</si>
  <si>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</si>
  <si>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</si>
  <si>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</si>
  <si>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</si>
  <si>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</si>
  <si>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</si>
  <si>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</si>
  <si>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</si>
  <si>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</si>
  <si>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</si>
  <si>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</si>
  <si>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</si>
  <si>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</si>
  <si>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</si>
  <si>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</si>
  <si>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</si>
  <si>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</si>
  <si>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</si>
  <si>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</si>
  <si>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</si>
  <si>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</si>
  <si>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</si>
  <si>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</si>
  <si>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</si>
  <si>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</si>
  <si>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</si>
  <si>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</si>
  <si>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</si>
  <si>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</si>
  <si>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</si>
  <si>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</si>
  <si>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</si>
  <si>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</si>
  <si>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</si>
  <si>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</si>
  <si>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</si>
  <si>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</si>
  <si>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</si>
  <si>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</si>
  <si>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</si>
  <si>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</si>
  <si>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</si>
  <si>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</si>
  <si>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</si>
  <si>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</si>
  <si>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</si>
  <si>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</si>
  <si>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</si>
  <si>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</si>
  <si>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</si>
  <si>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</si>
  <si>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</si>
  <si>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</si>
  <si>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</si>
  <si>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</si>
  <si>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</si>
  <si>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</si>
  <si>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</si>
  <si>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</si>
  <si>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</si>
  <si>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</si>
  <si>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</si>
  <si>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</si>
  <si>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</si>
  <si>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</si>
  <si>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</si>
  <si>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</si>
  <si>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</si>
  <si>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</si>
  <si>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</si>
  <si>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</si>
  <si>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</si>
  <si>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</si>
  <si>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</si>
  <si>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</si>
  <si>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</si>
  <si>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</si>
  <si>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</si>
  <si>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</si>
  <si>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</si>
  <si>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</si>
  <si>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</si>
  <si>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</si>
  <si>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</si>
  <si>
    <t>PV</t>
  </si>
  <si>
    <t>old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</si>
</sst>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</numFmts>
  <fonts count="2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rgb="FF000000"/>
      <name val="Calibri"/>
      <family val="2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0" fontId="19" fillId="12" borderId="1" xfId="0" applyFont="1" applyFill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20" fillId="0" borderId="1" xfId="0" applyFont="1" applyBorder="1"/>
    <xf numFmtId="0" fontId="20" fillId="0" borderId="0" xfId="0" applyFont="1"/>
    <xf numFmtId="0" fontId="20" fillId="4" borderId="1" xfId="0" applyFont="1" applyFill="1" applyBorder="1"/>
    <xf numFmtId="164" fontId="20" fillId="0" borderId="0" xfId="0" applyNumberFormat="1" applyFont="1"/>
    <xf numFmtId="0" fontId="20" fillId="0" borderId="0" xfId="0" applyFont="1" applyAlignment="1">
      <alignment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549121</xdr:colOff>
      <xdr:row>6</xdr:row>
      <xdr:rowOff>28498</xdr:rowOff>
    </xdr:from>
    <xdr:to>
      <xdr:col>18</xdr:col>
      <xdr:colOff>281957</xdr:colOff>
      <xdr:row>27</xdr:row>
      <xdr:rowOff>160637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914476</xdr:colOff>
      <xdr:row>34</xdr:row>
      <xdr:rowOff>147831</xdr:rowOff>
    </xdr:from>
    <xdr:to>
      <xdr:col>11</xdr:col>
      <xdr:colOff>450611</xdr:colOff>
      <xdr:row>45</xdr:row>
      <xdr:rowOff>50458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4B417-3987-119D-0DBE-31C75893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6336" y="6466855"/>
          <a:ext cx="3078970" cy="1947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#REF!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#REF!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#REF!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#REF!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#REF!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#REF!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#REF!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#REF!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#REF!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#REF!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#REF!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#REF!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#REF!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#REF!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#REF!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#REF!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#REF!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#REF!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#REF!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#REF!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#REF!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#REF!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#REF!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#REF!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#REF!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#REF!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#REF!</v>
      </c>
      <c r="D48" s="6" t="e">
        <f>VLOOKUP($A$48,$A$49:$I$79,4,0)</f>
        <v>#REF!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#REF!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#REF!</v>
      </c>
      <c r="D49" t="e">
        <f t="shared" si="9"/>
        <v>#REF!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#REF!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#REF!</v>
      </c>
      <c r="P49" t="e">
        <f t="shared" ref="P49:P78" si="14">$M49*D$48 + D$43+D$42</f>
        <v>#REF!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#REF!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#REF!</v>
      </c>
      <c r="D50" t="e">
        <f t="shared" si="21"/>
        <v>#REF!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#REF!</v>
      </c>
      <c r="M50">
        <v>300</v>
      </c>
      <c r="N50" t="e">
        <f t="shared" si="12"/>
        <v>#REF!</v>
      </c>
      <c r="O50" t="e">
        <f t="shared" si="13"/>
        <v>#REF!</v>
      </c>
      <c r="P50" t="e">
        <f t="shared" si="14"/>
        <v>#REF!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#REF!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#REF!</v>
      </c>
      <c r="D51" t="e">
        <f t="shared" si="22"/>
        <v>#REF!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#REF!</v>
      </c>
      <c r="M51">
        <v>600</v>
      </c>
      <c r="N51" t="e">
        <f t="shared" si="12"/>
        <v>#REF!</v>
      </c>
      <c r="O51" t="e">
        <f t="shared" si="13"/>
        <v>#REF!</v>
      </c>
      <c r="P51" t="e">
        <f t="shared" si="14"/>
        <v>#REF!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#REF!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#REF!</v>
      </c>
      <c r="D52" t="e">
        <f t="shared" si="23"/>
        <v>#REF!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#REF!</v>
      </c>
      <c r="M52">
        <v>900</v>
      </c>
      <c r="N52" t="e">
        <f t="shared" si="12"/>
        <v>#REF!</v>
      </c>
      <c r="O52" t="e">
        <f t="shared" si="13"/>
        <v>#REF!</v>
      </c>
      <c r="P52" t="e">
        <f t="shared" si="14"/>
        <v>#REF!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#REF!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#REF!</v>
      </c>
      <c r="D53" t="e">
        <f t="shared" ref="D53" si="24">D$44+($G12+D$46*$V$35)/D$45</f>
        <v>#REF!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#REF!</v>
      </c>
      <c r="M53">
        <v>1200</v>
      </c>
      <c r="N53" t="e">
        <f t="shared" si="12"/>
        <v>#REF!</v>
      </c>
      <c r="O53" t="e">
        <f t="shared" si="13"/>
        <v>#REF!</v>
      </c>
      <c r="P53" t="e">
        <f t="shared" si="14"/>
        <v>#REF!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#REF!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#REF!</v>
      </c>
      <c r="D54" t="e">
        <f>D$44+($G13+D$46*$V$35)/D$45</f>
        <v>#REF!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#REF!</v>
      </c>
      <c r="M54">
        <v>1500</v>
      </c>
      <c r="N54" t="e">
        <f t="shared" si="12"/>
        <v>#REF!</v>
      </c>
      <c r="O54" t="e">
        <f t="shared" si="13"/>
        <v>#REF!</v>
      </c>
      <c r="P54" t="e">
        <f t="shared" si="14"/>
        <v>#REF!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#REF!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#REF!</v>
      </c>
      <c r="D55" t="e">
        <f t="shared" si="26"/>
        <v>#REF!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#REF!</v>
      </c>
      <c r="M55">
        <v>1800</v>
      </c>
      <c r="N55" t="e">
        <f t="shared" si="12"/>
        <v>#REF!</v>
      </c>
      <c r="O55" t="e">
        <f t="shared" si="13"/>
        <v>#REF!</v>
      </c>
      <c r="P55" t="e">
        <f t="shared" si="14"/>
        <v>#REF!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#REF!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#REF!</v>
      </c>
      <c r="D56" t="e">
        <f t="shared" si="27"/>
        <v>#REF!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#REF!</v>
      </c>
      <c r="M56">
        <v>2100</v>
      </c>
      <c r="N56" t="e">
        <f t="shared" si="12"/>
        <v>#REF!</v>
      </c>
      <c r="O56" t="e">
        <f t="shared" si="13"/>
        <v>#REF!</v>
      </c>
      <c r="P56" t="e">
        <f t="shared" si="14"/>
        <v>#REF!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#REF!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#REF!</v>
      </c>
      <c r="D57" t="e">
        <f t="shared" si="28"/>
        <v>#REF!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#REF!</v>
      </c>
      <c r="M57">
        <v>2400</v>
      </c>
      <c r="N57" t="e">
        <f t="shared" si="12"/>
        <v>#REF!</v>
      </c>
      <c r="O57" t="e">
        <f t="shared" si="13"/>
        <v>#REF!</v>
      </c>
      <c r="P57" t="e">
        <f t="shared" si="14"/>
        <v>#REF!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#REF!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#REF!</v>
      </c>
      <c r="D58" t="e">
        <f t="shared" si="29"/>
        <v>#REF!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#REF!</v>
      </c>
      <c r="M58">
        <v>2700</v>
      </c>
      <c r="N58" t="e">
        <f t="shared" si="12"/>
        <v>#REF!</v>
      </c>
      <c r="O58" t="e">
        <f t="shared" si="13"/>
        <v>#REF!</v>
      </c>
      <c r="P58" t="e">
        <f t="shared" si="14"/>
        <v>#REF!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#REF!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#REF!</v>
      </c>
      <c r="D59" t="e">
        <f t="shared" si="30"/>
        <v>#REF!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#REF!</v>
      </c>
      <c r="M59">
        <v>3000</v>
      </c>
      <c r="N59" t="e">
        <f t="shared" si="12"/>
        <v>#REF!</v>
      </c>
      <c r="O59" t="e">
        <f t="shared" si="13"/>
        <v>#REF!</v>
      </c>
      <c r="P59" t="e">
        <f t="shared" si="14"/>
        <v>#REF!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#REF!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#REF!</v>
      </c>
      <c r="D60" t="e">
        <f t="shared" si="31"/>
        <v>#REF!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#REF!</v>
      </c>
      <c r="M60">
        <v>3300</v>
      </c>
      <c r="N60" t="e">
        <f t="shared" si="12"/>
        <v>#REF!</v>
      </c>
      <c r="O60" t="e">
        <f t="shared" si="13"/>
        <v>#REF!</v>
      </c>
      <c r="P60" t="e">
        <f t="shared" si="14"/>
        <v>#REF!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#REF!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#REF!</v>
      </c>
      <c r="D61" t="e">
        <f t="shared" si="32"/>
        <v>#REF!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#REF!</v>
      </c>
      <c r="M61">
        <v>3600</v>
      </c>
      <c r="N61" t="e">
        <f t="shared" si="12"/>
        <v>#REF!</v>
      </c>
      <c r="O61" t="e">
        <f t="shared" si="13"/>
        <v>#REF!</v>
      </c>
      <c r="P61" t="e">
        <f t="shared" si="14"/>
        <v>#REF!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#REF!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#REF!</v>
      </c>
      <c r="D62" t="e">
        <f t="shared" si="33"/>
        <v>#REF!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#REF!</v>
      </c>
      <c r="M62">
        <v>3900</v>
      </c>
      <c r="N62" t="e">
        <f t="shared" si="12"/>
        <v>#REF!</v>
      </c>
      <c r="O62" t="e">
        <f t="shared" si="13"/>
        <v>#REF!</v>
      </c>
      <c r="P62" t="e">
        <f t="shared" si="14"/>
        <v>#REF!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#REF!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#REF!</v>
      </c>
      <c r="D63" t="e">
        <f t="shared" si="34"/>
        <v>#REF!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#REF!</v>
      </c>
      <c r="M63">
        <v>4200</v>
      </c>
      <c r="N63" t="e">
        <f t="shared" si="12"/>
        <v>#REF!</v>
      </c>
      <c r="O63" t="e">
        <f t="shared" si="13"/>
        <v>#REF!</v>
      </c>
      <c r="P63" t="e">
        <f t="shared" si="14"/>
        <v>#REF!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#REF!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#REF!</v>
      </c>
      <c r="D64" t="e">
        <f t="shared" si="35"/>
        <v>#REF!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#REF!</v>
      </c>
      <c r="M64">
        <v>4500</v>
      </c>
      <c r="N64" t="e">
        <f t="shared" si="12"/>
        <v>#REF!</v>
      </c>
      <c r="O64" t="e">
        <f t="shared" si="13"/>
        <v>#REF!</v>
      </c>
      <c r="P64" t="e">
        <f t="shared" si="14"/>
        <v>#REF!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#REF!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#REF!</v>
      </c>
      <c r="D65" t="e">
        <f t="shared" si="36"/>
        <v>#REF!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#REF!</v>
      </c>
      <c r="M65">
        <v>4800</v>
      </c>
      <c r="N65" t="e">
        <f t="shared" si="12"/>
        <v>#REF!</v>
      </c>
      <c r="O65" t="e">
        <f t="shared" si="13"/>
        <v>#REF!</v>
      </c>
      <c r="P65" t="e">
        <f t="shared" si="14"/>
        <v>#REF!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#REF!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#REF!</v>
      </c>
      <c r="D66" t="e">
        <f t="shared" si="37"/>
        <v>#REF!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#REF!</v>
      </c>
      <c r="M66">
        <v>5100</v>
      </c>
      <c r="N66" t="e">
        <f t="shared" si="12"/>
        <v>#REF!</v>
      </c>
      <c r="O66" t="e">
        <f t="shared" si="13"/>
        <v>#REF!</v>
      </c>
      <c r="P66" t="e">
        <f t="shared" si="14"/>
        <v>#REF!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#REF!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#REF!</v>
      </c>
      <c r="D67" t="e">
        <f t="shared" si="38"/>
        <v>#REF!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#REF!</v>
      </c>
      <c r="M67">
        <v>5400</v>
      </c>
      <c r="N67" t="e">
        <f t="shared" si="12"/>
        <v>#REF!</v>
      </c>
      <c r="O67" t="e">
        <f t="shared" si="13"/>
        <v>#REF!</v>
      </c>
      <c r="P67" t="e">
        <f t="shared" si="14"/>
        <v>#REF!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#REF!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#REF!</v>
      </c>
      <c r="D68" t="e">
        <f t="shared" si="39"/>
        <v>#REF!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#REF!</v>
      </c>
      <c r="M68">
        <v>5700</v>
      </c>
      <c r="N68" t="e">
        <f t="shared" si="12"/>
        <v>#REF!</v>
      </c>
      <c r="O68" t="e">
        <f t="shared" si="13"/>
        <v>#REF!</v>
      </c>
      <c r="P68" t="e">
        <f t="shared" si="14"/>
        <v>#REF!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#REF!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#REF!</v>
      </c>
      <c r="D69" t="e">
        <f t="shared" si="40"/>
        <v>#REF!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#REF!</v>
      </c>
      <c r="M69">
        <v>6000</v>
      </c>
      <c r="N69" t="e">
        <f t="shared" si="12"/>
        <v>#REF!</v>
      </c>
      <c r="O69" t="e">
        <f t="shared" si="13"/>
        <v>#REF!</v>
      </c>
      <c r="P69" t="e">
        <f t="shared" si="14"/>
        <v>#REF!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#REF!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#REF!</v>
      </c>
      <c r="D70" t="e">
        <f t="shared" si="41"/>
        <v>#REF!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#REF!</v>
      </c>
      <c r="M70">
        <v>6300</v>
      </c>
      <c r="N70" t="e">
        <f t="shared" si="12"/>
        <v>#REF!</v>
      </c>
      <c r="O70" t="e">
        <f t="shared" si="13"/>
        <v>#REF!</v>
      </c>
      <c r="P70" t="e">
        <f t="shared" si="14"/>
        <v>#REF!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#REF!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#REF!</v>
      </c>
      <c r="D71" t="e">
        <f t="shared" si="42"/>
        <v>#REF!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#REF!</v>
      </c>
      <c r="M71">
        <v>6600</v>
      </c>
      <c r="N71" t="e">
        <f t="shared" si="12"/>
        <v>#REF!</v>
      </c>
      <c r="O71" t="e">
        <f t="shared" si="13"/>
        <v>#REF!</v>
      </c>
      <c r="P71" t="e">
        <f t="shared" si="14"/>
        <v>#REF!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#REF!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#REF!</v>
      </c>
      <c r="D72" t="e">
        <f t="shared" si="43"/>
        <v>#REF!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#REF!</v>
      </c>
      <c r="M72">
        <v>6900</v>
      </c>
      <c r="N72" t="e">
        <f t="shared" si="12"/>
        <v>#REF!</v>
      </c>
      <c r="O72" t="e">
        <f t="shared" si="13"/>
        <v>#REF!</v>
      </c>
      <c r="P72" t="e">
        <f t="shared" si="14"/>
        <v>#REF!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#REF!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#REF!</v>
      </c>
      <c r="D73" t="e">
        <f t="shared" si="44"/>
        <v>#REF!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#REF!</v>
      </c>
      <c r="M73">
        <v>7200</v>
      </c>
      <c r="N73" t="e">
        <f t="shared" si="12"/>
        <v>#REF!</v>
      </c>
      <c r="O73" t="e">
        <f t="shared" si="13"/>
        <v>#REF!</v>
      </c>
      <c r="P73" t="e">
        <f t="shared" si="14"/>
        <v>#REF!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#REF!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#REF!</v>
      </c>
      <c r="D74" t="e">
        <f t="shared" si="45"/>
        <v>#REF!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#REF!</v>
      </c>
      <c r="M74">
        <v>7500</v>
      </c>
      <c r="N74" t="e">
        <f t="shared" si="12"/>
        <v>#REF!</v>
      </c>
      <c r="O74" t="e">
        <f t="shared" si="13"/>
        <v>#REF!</v>
      </c>
      <c r="P74" t="e">
        <f t="shared" si="14"/>
        <v>#REF!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#REF!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#REF!</v>
      </c>
      <c r="D75" t="e">
        <f t="shared" si="46"/>
        <v>#REF!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#REF!</v>
      </c>
      <c r="M75">
        <v>7800</v>
      </c>
      <c r="N75" t="e">
        <f t="shared" si="12"/>
        <v>#REF!</v>
      </c>
      <c r="O75" t="e">
        <f t="shared" si="13"/>
        <v>#REF!</v>
      </c>
      <c r="P75" t="e">
        <f t="shared" si="14"/>
        <v>#REF!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#REF!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#REF!</v>
      </c>
      <c r="D76" t="e">
        <f t="shared" si="47"/>
        <v>#REF!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#REF!</v>
      </c>
      <c r="M76">
        <v>8100</v>
      </c>
      <c r="N76" t="e">
        <f t="shared" si="12"/>
        <v>#REF!</v>
      </c>
      <c r="O76" t="e">
        <f t="shared" si="13"/>
        <v>#REF!</v>
      </c>
      <c r="P76" t="e">
        <f t="shared" si="14"/>
        <v>#REF!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#REF!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#REF!</v>
      </c>
      <c r="D77" t="e">
        <f t="shared" si="48"/>
        <v>#REF!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#REF!</v>
      </c>
      <c r="M77">
        <v>8400</v>
      </c>
      <c r="N77" t="e">
        <f t="shared" si="12"/>
        <v>#REF!</v>
      </c>
      <c r="O77" t="e">
        <f t="shared" si="13"/>
        <v>#REF!</v>
      </c>
      <c r="P77" t="e">
        <f t="shared" si="14"/>
        <v>#REF!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#REF!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#REF!</v>
      </c>
      <c r="D78" t="e">
        <f t="shared" si="49"/>
        <v>#REF!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#REF!</v>
      </c>
      <c r="M78">
        <v>8700</v>
      </c>
      <c r="N78" t="e">
        <f t="shared" si="12"/>
        <v>#REF!</v>
      </c>
      <c r="O78" t="e">
        <f t="shared" si="13"/>
        <v>#REF!</v>
      </c>
      <c r="P78" t="e">
        <f t="shared" si="14"/>
        <v>#REF!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#REF!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R94"/>
  <sheetViews>
    <sheetView zoomScale="82" zoomScaleNormal="82" workbookViewId="0">
      <selection activeCell="D34" sqref="D34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31" t="s">
        <v>63</v>
      </c>
      <c r="B3" s="31">
        <v>2020</v>
      </c>
      <c r="C3" s="31">
        <v>68.58</v>
      </c>
      <c r="E3" t="s">
        <v>266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1" t="s">
        <v>66</v>
      </c>
      <c r="B7" s="31">
        <v>2020</v>
      </c>
      <c r="C7" s="31">
        <v>20.05</v>
      </c>
      <c r="E7" t="s">
        <v>266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269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31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  <c r="R16" s="26"/>
    </row>
    <row r="17" spans="1:17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17">
      <c r="A18" s="31" t="s">
        <v>63</v>
      </c>
      <c r="B18" s="31">
        <v>2030</v>
      </c>
      <c r="C18" s="31">
        <v>61.6</v>
      </c>
      <c r="E18" t="s">
        <v>267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17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17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17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17">
      <c r="A22" s="31" t="s">
        <v>66</v>
      </c>
      <c r="B22" s="31">
        <v>2030</v>
      </c>
      <c r="C22" s="31">
        <v>14.47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</row>
    <row r="23" spans="1:17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</row>
    <row r="24" spans="1:17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17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17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17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17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17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17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17">
      <c r="A31" s="31" t="s">
        <v>0</v>
      </c>
      <c r="B31" s="31">
        <v>2020</v>
      </c>
      <c r="C31" s="31">
        <v>123</v>
      </c>
      <c r="E31" t="s">
        <v>266</v>
      </c>
      <c r="N31" s="27"/>
      <c r="O31" s="27"/>
      <c r="P31" s="27"/>
      <c r="Q31" s="27"/>
    </row>
    <row r="32" spans="1:17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s="31" t="s">
        <v>63</v>
      </c>
      <c r="B34" s="31">
        <v>2050</v>
      </c>
      <c r="C34" s="31">
        <v>64.48</v>
      </c>
      <c r="E34" t="s">
        <v>266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1" t="s">
        <v>66</v>
      </c>
      <c r="B38" s="31">
        <v>2050</v>
      </c>
      <c r="C38" s="31">
        <v>14.65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31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9" spans="1:5">
      <c r="A49" t="s">
        <v>52</v>
      </c>
      <c r="B49" t="s">
        <v>53</v>
      </c>
      <c r="C49">
        <v>102</v>
      </c>
      <c r="E49" t="s">
        <v>54</v>
      </c>
    </row>
    <row r="50" spans="1:5">
      <c r="A50" t="s">
        <v>52</v>
      </c>
      <c r="B50" t="s">
        <v>53</v>
      </c>
      <c r="C50">
        <v>36</v>
      </c>
      <c r="E50" t="s">
        <v>55</v>
      </c>
    </row>
    <row r="51" spans="1:5">
      <c r="A51" t="s">
        <v>56</v>
      </c>
      <c r="B51" t="s">
        <v>53</v>
      </c>
      <c r="C51">
        <v>30</v>
      </c>
      <c r="E51" t="s">
        <v>54</v>
      </c>
    </row>
    <row r="52" spans="1:5">
      <c r="A52" t="s">
        <v>56</v>
      </c>
      <c r="B52" t="s">
        <v>53</v>
      </c>
      <c r="C52">
        <v>15</v>
      </c>
      <c r="E52" t="s">
        <v>55</v>
      </c>
    </row>
    <row r="53" spans="1:5">
      <c r="A53" t="s">
        <v>57</v>
      </c>
      <c r="B53" t="s">
        <v>53</v>
      </c>
      <c r="C53">
        <v>125</v>
      </c>
      <c r="E53" t="s">
        <v>54</v>
      </c>
    </row>
    <row r="54" spans="1:5">
      <c r="A54" t="s">
        <v>57</v>
      </c>
      <c r="B54" t="s">
        <v>53</v>
      </c>
      <c r="C54">
        <v>40</v>
      </c>
      <c r="E54" t="s">
        <v>55</v>
      </c>
    </row>
    <row r="55" spans="1:5">
      <c r="A55" t="s">
        <v>58</v>
      </c>
      <c r="B55" t="s">
        <v>53</v>
      </c>
      <c r="C55">
        <v>15</v>
      </c>
      <c r="E55" t="s">
        <v>54</v>
      </c>
    </row>
    <row r="56" spans="1:5">
      <c r="A56" t="s">
        <v>58</v>
      </c>
      <c r="B56" t="s">
        <v>53</v>
      </c>
      <c r="C56">
        <v>0</v>
      </c>
      <c r="E56" t="s">
        <v>55</v>
      </c>
    </row>
    <row r="57" spans="1:5">
      <c r="A57" t="s">
        <v>59</v>
      </c>
      <c r="B57" t="s">
        <v>53</v>
      </c>
      <c r="C57">
        <v>45</v>
      </c>
      <c r="E57" t="s">
        <v>54</v>
      </c>
    </row>
    <row r="58" spans="1:5">
      <c r="A58" t="s">
        <v>59</v>
      </c>
      <c r="B58" t="s">
        <v>53</v>
      </c>
      <c r="C58">
        <v>30</v>
      </c>
      <c r="E58" t="s">
        <v>55</v>
      </c>
    </row>
    <row r="59" spans="1:5">
      <c r="A59" t="s">
        <v>61</v>
      </c>
      <c r="B59" t="s">
        <v>69</v>
      </c>
      <c r="C59">
        <v>100</v>
      </c>
      <c r="E59">
        <v>2030</v>
      </c>
    </row>
    <row r="60" spans="1:5">
      <c r="A60" t="s">
        <v>62</v>
      </c>
      <c r="B60" t="s">
        <v>69</v>
      </c>
      <c r="C60">
        <v>100</v>
      </c>
      <c r="E60">
        <v>2030</v>
      </c>
    </row>
    <row r="61" spans="1:5">
      <c r="A61" t="s">
        <v>64</v>
      </c>
      <c r="B61" t="s">
        <v>69</v>
      </c>
      <c r="C61">
        <v>100</v>
      </c>
      <c r="E61">
        <v>2030</v>
      </c>
    </row>
    <row r="62" spans="1:5">
      <c r="A62" t="s">
        <v>65</v>
      </c>
      <c r="B62" t="s">
        <v>69</v>
      </c>
      <c r="C62">
        <v>100</v>
      </c>
      <c r="E62">
        <v>2030</v>
      </c>
    </row>
    <row r="63" spans="1:5">
      <c r="A63" t="s">
        <v>1</v>
      </c>
      <c r="B63" t="s">
        <v>69</v>
      </c>
      <c r="C63">
        <v>100</v>
      </c>
      <c r="E63">
        <v>2030</v>
      </c>
    </row>
    <row r="64" spans="1:5">
      <c r="A64" t="s">
        <v>66</v>
      </c>
      <c r="B64" t="s">
        <v>69</v>
      </c>
      <c r="C64">
        <v>100</v>
      </c>
      <c r="E64">
        <v>2030</v>
      </c>
    </row>
    <row r="65" spans="1:10">
      <c r="A65" t="s">
        <v>68</v>
      </c>
      <c r="B65" t="s">
        <v>69</v>
      </c>
      <c r="C65">
        <v>100</v>
      </c>
      <c r="E65">
        <v>2030</v>
      </c>
    </row>
    <row r="66" spans="1:10">
      <c r="A66" t="s">
        <v>61</v>
      </c>
      <c r="B66" t="s">
        <v>69</v>
      </c>
      <c r="C66">
        <v>120</v>
      </c>
      <c r="E66">
        <v>2050</v>
      </c>
    </row>
    <row r="67" spans="1:10">
      <c r="A67" t="s">
        <v>62</v>
      </c>
      <c r="B67" t="s">
        <v>69</v>
      </c>
      <c r="C67">
        <v>120</v>
      </c>
      <c r="E67">
        <v>2050</v>
      </c>
    </row>
    <row r="68" spans="1:10">
      <c r="A68" t="s">
        <v>64</v>
      </c>
      <c r="B68" t="s">
        <v>69</v>
      </c>
      <c r="C68">
        <v>120</v>
      </c>
      <c r="E68">
        <v>2050</v>
      </c>
    </row>
    <row r="69" spans="1:10">
      <c r="A69" t="s">
        <v>65</v>
      </c>
      <c r="B69" t="s">
        <v>69</v>
      </c>
      <c r="C69">
        <v>120</v>
      </c>
      <c r="E69">
        <v>2050</v>
      </c>
    </row>
    <row r="70" spans="1:10">
      <c r="A70" t="s">
        <v>1</v>
      </c>
      <c r="B70" t="s">
        <v>69</v>
      </c>
      <c r="C70">
        <v>120</v>
      </c>
      <c r="E70">
        <v>2050</v>
      </c>
    </row>
    <row r="71" spans="1:10">
      <c r="A71" t="s">
        <v>66</v>
      </c>
      <c r="B71" t="s">
        <v>69</v>
      </c>
      <c r="C71">
        <v>120</v>
      </c>
      <c r="E71">
        <v>2050</v>
      </c>
    </row>
    <row r="72" spans="1:10">
      <c r="A72" t="s">
        <v>68</v>
      </c>
      <c r="B72" t="s">
        <v>69</v>
      </c>
      <c r="C72">
        <v>120</v>
      </c>
      <c r="E72">
        <v>2050</v>
      </c>
    </row>
    <row r="73" spans="1:10">
      <c r="A73" t="s">
        <v>61</v>
      </c>
      <c r="B73" t="s">
        <v>69</v>
      </c>
      <c r="C73">
        <v>200</v>
      </c>
      <c r="E73" t="s">
        <v>70</v>
      </c>
    </row>
    <row r="74" spans="1:10">
      <c r="A74" t="s">
        <v>62</v>
      </c>
      <c r="B74" t="s">
        <v>69</v>
      </c>
      <c r="C74">
        <v>200</v>
      </c>
      <c r="E74" t="s">
        <v>70</v>
      </c>
      <c r="G74" s="27"/>
      <c r="H74" s="27"/>
    </row>
    <row r="75" spans="1:10">
      <c r="A75" t="s">
        <v>64</v>
      </c>
      <c r="B75" t="s">
        <v>69</v>
      </c>
      <c r="C75">
        <v>200</v>
      </c>
      <c r="E75" t="s">
        <v>70</v>
      </c>
      <c r="G75" s="27"/>
      <c r="H75" s="27"/>
    </row>
    <row r="76" spans="1:10">
      <c r="A76" t="s">
        <v>65</v>
      </c>
      <c r="B76" t="s">
        <v>69</v>
      </c>
      <c r="C76">
        <v>200</v>
      </c>
      <c r="E76" t="s">
        <v>70</v>
      </c>
      <c r="G76" s="27"/>
      <c r="H76" s="27"/>
    </row>
    <row r="77" spans="1:10">
      <c r="A77" t="s">
        <v>1</v>
      </c>
      <c r="B77" t="s">
        <v>69</v>
      </c>
      <c r="C77">
        <v>200</v>
      </c>
      <c r="E77" t="s">
        <v>70</v>
      </c>
      <c r="G77" s="27"/>
      <c r="H77" s="27"/>
    </row>
    <row r="78" spans="1:10">
      <c r="A78" t="s">
        <v>66</v>
      </c>
      <c r="B78" t="s">
        <v>69</v>
      </c>
      <c r="C78">
        <v>200</v>
      </c>
      <c r="E78" t="s">
        <v>70</v>
      </c>
      <c r="G78" s="27"/>
      <c r="H78" s="27"/>
      <c r="I78" s="27"/>
      <c r="J78" s="27"/>
    </row>
    <row r="79" spans="1:10">
      <c r="A79" t="s">
        <v>68</v>
      </c>
      <c r="B79" t="s">
        <v>69</v>
      </c>
      <c r="C79">
        <v>200</v>
      </c>
      <c r="E79" t="s">
        <v>70</v>
      </c>
      <c r="G79" s="27"/>
      <c r="H79" s="27"/>
      <c r="I79" s="27"/>
      <c r="J79" s="27"/>
    </row>
    <row r="80" spans="1:10">
      <c r="A80" t="s">
        <v>61</v>
      </c>
      <c r="B80" t="s">
        <v>69</v>
      </c>
      <c r="C80">
        <v>70</v>
      </c>
      <c r="E80" t="s">
        <v>71</v>
      </c>
      <c r="G80" s="27"/>
      <c r="H80" s="27"/>
      <c r="I80" s="27"/>
    </row>
    <row r="81" spans="1:10">
      <c r="A81" t="s">
        <v>62</v>
      </c>
      <c r="B81" t="s">
        <v>69</v>
      </c>
      <c r="C81">
        <v>70</v>
      </c>
      <c r="E81" t="s">
        <v>71</v>
      </c>
      <c r="G81" s="27"/>
      <c r="H81" s="27"/>
      <c r="I81" s="27"/>
      <c r="J81" s="27"/>
    </row>
    <row r="82" spans="1:10">
      <c r="A82" t="s">
        <v>64</v>
      </c>
      <c r="B82" t="s">
        <v>69</v>
      </c>
      <c r="C82">
        <v>70</v>
      </c>
      <c r="E82" t="s">
        <v>71</v>
      </c>
      <c r="G82" s="27"/>
      <c r="H82" s="27"/>
      <c r="I82" s="27"/>
    </row>
    <row r="83" spans="1:10">
      <c r="A83" t="s">
        <v>65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1</v>
      </c>
      <c r="B84" t="s">
        <v>69</v>
      </c>
      <c r="C84">
        <v>70</v>
      </c>
      <c r="E84" t="s">
        <v>71</v>
      </c>
      <c r="G84" s="27"/>
      <c r="H84" s="27"/>
      <c r="I84" s="27"/>
    </row>
    <row r="85" spans="1:10">
      <c r="A85" t="s">
        <v>66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68</v>
      </c>
      <c r="B86" t="s">
        <v>69</v>
      </c>
      <c r="C86">
        <v>70</v>
      </c>
      <c r="E86" t="s">
        <v>71</v>
      </c>
      <c r="G86" s="27"/>
      <c r="H86" s="27"/>
      <c r="I86" s="27"/>
      <c r="J86" s="27"/>
    </row>
    <row r="87" spans="1:10">
      <c r="A87" t="s">
        <v>52</v>
      </c>
      <c r="B87" t="s">
        <v>72</v>
      </c>
      <c r="C87">
        <v>113000000</v>
      </c>
      <c r="E87" t="s">
        <v>73</v>
      </c>
      <c r="G87" s="27"/>
      <c r="H87" s="27"/>
      <c r="I87" s="27"/>
      <c r="J87" s="27"/>
    </row>
    <row r="88" spans="1:10">
      <c r="A88" t="s">
        <v>52</v>
      </c>
      <c r="B88" t="s">
        <v>72</v>
      </c>
      <c r="C88">
        <v>116000000</v>
      </c>
      <c r="E88" t="s">
        <v>74</v>
      </c>
      <c r="G88" s="27"/>
      <c r="H88" s="27"/>
    </row>
    <row r="89" spans="1:10">
      <c r="A89" t="s">
        <v>52</v>
      </c>
      <c r="B89" t="s">
        <v>72</v>
      </c>
      <c r="C89">
        <v>109000000</v>
      </c>
      <c r="E89" t="s">
        <v>75</v>
      </c>
      <c r="G89" s="27"/>
      <c r="H89" s="27"/>
    </row>
    <row r="90" spans="1:10">
      <c r="A90" t="s">
        <v>52</v>
      </c>
      <c r="B90" t="s">
        <v>72</v>
      </c>
      <c r="C90">
        <v>111000000</v>
      </c>
      <c r="E90" t="s">
        <v>76</v>
      </c>
      <c r="G90" s="27"/>
      <c r="H90" s="27"/>
    </row>
    <row r="91" spans="1:10">
      <c r="A91" t="s">
        <v>56</v>
      </c>
      <c r="B91" t="s">
        <v>72</v>
      </c>
      <c r="C91">
        <v>309000000</v>
      </c>
      <c r="E91" t="s">
        <v>76</v>
      </c>
      <c r="G91" s="27"/>
      <c r="H91" s="27"/>
    </row>
    <row r="92" spans="1:10">
      <c r="A92" t="s">
        <v>56</v>
      </c>
      <c r="B92" t="s">
        <v>72</v>
      </c>
      <c r="C92">
        <v>299000000</v>
      </c>
      <c r="E92" t="s">
        <v>73</v>
      </c>
      <c r="G92" s="27"/>
      <c r="H92" s="27"/>
    </row>
    <row r="93" spans="1:10">
      <c r="A93" t="s">
        <v>56</v>
      </c>
      <c r="B93" t="s">
        <v>72</v>
      </c>
      <c r="C93">
        <v>321000000</v>
      </c>
      <c r="E93" t="s">
        <v>74</v>
      </c>
      <c r="G93" s="27"/>
      <c r="H93" s="27"/>
    </row>
    <row r="94" spans="1:10">
      <c r="A94" t="s">
        <v>56</v>
      </c>
      <c r="B94" t="s">
        <v>72</v>
      </c>
      <c r="C94">
        <v>335000000</v>
      </c>
      <c r="E94" t="s">
        <v>75</v>
      </c>
      <c r="F94" s="27"/>
      <c r="G94" s="27"/>
      <c r="H94" s="27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topLeftCell="A19" workbookViewId="0">
      <selection activeCell="E53" sqref="E53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11.269531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51">
        <v>534000</v>
      </c>
      <c r="F10" t="s">
        <v>254</v>
      </c>
    </row>
    <row r="11" spans="1:12">
      <c r="A11" s="31" t="s">
        <v>3</v>
      </c>
      <c r="B11" s="50">
        <v>2030</v>
      </c>
      <c r="C11" s="52">
        <v>2040000</v>
      </c>
      <c r="F11" t="s">
        <v>200</v>
      </c>
    </row>
    <row r="12" spans="1:12">
      <c r="A12" s="31" t="s">
        <v>4</v>
      </c>
      <c r="B12" s="50">
        <v>2030</v>
      </c>
      <c r="C12" s="52">
        <v>2900000</v>
      </c>
      <c r="F12" t="s">
        <v>254</v>
      </c>
    </row>
    <row r="13" spans="1:12">
      <c r="A13" s="31" t="s">
        <v>9</v>
      </c>
      <c r="B13" s="50">
        <v>2030</v>
      </c>
      <c r="C13" s="52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2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2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2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2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3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v>284000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3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v>270000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265</v>
      </c>
      <c r="B37" s="50">
        <v>2030</v>
      </c>
      <c r="C37" s="43">
        <v>1390000</v>
      </c>
      <c r="F37" t="s">
        <v>262</v>
      </c>
    </row>
    <row r="38" spans="1:6">
      <c r="A38" s="31" t="s">
        <v>265</v>
      </c>
      <c r="B38" s="50">
        <v>2030</v>
      </c>
      <c r="C38" s="43">
        <v>1280000</v>
      </c>
      <c r="F38" t="s">
        <v>262</v>
      </c>
    </row>
    <row r="39" spans="1:6">
      <c r="A39" s="31" t="s">
        <v>268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268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268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4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268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6" customWidth="1"/>
    <col min="11" max="11" width="20.6328125" style="56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6" t="s">
        <v>97</v>
      </c>
      <c r="J1" s="59" t="s">
        <v>98</v>
      </c>
      <c r="K1" s="59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6">
        <f>J2*0.016</f>
        <v>61528.160000000003</v>
      </c>
      <c r="J2" s="56">
        <v>3845510</v>
      </c>
      <c r="K2" s="56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6">
        <f>J3*0.016</f>
        <v>61528.160000000003</v>
      </c>
      <c r="J3" s="56">
        <v>3845510</v>
      </c>
      <c r="K3" s="56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6">
        <f>J4*0.025</f>
        <v>8575</v>
      </c>
      <c r="J4" s="56">
        <v>343000</v>
      </c>
      <c r="K4" s="56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6">
        <f>J5*0.014</f>
        <v>111166.3</v>
      </c>
      <c r="J5" s="56">
        <v>7940450</v>
      </c>
      <c r="K5" s="56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6">
        <v>16000</v>
      </c>
      <c r="J6" s="56">
        <f xml:space="preserve"> 2000*1000</f>
        <v>2000000</v>
      </c>
      <c r="K6" s="56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topLeftCell="A3" zoomScale="90" zoomScaleNormal="90" workbookViewId="0">
      <selection activeCell="C20" sqref="C20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6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7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5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5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5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5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5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5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5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5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5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5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5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5">
        <v>14700</v>
      </c>
      <c r="J13" t="s">
        <v>259</v>
      </c>
      <c r="K13" s="44"/>
    </row>
    <row r="14" spans="1:111">
      <c r="A14" s="31" t="s">
        <v>268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44" t="s">
        <v>45</v>
      </c>
      <c r="B15" s="44">
        <v>0</v>
      </c>
      <c r="C15" s="44">
        <v>1</v>
      </c>
      <c r="D15" s="44"/>
      <c r="E15" s="44"/>
      <c r="F15" s="44"/>
      <c r="G15" s="44"/>
      <c r="H15" s="44"/>
      <c r="I15" s="58">
        <f>12300</f>
        <v>12300</v>
      </c>
      <c r="J15" t="s">
        <v>259</v>
      </c>
      <c r="K15" s="44"/>
    </row>
    <row r="16" spans="1:111" s="30" customFormat="1">
      <c r="A16" s="44" t="s">
        <v>46</v>
      </c>
      <c r="B16" s="44">
        <v>0</v>
      </c>
      <c r="C16" s="44">
        <v>1</v>
      </c>
      <c r="D16" s="44"/>
      <c r="E16" s="44"/>
      <c r="F16" s="44"/>
      <c r="G16" s="44"/>
      <c r="H16" s="44"/>
      <c r="I16" s="58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8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8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8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8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8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8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8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8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8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8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8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8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8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8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8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8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8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8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8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8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8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8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8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8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8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8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8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8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8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8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8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8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8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8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8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8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8"/>
    </row>
    <row r="55" spans="1:9">
      <c r="A55" s="44"/>
      <c r="E55" s="44"/>
      <c r="F55" s="44"/>
      <c r="G55" s="44"/>
      <c r="H55" s="44"/>
      <c r="I55" s="58"/>
    </row>
    <row r="56" spans="1:9">
      <c r="A56" s="44"/>
      <c r="E56" s="44"/>
      <c r="F56" s="44"/>
      <c r="G56" s="44"/>
      <c r="H56" s="44"/>
      <c r="I56" s="58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tabSelected="1" workbookViewId="0">
      <selection activeCell="H26" sqref="H26"/>
    </sheetView>
  </sheetViews>
  <sheetFormatPr defaultRowHeight="14.5"/>
  <cols>
    <col min="1" max="1" width="29.36328125" customWidth="1"/>
    <col min="2" max="2" width="17.453125" customWidth="1"/>
    <col min="5" max="6" width="8.7265625" style="56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6" t="s">
        <v>97</v>
      </c>
      <c r="F1" s="56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6">
        <f>F2*0.05</f>
        <v>40000</v>
      </c>
      <c r="F2" s="56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6">
        <v>30000</v>
      </c>
      <c r="F3" s="56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6">
        <v>11250</v>
      </c>
      <c r="F4" s="56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6">
        <v>8700</v>
      </c>
      <c r="F5" s="56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6">
        <v>7000</v>
      </c>
      <c r="F6" s="56">
        <v>350000</v>
      </c>
      <c r="H6" t="s">
        <v>160</v>
      </c>
    </row>
    <row r="9" spans="1:8">
      <c r="A9" s="11" t="s">
        <v>4</v>
      </c>
      <c r="B9">
        <v>1.9</v>
      </c>
      <c r="E9" s="56">
        <v>108000</v>
      </c>
    </row>
    <row r="10" spans="1:8">
      <c r="A10" s="11" t="s">
        <v>9</v>
      </c>
      <c r="B10">
        <v>4</v>
      </c>
      <c r="E10" s="56">
        <v>26000</v>
      </c>
    </row>
    <row r="11" spans="1:8">
      <c r="A11" s="11" t="s">
        <v>10</v>
      </c>
      <c r="B11">
        <v>4</v>
      </c>
      <c r="E11" s="56">
        <v>26000</v>
      </c>
    </row>
    <row r="12" spans="1:8">
      <c r="A12" s="11" t="s">
        <v>19</v>
      </c>
      <c r="B12">
        <v>0</v>
      </c>
      <c r="E12" s="56">
        <v>13425</v>
      </c>
    </row>
    <row r="13" spans="1:8">
      <c r="A13" s="11" t="s">
        <v>21</v>
      </c>
      <c r="B13">
        <v>0</v>
      </c>
      <c r="E13" s="56">
        <v>14850</v>
      </c>
    </row>
    <row r="14" spans="1:8">
      <c r="A14" s="11" t="s">
        <v>148</v>
      </c>
      <c r="B14">
        <v>1.6</v>
      </c>
      <c r="E14" s="56">
        <v>800</v>
      </c>
      <c r="H14" t="s">
        <v>259</v>
      </c>
    </row>
    <row r="15" spans="1:8">
      <c r="A15" s="11" t="s">
        <v>41</v>
      </c>
      <c r="B15">
        <v>4.5</v>
      </c>
      <c r="E15" s="56">
        <v>7423</v>
      </c>
      <c r="H15" t="s">
        <v>259</v>
      </c>
    </row>
    <row r="16" spans="1:8">
      <c r="A16" s="11" t="s">
        <v>45</v>
      </c>
      <c r="B16">
        <v>0</v>
      </c>
      <c r="E16" s="56">
        <v>11000</v>
      </c>
      <c r="H16" t="s">
        <v>259</v>
      </c>
    </row>
    <row r="17" spans="1:8">
      <c r="A17" s="11" t="s">
        <v>46</v>
      </c>
      <c r="B17">
        <v>0</v>
      </c>
      <c r="E17" s="56">
        <v>7600</v>
      </c>
      <c r="H17" t="s">
        <v>259</v>
      </c>
    </row>
    <row r="18" spans="1:8">
      <c r="A18" s="11" t="s">
        <v>50</v>
      </c>
      <c r="B18">
        <v>2.4</v>
      </c>
      <c r="E18" s="56">
        <v>24700</v>
      </c>
    </row>
    <row r="19" spans="1:8">
      <c r="A19" s="11" t="s">
        <v>51</v>
      </c>
      <c r="B19">
        <v>1.22</v>
      </c>
      <c r="E19" s="56">
        <v>12900</v>
      </c>
    </row>
    <row r="20" spans="1:8">
      <c r="A20" s="11" t="s">
        <v>224</v>
      </c>
      <c r="B20">
        <v>7</v>
      </c>
      <c r="E20" s="56">
        <v>0</v>
      </c>
    </row>
    <row r="21" spans="1:8">
      <c r="A21" s="11" t="s">
        <v>42</v>
      </c>
      <c r="B21">
        <v>0</v>
      </c>
      <c r="E21" s="56">
        <v>20000</v>
      </c>
    </row>
    <row r="22" spans="1:8">
      <c r="A22" s="11" t="s">
        <v>43</v>
      </c>
      <c r="B22">
        <v>0</v>
      </c>
      <c r="E22" s="56">
        <v>0</v>
      </c>
    </row>
    <row r="23" spans="1:8">
      <c r="A23" s="11" t="s">
        <v>44</v>
      </c>
      <c r="B23">
        <v>0</v>
      </c>
      <c r="E23" s="56">
        <v>7810</v>
      </c>
    </row>
    <row r="24" spans="1:8">
      <c r="A24" s="11" t="s">
        <v>13</v>
      </c>
      <c r="B24">
        <v>0</v>
      </c>
      <c r="E24" s="56">
        <v>58140.000000000007</v>
      </c>
    </row>
    <row r="25" spans="1:8">
      <c r="A25" s="11" t="s">
        <v>14</v>
      </c>
      <c r="B25">
        <v>0</v>
      </c>
      <c r="E25" s="56">
        <v>51170.000000000007</v>
      </c>
    </row>
    <row r="26" spans="1:8">
      <c r="A26" s="11" t="s">
        <v>17</v>
      </c>
      <c r="B26">
        <v>0</v>
      </c>
      <c r="E26" s="56">
        <v>0</v>
      </c>
    </row>
    <row r="27" spans="1:8">
      <c r="A27" s="11" t="s">
        <v>18</v>
      </c>
      <c r="B27">
        <v>0</v>
      </c>
      <c r="E27" s="56">
        <v>11375</v>
      </c>
    </row>
    <row r="28" spans="1:8">
      <c r="A28" s="11" t="s">
        <v>20</v>
      </c>
      <c r="B28">
        <v>0</v>
      </c>
      <c r="E28" s="56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2023-04-25T16:51:48Z</dcterms:modified>
</cp:coreProperties>
</file>