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7A796FD-8E0F-479C-A20E-D16144E42D54}" xr6:coauthVersionLast="47" xr6:coauthVersionMax="47" xr10:uidLastSave="{00000000-0000-0000-0000-000000000000}"/>
  <bookViews>
    <workbookView xWindow="-120" yWindow="-120" windowWidth="29040" windowHeight="17640" tabRatio="998" firstSheet="5" activeTab="11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7" l="1"/>
  <c r="B3" i="47"/>
  <c r="B3" i="64"/>
  <c r="E11" i="72"/>
  <c r="B3" i="76"/>
  <c r="B4" i="76"/>
  <c r="B5" i="76"/>
  <c r="B6" i="76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22" i="33"/>
  <c r="T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14" i="33"/>
  <c r="T15" i="33"/>
  <c r="T16" i="33"/>
  <c r="T17" i="33"/>
  <c r="T18" i="33"/>
  <c r="T2" i="33"/>
  <c r="T3" i="33"/>
  <c r="T6" i="33"/>
  <c r="T7" i="33"/>
  <c r="T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18" i="33"/>
  <c r="U2" i="33"/>
  <c r="U19" i="33"/>
  <c r="U3" i="33"/>
  <c r="U14" i="33"/>
  <c r="U22" i="33"/>
  <c r="U23" i="33"/>
  <c r="U8" i="33"/>
  <c r="U16" i="33"/>
  <c r="U17" i="33"/>
  <c r="U15" i="33"/>
  <c r="U4" i="33"/>
  <c r="C3" i="18"/>
  <c r="Q20" i="33"/>
  <c r="U20" i="33" s="1"/>
  <c r="R20" i="33"/>
  <c r="S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4" i="33"/>
  <c r="T19" i="33" l="1"/>
  <c r="T8" i="33"/>
  <c r="T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<sst xmlns="http://schemas.openxmlformats.org/spreadsheetml/2006/main" count="1033" uniqueCount="501">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</sst>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2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L1" s="55" t="s">
        <v>51</v>
      </c>
      <c r="M1" s="55" t="s">
        <v>52</v>
      </c>
      <c r="N1" s="55" t="s">
        <v>316</v>
      </c>
      <c r="O1" t="s">
        <v>394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5</v>
      </c>
      <c r="G2" s="65">
        <v>0.92</v>
      </c>
      <c r="H2" s="13" t="s">
        <v>103</v>
      </c>
      <c r="I2" s="63">
        <v>0.08</v>
      </c>
      <c r="K2" s="65">
        <v>0.92</v>
      </c>
      <c r="L2" s="13">
        <v>2</v>
      </c>
      <c r="M2" s="13">
        <v>2</v>
      </c>
      <c r="N2" s="13">
        <v>5</v>
      </c>
      <c r="O2" s="64" t="s">
        <v>452</v>
      </c>
      <c r="P2" s="64">
        <v>0.92</v>
      </c>
      <c r="Q2" s="9" t="b">
        <v>1</v>
      </c>
      <c r="R2" s="9">
        <v>1</v>
      </c>
      <c r="S2" s="9">
        <v>1</v>
      </c>
      <c r="T2">
        <f>D2+C2</f>
        <v>4</v>
      </c>
      <c r="U2" s="9">
        <f>IF(Q2&lt;&gt;"",1,0)</f>
        <v>1</v>
      </c>
      <c r="V2" s="9" t="s">
        <v>125</v>
      </c>
      <c r="W2" s="27" t="s">
        <v>117</v>
      </c>
      <c r="X2" s="9">
        <v>600</v>
      </c>
      <c r="Y2" s="9"/>
      <c r="Z2" s="9" t="s">
        <v>73</v>
      </c>
      <c r="AA2" s="9" t="s">
        <v>74</v>
      </c>
      <c r="AB2" s="9">
        <v>0</v>
      </c>
      <c r="AC2" s="9">
        <v>1.5</v>
      </c>
      <c r="AD2" s="9">
        <v>33.9</v>
      </c>
      <c r="AE2" s="9">
        <v>0</v>
      </c>
      <c r="AF2" s="9"/>
      <c r="AG2" s="9"/>
      <c r="AH2" s="9"/>
      <c r="AI2" s="9"/>
      <c r="AJ2" s="9"/>
      <c r="AK2" s="9"/>
      <c r="AL2" s="9"/>
      <c r="AM2" s="9"/>
    </row>
    <row r="3" spans="1:39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5</v>
      </c>
      <c r="G3" s="65">
        <v>0.92</v>
      </c>
      <c r="H3" s="13" t="s">
        <v>103</v>
      </c>
      <c r="I3" s="63">
        <v>0.08</v>
      </c>
      <c r="J3"/>
      <c r="K3" s="65">
        <v>0.92</v>
      </c>
      <c r="L3" s="13">
        <v>2</v>
      </c>
      <c r="M3" s="13">
        <v>2</v>
      </c>
      <c r="N3" s="13">
        <v>3</v>
      </c>
      <c r="O3" s="64" t="s">
        <v>67</v>
      </c>
      <c r="P3" s="64">
        <v>0.91</v>
      </c>
      <c r="Q3" s="9" t="b">
        <v>1</v>
      </c>
      <c r="R3" s="9">
        <v>1</v>
      </c>
      <c r="S3" s="9">
        <v>1</v>
      </c>
      <c r="T3">
        <f>D3+C3</f>
        <v>4</v>
      </c>
      <c r="U3" s="9">
        <f>IF(Q3&lt;&gt;"",1,0)</f>
        <v>1</v>
      </c>
      <c r="V3" s="9" t="s">
        <v>125</v>
      </c>
      <c r="W3" s="27" t="s">
        <v>116</v>
      </c>
      <c r="X3" s="9">
        <v>500</v>
      </c>
      <c r="Z3" s="9" t="s">
        <v>71</v>
      </c>
      <c r="AA3" s="9" t="s">
        <v>72</v>
      </c>
      <c r="AB3" s="9">
        <v>0</v>
      </c>
      <c r="AC3" s="9">
        <v>0</v>
      </c>
      <c r="AD3" s="9">
        <v>6.3</v>
      </c>
      <c r="AE3" s="9">
        <v>0</v>
      </c>
      <c r="AF3"/>
      <c r="AI3"/>
    </row>
    <row r="4" spans="1:39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5</v>
      </c>
      <c r="G4" s="65">
        <v>0.93</v>
      </c>
      <c r="H4" s="13" t="s">
        <v>101</v>
      </c>
      <c r="I4" s="63">
        <v>0.05</v>
      </c>
      <c r="J4"/>
      <c r="K4" s="65">
        <v>0.93</v>
      </c>
      <c r="L4" s="13">
        <v>1</v>
      </c>
      <c r="M4" s="13">
        <v>3</v>
      </c>
      <c r="N4" s="13">
        <v>5</v>
      </c>
      <c r="O4" s="64"/>
      <c r="P4" s="64">
        <v>0.93</v>
      </c>
      <c r="Q4" s="9" t="b">
        <v>1</v>
      </c>
      <c r="R4" s="9">
        <v>1</v>
      </c>
      <c r="S4" s="9">
        <v>1</v>
      </c>
      <c r="T4" s="9">
        <f>D4+C4</f>
        <v>4</v>
      </c>
      <c r="U4" s="9">
        <f t="shared" ref="U4" si="0">IF(Q4&lt;&gt;"",1,0)</f>
        <v>1</v>
      </c>
      <c r="W4" s="9" t="s">
        <v>114</v>
      </c>
      <c r="X4" s="9">
        <v>500</v>
      </c>
      <c r="Y4" s="9">
        <v>500</v>
      </c>
      <c r="Z4" s="9" t="s">
        <v>63</v>
      </c>
      <c r="AA4" s="9" t="s">
        <v>64</v>
      </c>
      <c r="AB4" s="9">
        <v>0</v>
      </c>
      <c r="AC4" s="9">
        <v>2.2999999999999998</v>
      </c>
      <c r="AD4" s="9">
        <v>69.542579720367115</v>
      </c>
      <c r="AE4" s="9">
        <v>0</v>
      </c>
    </row>
    <row r="5" spans="1:39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65">
        <v>0.25</v>
      </c>
    </row>
    <row r="6" spans="1:39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65">
        <v>0.16</v>
      </c>
      <c r="L6" s="57">
        <v>0</v>
      </c>
      <c r="M6" s="57">
        <v>1</v>
      </c>
      <c r="N6" s="13">
        <v>0</v>
      </c>
      <c r="O6" s="65">
        <v>0.79</v>
      </c>
      <c r="P6" s="67">
        <v>0.56000000000000005</v>
      </c>
      <c r="Q6"/>
      <c r="R6"/>
      <c r="S6"/>
      <c r="T6">
        <f t="shared" ref="T6:T7" si="1">D6+C6</f>
        <v>1</v>
      </c>
      <c r="U6"/>
      <c r="V6"/>
      <c r="W6"/>
      <c r="X6"/>
      <c r="Y6"/>
      <c r="Z6"/>
      <c r="AA6"/>
      <c r="AB6"/>
      <c r="AC6"/>
      <c r="AD6"/>
      <c r="AE6"/>
      <c r="AF6"/>
      <c r="AI6"/>
    </row>
    <row r="7" spans="1:39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K7" s="65">
        <v>0.8</v>
      </c>
      <c r="L7" s="13">
        <v>2</v>
      </c>
      <c r="M7" s="13">
        <v>5</v>
      </c>
      <c r="N7" s="13">
        <v>10</v>
      </c>
      <c r="O7" s="64"/>
      <c r="P7" s="64">
        <v>0.8</v>
      </c>
      <c r="T7">
        <f t="shared" si="1"/>
        <v>7</v>
      </c>
      <c r="AG7" s="9"/>
      <c r="AH7" s="9"/>
    </row>
    <row r="8" spans="1:39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65">
        <v>0</v>
      </c>
      <c r="L8" s="13">
        <v>1</v>
      </c>
      <c r="M8" s="13">
        <v>1</v>
      </c>
      <c r="N8" s="13">
        <v>1</v>
      </c>
      <c r="O8" s="64"/>
      <c r="P8" s="64">
        <v>0.01</v>
      </c>
      <c r="T8" t="e">
        <f>#REF!+#REF!</f>
        <v>#REF!</v>
      </c>
      <c r="U8">
        <f>IF(Q8&lt;&gt;"",1,0)</f>
        <v>0</v>
      </c>
      <c r="V8" t="s">
        <v>126</v>
      </c>
      <c r="Z8" t="s">
        <v>66</v>
      </c>
      <c r="AA8" t="s">
        <v>68</v>
      </c>
      <c r="AB8">
        <v>8.52</v>
      </c>
      <c r="AC8">
        <v>6.11</v>
      </c>
      <c r="AD8">
        <v>32</v>
      </c>
      <c r="AE8">
        <v>14</v>
      </c>
    </row>
    <row r="9" spans="1:39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65">
        <v>0</v>
      </c>
      <c r="L9" s="13">
        <v>1</v>
      </c>
      <c r="M9" s="13">
        <v>1</v>
      </c>
      <c r="N9" s="13">
        <v>1</v>
      </c>
      <c r="O9" s="64"/>
      <c r="P9" s="64">
        <v>0.01</v>
      </c>
    </row>
    <row r="10" spans="1:39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65">
        <v>0.06</v>
      </c>
      <c r="L10" s="13">
        <v>1</v>
      </c>
      <c r="M10" s="13">
        <v>2</v>
      </c>
      <c r="N10" s="13">
        <v>3</v>
      </c>
      <c r="O10" s="64"/>
      <c r="P10" s="64">
        <v>0.13</v>
      </c>
    </row>
    <row r="11" spans="1:39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65">
        <v>0.12</v>
      </c>
      <c r="L11" s="13">
        <v>1</v>
      </c>
      <c r="M11" s="13">
        <v>2</v>
      </c>
      <c r="N11" s="13">
        <v>2</v>
      </c>
      <c r="O11" s="64"/>
      <c r="P11" s="64">
        <v>0.09</v>
      </c>
    </row>
    <row r="12" spans="1:39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5">
        <v>0</v>
      </c>
      <c r="L12" s="13">
        <v>0</v>
      </c>
      <c r="M12" s="13">
        <v>0</v>
      </c>
      <c r="N12" s="13">
        <v>0</v>
      </c>
      <c r="O12" s="64"/>
      <c r="P12" s="64">
        <v>0</v>
      </c>
    </row>
    <row r="13" spans="1:39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5">
        <v>0</v>
      </c>
      <c r="L13" s="13">
        <v>0</v>
      </c>
      <c r="M13" s="13">
        <v>0</v>
      </c>
      <c r="N13" s="13">
        <v>0</v>
      </c>
      <c r="O13" t="s">
        <v>427</v>
      </c>
      <c r="P13">
        <v>0</v>
      </c>
      <c r="Q13" s="9"/>
      <c r="R13" s="9"/>
      <c r="S13" s="9"/>
    </row>
    <row r="14" spans="1:39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K14" s="65">
        <v>0.92</v>
      </c>
      <c r="L14" s="13">
        <v>1</v>
      </c>
      <c r="M14" s="13">
        <v>2</v>
      </c>
      <c r="N14" s="13">
        <v>5</v>
      </c>
      <c r="O14" s="64"/>
      <c r="P14" s="64">
        <v>0.92</v>
      </c>
      <c r="Q14" s="9" t="b">
        <v>1</v>
      </c>
      <c r="R14" s="9">
        <v>1</v>
      </c>
      <c r="S14" s="9">
        <v>1</v>
      </c>
      <c r="T14">
        <f t="shared" ref="T14:T23" si="2">D14+C14</f>
        <v>3</v>
      </c>
      <c r="U14" s="9">
        <f t="shared" ref="U14:U19" si="3">IF(Q14&lt;&gt;"",1,0)</f>
        <v>1</v>
      </c>
      <c r="V14" s="9"/>
      <c r="W14" s="9" t="s">
        <v>67</v>
      </c>
      <c r="X14" s="9">
        <v>775</v>
      </c>
      <c r="Y14" s="9">
        <v>775</v>
      </c>
      <c r="Z14" s="9" t="s">
        <v>66</v>
      </c>
      <c r="AA14" s="9" t="s">
        <v>67</v>
      </c>
      <c r="AB14" s="9">
        <v>56.8</v>
      </c>
      <c r="AC14" s="9">
        <v>1.5</v>
      </c>
      <c r="AD14" s="9">
        <v>10.473234339905167</v>
      </c>
      <c r="AE14" s="9">
        <v>0</v>
      </c>
      <c r="AF14" s="9"/>
      <c r="AG14" s="9"/>
      <c r="AH14" s="9"/>
      <c r="AI14" s="9"/>
    </row>
    <row r="15" spans="1:39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K15" s="65">
        <v>0.9</v>
      </c>
      <c r="L15" s="13">
        <v>1</v>
      </c>
      <c r="M15" s="13">
        <v>2</v>
      </c>
      <c r="N15" s="13">
        <v>5</v>
      </c>
      <c r="O15" s="64"/>
      <c r="P15" s="64">
        <v>0.9</v>
      </c>
      <c r="Q15" s="9" t="b">
        <v>1</v>
      </c>
      <c r="R15" s="9">
        <v>1</v>
      </c>
      <c r="S15" s="9">
        <v>1</v>
      </c>
      <c r="T15">
        <f t="shared" si="2"/>
        <v>3</v>
      </c>
      <c r="U15" s="9">
        <f t="shared" si="3"/>
        <v>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G15" s="9"/>
      <c r="AH15" s="9"/>
    </row>
    <row r="16" spans="1:39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K16" s="65">
        <v>0.9</v>
      </c>
      <c r="L16" s="13">
        <v>1</v>
      </c>
      <c r="M16" s="13">
        <v>4</v>
      </c>
      <c r="N16" s="13">
        <v>5</v>
      </c>
      <c r="O16" s="64"/>
      <c r="P16" s="64">
        <v>0.9</v>
      </c>
      <c r="Q16" s="28" t="b">
        <v>0</v>
      </c>
      <c r="R16" s="28">
        <v>1</v>
      </c>
      <c r="S16" s="28">
        <v>1</v>
      </c>
      <c r="T16">
        <f t="shared" si="2"/>
        <v>5</v>
      </c>
      <c r="U16" s="9">
        <f t="shared" si="3"/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9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65">
        <v>0.9</v>
      </c>
      <c r="L17" s="13">
        <v>5</v>
      </c>
      <c r="M17" s="13">
        <v>5</v>
      </c>
      <c r="N17" s="13">
        <v>20</v>
      </c>
      <c r="O17" s="64"/>
      <c r="P17" s="64">
        <v>0.9</v>
      </c>
      <c r="Q17" s="28" t="b">
        <v>0</v>
      </c>
      <c r="R17" s="28">
        <v>1</v>
      </c>
      <c r="S17" s="28">
        <v>1</v>
      </c>
      <c r="T17">
        <f t="shared" si="2"/>
        <v>10</v>
      </c>
      <c r="U17" s="9">
        <f t="shared" si="3"/>
        <v>1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G17" s="9"/>
      <c r="AH17" s="9"/>
      <c r="AJ17" s="9"/>
      <c r="AK17" s="9"/>
      <c r="AL17" s="9"/>
      <c r="AM17" s="9"/>
    </row>
    <row r="18" spans="1:39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K18" s="65">
        <v>0.92</v>
      </c>
      <c r="L18" s="13">
        <v>2</v>
      </c>
      <c r="M18" s="13">
        <v>2</v>
      </c>
      <c r="N18" s="13">
        <v>5</v>
      </c>
      <c r="O18" s="64"/>
      <c r="P18" s="64">
        <v>0.92</v>
      </c>
      <c r="Q18" s="9" t="b">
        <v>1</v>
      </c>
      <c r="R18" s="9">
        <v>1</v>
      </c>
      <c r="S18" s="9">
        <v>1</v>
      </c>
      <c r="T18">
        <f t="shared" si="2"/>
        <v>4</v>
      </c>
      <c r="U18" s="9">
        <f t="shared" si="3"/>
        <v>1</v>
      </c>
      <c r="V18" s="9" t="s">
        <v>125</v>
      </c>
      <c r="W18" s="27" t="s">
        <v>118</v>
      </c>
      <c r="X18" s="9">
        <v>600</v>
      </c>
      <c r="Y18" s="9"/>
      <c r="Z18" s="9" t="s">
        <v>73</v>
      </c>
      <c r="AA18" s="9" t="s">
        <v>75</v>
      </c>
      <c r="AB18" s="9">
        <v>0</v>
      </c>
      <c r="AC18" s="9">
        <v>2</v>
      </c>
      <c r="AD18" s="9">
        <v>47.8</v>
      </c>
      <c r="AE18" s="9">
        <v>0</v>
      </c>
      <c r="AF18" s="9"/>
      <c r="AG18" s="9"/>
      <c r="AH18" s="9"/>
      <c r="AI18" s="9"/>
    </row>
    <row r="19" spans="1:39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65">
        <v>0.41</v>
      </c>
      <c r="L19" s="13">
        <v>5</v>
      </c>
      <c r="M19" s="13">
        <v>5</v>
      </c>
      <c r="N19" s="13">
        <v>20</v>
      </c>
      <c r="O19" s="64"/>
      <c r="P19" s="64">
        <v>0.41</v>
      </c>
      <c r="T19">
        <f t="shared" si="2"/>
        <v>10</v>
      </c>
      <c r="U19">
        <f t="shared" si="3"/>
        <v>0</v>
      </c>
      <c r="V19" t="s">
        <v>125</v>
      </c>
      <c r="W19" s="27"/>
      <c r="X19" s="9"/>
      <c r="Y19" s="9"/>
      <c r="Z19" s="9"/>
      <c r="AA19" s="9"/>
      <c r="AB19" s="9"/>
      <c r="AC19" s="9"/>
      <c r="AD19" s="9"/>
      <c r="AE19" s="9"/>
      <c r="AG19" s="9"/>
      <c r="AH19" s="9"/>
    </row>
    <row r="20" spans="1:39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 s="65">
        <v>0.9</v>
      </c>
      <c r="L20" s="13">
        <v>1</v>
      </c>
      <c r="M20" s="13">
        <v>5</v>
      </c>
      <c r="N20" s="13">
        <v>5</v>
      </c>
      <c r="O20" s="64"/>
      <c r="P20" s="64">
        <v>0.9</v>
      </c>
      <c r="Q20" s="9" t="e">
        <f>#REF!</f>
        <v>#REF!</v>
      </c>
      <c r="R20" s="9" t="e">
        <f>#REF!</f>
        <v>#REF!</v>
      </c>
      <c r="S20" s="9" t="e">
        <f>#REF!</f>
        <v>#REF!</v>
      </c>
      <c r="T20">
        <f t="shared" si="2"/>
        <v>6</v>
      </c>
      <c r="U20" s="9" t="e">
        <f t="shared" ref="U20" si="4">IF(Q20&lt;&gt;"",1,0)</f>
        <v>#REF!</v>
      </c>
      <c r="V20" s="9" t="s">
        <v>103</v>
      </c>
      <c r="AJ20"/>
      <c r="AK20"/>
      <c r="AL20"/>
      <c r="AM20"/>
    </row>
    <row r="21" spans="1:39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K21" s="65">
        <v>0.91</v>
      </c>
      <c r="L21" s="13">
        <v>1</v>
      </c>
      <c r="M21" s="13">
        <v>2</v>
      </c>
      <c r="N21" s="13">
        <v>5</v>
      </c>
      <c r="O21" s="64"/>
      <c r="P21" s="64">
        <v>0.91</v>
      </c>
      <c r="T21">
        <f t="shared" si="2"/>
        <v>3</v>
      </c>
      <c r="AG21" s="9"/>
      <c r="AH21" s="9"/>
    </row>
    <row r="22" spans="1:39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415</v>
      </c>
      <c r="I22" s="13">
        <v>7.0000000000000007E-2</v>
      </c>
      <c r="J22"/>
      <c r="K22" s="65">
        <v>0.95</v>
      </c>
      <c r="L22" s="13">
        <v>1</v>
      </c>
      <c r="M22" s="13">
        <v>1</v>
      </c>
      <c r="N22" s="13">
        <v>5</v>
      </c>
      <c r="O22" s="64"/>
      <c r="P22" s="64">
        <v>0.95</v>
      </c>
      <c r="Q22" s="9" t="b">
        <v>1</v>
      </c>
      <c r="R22" s="9">
        <v>1</v>
      </c>
      <c r="S22" s="9">
        <v>1</v>
      </c>
      <c r="T22">
        <f t="shared" si="2"/>
        <v>2</v>
      </c>
      <c r="U22" s="9">
        <f>IF(Q22&lt;&gt;"",1,0)</f>
        <v>1</v>
      </c>
      <c r="AI22"/>
      <c r="AJ22"/>
      <c r="AK22"/>
      <c r="AL22"/>
      <c r="AM22"/>
    </row>
    <row r="23" spans="1:39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65">
        <v>0.9</v>
      </c>
      <c r="L23" s="57">
        <v>3</v>
      </c>
      <c r="M23" s="57">
        <v>4</v>
      </c>
      <c r="N23" s="13">
        <v>20</v>
      </c>
      <c r="O23" s="64"/>
      <c r="P23" s="64">
        <v>0.9</v>
      </c>
      <c r="Q23" t="b">
        <v>1</v>
      </c>
      <c r="R23">
        <v>1</v>
      </c>
      <c r="S23">
        <v>1</v>
      </c>
      <c r="T23">
        <f t="shared" si="2"/>
        <v>7</v>
      </c>
      <c r="U23">
        <f>IF(Q23&lt;&gt;"",1,0)</f>
        <v>1</v>
      </c>
      <c r="AH23" s="9"/>
    </row>
    <row r="24" spans="1:39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W24"/>
      <c r="X24"/>
      <c r="Y24"/>
      <c r="Z24"/>
      <c r="AA24"/>
      <c r="AB24"/>
      <c r="AC24"/>
      <c r="AD24"/>
      <c r="AE24"/>
      <c r="AG24"/>
      <c r="AH24"/>
    </row>
    <row r="25" spans="1:39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C2" sqref="C2:C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/>
      <c r="B7" s="34"/>
      <c r="C7" s="13"/>
      <c r="E7">
        <f>SUM(C2:C8)</f>
        <v>0.89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E23" sqref="E23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Q37" sqref="Q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0.69</v>
      </c>
      <c r="C2" s="13">
        <f>1-B2-D2</f>
        <v>0.20000000000000007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L14" sqref="L1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J32" sqref="J3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2024-05-14T10:02:57Z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