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F5D1E48-E145-48A4-BBB2-F5C7BC098BCB}" xr6:coauthVersionLast="47" xr6:coauthVersionMax="47" xr10:uidLastSave="{00000000-0000-0000-0000-000000000000}"/>
  <bookViews>
    <workbookView xWindow="-110" yWindow="-110" windowWidth="19420" windowHeight="10420" tabRatio="998" firstSheet="8" activeTab="16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H10" i="45"/>
  <c r="H9" i="45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<sst xmlns="http://schemas.openxmlformats.org/spreadsheetml/2006/main" count="1137" uniqueCount="434">
  <si>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</si>
  <si>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</si>
  <si>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</si>
  <si>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</si>
  <si>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</si>
  <si>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</si>
  <si>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</si>
  <si>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</si>
  <si>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</si>
  <si>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</si>
  <si>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</si>
  <si>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</si>
  <si>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</si>
  <si>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</si>
  <si>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</si>
  <si>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</si>
  <si>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</si>
  <si>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</si>
  <si>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</si>
  <si>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</si>
  <si>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</si>
  <si>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</si>
  <si>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</si>
  <si>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</si>
  <si>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</si>
  <si>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</si>
  <si>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</si>
  <si>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</si>
  <si>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</si>
  <si>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</si>
  <si>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</si>
  <si>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</si>
  <si>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</si>
  <si>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</si>
  <si>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</si>
  <si>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</si>
  <si>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</si>
  <si>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</si>
  <si>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</si>
  <si>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</si>
  <si>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</si>
  <si>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</si>
  <si>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</si>
  <si>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</si>
  <si>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</si>
  <si>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</si>
  <si>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</si>
  <si>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</si>
  <si>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</si>
  <si>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</si>
  <si>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</si>
  <si>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</si>
  <si>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</si>
  <si>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</si>
  <si>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</si>
  <si>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</si>
  <si>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</si>
  <si>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</si>
  <si>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</si>
  <si>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</si>
  <si>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</si>
  <si>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</si>
  <si>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</si>
  <si>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</si>
  <si>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</si>
  <si>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</si>
  <si>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</si>
  <si>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</si>
  <si>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</si>
  <si>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</si>
  <si>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</si>
  <si>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</si>
  <si>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</si>
  <si>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</si>
  <si>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</si>
  <si>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</si>
  <si>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</si>
  <si>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</si>
  <si>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</si>
  <si>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</si>
  <si>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</si>
  <si>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</si>
  <si>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</si>
  <si>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</si>
  <si>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</si>
  <si>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</si>
  <si>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</si>
  <si>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</si>
  <si>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</si>
  <si>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</si>
  <si>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</si>
  <si>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</si>
  <si>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</si>
  <si>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</si>
  <si>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</si>
  <si>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</si>
  <si>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</si>
  <si>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</si>
  <si>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</si>
  <si>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</si>
  <si>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</si>
  <si>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</si>
  <si>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</si>
  <si>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</si>
  <si>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</si>
  <si>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</si>
  <si>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</si>
  <si>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</si>
  <si>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</si>
  <si>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</si>
  <si>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</si>
  <si>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</si>
  <si>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</si>
  <si>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</si>
  <si>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</si>
  <si>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</si>
  <si>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</si>
  <si>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</si>
  <si>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</si>
  <si>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</si>
  <si>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</si>
  <si>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</si>
  <si>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</si>
  <si>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</si>
  <si>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</si>
  <si>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</si>
  <si>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</si>
  <si>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</si>
  <si>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</si>
  <si>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</si>
  <si>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</si>
  <si>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</si>
  <si>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</si>
  <si>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</si>
  <si>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</si>
  <si>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</si>
  <si>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</si>
  <si>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</si>
  <si>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</si>
  <si>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</si>
  <si>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</si>
  <si>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</si>
  <si>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</si>
  <si>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</si>
  <si>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</si>
  <si>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</si>
  <si>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</si>
  <si>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</si>
  <si>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</si>
  <si>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</si>
  <si>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</si>
  <si>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</si>
  <si>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</si>
  <si>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</si>
  <si>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</si>
  <si>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</si>
  <si>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</si>
  <si>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</si>
  <si>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</si>
  <si>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</si>
  <si>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</si>
  <si>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</si>
  <si>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</si>
  <si>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</si>
  <si>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</si>
  <si>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</si>
  <si>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</si>
  <si>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</si>
  <si>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</si>
  <si>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</si>
  <si>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</si>
  <si>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</si>
  <si>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</si>
  <si>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</si>
  <si>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</si>
  <si>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</si>
  <si>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</si>
  <si>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</si>
  <si>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</si>
  <si>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</si>
  <si>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</si>
  <si>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</si>
  <si>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</si>
  <si>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</si>
  <si>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</si>
  <si>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</si>
  <si>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</si>
  <si>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</si>
  <si>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</si>
  <si>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</si>
  <si>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</si>
  <si>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</si>
  <si>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</si>
  <si>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</si>
  <si>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</si>
  <si>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</si>
  <si>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</si>
  <si>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</si>
  <si>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</si>
  <si>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</si>
  <si>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</si>
  <si>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</si>
  <si>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</si>
  <si>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</si>
  <si>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</si>
  <si>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</si>
  <si>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</si>
  <si>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</si>
  <si>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</si>
  <si>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</si>
  <si>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</si>
  <si>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</si>
  <si>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</si>
  <si>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</si>
  <si>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</si>
  <si>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</si>
  <si>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</si>
  <si>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</si>
  <si>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</si>
  <si>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</si>
  <si>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</si>
  <si>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</si>
  <si>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</si>
  <si>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</si>
  <si>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</si>
  <si>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</si>
  <si>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</si>
  <si>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</si>
  <si>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</si>
  <si>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</si>
  <si>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</si>
  <si>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</si>
  <si>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</si>
  <si>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</si>
  <si>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</si>
  <si>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</si>
  <si>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</si>
  <si>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</si>
  <si>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</si>
  <si>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</si>
  <si>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</si>
  <si>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</si>
  <si>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</si>
  <si>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</si>
  <si>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</si>
  <si>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</si>
  <si>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</si>
  <si>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</si>
  <si>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</si>
  <si>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</si>
  <si>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</si>
  <si>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</si>
  <si>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</si>
  <si>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</si>
  <si>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</si>
  <si>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</si>
  <si>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</si>
  <si>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</si>
  <si>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</si>
  <si>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</si>
  <si>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</si>
  <si>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</si>
  <si>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</si>
  <si>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</si>
  <si>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</si>
  <si>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</si>
  <si>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</si>
  <si>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</si>
  <si>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</si>
  <si>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</si>
  <si>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</si>
  <si>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</si>
  <si>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</si>
  <si>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</si>
  <si>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</si>
  <si>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</si>
  <si>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</si>
  <si>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</si>
  <si>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</si>
  <si>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</si>
  <si>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</si>
  <si>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</si>
  <si>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</si>
  <si>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</si>
  <si>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</si>
  <si>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</si>
  <si>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</si>
  <si>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</si>
  <si>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</si>
  <si>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</si>
  <si>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</si>
  <si>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</si>
  <si>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</si>
  <si>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</si>
  <si>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</si>
  <si>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</si>
  <si>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</si>
  <si>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</si>
  <si>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</si>
  <si>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</si>
  <si>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</si>
  <si>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</si>
  <si>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</si>
  <si>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</si>
  <si>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</si>
  <si>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</si>
  <si>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</si>
  <si>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</si>
  <si>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</si>
  <si>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</si>
  <si>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</si>
  <si>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</si>
  <si>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</si>
  <si>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</si>
  <si>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</si>
  <si>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</si>
  <si>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</si>
  <si>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</si>
  <si>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</si>
  <si>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</si>
  <si>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</si>
  <si>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</si>
  <si>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</si>
  <si>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</si>
  <si>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</si>
  <si>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</si>
  <si>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</si>
  <si>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</si>
  <si>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</si>
  <si>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</si>
  <si>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</si>
  <si>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</si>
  <si>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</si>
  <si>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</si>
  <si>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</si>
  <si>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</si>
  <si>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</si>
  <si>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</si>
  <si>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</si>
  <si>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</si>
  <si>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</si>
  <si>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</si>
  <si>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</si>
  <si>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</si>
  <si>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</si>
  <si>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</si>
  <si>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</si>
  <si>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</si>
  <si>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</si>
  <si>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</si>
  <si>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</si>
  <si>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</si>
  <si>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</si>
  <si>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</si>
  <si>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</si>
  <si>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</si>
  <si>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</si>
  <si>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</si>
  <si>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</si>
  <si>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</si>
  <si>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</si>
  <si>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</si>
  <si>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</si>
  <si>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</si>
  <si>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</si>
  <si>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</si>
  <si>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</si>
  <si>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</si>
  <si>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</si>
  <si>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</si>
  <si>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</si>
  <si>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</si>
  <si>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</si>
  <si>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</si>
  <si>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</si>
  <si>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</si>
  <si>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</si>
  <si>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</si>
  <si>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</si>
  <si>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</si>
  <si>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</si>
  <si>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</si>
  <si>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</si>
  <si>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</si>
  <si>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</si>
  <si>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</si>
  <si>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</si>
  <si>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</si>
  <si>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</si>
  <si>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</si>
  <si>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</si>
  <si>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</si>
  <si>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</si>
  <si>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</si>
  <si>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</si>
  <si>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</si>
  <si>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</si>
  <si>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</si>
  <si>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</si>
  <si>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</si>
  <si>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</si>
  <si>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</si>
  <si>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</si>
  <si>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</si>
  <si>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</si>
  <si>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</si>
  <si>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</si>
  <si>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</si>
  <si>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</si>
  <si>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</si>
  <si>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</si>
  <si>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</si>
  <si>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</si>
  <si>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</si>
  <si>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</si>
  <si>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</si>
  <si>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</si>
  <si>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</si>
  <si>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</si>
  <si>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</si>
  <si>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Transformed by Ricardo to GW with availability of 0.73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</si>
  <si>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</si>
  <si>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</si>
  <si>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</si>
  <si>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</si>
  <si>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</si>
  <si>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</si>
  <si>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</si>
  <si>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</si>
  <si>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</si>
  <si>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</si>
  <si>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</si>
  <si>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</si>
  <si>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>From tradeRES Scenario data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</si>
</sst>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22" fillId="0" borderId="0" xfId="0" applyFont="1" applyAlignment="1">
      <alignment horizontal="center" wrapText="1"/>
    </xf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8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386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393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389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388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387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115" zoomScaleNormal="115" workbookViewId="0">
      <selection activeCell="H22" sqref="H22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14.81640625" customWidth="1"/>
    <col min="8" max="8" width="15.81640625" customWidth="1"/>
  </cols>
  <sheetData>
    <row r="1" spans="1:9">
      <c r="A1" s="9" t="s">
        <v>148</v>
      </c>
      <c r="B1" s="4" t="s">
        <v>66</v>
      </c>
      <c r="C1" s="4" t="s">
        <v>63</v>
      </c>
      <c r="D1" s="43" t="s">
        <v>376</v>
      </c>
      <c r="E1" t="s">
        <v>64</v>
      </c>
      <c r="F1" t="s">
        <v>65</v>
      </c>
    </row>
    <row r="2" spans="1:9">
      <c r="A2" t="s">
        <v>149</v>
      </c>
      <c r="B2" t="s">
        <v>72</v>
      </c>
      <c r="C2">
        <v>0.20448</v>
      </c>
      <c r="E2">
        <v>36</v>
      </c>
      <c r="F2">
        <v>1</v>
      </c>
    </row>
    <row r="3" spans="1:9">
      <c r="A3" t="s">
        <v>150</v>
      </c>
      <c r="B3" t="s">
        <v>68</v>
      </c>
    </row>
    <row r="4" spans="1:9">
      <c r="A4" t="s">
        <v>151</v>
      </c>
      <c r="B4" t="s">
        <v>68</v>
      </c>
    </row>
    <row r="5" spans="1:9">
      <c r="A5" t="s">
        <v>152</v>
      </c>
      <c r="B5" t="s">
        <v>68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322</v>
      </c>
    </row>
    <row r="7" spans="1:9">
      <c r="A7" t="s">
        <v>153</v>
      </c>
      <c r="B7" t="s">
        <v>70</v>
      </c>
      <c r="C7">
        <v>0.34</v>
      </c>
      <c r="D7" s="42">
        <v>0.34055972755000002</v>
      </c>
      <c r="E7">
        <v>29000</v>
      </c>
      <c r="F7">
        <v>1</v>
      </c>
      <c r="I7" s="42"/>
    </row>
    <row r="8" spans="1:9">
      <c r="A8" t="s">
        <v>154</v>
      </c>
      <c r="B8" t="s">
        <v>79</v>
      </c>
      <c r="D8" s="42">
        <v>0.26676</v>
      </c>
      <c r="I8" s="42"/>
    </row>
    <row r="9" spans="1:9">
      <c r="A9" t="s">
        <v>155</v>
      </c>
      <c r="B9" t="s">
        <v>79</v>
      </c>
    </row>
    <row r="10" spans="1:9">
      <c r="A10" t="s">
        <v>156</v>
      </c>
      <c r="B10" t="s">
        <v>79</v>
      </c>
      <c r="C10">
        <v>0.26750000000000002</v>
      </c>
      <c r="E10">
        <v>11600</v>
      </c>
      <c r="F10">
        <v>1</v>
      </c>
    </row>
    <row r="11" spans="1:9">
      <c r="A11" t="s">
        <v>157</v>
      </c>
      <c r="B11" t="s">
        <v>75</v>
      </c>
      <c r="C11">
        <v>0.41</v>
      </c>
      <c r="D11" s="42">
        <v>0.36399999999999999</v>
      </c>
      <c r="E11">
        <v>3600</v>
      </c>
      <c r="F11">
        <v>1</v>
      </c>
      <c r="I11" s="42"/>
    </row>
    <row r="12" spans="1:9">
      <c r="A12" t="s">
        <v>158</v>
      </c>
      <c r="B12" t="s">
        <v>72</v>
      </c>
      <c r="C12">
        <v>0.20448</v>
      </c>
      <c r="D12" s="42">
        <v>0.20195983840000001</v>
      </c>
      <c r="E12">
        <v>36</v>
      </c>
      <c r="F12">
        <v>1</v>
      </c>
      <c r="I12" s="42"/>
    </row>
    <row r="13" spans="1:9">
      <c r="A13" t="s">
        <v>159</v>
      </c>
      <c r="B13" t="s">
        <v>77</v>
      </c>
      <c r="C13">
        <v>0</v>
      </c>
      <c r="E13" s="1">
        <v>3800000000</v>
      </c>
      <c r="F13">
        <v>1</v>
      </c>
    </row>
    <row r="14" spans="1:9">
      <c r="A14" t="s">
        <v>160</v>
      </c>
      <c r="B14" t="s">
        <v>79</v>
      </c>
    </row>
    <row r="15" spans="1:9">
      <c r="A15" t="s">
        <v>161</v>
      </c>
      <c r="B15" t="s">
        <v>68</v>
      </c>
    </row>
    <row r="16" spans="1:9">
      <c r="A16" t="s">
        <v>162</v>
      </c>
      <c r="B16" t="s">
        <v>68</v>
      </c>
      <c r="C16">
        <v>0</v>
      </c>
      <c r="E16">
        <v>25000</v>
      </c>
      <c r="F16">
        <v>0.5</v>
      </c>
    </row>
    <row r="17" spans="1:1">
      <c r="A17" t="s">
        <v>318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390</v>
      </c>
    </row>
    <row r="2" spans="1:10">
      <c r="A2" t="s">
        <v>398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395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396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397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403</v>
      </c>
      <c r="B7">
        <v>10</v>
      </c>
      <c r="D7" s="37"/>
      <c r="E7" s="37">
        <v>290.54545454545456</v>
      </c>
    </row>
    <row r="8" spans="1:10">
      <c r="A8" t="s">
        <v>402</v>
      </c>
      <c r="B8">
        <v>10</v>
      </c>
      <c r="D8" s="37"/>
      <c r="E8" s="37">
        <v>1821.6363636363637</v>
      </c>
    </row>
    <row r="9" spans="1:10">
      <c r="A9" t="s">
        <v>404</v>
      </c>
      <c r="B9">
        <v>10</v>
      </c>
      <c r="D9" s="37"/>
      <c r="E9" s="37">
        <v>1724.3181818181818</v>
      </c>
    </row>
    <row r="10" spans="1:10">
      <c r="A10" s="46" t="s">
        <v>403</v>
      </c>
      <c r="B10">
        <v>20</v>
      </c>
      <c r="C10" s="46"/>
      <c r="D10" s="46"/>
      <c r="E10">
        <v>228.4</v>
      </c>
    </row>
    <row r="11" spans="1:10">
      <c r="A11" s="46" t="s">
        <v>402</v>
      </c>
      <c r="B11">
        <v>20</v>
      </c>
      <c r="C11" s="46"/>
      <c r="D11" s="46"/>
      <c r="E11">
        <v>2450</v>
      </c>
    </row>
    <row r="12" spans="1:10">
      <c r="A12" s="46" t="s">
        <v>404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394</v>
      </c>
      <c r="C1" s="46" t="s">
        <v>405</v>
      </c>
      <c r="D1" s="46" t="s">
        <v>406</v>
      </c>
    </row>
    <row r="2" spans="1:4">
      <c r="A2" s="46" t="s">
        <v>403</v>
      </c>
      <c r="B2" s="46" t="s">
        <v>1</v>
      </c>
      <c r="C2" s="46" t="s">
        <v>146</v>
      </c>
      <c r="D2">
        <v>0</v>
      </c>
    </row>
    <row r="3" spans="1:4">
      <c r="A3" s="46" t="s">
        <v>402</v>
      </c>
      <c r="B3" t="s">
        <v>1</v>
      </c>
      <c r="C3" s="29" t="s">
        <v>145</v>
      </c>
      <c r="D3">
        <v>0</v>
      </c>
    </row>
    <row r="4" spans="1:4">
      <c r="A4" s="46" t="s">
        <v>404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D3" sqref="D3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384</v>
      </c>
      <c r="B1" s="46" t="s">
        <v>403</v>
      </c>
      <c r="C1" s="46" t="s">
        <v>402</v>
      </c>
      <c r="D1" s="46" t="s">
        <v>404</v>
      </c>
      <c r="E1" s="29"/>
      <c r="F1" s="52" t="s">
        <v>401</v>
      </c>
      <c r="G1" s="48" t="s">
        <v>400</v>
      </c>
      <c r="H1" s="48" t="s">
        <v>399</v>
      </c>
      <c r="I1" s="48" t="s">
        <v>302</v>
      </c>
      <c r="J1" s="48" t="s">
        <v>303</v>
      </c>
      <c r="K1" s="48" t="s">
        <v>407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400</v>
      </c>
      <c r="I6" s="48" t="s">
        <v>302</v>
      </c>
      <c r="J6" s="48" t="s">
        <v>303</v>
      </c>
      <c r="K6" s="48" t="s">
        <v>407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408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410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409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tabSelected="1" workbookViewId="0">
      <selection activeCell="F13" sqref="F13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380</v>
      </c>
      <c r="B1" t="s">
        <v>384</v>
      </c>
      <c r="C1" s="44" t="s">
        <v>268</v>
      </c>
      <c r="E1" s="44" t="s">
        <v>381</v>
      </c>
    </row>
    <row r="2" spans="1:14">
      <c r="A2" s="44" t="s">
        <v>146</v>
      </c>
      <c r="B2" t="s">
        <v>426</v>
      </c>
      <c r="C2" s="37">
        <f>I2/1000</f>
        <v>42.191125290999999</v>
      </c>
      <c r="D2" s="37"/>
      <c r="E2" s="44" t="s">
        <v>382</v>
      </c>
      <c r="F2" s="44"/>
      <c r="I2" s="37">
        <v>42191.125290999997</v>
      </c>
      <c r="J2" s="37">
        <v>43336.125918999998</v>
      </c>
      <c r="K2" s="46" t="s">
        <v>382</v>
      </c>
    </row>
    <row r="3" spans="1:14">
      <c r="A3" s="44" t="s">
        <v>145</v>
      </c>
      <c r="B3" s="46" t="s">
        <v>426</v>
      </c>
      <c r="C3" s="37">
        <f t="shared" ref="C3:C4" si="0">I3/1000</f>
        <v>27.84</v>
      </c>
      <c r="D3" s="37"/>
      <c r="E3" s="46" t="s">
        <v>382</v>
      </c>
      <c r="F3" s="44"/>
      <c r="I3" s="37">
        <v>27840</v>
      </c>
      <c r="J3" s="37">
        <v>47745</v>
      </c>
      <c r="K3" s="46" t="s">
        <v>382</v>
      </c>
    </row>
    <row r="4" spans="1:14">
      <c r="A4" s="44" t="s">
        <v>143</v>
      </c>
      <c r="B4" s="46" t="s">
        <v>426</v>
      </c>
      <c r="C4" s="37">
        <f t="shared" si="0"/>
        <v>796.91069999999979</v>
      </c>
      <c r="D4" s="37"/>
      <c r="E4" s="46" t="s">
        <v>382</v>
      </c>
      <c r="I4" s="37">
        <v>796910.69999999984</v>
      </c>
      <c r="J4" s="37">
        <v>96145.2</v>
      </c>
      <c r="K4" s="46" t="s">
        <v>383</v>
      </c>
    </row>
    <row r="5" spans="1:14">
      <c r="A5" s="46" t="s">
        <v>126</v>
      </c>
      <c r="B5" s="59" t="s">
        <v>421</v>
      </c>
      <c r="C5" s="59">
        <f>H8+H13</f>
        <v>89.45</v>
      </c>
      <c r="D5" s="59"/>
      <c r="E5" s="46" t="s">
        <v>382</v>
      </c>
      <c r="G5" s="44"/>
    </row>
    <row r="6" spans="1:14" ht="15">
      <c r="A6" s="46" t="s">
        <v>126</v>
      </c>
      <c r="B6" s="59" t="s">
        <v>422</v>
      </c>
      <c r="C6" s="59">
        <f>H9+H14</f>
        <v>69.44</v>
      </c>
      <c r="D6" s="59"/>
      <c r="E6" s="46" t="s">
        <v>382</v>
      </c>
      <c r="F6" s="61" t="s">
        <v>433</v>
      </c>
      <c r="J6" s="58" t="s">
        <v>413</v>
      </c>
      <c r="K6" s="58" t="s">
        <v>414</v>
      </c>
      <c r="L6" s="58" t="s">
        <v>415</v>
      </c>
      <c r="M6" s="58" t="s">
        <v>417</v>
      </c>
      <c r="N6" s="58" t="s">
        <v>381</v>
      </c>
    </row>
    <row r="7" spans="1:14" ht="15" customHeight="1">
      <c r="A7" s="46" t="s">
        <v>126</v>
      </c>
      <c r="B7" s="59" t="s">
        <v>423</v>
      </c>
      <c r="C7" s="59">
        <f>H10+H15</f>
        <v>65.680000000000007</v>
      </c>
      <c r="D7" s="59"/>
      <c r="E7" s="46" t="s">
        <v>382</v>
      </c>
      <c r="F7" s="62" t="s">
        <v>420</v>
      </c>
      <c r="J7" s="60"/>
      <c r="K7" s="60"/>
      <c r="L7" s="60" t="s">
        <v>268</v>
      </c>
      <c r="M7" s="60" t="s">
        <v>1</v>
      </c>
      <c r="N7" s="60"/>
    </row>
    <row r="8" spans="1:14">
      <c r="A8" s="46" t="s">
        <v>126</v>
      </c>
      <c r="B8" s="59" t="s">
        <v>424</v>
      </c>
      <c r="C8" s="59">
        <f>H11+H16</f>
        <v>64.430000000000007</v>
      </c>
      <c r="D8" s="59"/>
      <c r="E8" s="46" t="s">
        <v>382</v>
      </c>
      <c r="F8" s="62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385</v>
      </c>
    </row>
    <row r="9" spans="1:14">
      <c r="A9" t="s">
        <v>126</v>
      </c>
      <c r="B9" s="59" t="s">
        <v>425</v>
      </c>
      <c r="C9" s="59">
        <f>H12+H17</f>
        <v>68.34</v>
      </c>
      <c r="D9" s="59"/>
      <c r="E9" s="46" t="s">
        <v>382</v>
      </c>
      <c r="F9" s="62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385</v>
      </c>
    </row>
    <row r="10" spans="1:14">
      <c r="A10" s="46" t="s">
        <v>146</v>
      </c>
      <c r="B10" s="46" t="s">
        <v>427</v>
      </c>
      <c r="C10" s="37">
        <f>J2/1000</f>
        <v>43.336125918999997</v>
      </c>
      <c r="D10" s="3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385</v>
      </c>
    </row>
    <row r="11" spans="1:14">
      <c r="A11" s="46" t="s">
        <v>145</v>
      </c>
      <c r="B11" s="46" t="s">
        <v>427</v>
      </c>
      <c r="C11" s="37">
        <f>J3/1000</f>
        <v>47.744999999999997</v>
      </c>
      <c r="D11" s="3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385</v>
      </c>
    </row>
    <row r="12" spans="1:14">
      <c r="A12" s="46" t="s">
        <v>143</v>
      </c>
      <c r="B12" s="46" t="s">
        <v>427</v>
      </c>
      <c r="C12" s="37">
        <f>J4/1000</f>
        <v>96.145200000000003</v>
      </c>
      <c r="D12" s="3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385</v>
      </c>
    </row>
    <row r="13" spans="1:14">
      <c r="A13" s="46" t="s">
        <v>126</v>
      </c>
      <c r="B13" s="59" t="s">
        <v>428</v>
      </c>
      <c r="C13" s="59">
        <f>I8+I13</f>
        <v>10.63</v>
      </c>
      <c r="D13" s="59"/>
      <c r="G13" s="59">
        <v>2019</v>
      </c>
      <c r="H13" s="59">
        <v>72.25</v>
      </c>
      <c r="I13" s="59">
        <v>2.97</v>
      </c>
      <c r="J13" s="59" t="s">
        <v>416</v>
      </c>
      <c r="K13" s="45">
        <v>2019</v>
      </c>
      <c r="L13" s="45">
        <v>462</v>
      </c>
      <c r="M13" s="45">
        <v>19</v>
      </c>
      <c r="N13" s="46" t="s">
        <v>385</v>
      </c>
    </row>
    <row r="14" spans="1:14">
      <c r="A14" s="46" t="s">
        <v>126</v>
      </c>
      <c r="B14" s="59" t="s">
        <v>429</v>
      </c>
      <c r="C14" s="59">
        <f>I9+I14</f>
        <v>10.63</v>
      </c>
      <c r="D14" s="59"/>
      <c r="G14" s="59">
        <v>2020</v>
      </c>
      <c r="H14" s="59">
        <v>52.39</v>
      </c>
      <c r="I14" s="59">
        <v>2.97</v>
      </c>
      <c r="J14" s="59" t="s">
        <v>416</v>
      </c>
      <c r="K14" s="45">
        <v>2020</v>
      </c>
      <c r="L14" s="45">
        <v>335</v>
      </c>
      <c r="M14" s="45">
        <v>19</v>
      </c>
      <c r="N14" s="46" t="s">
        <v>385</v>
      </c>
    </row>
    <row r="15" spans="1:14">
      <c r="A15" s="46" t="s">
        <v>126</v>
      </c>
      <c r="B15" s="59" t="s">
        <v>430</v>
      </c>
      <c r="C15" s="59">
        <f>I10+I15</f>
        <v>11.1</v>
      </c>
      <c r="D15" s="59"/>
      <c r="G15" s="59">
        <v>2030</v>
      </c>
      <c r="H15" s="59">
        <v>48.32</v>
      </c>
      <c r="I15" s="59">
        <v>3.44</v>
      </c>
      <c r="J15" s="59" t="s">
        <v>416</v>
      </c>
      <c r="K15" s="45">
        <v>2030</v>
      </c>
      <c r="L15" s="45">
        <v>309</v>
      </c>
      <c r="M15" s="45">
        <v>22</v>
      </c>
      <c r="N15" s="46" t="s">
        <v>385</v>
      </c>
    </row>
    <row r="16" spans="1:14">
      <c r="A16" s="46" t="s">
        <v>126</v>
      </c>
      <c r="B16" s="59" t="s">
        <v>431</v>
      </c>
      <c r="C16" s="59">
        <f>I11+I16</f>
        <v>11.57</v>
      </c>
      <c r="D16" s="59"/>
      <c r="F16" s="46"/>
      <c r="G16" s="59">
        <v>2040</v>
      </c>
      <c r="H16" s="59">
        <v>46.76</v>
      </c>
      <c r="I16" s="59">
        <v>3.91</v>
      </c>
      <c r="J16" s="59" t="s">
        <v>416</v>
      </c>
      <c r="K16" s="45">
        <v>2040</v>
      </c>
      <c r="L16" s="45">
        <v>299</v>
      </c>
      <c r="M16" s="45">
        <v>25</v>
      </c>
      <c r="N16" s="46" t="s">
        <v>385</v>
      </c>
    </row>
    <row r="17" spans="1:14">
      <c r="A17" s="46" t="s">
        <v>126</v>
      </c>
      <c r="B17" s="59" t="s">
        <v>432</v>
      </c>
      <c r="C17" s="59">
        <f>I12+I17</f>
        <v>12.04</v>
      </c>
      <c r="D17" s="59"/>
      <c r="F17" s="46"/>
      <c r="G17" s="59">
        <v>2050</v>
      </c>
      <c r="H17" s="59">
        <v>50.2</v>
      </c>
      <c r="I17" s="59">
        <v>4.38</v>
      </c>
      <c r="J17" s="59" t="s">
        <v>416</v>
      </c>
      <c r="K17" s="45">
        <v>2050</v>
      </c>
      <c r="L17" s="45">
        <v>321</v>
      </c>
      <c r="M17" s="45">
        <v>28</v>
      </c>
      <c r="N17" s="46" t="s">
        <v>385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9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418</v>
      </c>
    </row>
    <row r="4" spans="4:14">
      <c r="N4" t="s">
        <v>419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296</v>
      </c>
      <c r="B1" t="s">
        <v>297</v>
      </c>
      <c r="C1" t="s">
        <v>295</v>
      </c>
      <c r="D1" t="s">
        <v>282</v>
      </c>
      <c r="E1" t="s">
        <v>376</v>
      </c>
    </row>
    <row r="2" spans="1:5">
      <c r="A2" t="s">
        <v>153</v>
      </c>
      <c r="B2" t="s">
        <v>261</v>
      </c>
      <c r="C2">
        <v>1</v>
      </c>
      <c r="D2" t="s">
        <v>69</v>
      </c>
      <c r="E2" s="42">
        <v>0.34055972755000002</v>
      </c>
    </row>
    <row r="3" spans="1:5">
      <c r="A3" t="s">
        <v>157</v>
      </c>
      <c r="B3" t="s">
        <v>275</v>
      </c>
      <c r="C3">
        <v>2</v>
      </c>
      <c r="D3" t="s">
        <v>74</v>
      </c>
      <c r="E3" s="42">
        <v>0.36399999999999999</v>
      </c>
    </row>
    <row r="4" spans="1:5">
      <c r="A4" t="s">
        <v>152</v>
      </c>
      <c r="B4" s="21" t="s">
        <v>276</v>
      </c>
      <c r="C4">
        <v>3</v>
      </c>
      <c r="D4" t="s">
        <v>80</v>
      </c>
    </row>
    <row r="5" spans="1:5">
      <c r="A5" t="s">
        <v>149</v>
      </c>
      <c r="B5" s="21" t="s">
        <v>149</v>
      </c>
      <c r="C5">
        <v>4</v>
      </c>
      <c r="D5" t="s">
        <v>71</v>
      </c>
    </row>
    <row r="6" spans="1:5">
      <c r="A6" t="s">
        <v>154</v>
      </c>
      <c r="B6" t="s">
        <v>260</v>
      </c>
      <c r="C6">
        <v>5</v>
      </c>
      <c r="D6" t="s">
        <v>78</v>
      </c>
      <c r="E6" s="42">
        <v>0.26676</v>
      </c>
    </row>
    <row r="7" spans="1:5">
      <c r="A7" t="s">
        <v>155</v>
      </c>
      <c r="B7" s="21" t="s">
        <v>277</v>
      </c>
      <c r="C7">
        <v>6</v>
      </c>
    </row>
    <row r="8" spans="1:5">
      <c r="A8" t="s">
        <v>156</v>
      </c>
      <c r="B8" s="21" t="s">
        <v>278</v>
      </c>
      <c r="C8">
        <v>7</v>
      </c>
    </row>
    <row r="9" spans="1:5">
      <c r="A9" t="s">
        <v>158</v>
      </c>
      <c r="B9" t="s">
        <v>259</v>
      </c>
      <c r="C9">
        <v>8</v>
      </c>
      <c r="D9" t="s">
        <v>73</v>
      </c>
      <c r="E9" s="42">
        <v>0.20195983840000001</v>
      </c>
    </row>
    <row r="10" spans="1:5">
      <c r="A10" t="s">
        <v>159</v>
      </c>
      <c r="B10" t="s">
        <v>120</v>
      </c>
      <c r="C10">
        <v>9</v>
      </c>
      <c r="D10" t="s">
        <v>76</v>
      </c>
      <c r="E10">
        <v>0</v>
      </c>
    </row>
    <row r="11" spans="1:5">
      <c r="A11" t="s">
        <v>160</v>
      </c>
      <c r="B11" s="21" t="s">
        <v>279</v>
      </c>
      <c r="C11">
        <v>10</v>
      </c>
    </row>
    <row r="12" spans="1:5">
      <c r="A12" t="s">
        <v>151</v>
      </c>
      <c r="B12" s="21" t="s">
        <v>328</v>
      </c>
      <c r="C12">
        <v>11</v>
      </c>
      <c r="D12" t="s">
        <v>67</v>
      </c>
      <c r="E12">
        <v>0</v>
      </c>
    </row>
    <row r="13" spans="1:5">
      <c r="A13" t="s">
        <v>150</v>
      </c>
      <c r="B13" s="21" t="s">
        <v>280</v>
      </c>
      <c r="C13">
        <v>12</v>
      </c>
    </row>
    <row r="14" spans="1:5">
      <c r="A14" t="s">
        <v>327</v>
      </c>
      <c r="B14" s="21" t="s">
        <v>109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391</v>
      </c>
      <c r="N1" s="46" t="s">
        <v>392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391</v>
      </c>
      <c r="N2" s="46" t="s">
        <v>392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391</v>
      </c>
      <c r="N3" s="46" t="s">
        <v>392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391</v>
      </c>
      <c r="N4" s="46" t="s">
        <v>392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391</v>
      </c>
      <c r="N5" s="46" t="s">
        <v>392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384</v>
      </c>
      <c r="B1" t="s">
        <v>268</v>
      </c>
      <c r="D1" t="s">
        <v>411</v>
      </c>
      <c r="E1" s="46" t="s">
        <v>384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384</v>
      </c>
      <c r="B1" s="46" t="s">
        <v>1</v>
      </c>
      <c r="F1" s="46" t="s">
        <v>412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B54" sqref="B5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zoomScale="85" zoomScaleNormal="85" workbookViewId="0">
      <selection activeCell="C13" sqref="C13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500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9" spans="1:9">
      <c r="A9">
        <v>10</v>
      </c>
      <c r="B9" s="48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11</v>
      </c>
      <c r="B10" s="48" t="s">
        <v>76</v>
      </c>
      <c r="C10" s="46" t="s">
        <v>332</v>
      </c>
      <c r="D10" s="46" t="b">
        <v>1</v>
      </c>
      <c r="E10" s="46">
        <v>500</v>
      </c>
      <c r="F10" s="46"/>
      <c r="G10" s="46"/>
      <c r="H10" s="46">
        <f>LOOKUP(B10,TechnologiesEmlab!$A$2:$A$31,TechnologiesEmlab!$N$2:$N$31)</f>
        <v>7</v>
      </c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H1" sqref="H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324</v>
      </c>
      <c r="K1" s="8" t="s">
        <v>379</v>
      </c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K27" s="57"/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K28" s="57"/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2022-11-23T12:41:30Z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