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A23A62F-DE59-42D9-8962-4A6820A3ECC2}" xr6:coauthVersionLast="47" xr6:coauthVersionMax="47" xr10:uidLastSave="{00000000-0000-0000-0000-000000000000}"/>
  <bookViews>
    <workbookView xWindow="-110" yWindow="-110" windowWidth="19420" windowHeight="10420" tabRatio="977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50" sheetId="19" r:id="rId11"/>
    <sheet name="unit2030-noneWRONG" sheetId="16" r:id="rId12"/>
    <sheet name="flow__unit" sheetId="7" r:id="rId13"/>
    <sheet name="unit2040-2050" sheetId="6" r:id="rId14"/>
    <sheet name="unit2030-none_traderes" sheetId="12" r:id="rId15"/>
    <sheet name="pivot1_2030" sheetId="14" r:id="rId16"/>
    <sheet name="grid__node__unit__io" sheetId="8" r:id="rId17"/>
    <sheet name="pivot2030" sheetId="15" r:id="rId18"/>
  </sheets>
  <externalReferences>
    <externalReference r:id="rId19"/>
  </externalReferences>
  <calcPr calcId="191029"/>
  <pivotCaches>
    <pivotCache cacheId="8" r:id="rId20"/>
    <pivotCache cacheId="9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<sst xmlns="http://schemas.openxmlformats.org/spreadsheetml/2006/main" count="4477" uniqueCount="232">
  <si>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</si>
  <si>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</si>
  <si>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</si>
  <si>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</si>
  <si>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</si>
  <si>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</si>
  <si>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</si>
  <si>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</si>
  <si>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</si>
  <si>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</si>
  <si>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</si>
  <si>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</si>
  <si>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</si>
  <si>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</si>
  <si>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</si>
  <si>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</si>
  <si>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</si>
  <si>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</si>
  <si>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</si>
  <si>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</si>
  <si>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</si>
  <si>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</si>
  <si>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</si>
  <si>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</si>
  <si>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</si>
  <si>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</si>
  <si>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</si>
  <si>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</si>
  <si>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</si>
  <si>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</si>
  <si>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</si>
  <si>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</si>
  <si>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</si>
  <si>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</si>
  <si>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</si>
  <si>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</si>
  <si>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</si>
  <si>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</si>
  <si>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</si>
  <si>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</si>
  <si>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</si>
  <si>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</si>
  <si>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</si>
  <si>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</si>
  <si>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</si>
  <si>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</si>
  <si>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</si>
  <si>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</si>
  <si>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</si>
  <si>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</si>
  <si>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</si>
  <si>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</si>
  <si>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</si>
  <si>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</si>
  <si>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</si>
  <si>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</si>
  <si>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</si>
  <si>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</si>
  <si>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</si>
  <si>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</si>
  <si>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</si>
  <si>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</si>
  <si>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</si>
  <si>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</si>
  <si>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</si>
  <si>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</si>
  <si>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</si>
  <si>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</si>
  <si>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</si>
  <si>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</si>
  <si>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</si>
  <si>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</si>
  <si>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</si>
  <si>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</si>
  <si>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</si>
  <si>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</si>
  <si>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</si>
  <si>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</si>
  <si>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</si>
  <si>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</si>
  <si>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</si>
  <si>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</si>
  <si>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</si>
  <si>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</si>
  <si>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</si>
  <si>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</si>
  <si>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</si>
  <si>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</si>
  <si>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</si>
  <si>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</si>
  <si>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</si>
  <si>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</si>
  <si>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</si>
  <si>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</si>
  <si>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</si>
  <si>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</si>
  <si>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</si>
  <si>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</si>
  <si>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</si>
  <si>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</si>
  <si>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</si>
  <si>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</si>
  <si>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</si>
  <si>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</si>
  <si>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</si>
  <si>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</si>
  <si>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</si>
  <si>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</si>
  <si>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</si>
  <si>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</si>
  <si>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</si>
  <si>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</si>
  <si>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</si>
  <si>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</si>
  <si>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</si>
  <si>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</si>
  <si>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</si>
  <si>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</si>
  <si>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</si>
  <si>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</si>
  <si>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</si>
  <si>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</si>
  <si>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</si>
  <si>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</si>
  <si>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</si>
  <si>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</si>
  <si>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</si>
  <si>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</si>
  <si>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</si>
  <si>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</si>
  <si>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</si>
  <si>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</si>
  <si>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</si>
  <si>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</si>
  <si>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</si>
  <si>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</si>
  <si>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</si>
  <si>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</si>
  <si>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</si>
  <si>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</si>
  <si>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</si>
  <si>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</si>
  <si>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</si>
  <si>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</si>
  <si>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</si>
  <si>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</si>
  <si>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</si>
  <si>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</si>
  <si>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</si>
  <si>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</si>
  <si>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</si>
  <si>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</si>
  <si>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</si>
  <si>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</si>
  <si>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</si>
  <si>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</si>
  <si>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</si>
  <si>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</si>
  <si>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</si>
  <si>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</si>
  <si>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</si>
  <si>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</si>
  <si>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</si>
  <si>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</si>
  <si>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</si>
  <si>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</si>
  <si>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</si>
  <si>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</si>
  <si>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</si>
  <si>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</si>
  <si>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</si>
  <si>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</si>
  <si>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</si>
  <si>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</si>
  <si>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</si>
  <si>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</si>
  <si>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</si>
  <si>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</si>
  <si>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</si>
  <si>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</si>
  <si>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</si>
  <si>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</si>
  <si>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</si>
  <si>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</si>
  <si>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</si>
  <si>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</si>
  <si>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</si>
  <si>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</si>
  <si>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</si>
  <si>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</si>
  <si>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</si>
  <si>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</si>
  <si>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</si>
  <si>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</si>
  <si>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</si>
  <si>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</si>
  <si>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</si>
  <si>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</si>
  <si>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</si>
  <si>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</si>
  <si>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</si>
  <si>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</si>
  <si>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</si>
  <si>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</si>
  <si>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</si>
  <si>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</si>
  <si>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</si>
  <si>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</si>
  <si>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</si>
  <si>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</si>
  <si>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</si>
  <si>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</si>
  <si>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</si>
  <si>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</si>
  <si>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</si>
  <si>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</si>
  <si>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</si>
  <si>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</si>
  <si>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</si>
  <si>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</si>
  <si>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</si>
  <si>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</si>
  <si>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</si>
  <si>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</si>
  <si>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</si>
  <si>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o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</si>
  <si>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</si>
  <si>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</si>
  <si>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</si>
  <si>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&lt; benjamin lux study said 81 eur/mwh from outside europe</t>
  </si>
  <si>
    <t>&lt; they use 35</t>
  </si>
  <si>
    <t>traderes same source but not in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</si>
</sst>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2" borderId="0" xfId="0" applyFill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125025.53205421753</c:v>
                </c:pt>
                <c:pt idx="2">
                  <c:v>134205.28805874891</c:v>
                </c:pt>
                <c:pt idx="3">
                  <c:v>143385.04406328028</c:v>
                </c:pt>
                <c:pt idx="4">
                  <c:v>152564.80006781165</c:v>
                </c:pt>
                <c:pt idx="5">
                  <c:v>161744.55607234302</c:v>
                </c:pt>
                <c:pt idx="6">
                  <c:v>170924.31207687443</c:v>
                </c:pt>
                <c:pt idx="7">
                  <c:v>180104.06808140577</c:v>
                </c:pt>
                <c:pt idx="8">
                  <c:v>189283.82408593717</c:v>
                </c:pt>
                <c:pt idx="9">
                  <c:v>198463.58009046852</c:v>
                </c:pt>
                <c:pt idx="10">
                  <c:v>207643.33609499992</c:v>
                </c:pt>
                <c:pt idx="11">
                  <c:v>216823.09209953129</c:v>
                </c:pt>
                <c:pt idx="12">
                  <c:v>226002.84810406266</c:v>
                </c:pt>
                <c:pt idx="13">
                  <c:v>235182.60410859404</c:v>
                </c:pt>
                <c:pt idx="14">
                  <c:v>244362.36011312541</c:v>
                </c:pt>
                <c:pt idx="15">
                  <c:v>253542.11611765678</c:v>
                </c:pt>
                <c:pt idx="16">
                  <c:v>262721.87212218816</c:v>
                </c:pt>
                <c:pt idx="17">
                  <c:v>271901.6281267195</c:v>
                </c:pt>
                <c:pt idx="18">
                  <c:v>281081.3841312509</c:v>
                </c:pt>
                <c:pt idx="19">
                  <c:v>290261.14013578231</c:v>
                </c:pt>
                <c:pt idx="20">
                  <c:v>299440.89614031365</c:v>
                </c:pt>
                <c:pt idx="21">
                  <c:v>308620.65214484505</c:v>
                </c:pt>
                <c:pt idx="22">
                  <c:v>317800.4081493764</c:v>
                </c:pt>
                <c:pt idx="23">
                  <c:v>326980.1641539078</c:v>
                </c:pt>
                <c:pt idx="24">
                  <c:v>336159.9201584392</c:v>
                </c:pt>
                <c:pt idx="25">
                  <c:v>345339.67616297054</c:v>
                </c:pt>
                <c:pt idx="26">
                  <c:v>354519.43216750189</c:v>
                </c:pt>
                <c:pt idx="27">
                  <c:v>363699.18817203329</c:v>
                </c:pt>
                <c:pt idx="28">
                  <c:v>372878.94417656469</c:v>
                </c:pt>
                <c:pt idx="29">
                  <c:v>382058.70018109609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136410.28877630059</c:v>
                </c:pt>
                <c:pt idx="2">
                  <c:v>145525.47964944047</c:v>
                </c:pt>
                <c:pt idx="3">
                  <c:v>154640.67052258036</c:v>
                </c:pt>
                <c:pt idx="4">
                  <c:v>163755.86139572025</c:v>
                </c:pt>
                <c:pt idx="5">
                  <c:v>172871.05226886013</c:v>
                </c:pt>
                <c:pt idx="6">
                  <c:v>181986.24314200002</c:v>
                </c:pt>
                <c:pt idx="7">
                  <c:v>191101.43401513991</c:v>
                </c:pt>
                <c:pt idx="8">
                  <c:v>200216.6248882798</c:v>
                </c:pt>
                <c:pt idx="9">
                  <c:v>209331.81576141965</c:v>
                </c:pt>
                <c:pt idx="10">
                  <c:v>218447.00663455954</c:v>
                </c:pt>
                <c:pt idx="11">
                  <c:v>227562.19750769943</c:v>
                </c:pt>
                <c:pt idx="12">
                  <c:v>236677.38838083931</c:v>
                </c:pt>
                <c:pt idx="13">
                  <c:v>245792.5792539792</c:v>
                </c:pt>
                <c:pt idx="14">
                  <c:v>254907.77012711909</c:v>
                </c:pt>
                <c:pt idx="15">
                  <c:v>264022.96100025898</c:v>
                </c:pt>
                <c:pt idx="16">
                  <c:v>273138.15187339886</c:v>
                </c:pt>
                <c:pt idx="17">
                  <c:v>282253.34274653875</c:v>
                </c:pt>
                <c:pt idx="18">
                  <c:v>291368.53361967864</c:v>
                </c:pt>
                <c:pt idx="19">
                  <c:v>300483.72449281852</c:v>
                </c:pt>
                <c:pt idx="20">
                  <c:v>309598.91536595841</c:v>
                </c:pt>
                <c:pt idx="21">
                  <c:v>318714.1062390983</c:v>
                </c:pt>
                <c:pt idx="22">
                  <c:v>327829.29711223819</c:v>
                </c:pt>
                <c:pt idx="23">
                  <c:v>336944.48798537807</c:v>
                </c:pt>
                <c:pt idx="24">
                  <c:v>346059.67885851796</c:v>
                </c:pt>
                <c:pt idx="25">
                  <c:v>355174.86973165785</c:v>
                </c:pt>
                <c:pt idx="26">
                  <c:v>364290.06060479773</c:v>
                </c:pt>
                <c:pt idx="27">
                  <c:v>373405.25147793762</c:v>
                </c:pt>
                <c:pt idx="28">
                  <c:v>382520.44235107745</c:v>
                </c:pt>
                <c:pt idx="29">
                  <c:v>391635.6332242174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E46" sqref="E46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0070C0"/>
  </sheetPr>
  <dimension ref="A1:Q30"/>
  <sheetViews>
    <sheetView workbookViewId="0">
      <selection activeCell="K17" sqref="K17"/>
    </sheetView>
  </sheetViews>
  <sheetFormatPr defaultRowHeight="14.5"/>
  <cols>
    <col min="1" max="1" width="25.6328125" customWidth="1"/>
  </cols>
  <sheetData>
    <row r="1" spans="1:17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7">
      <c r="A2" s="48" t="s">
        <v>224</v>
      </c>
      <c r="B2" s="48">
        <f>C2*0.05</f>
        <v>40000</v>
      </c>
      <c r="C2" s="48">
        <v>800000</v>
      </c>
      <c r="D2" s="48"/>
      <c r="E2" s="48"/>
      <c r="F2" s="48">
        <v>0.5</v>
      </c>
      <c r="G2" s="48"/>
      <c r="H2" s="48">
        <v>10</v>
      </c>
      <c r="I2" s="48">
        <v>10</v>
      </c>
      <c r="P2" t="s">
        <v>231</v>
      </c>
    </row>
    <row r="3" spans="1:17">
      <c r="A3" s="48" t="s">
        <v>221</v>
      </c>
      <c r="B3" s="48">
        <v>30000</v>
      </c>
      <c r="C3" s="48">
        <v>730000</v>
      </c>
      <c r="D3" s="48">
        <v>2.7</v>
      </c>
      <c r="E3" s="48"/>
      <c r="F3" s="48">
        <v>0.85</v>
      </c>
      <c r="G3" s="48"/>
      <c r="H3" s="48">
        <v>30</v>
      </c>
      <c r="I3" s="48">
        <v>30</v>
      </c>
      <c r="P3" t="s">
        <v>228</v>
      </c>
    </row>
    <row r="4" spans="1:17">
      <c r="A4" s="48" t="s">
        <v>222</v>
      </c>
      <c r="B4" s="48">
        <v>11250</v>
      </c>
      <c r="C4" s="48">
        <v>750000</v>
      </c>
      <c r="D4" s="48">
        <f>D3</f>
        <v>2.7</v>
      </c>
      <c r="E4" s="48"/>
      <c r="F4" s="48">
        <v>0.61</v>
      </c>
      <c r="G4" s="48"/>
      <c r="H4" s="48">
        <v>30</v>
      </c>
      <c r="I4" s="48">
        <v>30</v>
      </c>
      <c r="P4" t="s">
        <v>227</v>
      </c>
    </row>
    <row r="5" spans="1:17">
      <c r="A5" t="s">
        <v>73</v>
      </c>
      <c r="B5">
        <v>39000</v>
      </c>
      <c r="C5">
        <v>1800000</v>
      </c>
      <c r="D5">
        <v>3.89</v>
      </c>
      <c r="F5">
        <v>1</v>
      </c>
      <c r="H5">
        <v>30</v>
      </c>
      <c r="I5">
        <v>30</v>
      </c>
      <c r="P5" t="s">
        <v>197</v>
      </c>
    </row>
    <row r="6" spans="1:17">
      <c r="A6" t="s">
        <v>74</v>
      </c>
      <c r="B6">
        <v>12600</v>
      </c>
      <c r="C6">
        <v>1040000</v>
      </c>
      <c r="D6">
        <v>1.35</v>
      </c>
      <c r="F6">
        <v>1</v>
      </c>
      <c r="H6">
        <v>25</v>
      </c>
      <c r="I6">
        <v>25</v>
      </c>
      <c r="P6" t="s">
        <v>197</v>
      </c>
    </row>
    <row r="7" spans="1:17">
      <c r="A7" t="s">
        <v>69</v>
      </c>
      <c r="B7">
        <v>9500</v>
      </c>
      <c r="C7">
        <v>380000</v>
      </c>
      <c r="D7">
        <v>0</v>
      </c>
      <c r="F7">
        <v>1</v>
      </c>
      <c r="H7">
        <v>25</v>
      </c>
      <c r="I7">
        <v>25</v>
      </c>
      <c r="P7" t="s">
        <v>197</v>
      </c>
    </row>
    <row r="8" spans="1:17">
      <c r="A8" t="s">
        <v>223</v>
      </c>
      <c r="B8">
        <v>7000</v>
      </c>
      <c r="C8">
        <v>350000</v>
      </c>
      <c r="D8">
        <v>0</v>
      </c>
      <c r="F8">
        <v>0.7</v>
      </c>
      <c r="H8">
        <v>20</v>
      </c>
      <c r="I8">
        <v>20</v>
      </c>
      <c r="P8" t="s">
        <v>197</v>
      </c>
    </row>
    <row r="9" spans="1:17">
      <c r="A9" t="s">
        <v>220</v>
      </c>
      <c r="B9">
        <v>8700</v>
      </c>
      <c r="C9">
        <v>435000</v>
      </c>
      <c r="D9">
        <v>1.5</v>
      </c>
      <c r="F9">
        <v>0.4</v>
      </c>
      <c r="H9">
        <v>30</v>
      </c>
      <c r="I9">
        <v>30</v>
      </c>
      <c r="P9" t="s">
        <v>197</v>
      </c>
      <c r="Q9" t="s">
        <v>226</v>
      </c>
    </row>
    <row r="30" spans="8:8">
      <c r="H30" t="s">
        <v>225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6" sqref="C26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abSelected="1" topLeftCell="A24" zoomScale="85" zoomScaleNormal="85" workbookViewId="0">
      <selection activeCell="I40" sqref="I40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219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5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6">
        <v>79.69</v>
      </c>
      <c r="N32" s="39"/>
      <c r="O32" s="39"/>
      <c r="P32" s="39"/>
      <c r="Q32" s="39"/>
    </row>
    <row r="33" spans="1:17">
      <c r="A33" s="40" t="s">
        <v>86</v>
      </c>
      <c r="B33" s="47">
        <v>2050</v>
      </c>
      <c r="C33" s="40" t="s">
        <v>83</v>
      </c>
      <c r="D33" s="47">
        <v>65</v>
      </c>
      <c r="F33" t="s">
        <v>229</v>
      </c>
      <c r="N33" s="39"/>
      <c r="O33" s="39"/>
      <c r="P33" s="39"/>
      <c r="Q33" s="39"/>
    </row>
    <row r="34" spans="1:17">
      <c r="A34" s="43" t="s">
        <v>87</v>
      </c>
      <c r="B34" s="46">
        <v>2050</v>
      </c>
      <c r="C34" s="43" t="s">
        <v>83</v>
      </c>
      <c r="D34" s="46">
        <v>32.832000000000001</v>
      </c>
      <c r="N34" s="39"/>
      <c r="O34" s="39"/>
      <c r="P34" s="39"/>
      <c r="Q34" s="39"/>
    </row>
    <row r="35" spans="1:17">
      <c r="A35" s="40" t="s">
        <v>88</v>
      </c>
      <c r="B35" s="47">
        <v>2050</v>
      </c>
      <c r="C35" s="40" t="s">
        <v>83</v>
      </c>
      <c r="D35" s="47">
        <v>6.48</v>
      </c>
      <c r="N35" s="39"/>
      <c r="O35" s="39"/>
      <c r="P35" s="39"/>
      <c r="Q35" s="39"/>
    </row>
    <row r="36" spans="1:17">
      <c r="A36" s="43" t="s">
        <v>11</v>
      </c>
      <c r="B36" s="46">
        <v>2050</v>
      </c>
      <c r="C36" s="43" t="s">
        <v>83</v>
      </c>
      <c r="D36" s="46">
        <v>46.996000000000002</v>
      </c>
      <c r="N36" s="39"/>
      <c r="O36" s="39"/>
      <c r="P36" s="39"/>
      <c r="Q36" s="39"/>
    </row>
    <row r="37" spans="1:17">
      <c r="A37" s="43" t="s">
        <v>89</v>
      </c>
      <c r="B37" s="46">
        <v>2050</v>
      </c>
      <c r="C37" s="43" t="s">
        <v>83</v>
      </c>
      <c r="D37" s="46">
        <v>42.74</v>
      </c>
    </row>
    <row r="38" spans="1:17">
      <c r="A38" s="43" t="s">
        <v>90</v>
      </c>
      <c r="B38" s="46">
        <v>2050</v>
      </c>
      <c r="C38" s="43" t="s">
        <v>83</v>
      </c>
      <c r="D38" s="46">
        <v>1.69</v>
      </c>
    </row>
    <row r="39" spans="1:17">
      <c r="A39" s="40" t="s">
        <v>91</v>
      </c>
      <c r="B39" s="47">
        <v>2050</v>
      </c>
      <c r="C39" s="40" t="s">
        <v>83</v>
      </c>
      <c r="D39" s="47">
        <v>14.148000000000001</v>
      </c>
    </row>
    <row r="40" spans="1:17">
      <c r="A40" s="40" t="s">
        <v>84</v>
      </c>
      <c r="B40" s="47">
        <v>2050</v>
      </c>
      <c r="C40" s="40" t="s">
        <v>83</v>
      </c>
      <c r="D40" s="47">
        <v>6.7320000000000002</v>
      </c>
    </row>
    <row r="41" spans="1:17">
      <c r="A41" s="43" t="s">
        <v>81</v>
      </c>
      <c r="B41" s="46">
        <v>2050</v>
      </c>
      <c r="C41" s="43" t="s">
        <v>83</v>
      </c>
      <c r="D41" s="46">
        <v>7.5</v>
      </c>
    </row>
    <row r="42" spans="1:17">
      <c r="A42" s="40" t="s">
        <v>82</v>
      </c>
      <c r="B42" s="47">
        <v>2050</v>
      </c>
      <c r="C42" s="40" t="s">
        <v>83</v>
      </c>
      <c r="D42" s="45">
        <v>35</v>
      </c>
      <c r="F42" t="s">
        <v>230</v>
      </c>
    </row>
    <row r="43" spans="1:17">
      <c r="A43" s="43" t="s">
        <v>80</v>
      </c>
      <c r="B43" s="46">
        <v>2050</v>
      </c>
      <c r="C43" s="43" t="s">
        <v>83</v>
      </c>
      <c r="D43" s="46">
        <v>82.5</v>
      </c>
    </row>
    <row r="44" spans="1:17">
      <c r="A44" s="40" t="s">
        <v>75</v>
      </c>
      <c r="B44" s="47">
        <v>2050</v>
      </c>
      <c r="C44" s="40" t="s">
        <v>83</v>
      </c>
      <c r="D44" s="45">
        <v>35</v>
      </c>
    </row>
    <row r="45" spans="1:17">
      <c r="A45" s="40" t="s">
        <v>2</v>
      </c>
      <c r="B45" s="47">
        <v>2050</v>
      </c>
      <c r="C45" s="40" t="s">
        <v>83</v>
      </c>
      <c r="D45" s="46">
        <v>200</v>
      </c>
    </row>
    <row r="46" spans="1:17">
      <c r="A46" s="40" t="s">
        <v>79</v>
      </c>
      <c r="B46" s="47">
        <v>2050</v>
      </c>
      <c r="C46" s="40" t="s">
        <v>83</v>
      </c>
      <c r="D46" s="47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65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42.74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35</v>
      </c>
      <c r="M5" s="27">
        <f>VLOOKUP(M2,node!$A$31:$D$46,4,0)</f>
        <v>82.5</v>
      </c>
      <c r="N5" s="27">
        <f>VLOOKUP(N2,node!$A$31:$D$46,4,0)</f>
        <v>35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71.833142857142889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10.783214285714621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87.264714285714035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71.548428571428531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11.822142857143263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85.500142857142691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71.263714285714286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12.861071428571904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83.735571428571347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81.970999999999549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70.694285714285684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14.938928571429187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80.206428571428205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70.409571428571439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15.977857142857374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78.441857142856861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70.124857142857195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17.016785714286016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76.677285714285517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69.840142857142837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18.055714285714657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74.912714285714173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69.555428571428592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19.094642857143299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73.14814285714283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69.270714285714348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20.13357142857194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71.383571428571031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68.98599999999999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21.172500000000582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69.618999999999687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68.701285714285746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22.211428571428769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67.854428571428343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68.416571428571388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23.250357142857411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66.089857142856999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68.131857142857143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24.289285714286052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64.325285714285656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67.847142857142899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25.328214285714694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62.560714285713857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67.562428571428541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26.367142857143335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60.796142857142513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67.277714285714296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27.406071428571977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59.031571428571169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66.993000000000052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28.445000000000618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57.266999999999825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66.708285714285694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29.483928571428805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55.502428571428482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66.423571428571449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30.522857142857447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53.737857142856683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66.138857142857205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31.561785714286088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51.973285714285339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27800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65.854142857142847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32.60071428571473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50.208714285713995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65.569428571428602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33.639642857143372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48.444142857142651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65.284714285714244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34.678571428572013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46.679571428571307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65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35.7175000000002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44.914999999999964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64.715285714285756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36.756428571428842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43.150428571428165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64.430571428571398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37.795357142857483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41.385857142856821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64.145857142857153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38.834285714286125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39.621285714285477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63.861142857142909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39.873214285714766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37.856714285714133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65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42.74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35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30.599186681771251</v>
      </c>
      <c r="D48" s="8">
        <f>VLOOKUP($A$48,$A$49:$I$79,4,0)</f>
        <v>41.950009013675498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30.383969577132948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30.599186681771251</v>
      </c>
      <c r="D49" s="7">
        <f t="shared" si="9"/>
        <v>41.950009013675498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30.383969577132948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32.302348274277222</v>
      </c>
      <c r="D50" s="7">
        <f t="shared" si="21"/>
        <v>44.36612197048629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32.344212164734159</v>
      </c>
      <c r="M50">
        <v>300</v>
      </c>
      <c r="N50">
        <f t="shared" si="12"/>
        <v>416889.73810867919</v>
      </c>
      <c r="O50">
        <f t="shared" si="13"/>
        <v>125025.53205421753</v>
      </c>
      <c r="P50">
        <f t="shared" si="14"/>
        <v>66474.475693998407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136410.28877630059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34.005509866783193</v>
      </c>
      <c r="D51" s="7">
        <f t="shared" si="22"/>
        <v>46.782234927297083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34.304454752335367</v>
      </c>
      <c r="M51">
        <v>600</v>
      </c>
      <c r="N51">
        <f t="shared" si="12"/>
        <v>462189.28041103686</v>
      </c>
      <c r="O51">
        <f t="shared" si="13"/>
        <v>134205.28805874891</v>
      </c>
      <c r="P51">
        <f t="shared" si="14"/>
        <v>79059.478398101055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145525.47964944047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507488.82271339453</v>
      </c>
      <c r="O52">
        <f t="shared" si="13"/>
        <v>143385.04406328028</v>
      </c>
      <c r="P52">
        <f t="shared" si="14"/>
        <v>91644.481102203717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154640.67052258036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37.411833051795135</v>
      </c>
      <c r="D53" s="7">
        <f t="shared" ref="D53" si="24">D$44+($G12+D$46*$V$35)/D$45</f>
        <v>51.614460840918674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38.22493992753779</v>
      </c>
      <c r="M53">
        <v>1200</v>
      </c>
      <c r="N53">
        <f t="shared" si="12"/>
        <v>552788.36501575226</v>
      </c>
      <c r="O53">
        <f t="shared" si="13"/>
        <v>152564.80006781165</v>
      </c>
      <c r="P53">
        <f t="shared" si="14"/>
        <v>104229.48380630635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163755.86139572025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39.11499464430036</v>
      </c>
      <c r="D54" s="7">
        <f>D$44+($G13+D$46*$V$35)/D$45</f>
        <v>54.030573797728408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40.185182515138145</v>
      </c>
      <c r="M54">
        <v>1500</v>
      </c>
      <c r="N54">
        <f t="shared" si="12"/>
        <v>598087.90731811</v>
      </c>
      <c r="O54">
        <f t="shared" si="13"/>
        <v>161744.55607234302</v>
      </c>
      <c r="P54">
        <f t="shared" si="14"/>
        <v>116814.48651040901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172871.05226886013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40.818156236806331</v>
      </c>
      <c r="D55" s="7">
        <f t="shared" si="26"/>
        <v>56.446686754539208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42.145425102739352</v>
      </c>
      <c r="M55">
        <v>1800</v>
      </c>
      <c r="N55">
        <f t="shared" si="12"/>
        <v>643387.44962046773</v>
      </c>
      <c r="O55">
        <f t="shared" si="13"/>
        <v>170924.31207687443</v>
      </c>
      <c r="P55">
        <f t="shared" si="14"/>
        <v>129399.48921451166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181986.24314200002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42.521317829312295</v>
      </c>
      <c r="D56" s="7">
        <f t="shared" si="27"/>
        <v>58.86279971135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44.10566769034056</v>
      </c>
      <c r="M56">
        <v>2100</v>
      </c>
      <c r="N56">
        <f t="shared" si="12"/>
        <v>688686.99192282546</v>
      </c>
      <c r="O56">
        <f t="shared" si="13"/>
        <v>180104.06808140577</v>
      </c>
      <c r="P56">
        <f t="shared" si="14"/>
        <v>141984.49191861431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191101.43401513991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44.224479421818266</v>
      </c>
      <c r="D57" s="7">
        <f t="shared" si="28"/>
        <v>61.278912668160793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46.065910277941775</v>
      </c>
      <c r="M57">
        <v>2400</v>
      </c>
      <c r="N57">
        <f t="shared" si="12"/>
        <v>733986.53422518319</v>
      </c>
      <c r="O57">
        <f t="shared" si="13"/>
        <v>189283.82408593717</v>
      </c>
      <c r="P57">
        <f t="shared" si="14"/>
        <v>154569.49462271697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200216.6248882798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45.927641014324237</v>
      </c>
      <c r="D58" s="7">
        <f t="shared" si="29"/>
        <v>63.695025624971592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48.026152865542983</v>
      </c>
      <c r="M58">
        <v>2700</v>
      </c>
      <c r="N58">
        <f t="shared" si="12"/>
        <v>779286.0765275408</v>
      </c>
      <c r="O58">
        <f t="shared" si="13"/>
        <v>198463.58009046852</v>
      </c>
      <c r="P58">
        <f t="shared" si="14"/>
        <v>167154.4973268196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209331.81576141965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47.630802606830208</v>
      </c>
      <c r="D59" s="7">
        <f t="shared" si="30"/>
        <v>66.111138581782384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49.986395453144198</v>
      </c>
      <c r="M59">
        <v>3000</v>
      </c>
      <c r="N59">
        <f t="shared" si="12"/>
        <v>824585.61882989854</v>
      </c>
      <c r="O59">
        <f t="shared" si="13"/>
        <v>207643.33609499992</v>
      </c>
      <c r="P59">
        <f t="shared" si="14"/>
        <v>179739.50003092227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218447.00663455954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49.333964199335433</v>
      </c>
      <c r="D60" s="7">
        <f t="shared" si="31"/>
        <v>68.527251538592125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51.946638040744546</v>
      </c>
      <c r="M60">
        <v>3300</v>
      </c>
      <c r="N60">
        <f t="shared" si="12"/>
        <v>869885.16113225627</v>
      </c>
      <c r="O60">
        <f t="shared" si="13"/>
        <v>216823.09209953129</v>
      </c>
      <c r="P60">
        <f t="shared" si="14"/>
        <v>192324.5027350249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227562.19750769943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51.037125791841405</v>
      </c>
      <c r="D61" s="7">
        <f t="shared" si="32"/>
        <v>70.943364495402918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53.90688062834576</v>
      </c>
      <c r="M61">
        <v>3600</v>
      </c>
      <c r="N61">
        <f t="shared" si="12"/>
        <v>915184.703434614</v>
      </c>
      <c r="O61">
        <f t="shared" si="13"/>
        <v>226002.84810406266</v>
      </c>
      <c r="P61">
        <f t="shared" si="14"/>
        <v>204909.50543912756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236677.38838083931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52.740287384347369</v>
      </c>
      <c r="D62" s="7">
        <f t="shared" si="33"/>
        <v>73.35947745221371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55.867123215946968</v>
      </c>
      <c r="M62">
        <v>3900</v>
      </c>
      <c r="N62">
        <f t="shared" si="12"/>
        <v>960484.24573697173</v>
      </c>
      <c r="O62">
        <f t="shared" si="13"/>
        <v>235182.60410859404</v>
      </c>
      <c r="P62">
        <f t="shared" si="14"/>
        <v>217494.5081432302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245792.5792539792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54.44344897685334</v>
      </c>
      <c r="D63" s="7">
        <f t="shared" si="34"/>
        <v>75.775590409024502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57.827365803548176</v>
      </c>
      <c r="M63">
        <v>4200</v>
      </c>
      <c r="N63">
        <f t="shared" si="12"/>
        <v>1005783.7880393295</v>
      </c>
      <c r="O63">
        <f t="shared" si="13"/>
        <v>244362.36011312541</v>
      </c>
      <c r="P63">
        <f t="shared" si="14"/>
        <v>230079.51084733286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254907.77012711909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56.146610569359311</v>
      </c>
      <c r="D64" s="7">
        <f t="shared" si="35"/>
        <v>78.191703365835295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59.787608391149391</v>
      </c>
      <c r="M64">
        <v>4500</v>
      </c>
      <c r="N64">
        <f t="shared" si="12"/>
        <v>1051083.3303416872</v>
      </c>
      <c r="O64">
        <f t="shared" si="13"/>
        <v>253542.11611765678</v>
      </c>
      <c r="P64">
        <f t="shared" si="14"/>
        <v>242664.51355143549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264022.96100025898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57.849772161865282</v>
      </c>
      <c r="D65" s="7">
        <f t="shared" si="36"/>
        <v>80.607816322646087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61.747850978750598</v>
      </c>
      <c r="M65">
        <v>4800</v>
      </c>
      <c r="N65">
        <f t="shared" si="12"/>
        <v>1096382.8726440449</v>
      </c>
      <c r="O65">
        <f t="shared" si="13"/>
        <v>262721.87212218816</v>
      </c>
      <c r="P65">
        <f t="shared" si="14"/>
        <v>255249.51625553815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273138.15187339886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59.552933754371253</v>
      </c>
      <c r="D66" s="7">
        <f t="shared" si="37"/>
        <v>83.02392927945688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63.708093566351806</v>
      </c>
      <c r="M66">
        <v>5100</v>
      </c>
      <c r="N66">
        <f t="shared" si="12"/>
        <v>1141682.4149464024</v>
      </c>
      <c r="O66">
        <f t="shared" si="13"/>
        <v>271901.6281267195</v>
      </c>
      <c r="P66">
        <f t="shared" si="14"/>
        <v>267834.51895964076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282253.34274653875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61.256095346876478</v>
      </c>
      <c r="D67" s="7">
        <f t="shared" si="38"/>
        <v>85.440042236266621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65.668336153952168</v>
      </c>
      <c r="M67">
        <v>5400</v>
      </c>
      <c r="N67">
        <f t="shared" si="12"/>
        <v>1186981.9572487602</v>
      </c>
      <c r="O67">
        <f t="shared" si="13"/>
        <v>281081.3841312509</v>
      </c>
      <c r="P67">
        <f t="shared" si="14"/>
        <v>280419.52166374342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291368.53361967864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62.959256939382442</v>
      </c>
      <c r="D68" s="7">
        <f t="shared" si="39"/>
        <v>87.856155193077413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67.628578741553369</v>
      </c>
      <c r="M68">
        <v>5700</v>
      </c>
      <c r="N68">
        <f t="shared" si="12"/>
        <v>1232281.4995511179</v>
      </c>
      <c r="O68">
        <f t="shared" si="13"/>
        <v>290261.14013578231</v>
      </c>
      <c r="P68">
        <f t="shared" si="14"/>
        <v>293004.52436784608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300483.72449281852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64.662418531888406</v>
      </c>
      <c r="D69" s="7">
        <f t="shared" si="40"/>
        <v>90.272268149888205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69.588821329154584</v>
      </c>
      <c r="M69">
        <v>6000</v>
      </c>
      <c r="N69">
        <f t="shared" si="12"/>
        <v>1277581.0418534756</v>
      </c>
      <c r="O69">
        <f t="shared" si="13"/>
        <v>299440.89614031365</v>
      </c>
      <c r="P69">
        <f t="shared" si="14"/>
        <v>305589.52707194875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309598.91536595841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66.365580124394384</v>
      </c>
      <c r="D70" s="7">
        <f t="shared" si="41"/>
        <v>92.688381106699012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71.549063916755799</v>
      </c>
      <c r="M70">
        <v>6300</v>
      </c>
      <c r="N70">
        <f t="shared" si="12"/>
        <v>1322880.5841558336</v>
      </c>
      <c r="O70">
        <f t="shared" si="13"/>
        <v>308620.65214484505</v>
      </c>
      <c r="P70">
        <f t="shared" si="14"/>
        <v>318174.52977605141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318714.1062390983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68.068741716900348</v>
      </c>
      <c r="D71" s="7">
        <f t="shared" si="42"/>
        <v>95.104494063509804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73.509306504356999</v>
      </c>
      <c r="M71">
        <v>6600</v>
      </c>
      <c r="N71">
        <f t="shared" si="12"/>
        <v>1368180.1264581911</v>
      </c>
      <c r="O71">
        <f t="shared" si="13"/>
        <v>317800.4081493764</v>
      </c>
      <c r="P71">
        <f t="shared" si="14"/>
        <v>330759.53248015407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327829.29711223819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69.771903309406326</v>
      </c>
      <c r="D72" s="7">
        <f t="shared" si="43"/>
        <v>97.520607020320597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75.469549091958214</v>
      </c>
      <c r="M72">
        <v>6900</v>
      </c>
      <c r="N72">
        <f t="shared" si="12"/>
        <v>1413479.6687605488</v>
      </c>
      <c r="O72">
        <f t="shared" si="13"/>
        <v>326980.1641539078</v>
      </c>
      <c r="P72">
        <f t="shared" si="14"/>
        <v>343344.53518425673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336944.48798537807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71.475064901911551</v>
      </c>
      <c r="D73" s="7">
        <f t="shared" si="44"/>
        <v>99.936719977130338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77.429791679558562</v>
      </c>
      <c r="M73">
        <v>7200</v>
      </c>
      <c r="N73">
        <f t="shared" si="12"/>
        <v>1458779.2110629065</v>
      </c>
      <c r="O73">
        <f t="shared" si="13"/>
        <v>336159.9201584392</v>
      </c>
      <c r="P73">
        <f t="shared" si="14"/>
        <v>355929.53788835939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346059.67885851796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73.178226494417515</v>
      </c>
      <c r="D74" s="7">
        <f t="shared" si="45"/>
        <v>102.35283293394113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79.390034267159777</v>
      </c>
      <c r="M74">
        <v>7500</v>
      </c>
      <c r="N74">
        <f t="shared" si="12"/>
        <v>1504078.7533652643</v>
      </c>
      <c r="O74">
        <f t="shared" si="13"/>
        <v>345339.67616297054</v>
      </c>
      <c r="P74">
        <f t="shared" si="14"/>
        <v>368514.54059246194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355174.86973165785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74.881388086923494</v>
      </c>
      <c r="D75" s="7">
        <f t="shared" si="46"/>
        <v>104.76894589075192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81.350276854760992</v>
      </c>
      <c r="M75">
        <v>7800</v>
      </c>
      <c r="N75">
        <f t="shared" si="12"/>
        <v>1549378.295667622</v>
      </c>
      <c r="O75">
        <f t="shared" si="13"/>
        <v>354519.43216750189</v>
      </c>
      <c r="P75">
        <f t="shared" si="14"/>
        <v>381099.5432965646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364290.06060479773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76.584549679429458</v>
      </c>
      <c r="D76" s="7">
        <f t="shared" si="47"/>
        <v>107.18505884756271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83.310519442362192</v>
      </c>
      <c r="M76">
        <v>8100</v>
      </c>
      <c r="N76">
        <f t="shared" si="12"/>
        <v>1594677.8379699797</v>
      </c>
      <c r="O76">
        <f t="shared" si="13"/>
        <v>363699.18817203329</v>
      </c>
      <c r="P76">
        <f t="shared" si="14"/>
        <v>393684.54600066727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373405.25147793762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78.287711271935422</v>
      </c>
      <c r="D77" s="7">
        <f t="shared" si="48"/>
        <v>109.60117180437351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85.270762029963407</v>
      </c>
      <c r="M77">
        <v>8400</v>
      </c>
      <c r="N77">
        <f t="shared" si="12"/>
        <v>1639977.3802723375</v>
      </c>
      <c r="O77">
        <f t="shared" si="13"/>
        <v>372878.94417656469</v>
      </c>
      <c r="P77">
        <f t="shared" si="14"/>
        <v>406269.54870476993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382520.44235107745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82.987359983878434</v>
      </c>
      <c r="D78" s="7">
        <f t="shared" si="49"/>
        <v>116.26811532596709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90.679791679558193</v>
      </c>
      <c r="M78">
        <v>8700</v>
      </c>
      <c r="N78">
        <f t="shared" si="12"/>
        <v>1685276.9225746952</v>
      </c>
      <c r="O78">
        <f t="shared" si="13"/>
        <v>382058.70018109609</v>
      </c>
      <c r="P78">
        <f t="shared" si="14"/>
        <v>418854.55140887259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391635.6332242174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C20" sqref="C20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25">
        <v>27800</v>
      </c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2023-02-08T15:00:01Z</dcterms:modified>
</cp:coreProperties>
</file>