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35B3EBA-E383-4508-B985-E4D1724DF7AB}" xr6:coauthVersionLast="47" xr6:coauthVersionMax="47" xr10:uidLastSave="{00000000-0000-0000-0000-000000000000}"/>
  <bookViews>
    <workbookView xWindow="12315" yWindow="-16350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B8" i="1" l="1"/>
  <c r="C19" i="1" l="1"/>
  <c r="C26" i="1"/>
  <c r="C28" i="1"/>
  <c r="C30" i="1"/>
  <c r="C29" i="1"/>
  <c r="B41" i="1"/>
  <c r="C11" i="1"/>
  <c r="C14" i="1" l="1"/>
  <c r="C32" i="1"/>
  <c r="C31" i="1"/>
  <c r="C4" i="1"/>
  <c r="B45" i="1"/>
  <c r="B44" i="1" l="1"/>
  <c r="B43" i="1"/>
  <c r="B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6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<sst xmlns="http://schemas.openxmlformats.org/spreadsheetml/2006/main" count="78" uniqueCount="77">
  <si>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</si>
  <si>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</si>
  <si>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</si>
  <si>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</si>
  <si>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</si>
  <si>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</si>
  <si>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</si>
  <si>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</si>
  <si>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</si>
  <si>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</si>
  <si>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</si>
  <si>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</si>
  <si>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</si>
  <si>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</si>
  <si>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</si>
  <si>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</si>
  <si>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</si>
  <si>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</si>
  <si>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</si>
  <si>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</si>
  <si>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</si>
  <si>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</si>
  <si>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</si>
  <si>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</si>
  <si>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</si>
  <si>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</si>
  <si>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</si>
  <si>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</si>
  <si>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</si>
  <si>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</si>
  <si>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</si>
  <si>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</si>
  <si>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</si>
  <si>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</si>
  <si>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</si>
  <si>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</si>
  <si>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</si>
  <si>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</si>
  <si>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</si>
  <si>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</si>
  <si>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start_tick_fuel_trends</t>
  </si>
  <si>
    <t>install_at_look_ahead_year</t>
  </si>
  <si>
    <t>Start dismantling should be at least as large as pastTimeHorizon</t>
  </si>
  <si>
    <t>fix_fuel_prices_to_year</t>
  </si>
  <si>
    <t>fix_price_year</t>
  </si>
  <si>
    <t>fix_demand_to_initial_year</t>
  </si>
  <si>
    <t>fix_profiles_to_initial_year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</si>
  <si>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</si>
  <si>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</si>
  <si>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</si>
  <si>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</si>
  <si>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</si>
  <si>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</si>
  <si>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for verification runs. Fix fuel prices  and electricity demand to  fix_price_year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</si>
  <si>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</si>
  <si>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</si>
  <si>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</si>
  <si>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</si>
  <si>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</si>
  <si>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</si>
  <si>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</si>
  <si>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</si>
  <si>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</si>
  <si>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</si>
  <si>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</si>
  <si>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</si>
  <si>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</si>
  <si>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</si>
  <si>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simulation year when the prices are not longer interpolated, but determined through trend. Miimum 5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</si>
  <si>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</si>
  <si>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</si>
  <si>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</si>
  <si>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</si>
  <si>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</si>
  <si>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</si>
  <si>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Tick when the dismantling begins, based on the profits.It should be at least the past time horizon</t>
  </si>
  <si>
    <t>start_profit_based_dismantling_tick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</si>
</sst>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/>
    <xf numFmtId="0" fontId="0" fillId="8" borderId="0" xfId="0" applyFill="1" applyBorder="1"/>
    <xf numFmtId="0" fontId="0" fillId="2" borderId="0" xfId="0" applyFill="1"/>
    <xf numFmtId="0" fontId="0" fillId="7" borderId="0" xfId="0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54</v>
      </c>
      <c r="B1" t="s">
        <v>10</v>
      </c>
      <c r="D1" s="9" t="s">
        <v>57</v>
      </c>
    </row>
    <row r="2" spans="1:4" x14ac:dyDescent="0.35">
      <c r="A2" t="s">
        <v>9</v>
      </c>
      <c r="B2">
        <v>12</v>
      </c>
      <c r="D2" t="s">
        <v>56</v>
      </c>
    </row>
    <row r="3" spans="1:4" x14ac:dyDescent="0.35">
      <c r="A3" t="s">
        <v>28</v>
      </c>
      <c r="B3">
        <v>11</v>
      </c>
      <c r="D3" t="s">
        <v>55</v>
      </c>
    </row>
    <row r="4" spans="1:4" x14ac:dyDescent="0.35">
      <c r="A4" t="s">
        <v>29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26</v>
      </c>
      <c r="B8">
        <v>7</v>
      </c>
    </row>
    <row r="9" spans="1:4" x14ac:dyDescent="0.35">
      <c r="A9" t="s">
        <v>67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45"/>
  <sheetViews>
    <sheetView tabSelected="1" topLeftCell="A4" zoomScale="130" zoomScaleNormal="130" workbookViewId="0">
      <selection activeCell="A23" sqref="A23"/>
    </sheetView>
  </sheetViews>
  <sheetFormatPr defaultRowHeight="14.5" x14ac:dyDescent="0.35"/>
  <cols>
    <col min="1" max="1" width="48.54296875" customWidth="1"/>
    <col min="2" max="2" width="25.81640625" customWidth="1"/>
    <col min="3" max="3" width="130.90625" customWidth="1"/>
  </cols>
  <sheetData>
    <row r="1" spans="1:3" x14ac:dyDescent="0.35">
      <c r="A1" s="1" t="s">
        <v>12</v>
      </c>
      <c r="B1" s="2" t="s">
        <v>38</v>
      </c>
      <c r="C1" s="1" t="s">
        <v>22</v>
      </c>
    </row>
    <row r="2" spans="1:3" x14ac:dyDescent="0.35">
      <c r="A2" s="1" t="s">
        <v>0</v>
      </c>
      <c r="B2" s="2">
        <v>2050</v>
      </c>
      <c r="C2" s="1"/>
    </row>
    <row r="3" spans="1:3" x14ac:dyDescent="0.35">
      <c r="A3" s="1" t="s">
        <v>2</v>
      </c>
      <c r="B3" s="2">
        <v>2061</v>
      </c>
      <c r="C3" s="1"/>
    </row>
    <row r="4" spans="1:3" x14ac:dyDescent="0.35">
      <c r="A4" s="1" t="s">
        <v>58</v>
      </c>
      <c r="B4" s="2">
        <v>2050</v>
      </c>
      <c r="C4" s="1" t="str">
        <f>IF(B2=B4,"same year as start year -&gt;do nothing","The difference of the year of the power plants is added to the age of power plants in the first decommission step")</f>
        <v>same year as start year -&gt;do nothing</v>
      </c>
    </row>
    <row r="5" spans="1:3" x14ac:dyDescent="0.35">
      <c r="A5" s="1" t="s">
        <v>1</v>
      </c>
      <c r="B5" s="8">
        <v>1</v>
      </c>
      <c r="C5" s="1"/>
    </row>
    <row r="6" spans="1:3" x14ac:dyDescent="0.35">
      <c r="A6" s="1" t="s">
        <v>4</v>
      </c>
      <c r="B6" s="8">
        <v>0</v>
      </c>
      <c r="C6" s="1"/>
    </row>
    <row r="7" spans="1:3" x14ac:dyDescent="0.35">
      <c r="A7" s="1" t="s">
        <v>14</v>
      </c>
      <c r="B7" s="8">
        <v>-1</v>
      </c>
      <c r="C7" s="1" t="s">
        <v>21</v>
      </c>
    </row>
    <row r="8" spans="1:3" x14ac:dyDescent="0.35">
      <c r="A8" s="3" t="s">
        <v>19</v>
      </c>
      <c r="B8" s="5">
        <f>IF(B27=TRUE,3,0)</f>
        <v>3</v>
      </c>
      <c r="C8" s="1" t="s">
        <v>24</v>
      </c>
    </row>
    <row r="9" spans="1:3" x14ac:dyDescent="0.35">
      <c r="A9" s="1" t="s">
        <v>3</v>
      </c>
      <c r="B9" s="5">
        <v>4</v>
      </c>
      <c r="C9" s="1" t="s">
        <v>20</v>
      </c>
    </row>
    <row r="10" spans="1:3" x14ac:dyDescent="0.35">
      <c r="A10" s="4" t="s">
        <v>59</v>
      </c>
      <c r="B10" s="5" t="b">
        <v>0</v>
      </c>
      <c r="C10" s="1"/>
    </row>
    <row r="11" spans="1:3" x14ac:dyDescent="0.35">
      <c r="A11" s="1" t="s">
        <v>13</v>
      </c>
      <c r="B11" s="5">
        <v>0.2</v>
      </c>
      <c r="C11" s="1" t="str">
        <f>IF(B10=FALSE,"- &gt; NOT ACTIVE","Minimal IRR to make quick investment decisions")</f>
        <v>- &gt; NOT ACTIVE</v>
      </c>
    </row>
    <row r="12" spans="1:3" x14ac:dyDescent="0.35">
      <c r="A12" s="1" t="s">
        <v>18</v>
      </c>
      <c r="B12" s="5">
        <v>4</v>
      </c>
      <c r="C12" s="1" t="s">
        <v>25</v>
      </c>
    </row>
    <row r="13" spans="1:3" x14ac:dyDescent="0.35">
      <c r="A13" s="1" t="s">
        <v>23</v>
      </c>
      <c r="B13" s="5" t="s">
        <v>30</v>
      </c>
      <c r="C13" s="1" t="s">
        <v>27</v>
      </c>
    </row>
    <row r="14" spans="1:3" ht="20.5" customHeight="1" x14ac:dyDescent="0.35">
      <c r="A14" s="1" t="s">
        <v>31</v>
      </c>
      <c r="B14" s="5" t="b">
        <v>1</v>
      </c>
      <c r="C14" t="str">
        <f>IF(B14=TRUE,"the npv is calculated with the annuity","the npv is calculated with the restpayment")</f>
        <v>the npv is calculated with the annuity</v>
      </c>
    </row>
    <row r="15" spans="1:3" x14ac:dyDescent="0.35">
      <c r="A15" s="1" t="s">
        <v>41</v>
      </c>
      <c r="B15" s="5" t="b">
        <v>1</v>
      </c>
      <c r="C15" s="1" t="s">
        <v>47</v>
      </c>
    </row>
    <row r="16" spans="1:3" x14ac:dyDescent="0.35">
      <c r="A16" s="4" t="s">
        <v>64</v>
      </c>
      <c r="B16" s="8" t="b">
        <v>1</v>
      </c>
      <c r="C16" s="4" t="s">
        <v>62</v>
      </c>
    </row>
    <row r="17" spans="1:3" x14ac:dyDescent="0.35">
      <c r="A17" s="1" t="s">
        <v>63</v>
      </c>
      <c r="B17" s="8">
        <v>0</v>
      </c>
      <c r="C17" s="4" t="s">
        <v>66</v>
      </c>
    </row>
    <row r="18" spans="1:3" x14ac:dyDescent="0.35">
      <c r="A18" s="1" t="s">
        <v>32</v>
      </c>
      <c r="B18" s="10" t="b">
        <v>0</v>
      </c>
      <c r="C18" s="1" t="s">
        <v>34</v>
      </c>
    </row>
    <row r="19" spans="1:3" ht="16.5" customHeight="1" x14ac:dyDescent="0.35">
      <c r="A19" s="1" t="s">
        <v>73</v>
      </c>
      <c r="B19" s="10" t="b">
        <v>0</v>
      </c>
      <c r="C19" t="str">
        <f>IF(B19=TRUE," capacity of the candidate power plants is considered for the FUTURE testing","dummy capacity for the FUTURE testing")</f>
        <v>dummy capacity for the FUTURE testing</v>
      </c>
    </row>
    <row r="20" spans="1:3" ht="16.5" customHeight="1" x14ac:dyDescent="0.35">
      <c r="A20" s="1" t="s">
        <v>74</v>
      </c>
      <c r="B20" s="10">
        <v>1000</v>
      </c>
      <c r="C20" t="s">
        <v>71</v>
      </c>
    </row>
    <row r="21" spans="1:3" x14ac:dyDescent="0.35">
      <c r="A21" s="1" t="s">
        <v>70</v>
      </c>
      <c r="B21" s="10">
        <v>1</v>
      </c>
      <c r="C21" t="s">
        <v>72</v>
      </c>
    </row>
    <row r="22" spans="1:3" ht="15.5" customHeight="1" x14ac:dyDescent="0.35">
      <c r="A22" s="1" t="s">
        <v>76</v>
      </c>
      <c r="B22" s="12">
        <v>3</v>
      </c>
      <c r="C22" s="3" t="s">
        <v>75</v>
      </c>
    </row>
    <row r="23" spans="1:3" x14ac:dyDescent="0.35">
      <c r="A23" s="1" t="s">
        <v>40</v>
      </c>
      <c r="B23" s="7">
        <v>100</v>
      </c>
      <c r="C23" s="1" t="s">
        <v>68</v>
      </c>
    </row>
    <row r="24" spans="1:3" x14ac:dyDescent="0.35">
      <c r="A24" s="1" t="s">
        <v>37</v>
      </c>
      <c r="B24" s="7" t="b">
        <v>0</v>
      </c>
      <c r="C24" s="1" t="s">
        <v>50</v>
      </c>
    </row>
    <row r="25" spans="1:3" ht="14" customHeight="1" x14ac:dyDescent="0.35">
      <c r="A25" s="1" t="s">
        <v>43</v>
      </c>
      <c r="B25" s="7" t="b">
        <v>1</v>
      </c>
      <c r="C25" s="1" t="s">
        <v>53</v>
      </c>
    </row>
    <row r="26" spans="1:3" ht="14" customHeight="1" x14ac:dyDescent="0.35">
      <c r="A26" s="1" t="s">
        <v>44</v>
      </c>
      <c r="B26" s="7">
        <v>2050</v>
      </c>
      <c r="C26" s="1" t="str">
        <f>IF(B25=FALSE,"- &gt; NOT ACTIVE, prices are not being fixed, to do so change previous like to TRUE","fixed prices for investment")</f>
        <v>fixed prices for investment</v>
      </c>
    </row>
    <row r="27" spans="1:3" x14ac:dyDescent="0.35">
      <c r="A27" s="1" t="s">
        <v>45</v>
      </c>
      <c r="B27" s="2" t="b">
        <v>1</v>
      </c>
      <c r="C27" s="1" t="s">
        <v>39</v>
      </c>
    </row>
    <row r="28" spans="1:3" x14ac:dyDescent="0.35">
      <c r="A28" s="1" t="s">
        <v>46</v>
      </c>
      <c r="B28" s="2" t="b">
        <v>1</v>
      </c>
      <c r="C28" s="1" t="str">
        <f>IF(B28=FALSE,"profiles for the ACTUAL year but not for the future year (investors see only one year)"," ")</f>
        <v xml:space="preserve"> </v>
      </c>
    </row>
    <row r="29" spans="1:3" x14ac:dyDescent="0.35">
      <c r="A29" s="4" t="s">
        <v>65</v>
      </c>
      <c r="B29" s="11" t="s">
        <v>69</v>
      </c>
      <c r="C29" t="str">
        <f>IF(B28=TRUE,"- &gt; NOT ACTIVE","defines order of weather years")</f>
        <v>- &gt; NOT ACTIVE</v>
      </c>
    </row>
    <row r="30" spans="1:3" x14ac:dyDescent="0.35">
      <c r="A30" s="4" t="s">
        <v>51</v>
      </c>
      <c r="B30" s="6" t="b">
        <v>0</v>
      </c>
      <c r="C30" s="1" t="str">
        <f>IF(B30=FALSE,"- &gt; NOT ACTIVE"," Decommission as specified in power plants list")</f>
        <v>- &gt; NOT ACTIVE</v>
      </c>
    </row>
    <row r="31" spans="1:3" x14ac:dyDescent="0.35">
      <c r="A31" s="1" t="s">
        <v>33</v>
      </c>
      <c r="B31" s="6" t="b">
        <v>0</v>
      </c>
      <c r="C31" s="1" t="str">
        <f>IF(B31=FALSE,"- &gt; NOT ACTIVE"," VRES plants are invested according to trends/targets")</f>
        <v>- &gt; NOT ACTIVE</v>
      </c>
    </row>
    <row r="32" spans="1:3" x14ac:dyDescent="0.35">
      <c r="A32" s="4" t="s">
        <v>48</v>
      </c>
      <c r="B32" s="6" t="b">
        <v>1</v>
      </c>
      <c r="C32" s="1" t="str">
        <f>IF(OR(B32=FALSE, B31=FALSE),"- &gt; NOT ACTIVE"," target investments are invested as one power plant instead of many power plants")</f>
        <v>- &gt; NOT ACTIVE</v>
      </c>
    </row>
    <row r="33" spans="1:3" x14ac:dyDescent="0.35">
      <c r="A33" s="1" t="s">
        <v>17</v>
      </c>
      <c r="B33" s="6">
        <v>100000000</v>
      </c>
      <c r="C33" s="1" t="s">
        <v>52</v>
      </c>
    </row>
    <row r="34" spans="1:3" x14ac:dyDescent="0.35">
      <c r="A34" s="4" t="s">
        <v>60</v>
      </c>
      <c r="B34" s="6" t="b">
        <v>1</v>
      </c>
      <c r="C34" t="s">
        <v>61</v>
      </c>
    </row>
    <row r="36" spans="1:3" ht="13.5" customHeight="1" x14ac:dyDescent="0.35"/>
    <row r="37" spans="1:3" ht="13.5" customHeight="1" x14ac:dyDescent="0.35"/>
    <row r="39" spans="1:3" x14ac:dyDescent="0.35">
      <c r="B39" t="s">
        <v>49</v>
      </c>
    </row>
    <row r="40" spans="1:3" x14ac:dyDescent="0.35">
      <c r="B40" t="str">
        <f>IF(AND(B27=FALSE,B28=FALSE),"not implemented ","ok")</f>
        <v>ok</v>
      </c>
    </row>
    <row r="41" spans="1:3" x14ac:dyDescent="0.35">
      <c r="B41" t="str">
        <f>IF(AND(B25=TRUE,B23&gt;0),"PRICES are fixed, no fuel trends are considered","ok")</f>
        <v>PRICES are fixed, no fuel trends are considered</v>
      </c>
    </row>
    <row r="42" spans="1:3" x14ac:dyDescent="0.35">
      <c r="B42" t="str">
        <f>IF(AND(B19=TRUE,B18=FALSE),"DANGER!!!!!","ok")</f>
        <v>ok</v>
      </c>
      <c r="C42" t="s">
        <v>36</v>
      </c>
    </row>
    <row r="43" spans="1:3" x14ac:dyDescent="0.35">
      <c r="B43" t="str">
        <f>IF(AND(B19=FALSE,B18=TRUE),"DANGER","ok")</f>
        <v>ok</v>
      </c>
      <c r="C43" t="s">
        <v>35</v>
      </c>
    </row>
    <row r="44" spans="1:3" x14ac:dyDescent="0.35">
      <c r="B44" t="str">
        <f>IF(AND(B26=TRUE,B25=TRUE),"DANGER","ok")</f>
        <v>ok</v>
      </c>
      <c r="C44" t="s">
        <v>35</v>
      </c>
    </row>
    <row r="45" spans="1:3" x14ac:dyDescent="0.35">
      <c r="B45" t="str">
        <f>IF(B8&gt;B22,"DANGER","ok")</f>
        <v>ok</v>
      </c>
      <c r="C45" t="s">
        <v>42</v>
      </c>
    </row>
  </sheetData>
  <conditionalFormatting sqref="B40:B45">
    <cfRule type="cellIs" dxfId="0" priority="2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2023-03-03T15:40:54Z</dcterms:modified>
</cp:coreProperties>
</file>