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F4616E-2F36-4B0F-AA47-68A51BB27F0C}" xr6:coauthVersionLast="47" xr6:coauthVersionMax="47" xr10:uidLastSave="{00000000-0000-0000-0000-000000000000}"/>
  <bookViews>
    <workbookView xWindow="-25890" yWindow="3780" windowWidth="21600" windowHeight="11265" tabRatio="998" firstSheet="15" activeTab="24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FuelPriceTrends" sheetId="30" r:id="rId15"/>
    <sheet name="ElectricitySpotMarkets" sheetId="14" r:id="rId16"/>
    <sheet name="StepTrends" sheetId="18" r:id="rId17"/>
    <sheet name="TargetInvestorTargets" sheetId="26" r:id="rId18"/>
    <sheet name="YearlyTargets" sheetId="52" r:id="rId19"/>
    <sheet name="yearlyCO2" sheetId="53" r:id="rId20"/>
    <sheet name="yearlytechnologyPotentials2" sheetId="58" r:id="rId21"/>
    <sheet name="technologyPotentials" sheetId="51" r:id="rId22"/>
    <sheet name="graphs" sheetId="56" r:id="rId23"/>
    <sheet name="CO2DE" sheetId="44" r:id="rId24"/>
    <sheet name="Dismantled" sheetId="49" r:id="rId25"/>
    <sheet name="backup" sheetId="50" r:id="rId26"/>
    <sheet name="sources" sheetId="54" r:id="rId27"/>
    <sheet name="Governments" sheetId="19" r:id="rId28"/>
    <sheet name="NewTechnologies" sheetId="35" r:id="rId29"/>
    <sheet name="CO2Auction" sheetId="15" r:id="rId30"/>
    <sheet name="TargetInvestors" sheetId="25" r:id="rId31"/>
    <sheet name="IntermittentResourceProfiles" sheetId="10" r:id="rId32"/>
    <sheet name="MarketStabilityReserve" sheetId="28" r:id="rId33"/>
    <sheet name="NationalGovernments" sheetId="20" r:id="rId34"/>
  </sheets>
  <definedNames>
    <definedName name="_xlnm._FilterDatabase" localSheetId="8" hidden="1">CandidatePowerPlants!$A$1:$D$1</definedName>
    <definedName name="_xlnm._FilterDatabase" localSheetId="13" hidden="1">EnergyProducers!$H$9:$H$151</definedName>
    <definedName name="_xlnm._FilterDatabase" localSheetId="28" hidden="1">NewTechnologies!$A$1:$I$11</definedName>
    <definedName name="_xlnm._FilterDatabase" localSheetId="9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I3" i="14"/>
  <c r="I2" i="14"/>
  <c r="B30" i="41" l="1"/>
  <c r="B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G12" i="45" s="1"/>
  <c r="S5" i="33"/>
  <c r="S6" i="33"/>
  <c r="S7" i="33"/>
  <c r="S25" i="33"/>
  <c r="S26" i="33"/>
  <c r="S27" i="33"/>
  <c r="S28" i="33"/>
  <c r="S30" i="33" s="1"/>
  <c r="S29" i="33"/>
  <c r="S31" i="33"/>
  <c r="G5" i="45" s="1"/>
  <c r="S8" i="33"/>
  <c r="S9" i="33"/>
  <c r="S10" i="33"/>
  <c r="S11" i="33"/>
  <c r="G2" i="45" s="1"/>
  <c r="S12" i="33"/>
  <c r="S21" i="33"/>
  <c r="S22" i="33"/>
  <c r="S23" i="33"/>
  <c r="S24" i="33"/>
  <c r="S18" i="33"/>
  <c r="S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<sst xmlns="http://schemas.openxmlformats.org/spreadsheetml/2006/main" count="984" uniqueCount="424">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</sst>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2" fontId="0" fillId="0" borderId="0" xfId="0" applyNumberFormat="1"/>
    <xf numFmtId="0" fontId="21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zoomScale="85" zoomScaleNormal="85" workbookViewId="0">
      <pane ySplit="1" topLeftCell="A2" activePane="bottomLeft" state="frozen"/>
      <selection pane="bottomLeft" activeCell="I24" sqref="I2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32" customWidth="1"/>
    <col min="7" max="7" width="15.1796875" customWidth="1"/>
    <col min="8" max="8" width="15.1796875" style="32" customWidth="1"/>
    <col min="9" max="11" width="15.1796875" customWidth="1"/>
    <col min="12" max="15" width="15.1796875" style="32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7" t="s">
        <v>220</v>
      </c>
      <c r="F1" s="7" t="s">
        <v>219</v>
      </c>
      <c r="G1" s="8" t="s">
        <v>162</v>
      </c>
      <c r="H1" s="8" t="s">
        <v>415</v>
      </c>
      <c r="I1" s="8" t="s">
        <v>367</v>
      </c>
      <c r="J1" s="48" t="s">
        <v>273</v>
      </c>
      <c r="K1" s="7" t="s">
        <v>183</v>
      </c>
      <c r="N1" s="7" t="s">
        <v>220</v>
      </c>
      <c r="O1" s="7" t="s">
        <v>219</v>
      </c>
      <c r="P1" s="8" t="s">
        <v>163</v>
      </c>
      <c r="Q1" s="8" t="s">
        <v>164</v>
      </c>
      <c r="R1" s="8" t="s">
        <v>165</v>
      </c>
      <c r="S1" t="s">
        <v>177</v>
      </c>
      <c r="T1" t="s">
        <v>282</v>
      </c>
      <c r="U1" s="3" t="s">
        <v>184</v>
      </c>
      <c r="V1" t="s">
        <v>167</v>
      </c>
      <c r="W1" s="3" t="s">
        <v>169</v>
      </c>
      <c r="X1" s="3" t="s">
        <v>169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94</v>
      </c>
    </row>
    <row r="2" spans="1:30" s="12" customFormat="1">
      <c r="A2" s="12" t="s">
        <v>125</v>
      </c>
      <c r="B2" s="12" t="s">
        <v>175</v>
      </c>
      <c r="C2" s="12">
        <v>1</v>
      </c>
      <c r="D2" s="12">
        <v>3</v>
      </c>
      <c r="E2" s="12">
        <v>30</v>
      </c>
      <c r="F2" s="12">
        <v>30</v>
      </c>
      <c r="G2" s="12" t="b">
        <v>0</v>
      </c>
      <c r="H2" s="12">
        <v>0</v>
      </c>
      <c r="I2" s="12">
        <v>0.05</v>
      </c>
      <c r="J2" s="12">
        <v>0.7</v>
      </c>
      <c r="K2" s="12" t="s">
        <v>161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168</v>
      </c>
      <c r="W2" s="12">
        <v>500</v>
      </c>
      <c r="X2" s="12">
        <v>500</v>
      </c>
      <c r="Y2" s="12" t="s">
        <v>108</v>
      </c>
      <c r="Z2" s="12" t="s">
        <v>110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126</v>
      </c>
      <c r="B3" s="12" t="s">
        <v>175</v>
      </c>
      <c r="C3">
        <v>1</v>
      </c>
      <c r="D3">
        <v>3</v>
      </c>
      <c r="E3" s="32">
        <v>20</v>
      </c>
      <c r="F3" s="32">
        <v>20</v>
      </c>
      <c r="G3" t="b">
        <v>0</v>
      </c>
      <c r="H3" s="12">
        <v>0</v>
      </c>
      <c r="I3" s="12">
        <v>0.05</v>
      </c>
      <c r="J3">
        <v>0.7</v>
      </c>
      <c r="K3" s="49" t="s">
        <v>160</v>
      </c>
      <c r="M3" s="12">
        <f t="shared" ref="M3:M36" si="2">E3-F3</f>
        <v>0</v>
      </c>
      <c r="N3" s="32">
        <v>20</v>
      </c>
      <c r="O3" s="32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108</v>
      </c>
      <c r="Z3" t="s">
        <v>109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113</v>
      </c>
      <c r="B4" s="12" t="s">
        <v>175</v>
      </c>
      <c r="C4" s="12">
        <v>1</v>
      </c>
      <c r="D4" s="12">
        <v>2</v>
      </c>
      <c r="E4" s="12">
        <v>30</v>
      </c>
      <c r="F4" s="12">
        <v>30</v>
      </c>
      <c r="G4" s="12" t="b">
        <v>0</v>
      </c>
      <c r="H4" s="12">
        <v>0</v>
      </c>
      <c r="I4" s="12">
        <v>0.05</v>
      </c>
      <c r="J4" s="12">
        <v>1</v>
      </c>
      <c r="K4" s="12" t="s">
        <v>157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113</v>
      </c>
      <c r="W4" s="12">
        <v>775</v>
      </c>
      <c r="X4" s="12">
        <v>775</v>
      </c>
      <c r="Y4" s="12" t="s">
        <v>112</v>
      </c>
      <c r="Z4" s="12" t="s">
        <v>113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127</v>
      </c>
      <c r="B5" s="12" t="s">
        <v>175</v>
      </c>
      <c r="C5" s="12">
        <v>1</v>
      </c>
      <c r="D5" s="12">
        <v>2</v>
      </c>
      <c r="E5" s="12">
        <v>30</v>
      </c>
      <c r="F5" s="12">
        <v>30</v>
      </c>
      <c r="G5" s="12" t="b">
        <v>0</v>
      </c>
      <c r="H5" s="12">
        <v>0</v>
      </c>
      <c r="I5" s="12">
        <v>0.05</v>
      </c>
      <c r="J5" s="12">
        <v>1</v>
      </c>
      <c r="K5" s="12" t="s">
        <v>157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128</v>
      </c>
      <c r="B6" t="s">
        <v>175</v>
      </c>
      <c r="C6">
        <v>1</v>
      </c>
      <c r="D6">
        <v>2</v>
      </c>
      <c r="E6" s="32">
        <v>20</v>
      </c>
      <c r="F6" s="32">
        <v>20</v>
      </c>
      <c r="G6" t="b">
        <v>0</v>
      </c>
      <c r="H6" s="12">
        <v>0</v>
      </c>
      <c r="I6" s="12">
        <v>0.05</v>
      </c>
      <c r="J6">
        <v>1</v>
      </c>
      <c r="K6" t="s">
        <v>157</v>
      </c>
      <c r="M6" s="12">
        <f t="shared" si="2"/>
        <v>0</v>
      </c>
      <c r="N6" s="32">
        <v>20</v>
      </c>
      <c r="O6" s="32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111</v>
      </c>
      <c r="B7" t="s">
        <v>175</v>
      </c>
      <c r="C7">
        <v>1</v>
      </c>
      <c r="D7">
        <v>2</v>
      </c>
      <c r="E7" s="32">
        <v>20</v>
      </c>
      <c r="F7" s="32">
        <v>20</v>
      </c>
      <c r="G7" t="b">
        <v>0</v>
      </c>
      <c r="H7" s="12">
        <v>0</v>
      </c>
      <c r="I7" s="12">
        <v>0.05</v>
      </c>
      <c r="J7">
        <v>1</v>
      </c>
      <c r="K7" t="s">
        <v>152</v>
      </c>
      <c r="M7" s="12">
        <f t="shared" si="2"/>
        <v>0</v>
      </c>
      <c r="N7" s="32">
        <v>20</v>
      </c>
      <c r="O7" s="32">
        <v>20</v>
      </c>
      <c r="S7">
        <f t="shared" si="0"/>
        <v>3</v>
      </c>
      <c r="T7">
        <f t="shared" si="1"/>
        <v>0</v>
      </c>
      <c r="U7" t="s">
        <v>182</v>
      </c>
      <c r="Y7" t="s">
        <v>112</v>
      </c>
      <c r="Z7" t="s">
        <v>115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76</v>
      </c>
      <c r="B8" s="12" t="s">
        <v>175</v>
      </c>
      <c r="C8" s="12">
        <v>2</v>
      </c>
      <c r="D8" s="12">
        <v>5</v>
      </c>
      <c r="E8" s="12">
        <v>45</v>
      </c>
      <c r="F8" s="12">
        <v>45</v>
      </c>
      <c r="G8" s="12" t="b">
        <v>0</v>
      </c>
      <c r="H8" s="12">
        <v>0</v>
      </c>
      <c r="I8" s="12">
        <v>0.05</v>
      </c>
      <c r="J8" s="12">
        <v>1</v>
      </c>
      <c r="K8" s="12" t="s">
        <v>158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170</v>
      </c>
      <c r="W8" s="12">
        <v>1000</v>
      </c>
      <c r="X8" s="12"/>
      <c r="Y8" s="12" t="s">
        <v>119</v>
      </c>
      <c r="Z8" s="12" t="s">
        <v>116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32" t="s">
        <v>136</v>
      </c>
      <c r="B9" s="32" t="s">
        <v>175</v>
      </c>
      <c r="C9" s="32"/>
      <c r="D9" s="32"/>
      <c r="E9" s="32">
        <v>20</v>
      </c>
      <c r="F9" s="32">
        <v>20</v>
      </c>
      <c r="G9" s="32" t="b">
        <v>0</v>
      </c>
      <c r="H9" s="12">
        <v>0</v>
      </c>
      <c r="I9" s="12">
        <v>0.05</v>
      </c>
      <c r="J9" s="32">
        <v>1</v>
      </c>
      <c r="K9" s="32" t="s">
        <v>158</v>
      </c>
      <c r="M9" s="12">
        <f t="shared" si="2"/>
        <v>0</v>
      </c>
      <c r="N9" s="32">
        <v>20</v>
      </c>
      <c r="O9" s="32">
        <v>20</v>
      </c>
      <c r="P9" s="32"/>
      <c r="Q9" s="32"/>
      <c r="R9" s="32"/>
      <c r="S9" s="32">
        <f t="shared" si="0"/>
        <v>0</v>
      </c>
      <c r="T9" s="32">
        <f t="shared" si="1"/>
        <v>0</v>
      </c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>
      <c r="A10" t="s">
        <v>137</v>
      </c>
      <c r="B10" t="s">
        <v>175</v>
      </c>
      <c r="E10" s="32">
        <v>20</v>
      </c>
      <c r="F10" s="32">
        <v>20</v>
      </c>
      <c r="G10" t="b">
        <v>0</v>
      </c>
      <c r="H10" s="12">
        <v>0</v>
      </c>
      <c r="I10" s="12">
        <v>0.05</v>
      </c>
      <c r="J10">
        <v>1</v>
      </c>
      <c r="K10" t="s">
        <v>158</v>
      </c>
      <c r="M10" s="12">
        <f t="shared" si="2"/>
        <v>0</v>
      </c>
      <c r="N10" s="32">
        <v>20</v>
      </c>
      <c r="O10" s="32">
        <v>20</v>
      </c>
      <c r="S10">
        <f t="shared" si="0"/>
        <v>0</v>
      </c>
      <c r="T10">
        <f t="shared" si="1"/>
        <v>0</v>
      </c>
    </row>
    <row r="11" spans="1:30">
      <c r="A11" s="12" t="s">
        <v>138</v>
      </c>
      <c r="B11" s="12" t="s">
        <v>175</v>
      </c>
      <c r="C11" s="12">
        <v>1</v>
      </c>
      <c r="D11" s="12">
        <v>2</v>
      </c>
      <c r="E11" s="12">
        <v>30</v>
      </c>
      <c r="F11" s="12">
        <v>30</v>
      </c>
      <c r="G11" s="12" t="b">
        <v>0</v>
      </c>
      <c r="H11" s="12">
        <v>0</v>
      </c>
      <c r="I11" s="12">
        <v>0.05</v>
      </c>
      <c r="J11" s="12">
        <v>1</v>
      </c>
      <c r="K11" s="12" t="s">
        <v>157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138</v>
      </c>
      <c r="W11" s="12">
        <v>150</v>
      </c>
      <c r="X11" s="12">
        <v>150</v>
      </c>
      <c r="Y11" s="12" t="s">
        <v>112</v>
      </c>
      <c r="Z11" s="12" t="s">
        <v>114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139</v>
      </c>
      <c r="B12" t="s">
        <v>175</v>
      </c>
      <c r="E12" s="32">
        <v>15</v>
      </c>
      <c r="F12" s="32">
        <v>15</v>
      </c>
      <c r="G12" t="b">
        <v>0</v>
      </c>
      <c r="H12" s="12">
        <v>0</v>
      </c>
      <c r="I12" s="12">
        <v>0.05</v>
      </c>
      <c r="J12">
        <v>1</v>
      </c>
      <c r="M12" s="12">
        <f t="shared" si="2"/>
        <v>0</v>
      </c>
      <c r="N12" s="32">
        <v>15</v>
      </c>
      <c r="O12" s="32">
        <v>15</v>
      </c>
      <c r="S12">
        <f t="shared" si="0"/>
        <v>0</v>
      </c>
      <c r="T12">
        <f t="shared" si="1"/>
        <v>0</v>
      </c>
      <c r="U12" t="s">
        <v>5</v>
      </c>
    </row>
    <row r="13" spans="1:30">
      <c r="A13" s="34" t="s">
        <v>209</v>
      </c>
      <c r="B13" s="12" t="s">
        <v>175</v>
      </c>
      <c r="C13" s="12">
        <v>1</v>
      </c>
      <c r="D13" s="12">
        <v>4</v>
      </c>
      <c r="E13" s="12">
        <v>40</v>
      </c>
      <c r="F13" s="12">
        <v>40</v>
      </c>
      <c r="G13" s="12" t="b">
        <v>0</v>
      </c>
      <c r="H13" s="12">
        <v>0</v>
      </c>
      <c r="I13" s="12">
        <v>0.05</v>
      </c>
      <c r="J13" s="12">
        <v>1</v>
      </c>
      <c r="K13" s="12" t="s">
        <v>152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4" t="s">
        <v>210</v>
      </c>
      <c r="B14" s="12" t="s">
        <v>175</v>
      </c>
      <c r="C14" s="12">
        <v>1</v>
      </c>
      <c r="D14" s="12">
        <v>5</v>
      </c>
      <c r="E14" s="12">
        <v>40</v>
      </c>
      <c r="F14" s="12">
        <v>40</v>
      </c>
      <c r="G14" s="12" t="b">
        <v>0</v>
      </c>
      <c r="H14" s="12">
        <v>0</v>
      </c>
      <c r="I14" s="12">
        <v>0.05</v>
      </c>
      <c r="J14" s="12">
        <v>1</v>
      </c>
      <c r="K14" s="12" t="s">
        <v>156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4" t="s">
        <v>211</v>
      </c>
      <c r="B15" s="12" t="s">
        <v>175</v>
      </c>
      <c r="C15" s="12">
        <v>1</v>
      </c>
      <c r="D15" s="12">
        <v>1</v>
      </c>
      <c r="E15" s="12">
        <v>25</v>
      </c>
      <c r="F15" s="12">
        <v>25</v>
      </c>
      <c r="G15" s="12" t="b">
        <v>0</v>
      </c>
      <c r="H15" s="12">
        <v>0</v>
      </c>
      <c r="I15" s="12">
        <v>0.05</v>
      </c>
      <c r="J15" s="12">
        <v>1</v>
      </c>
      <c r="K15" s="12" t="s">
        <v>153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41" t="s">
        <v>204</v>
      </c>
      <c r="B16" s="12" t="s">
        <v>202</v>
      </c>
      <c r="C16" s="42">
        <v>1</v>
      </c>
      <c r="D16" s="42">
        <v>1</v>
      </c>
      <c r="E16" s="12">
        <v>20</v>
      </c>
      <c r="F16" s="12">
        <v>20</v>
      </c>
      <c r="G16" s="12" t="b">
        <v>0</v>
      </c>
      <c r="H16" s="12">
        <v>0</v>
      </c>
      <c r="I16" s="12">
        <v>0.05</v>
      </c>
      <c r="J16" s="42">
        <v>1</v>
      </c>
      <c r="M16" s="12">
        <f t="shared" si="2"/>
        <v>0</v>
      </c>
      <c r="N16" s="12">
        <v>20</v>
      </c>
      <c r="O16" s="12">
        <v>20</v>
      </c>
      <c r="P16" s="42" t="b">
        <v>0</v>
      </c>
      <c r="Q16" s="42">
        <v>1</v>
      </c>
      <c r="R16" s="42">
        <v>1</v>
      </c>
      <c r="S16" s="12">
        <f t="shared" si="0"/>
        <v>2</v>
      </c>
      <c r="T16" s="12">
        <f t="shared" si="1"/>
        <v>1</v>
      </c>
    </row>
    <row r="17" spans="1:30">
      <c r="A17" s="41" t="s">
        <v>203</v>
      </c>
      <c r="B17" s="12" t="s">
        <v>202</v>
      </c>
      <c r="C17" s="42">
        <v>3</v>
      </c>
      <c r="D17" s="42">
        <v>4</v>
      </c>
      <c r="E17" s="12">
        <v>100</v>
      </c>
      <c r="F17" s="12">
        <v>100</v>
      </c>
      <c r="G17" s="12" t="b">
        <v>0</v>
      </c>
      <c r="H17" s="12">
        <v>0</v>
      </c>
      <c r="I17" s="12">
        <v>0.05</v>
      </c>
      <c r="J17" s="42">
        <v>1</v>
      </c>
      <c r="K17" s="12"/>
      <c r="M17" s="12">
        <f t="shared" si="2"/>
        <v>0</v>
      </c>
      <c r="N17" s="12">
        <v>100</v>
      </c>
      <c r="O17" s="12">
        <v>100</v>
      </c>
      <c r="P17" s="42" t="b">
        <v>0</v>
      </c>
      <c r="Q17" s="42">
        <v>1</v>
      </c>
      <c r="R17" s="42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144</v>
      </c>
      <c r="B18" s="12" t="s">
        <v>176</v>
      </c>
      <c r="C18" s="12">
        <v>1</v>
      </c>
      <c r="D18" s="12">
        <v>2</v>
      </c>
      <c r="E18" s="12">
        <v>30</v>
      </c>
      <c r="F18" s="12">
        <v>30</v>
      </c>
      <c r="G18" s="12" t="b">
        <v>1</v>
      </c>
      <c r="H18" s="12">
        <v>0</v>
      </c>
      <c r="I18" s="12">
        <v>0.05</v>
      </c>
      <c r="J18" s="12">
        <v>0.08</v>
      </c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181</v>
      </c>
      <c r="V18" s="40" t="s">
        <v>174</v>
      </c>
      <c r="W18" s="12">
        <v>600</v>
      </c>
      <c r="Y18" s="12" t="s">
        <v>122</v>
      </c>
      <c r="Z18" s="12" t="s">
        <v>124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145</v>
      </c>
      <c r="B19" s="12" t="s">
        <v>176</v>
      </c>
      <c r="C19" s="12">
        <v>1</v>
      </c>
      <c r="D19" s="12">
        <v>1</v>
      </c>
      <c r="E19" s="12">
        <v>25</v>
      </c>
      <c r="F19" s="12">
        <v>25</v>
      </c>
      <c r="G19" s="12" t="b">
        <v>1</v>
      </c>
      <c r="H19" s="12">
        <v>0</v>
      </c>
      <c r="I19" s="12">
        <v>0.05</v>
      </c>
      <c r="J19" s="12">
        <v>0.05</v>
      </c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181</v>
      </c>
      <c r="V19" s="40" t="s">
        <v>173</v>
      </c>
      <c r="W19" s="12">
        <v>600</v>
      </c>
      <c r="Y19" s="12" t="s">
        <v>122</v>
      </c>
      <c r="Z19" s="12" t="s">
        <v>123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146</v>
      </c>
      <c r="B20" t="s">
        <v>176</v>
      </c>
      <c r="C20" s="32"/>
      <c r="D20" s="32"/>
      <c r="E20" s="32">
        <v>20</v>
      </c>
      <c r="F20" s="32">
        <v>20</v>
      </c>
      <c r="G20" t="b">
        <v>1</v>
      </c>
      <c r="H20" s="12">
        <v>0</v>
      </c>
      <c r="I20" s="12">
        <v>0.05</v>
      </c>
      <c r="J20">
        <v>0.05</v>
      </c>
      <c r="M20" s="12">
        <f t="shared" si="2"/>
        <v>0</v>
      </c>
      <c r="N20" s="32">
        <v>20</v>
      </c>
      <c r="O20" s="32">
        <v>20</v>
      </c>
      <c r="P20" s="32"/>
      <c r="Q20" s="32"/>
      <c r="R20" s="32"/>
      <c r="S20">
        <f t="shared" si="0"/>
        <v>0</v>
      </c>
      <c r="T20">
        <f t="shared" si="1"/>
        <v>0</v>
      </c>
      <c r="U20" t="s">
        <v>181</v>
      </c>
    </row>
    <row r="21" spans="1:30">
      <c r="A21" t="s">
        <v>140</v>
      </c>
      <c r="B21" t="s">
        <v>176</v>
      </c>
      <c r="E21" s="32">
        <v>20</v>
      </c>
      <c r="F21" s="32">
        <v>20</v>
      </c>
      <c r="G21" t="b">
        <v>1</v>
      </c>
      <c r="H21" s="12">
        <v>0</v>
      </c>
      <c r="I21" s="12">
        <v>0.05</v>
      </c>
      <c r="J21">
        <v>0.08</v>
      </c>
      <c r="M21" s="12">
        <f t="shared" si="2"/>
        <v>0</v>
      </c>
      <c r="N21" s="32">
        <v>20</v>
      </c>
      <c r="O21" s="32">
        <v>20</v>
      </c>
      <c r="S21">
        <f t="shared" si="0"/>
        <v>0</v>
      </c>
      <c r="T21">
        <f t="shared" si="1"/>
        <v>0</v>
      </c>
      <c r="U21" t="s">
        <v>181</v>
      </c>
    </row>
    <row r="22" spans="1:30" s="12" customFormat="1">
      <c r="A22" s="32" t="s">
        <v>141</v>
      </c>
      <c r="B22" s="32" t="s">
        <v>176</v>
      </c>
      <c r="C22" s="32"/>
      <c r="D22" s="32"/>
      <c r="E22" s="32">
        <v>20</v>
      </c>
      <c r="F22" s="32">
        <v>20</v>
      </c>
      <c r="G22" s="32" t="b">
        <v>1</v>
      </c>
      <c r="H22" s="12">
        <v>0</v>
      </c>
      <c r="I22" s="12">
        <v>0.05</v>
      </c>
      <c r="J22" s="32">
        <v>0.08</v>
      </c>
      <c r="K22" s="32"/>
      <c r="M22" s="12">
        <f t="shared" si="2"/>
        <v>0</v>
      </c>
      <c r="N22" s="32">
        <v>20</v>
      </c>
      <c r="O22" s="32">
        <v>20</v>
      </c>
      <c r="P22" s="32"/>
      <c r="Q22" s="32"/>
      <c r="R22" s="32"/>
      <c r="S22" s="32">
        <f t="shared" si="0"/>
        <v>0</v>
      </c>
      <c r="T22" s="32">
        <f t="shared" si="1"/>
        <v>0</v>
      </c>
      <c r="U22" s="32" t="s">
        <v>181</v>
      </c>
      <c r="V22" s="32"/>
      <c r="W22" s="32"/>
      <c r="X22" s="32"/>
      <c r="Y22" s="32"/>
      <c r="Z22" s="32"/>
      <c r="AA22" s="32"/>
      <c r="AB22" s="32"/>
      <c r="AC22" s="32"/>
      <c r="AD22" s="32"/>
    </row>
    <row r="23" spans="1:30">
      <c r="A23" s="12" t="s">
        <v>142</v>
      </c>
      <c r="B23" s="12" t="s">
        <v>176</v>
      </c>
      <c r="C23" s="12">
        <v>1</v>
      </c>
      <c r="D23" s="12">
        <v>1</v>
      </c>
      <c r="E23" s="12">
        <v>25</v>
      </c>
      <c r="F23" s="12">
        <v>25</v>
      </c>
      <c r="G23" s="12" t="b">
        <v>1</v>
      </c>
      <c r="H23" s="12">
        <v>0</v>
      </c>
      <c r="I23" s="12">
        <v>0.05</v>
      </c>
      <c r="J23" s="12">
        <v>0.08</v>
      </c>
      <c r="K23" s="12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181</v>
      </c>
      <c r="V23" s="40" t="s">
        <v>171</v>
      </c>
      <c r="W23" s="12">
        <v>500</v>
      </c>
      <c r="X23" s="12"/>
      <c r="Y23" s="12" t="s">
        <v>120</v>
      </c>
      <c r="Z23" s="12" t="s">
        <v>121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143</v>
      </c>
      <c r="B24" t="s">
        <v>176</v>
      </c>
      <c r="E24" s="32">
        <v>0</v>
      </c>
      <c r="F24" s="32">
        <v>0</v>
      </c>
      <c r="G24" t="b">
        <v>0</v>
      </c>
      <c r="H24" s="12">
        <v>0</v>
      </c>
      <c r="I24" s="12">
        <v>0.05</v>
      </c>
      <c r="J24">
        <v>1</v>
      </c>
      <c r="M24" s="12">
        <f t="shared" si="2"/>
        <v>0</v>
      </c>
      <c r="N24" s="32">
        <v>0</v>
      </c>
      <c r="O24" s="32">
        <v>0</v>
      </c>
      <c r="S24">
        <f t="shared" si="0"/>
        <v>0</v>
      </c>
      <c r="T24">
        <f t="shared" si="1"/>
        <v>0</v>
      </c>
      <c r="U24" t="s">
        <v>5</v>
      </c>
    </row>
    <row r="25" spans="1:30" s="12" customFormat="1">
      <c r="A25" s="32" t="s">
        <v>129</v>
      </c>
      <c r="B25" s="32" t="s">
        <v>176</v>
      </c>
      <c r="C25" s="32"/>
      <c r="D25" s="32"/>
      <c r="E25" s="32">
        <v>20</v>
      </c>
      <c r="F25" s="32">
        <v>20</v>
      </c>
      <c r="G25" s="32" t="b">
        <v>1</v>
      </c>
      <c r="H25" s="12">
        <v>0</v>
      </c>
      <c r="I25" s="12">
        <v>0.05</v>
      </c>
      <c r="J25" s="32">
        <v>0.08</v>
      </c>
      <c r="K25" s="32"/>
      <c r="M25" s="12">
        <f t="shared" si="2"/>
        <v>0</v>
      </c>
      <c r="N25" s="32">
        <v>20</v>
      </c>
      <c r="O25" s="32">
        <v>20</v>
      </c>
      <c r="P25" s="32"/>
      <c r="Q25" s="32"/>
      <c r="R25" s="32"/>
      <c r="S25" s="32">
        <f t="shared" si="0"/>
        <v>0</v>
      </c>
      <c r="T25" s="32">
        <f t="shared" si="1"/>
        <v>0</v>
      </c>
      <c r="U25" s="32" t="s">
        <v>181</v>
      </c>
      <c r="V25" s="32"/>
      <c r="W25" s="32"/>
      <c r="X25" s="32"/>
      <c r="Y25" s="32"/>
      <c r="Z25" s="32"/>
      <c r="AA25" s="32"/>
      <c r="AB25" s="32"/>
      <c r="AC25" s="32"/>
      <c r="AD25" s="32"/>
    </row>
    <row r="26" spans="1:30">
      <c r="A26" t="s">
        <v>130</v>
      </c>
      <c r="B26" t="s">
        <v>176</v>
      </c>
      <c r="E26" s="32">
        <v>20</v>
      </c>
      <c r="F26" s="32">
        <v>20</v>
      </c>
      <c r="G26" t="b">
        <v>1</v>
      </c>
      <c r="H26" s="12">
        <v>0</v>
      </c>
      <c r="I26" s="12">
        <v>0.05</v>
      </c>
      <c r="J26">
        <v>0.08</v>
      </c>
      <c r="M26" s="12">
        <f t="shared" si="2"/>
        <v>0</v>
      </c>
      <c r="N26" s="32">
        <v>20</v>
      </c>
      <c r="O26" s="32">
        <v>20</v>
      </c>
      <c r="S26">
        <f t="shared" si="0"/>
        <v>0</v>
      </c>
      <c r="T26">
        <f t="shared" si="1"/>
        <v>0</v>
      </c>
      <c r="U26" t="s">
        <v>181</v>
      </c>
    </row>
    <row r="27" spans="1:30" s="12" customFormat="1">
      <c r="A27" s="32" t="s">
        <v>131</v>
      </c>
      <c r="B27" s="32" t="s">
        <v>176</v>
      </c>
      <c r="C27" s="32"/>
      <c r="D27" s="32"/>
      <c r="E27" s="32">
        <v>0</v>
      </c>
      <c r="F27" s="32">
        <v>0</v>
      </c>
      <c r="G27" s="32" t="b">
        <v>1</v>
      </c>
      <c r="H27" s="12">
        <v>0</v>
      </c>
      <c r="I27" s="12">
        <v>0.05</v>
      </c>
      <c r="J27" s="32">
        <v>1</v>
      </c>
      <c r="K27" s="32" t="s">
        <v>154</v>
      </c>
      <c r="M27" s="12">
        <f t="shared" si="2"/>
        <v>0</v>
      </c>
      <c r="N27" s="32">
        <v>0</v>
      </c>
      <c r="O27" s="32">
        <v>0</v>
      </c>
      <c r="P27" s="32"/>
      <c r="Q27" s="32"/>
      <c r="R27" s="32"/>
      <c r="S27" s="32">
        <f t="shared" si="0"/>
        <v>0</v>
      </c>
      <c r="T27" s="32">
        <f t="shared" si="1"/>
        <v>0</v>
      </c>
      <c r="U27" s="32" t="s">
        <v>154</v>
      </c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s="12" customFormat="1">
      <c r="A28" s="32" t="s">
        <v>132</v>
      </c>
      <c r="B28" s="32" t="s">
        <v>176</v>
      </c>
      <c r="C28" s="32">
        <v>2</v>
      </c>
      <c r="D28" s="32">
        <v>5</v>
      </c>
      <c r="E28" s="32">
        <v>20</v>
      </c>
      <c r="F28" s="32">
        <v>20</v>
      </c>
      <c r="G28" s="22" t="b">
        <v>1</v>
      </c>
      <c r="H28" s="12">
        <v>0</v>
      </c>
      <c r="I28" s="12">
        <v>0.05</v>
      </c>
      <c r="J28" s="32">
        <v>0.7</v>
      </c>
      <c r="K28" s="32"/>
      <c r="M28" s="12">
        <f t="shared" si="2"/>
        <v>0</v>
      </c>
      <c r="N28" s="32">
        <v>20</v>
      </c>
      <c r="O28" s="32">
        <v>20</v>
      </c>
      <c r="P28" s="32" t="b">
        <v>1</v>
      </c>
      <c r="Q28" s="32">
        <v>1</v>
      </c>
      <c r="R28" s="32">
        <v>1</v>
      </c>
      <c r="S28" s="32">
        <f t="shared" si="0"/>
        <v>7</v>
      </c>
      <c r="T28" s="32">
        <f t="shared" si="1"/>
        <v>1</v>
      </c>
      <c r="U28" s="32" t="s">
        <v>154</v>
      </c>
      <c r="V28" s="32" t="s">
        <v>172</v>
      </c>
      <c r="W28" s="32">
        <v>250</v>
      </c>
      <c r="X28" s="32"/>
      <c r="Y28" s="32" t="s">
        <v>117</v>
      </c>
      <c r="Z28" s="32" t="s">
        <v>118</v>
      </c>
      <c r="AA28" s="32">
        <v>0</v>
      </c>
      <c r="AB28" s="32">
        <v>1.2</v>
      </c>
      <c r="AC28" s="32">
        <v>16</v>
      </c>
      <c r="AD28" s="32">
        <v>0</v>
      </c>
    </row>
    <row r="29" spans="1:30" s="12" customFormat="1">
      <c r="A29" s="32" t="s">
        <v>133</v>
      </c>
      <c r="B29" s="32" t="s">
        <v>176</v>
      </c>
      <c r="C29" s="32"/>
      <c r="D29" s="32"/>
      <c r="E29" s="32">
        <v>20</v>
      </c>
      <c r="F29" s="32">
        <v>20</v>
      </c>
      <c r="G29" s="32" t="b">
        <v>0</v>
      </c>
      <c r="H29" s="12">
        <v>0</v>
      </c>
      <c r="I29" s="12">
        <v>0.05</v>
      </c>
      <c r="J29" s="32">
        <v>1</v>
      </c>
      <c r="K29" s="32"/>
      <c r="M29" s="12">
        <f t="shared" si="2"/>
        <v>0</v>
      </c>
      <c r="N29" s="32">
        <v>20</v>
      </c>
      <c r="O29" s="32">
        <v>20</v>
      </c>
      <c r="P29" s="32"/>
      <c r="Q29" s="32"/>
      <c r="R29" s="32"/>
      <c r="S29" s="32">
        <f t="shared" si="0"/>
        <v>0</v>
      </c>
      <c r="T29" s="32">
        <f t="shared" si="1"/>
        <v>0</v>
      </c>
      <c r="U29" s="32" t="s">
        <v>154</v>
      </c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>
        <v>60</v>
      </c>
      <c r="F30" s="12">
        <v>60</v>
      </c>
      <c r="G30" s="12" t="b">
        <v>0</v>
      </c>
      <c r="H30" s="12">
        <v>0</v>
      </c>
      <c r="I30" s="12">
        <v>0.05</v>
      </c>
      <c r="J30" s="12">
        <v>0.5</v>
      </c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154</v>
      </c>
    </row>
    <row r="31" spans="1:30" s="12" customFormat="1">
      <c r="A31" s="32" t="s">
        <v>135</v>
      </c>
      <c r="B31" s="32" t="s">
        <v>176</v>
      </c>
      <c r="C31" s="32"/>
      <c r="D31" s="32"/>
      <c r="E31" s="32">
        <v>20</v>
      </c>
      <c r="F31" s="32">
        <v>20</v>
      </c>
      <c r="G31" s="32" t="b">
        <v>0</v>
      </c>
      <c r="H31" s="12">
        <v>0</v>
      </c>
      <c r="I31" s="12">
        <v>0.05</v>
      </c>
      <c r="J31" s="32">
        <v>0.5</v>
      </c>
      <c r="K31" s="32"/>
      <c r="M31" s="12">
        <f t="shared" si="2"/>
        <v>0</v>
      </c>
      <c r="N31" s="32">
        <v>20</v>
      </c>
      <c r="O31" s="32">
        <v>20</v>
      </c>
      <c r="R31" s="32"/>
      <c r="S31" s="32">
        <f>D31+C31</f>
        <v>0</v>
      </c>
      <c r="T31" s="32" t="e">
        <f>IF(#REF!&lt;&gt;"",1,0)</f>
        <v>#REF!</v>
      </c>
      <c r="U31" s="32" t="s">
        <v>154</v>
      </c>
      <c r="V31" s="32"/>
      <c r="W31" s="32"/>
      <c r="X31" s="32"/>
      <c r="Y31" s="32"/>
      <c r="Z31" s="32"/>
      <c r="AA31" s="32"/>
      <c r="AB31" s="32"/>
      <c r="AC31" s="32"/>
      <c r="AD31" s="32"/>
    </row>
    <row r="32" spans="1:30">
      <c r="A32" s="32" t="s">
        <v>385</v>
      </c>
      <c r="B32" s="12" t="s">
        <v>175</v>
      </c>
      <c r="C32" s="12">
        <v>1</v>
      </c>
      <c r="D32" s="12">
        <v>2</v>
      </c>
      <c r="E32" s="12">
        <v>10</v>
      </c>
      <c r="F32" s="12">
        <v>10</v>
      </c>
      <c r="G32" s="32" t="b">
        <v>0</v>
      </c>
      <c r="H32" s="12">
        <v>0</v>
      </c>
      <c r="I32" s="12">
        <v>0.05</v>
      </c>
      <c r="J32">
        <v>1</v>
      </c>
      <c r="K32" s="32" t="s">
        <v>5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32" t="s">
        <v>380</v>
      </c>
      <c r="B33" s="12" t="s">
        <v>175</v>
      </c>
      <c r="C33" s="12">
        <v>2</v>
      </c>
      <c r="D33" s="12">
        <v>2</v>
      </c>
      <c r="E33" s="12">
        <v>20</v>
      </c>
      <c r="F33" s="12">
        <v>20</v>
      </c>
      <c r="G33" s="32" t="b">
        <v>0</v>
      </c>
      <c r="H33" s="12">
        <v>0</v>
      </c>
      <c r="I33" s="12">
        <v>0.05</v>
      </c>
      <c r="J33">
        <v>1</v>
      </c>
      <c r="K33" s="32" t="s">
        <v>5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32" t="s">
        <v>381</v>
      </c>
      <c r="B34" s="12" t="s">
        <v>175</v>
      </c>
      <c r="C34" s="12">
        <v>2</v>
      </c>
      <c r="D34" s="12">
        <v>2</v>
      </c>
      <c r="E34" s="12">
        <v>30</v>
      </c>
      <c r="F34" s="12">
        <v>30</v>
      </c>
      <c r="G34" s="32" t="b">
        <v>0</v>
      </c>
      <c r="H34" s="12">
        <v>0</v>
      </c>
      <c r="I34" s="12">
        <v>0.05</v>
      </c>
      <c r="J34">
        <v>1</v>
      </c>
      <c r="K34" s="32" t="s">
        <v>154</v>
      </c>
      <c r="M34" s="12">
        <f t="shared" si="2"/>
        <v>0</v>
      </c>
      <c r="N34" s="12">
        <v>30</v>
      </c>
      <c r="O34" s="12">
        <v>30</v>
      </c>
    </row>
    <row r="35" spans="1:15">
      <c r="A35" s="32" t="s">
        <v>382</v>
      </c>
      <c r="B35" s="12" t="s">
        <v>175</v>
      </c>
      <c r="C35" s="12">
        <v>2</v>
      </c>
      <c r="D35" s="12">
        <v>2</v>
      </c>
      <c r="E35" s="12">
        <v>30</v>
      </c>
      <c r="F35" s="12">
        <v>30</v>
      </c>
      <c r="G35" s="32" t="b">
        <v>0</v>
      </c>
      <c r="H35" s="12">
        <v>0</v>
      </c>
      <c r="I35" s="12">
        <v>0.05</v>
      </c>
      <c r="J35">
        <v>1</v>
      </c>
      <c r="K35" s="32" t="s">
        <v>154</v>
      </c>
      <c r="M35" s="12">
        <f t="shared" si="2"/>
        <v>0</v>
      </c>
      <c r="N35" s="12">
        <v>30</v>
      </c>
      <c r="O35" s="12">
        <v>30</v>
      </c>
    </row>
    <row r="36" spans="1:15">
      <c r="A36" s="32" t="s">
        <v>383</v>
      </c>
      <c r="B36" s="12" t="s">
        <v>175</v>
      </c>
      <c r="C36" s="12">
        <v>2</v>
      </c>
      <c r="D36" s="12">
        <v>2</v>
      </c>
      <c r="E36" s="12">
        <v>30</v>
      </c>
      <c r="F36" s="12">
        <v>30</v>
      </c>
      <c r="G36" s="32" t="b">
        <v>0</v>
      </c>
      <c r="H36" s="12">
        <v>0</v>
      </c>
      <c r="I36" s="12">
        <v>0.05</v>
      </c>
      <c r="J36">
        <v>1</v>
      </c>
      <c r="K36" s="32" t="s">
        <v>154</v>
      </c>
      <c r="M36" s="12">
        <f t="shared" si="2"/>
        <v>0</v>
      </c>
      <c r="N36" s="12">
        <v>30</v>
      </c>
      <c r="O36" s="12">
        <v>30</v>
      </c>
    </row>
    <row r="63" spans="9:10">
      <c r="I63" s="32"/>
      <c r="J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sqref="A1:XFD1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399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409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dimension ref="A1:AO17"/>
  <sheetViews>
    <sheetView workbookViewId="0">
      <selection activeCell="H4" sqref="H4"/>
    </sheetView>
  </sheetViews>
  <sheetFormatPr defaultRowHeight="14.5"/>
  <cols>
    <col min="1" max="1" width="12.36328125" style="32" customWidth="1"/>
    <col min="2" max="41" width="8.7265625" style="70"/>
  </cols>
  <sheetData>
    <row r="1" spans="1:41" s="32" customFormat="1">
      <c r="A1" s="32" t="s">
        <v>416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  <c r="AN1" s="70">
        <v>39</v>
      </c>
      <c r="AO1" s="70">
        <v>40</v>
      </c>
    </row>
    <row r="2" spans="1:41">
      <c r="A2" s="32" t="s">
        <v>420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0">
        <v>16</v>
      </c>
      <c r="R2" s="70">
        <v>17</v>
      </c>
      <c r="S2" s="70">
        <v>18</v>
      </c>
      <c r="T2" s="70">
        <v>19</v>
      </c>
      <c r="U2" s="70">
        <v>20</v>
      </c>
      <c r="V2" s="70">
        <v>21</v>
      </c>
      <c r="W2" s="70">
        <v>22</v>
      </c>
      <c r="X2" s="70">
        <v>23</v>
      </c>
      <c r="Y2" s="70">
        <v>24</v>
      </c>
      <c r="Z2" s="70">
        <v>25</v>
      </c>
      <c r="AA2" s="70">
        <v>26</v>
      </c>
      <c r="AB2" s="70">
        <v>27</v>
      </c>
      <c r="AC2" s="70">
        <v>28</v>
      </c>
      <c r="AD2" s="70">
        <v>29</v>
      </c>
      <c r="AE2" s="70">
        <v>30</v>
      </c>
      <c r="AF2" s="70">
        <v>31</v>
      </c>
      <c r="AG2" s="70">
        <v>32</v>
      </c>
      <c r="AH2" s="70">
        <v>33</v>
      </c>
      <c r="AI2" s="70">
        <v>34</v>
      </c>
      <c r="AJ2" s="70">
        <v>35</v>
      </c>
      <c r="AK2" s="70">
        <v>36</v>
      </c>
      <c r="AL2" s="70">
        <v>37</v>
      </c>
      <c r="AM2" s="70">
        <v>38</v>
      </c>
      <c r="AN2" s="70">
        <v>39</v>
      </c>
      <c r="AO2" s="70">
        <v>40</v>
      </c>
    </row>
    <row r="3" spans="1:41">
      <c r="A3" s="32" t="s">
        <v>401</v>
      </c>
      <c r="B3" s="70">
        <v>18</v>
      </c>
      <c r="C3" s="70">
        <v>24</v>
      </c>
      <c r="D3" s="70">
        <v>39</v>
      </c>
      <c r="E3" s="70">
        <v>15</v>
      </c>
      <c r="F3" s="70">
        <v>29</v>
      </c>
      <c r="G3" s="70">
        <v>28</v>
      </c>
      <c r="H3" s="70">
        <v>9</v>
      </c>
      <c r="I3" s="70">
        <v>16</v>
      </c>
      <c r="J3" s="70">
        <v>33</v>
      </c>
      <c r="K3" s="70">
        <v>32</v>
      </c>
      <c r="L3" s="70">
        <v>39</v>
      </c>
      <c r="M3" s="70">
        <v>17</v>
      </c>
      <c r="N3" s="70">
        <v>5</v>
      </c>
      <c r="O3" s="70">
        <v>3</v>
      </c>
      <c r="P3" s="70">
        <v>5</v>
      </c>
      <c r="Q3" s="70">
        <v>28</v>
      </c>
      <c r="R3" s="70">
        <v>4</v>
      </c>
      <c r="S3" s="70">
        <v>35</v>
      </c>
      <c r="T3" s="70">
        <v>18</v>
      </c>
      <c r="U3" s="70">
        <v>26</v>
      </c>
      <c r="V3" s="70">
        <v>33</v>
      </c>
      <c r="W3" s="70">
        <v>9</v>
      </c>
      <c r="X3" s="70">
        <v>10</v>
      </c>
      <c r="Y3" s="70">
        <v>13</v>
      </c>
      <c r="Z3" s="70">
        <v>32</v>
      </c>
      <c r="AA3" s="70">
        <v>40</v>
      </c>
      <c r="AB3" s="70">
        <v>9</v>
      </c>
      <c r="AC3" s="70">
        <v>24</v>
      </c>
      <c r="AD3" s="70">
        <v>1</v>
      </c>
      <c r="AE3" s="70">
        <v>38</v>
      </c>
      <c r="AF3" s="70">
        <v>29</v>
      </c>
      <c r="AG3" s="70">
        <v>23</v>
      </c>
      <c r="AH3" s="70">
        <v>1</v>
      </c>
      <c r="AI3" s="70">
        <v>38</v>
      </c>
      <c r="AJ3" s="70">
        <v>15</v>
      </c>
      <c r="AK3" s="70">
        <v>15</v>
      </c>
      <c r="AL3" s="70">
        <v>14</v>
      </c>
      <c r="AM3" s="70">
        <v>6</v>
      </c>
      <c r="AN3" s="70">
        <v>37</v>
      </c>
      <c r="AO3" s="70">
        <v>25</v>
      </c>
    </row>
    <row r="4" spans="1:41">
      <c r="A4" s="32" t="s">
        <v>402</v>
      </c>
      <c r="B4" s="70">
        <v>2</v>
      </c>
      <c r="C4" s="70">
        <v>37</v>
      </c>
      <c r="D4" s="70">
        <v>27</v>
      </c>
      <c r="E4" s="70">
        <v>28</v>
      </c>
      <c r="F4" s="70">
        <v>18</v>
      </c>
      <c r="G4" s="70">
        <v>7</v>
      </c>
      <c r="H4" s="70">
        <v>28</v>
      </c>
      <c r="I4" s="70">
        <v>30</v>
      </c>
      <c r="J4" s="70">
        <v>8</v>
      </c>
      <c r="K4" s="70">
        <v>40</v>
      </c>
      <c r="L4" s="70">
        <v>31</v>
      </c>
      <c r="M4" s="70">
        <v>19</v>
      </c>
      <c r="N4" s="70">
        <v>17</v>
      </c>
      <c r="O4" s="70">
        <v>26</v>
      </c>
      <c r="P4" s="70">
        <v>25</v>
      </c>
      <c r="Q4" s="70">
        <v>20</v>
      </c>
      <c r="R4" s="70">
        <v>10</v>
      </c>
      <c r="S4" s="70">
        <v>5</v>
      </c>
      <c r="T4" s="70">
        <v>32</v>
      </c>
      <c r="U4" s="70">
        <v>26</v>
      </c>
      <c r="V4" s="70">
        <v>20</v>
      </c>
      <c r="W4" s="70">
        <v>34</v>
      </c>
      <c r="X4" s="70">
        <v>38</v>
      </c>
      <c r="Y4" s="70">
        <v>13</v>
      </c>
      <c r="Z4" s="70">
        <v>22</v>
      </c>
      <c r="AA4" s="70">
        <v>5</v>
      </c>
      <c r="AB4" s="70">
        <v>12</v>
      </c>
      <c r="AC4" s="70">
        <v>22</v>
      </c>
      <c r="AD4" s="70">
        <v>12</v>
      </c>
      <c r="AE4" s="70">
        <v>7</v>
      </c>
      <c r="AF4" s="70">
        <v>10</v>
      </c>
      <c r="AG4" s="70">
        <v>26</v>
      </c>
      <c r="AH4" s="70">
        <v>28</v>
      </c>
      <c r="AI4" s="70">
        <v>9</v>
      </c>
      <c r="AJ4" s="70">
        <v>5</v>
      </c>
      <c r="AK4" s="70">
        <v>40</v>
      </c>
      <c r="AL4" s="70">
        <v>22</v>
      </c>
      <c r="AM4" s="70">
        <v>15</v>
      </c>
      <c r="AN4" s="70">
        <v>14</v>
      </c>
      <c r="AO4" s="70">
        <v>40</v>
      </c>
    </row>
    <row r="5" spans="1:41">
      <c r="A5" s="32" t="s">
        <v>403</v>
      </c>
      <c r="B5" s="70">
        <v>4</v>
      </c>
      <c r="C5" s="70">
        <v>18</v>
      </c>
      <c r="D5" s="70">
        <v>35</v>
      </c>
      <c r="E5" s="70">
        <v>31</v>
      </c>
      <c r="F5" s="70">
        <v>8</v>
      </c>
      <c r="G5" s="70">
        <v>15</v>
      </c>
      <c r="H5" s="70">
        <v>13</v>
      </c>
      <c r="I5" s="70">
        <v>27</v>
      </c>
      <c r="J5" s="70">
        <v>3</v>
      </c>
      <c r="K5" s="70">
        <v>9</v>
      </c>
      <c r="L5" s="70">
        <v>13</v>
      </c>
      <c r="M5" s="70">
        <v>2</v>
      </c>
      <c r="N5" s="70">
        <v>6</v>
      </c>
      <c r="O5" s="70">
        <v>9</v>
      </c>
      <c r="P5" s="70">
        <v>2</v>
      </c>
      <c r="Q5" s="70">
        <v>2</v>
      </c>
      <c r="R5" s="70">
        <v>20</v>
      </c>
      <c r="S5" s="70">
        <v>28</v>
      </c>
      <c r="T5" s="70">
        <v>21</v>
      </c>
      <c r="U5" s="70">
        <v>40</v>
      </c>
      <c r="V5" s="70">
        <v>8</v>
      </c>
      <c r="W5" s="70">
        <v>30</v>
      </c>
      <c r="X5" s="70">
        <v>33</v>
      </c>
      <c r="Y5" s="70">
        <v>21</v>
      </c>
      <c r="Z5" s="70">
        <v>15</v>
      </c>
      <c r="AA5" s="70">
        <v>35</v>
      </c>
      <c r="AB5" s="70">
        <v>39</v>
      </c>
      <c r="AC5" s="70">
        <v>33</v>
      </c>
      <c r="AD5" s="70">
        <v>19</v>
      </c>
      <c r="AE5" s="70">
        <v>39</v>
      </c>
      <c r="AF5" s="70">
        <v>3</v>
      </c>
      <c r="AG5" s="70">
        <v>5</v>
      </c>
      <c r="AH5" s="70">
        <v>12</v>
      </c>
      <c r="AI5" s="70">
        <v>7</v>
      </c>
      <c r="AJ5" s="70">
        <v>34</v>
      </c>
      <c r="AK5" s="70">
        <v>11</v>
      </c>
      <c r="AL5" s="70">
        <v>34</v>
      </c>
      <c r="AM5" s="70">
        <v>23</v>
      </c>
      <c r="AN5" s="70">
        <v>4</v>
      </c>
      <c r="AO5" s="70">
        <v>5</v>
      </c>
    </row>
    <row r="6" spans="1:41">
      <c r="A6" s="32" t="s">
        <v>404</v>
      </c>
      <c r="B6" s="70">
        <v>34</v>
      </c>
      <c r="C6" s="70">
        <v>33</v>
      </c>
      <c r="D6" s="70">
        <v>39</v>
      </c>
      <c r="E6" s="70">
        <v>15</v>
      </c>
      <c r="F6" s="70">
        <v>36</v>
      </c>
      <c r="G6" s="70">
        <v>31</v>
      </c>
      <c r="H6" s="70">
        <v>9</v>
      </c>
      <c r="I6" s="70">
        <v>31</v>
      </c>
      <c r="J6" s="70">
        <v>25</v>
      </c>
      <c r="K6" s="70">
        <v>36</v>
      </c>
      <c r="L6" s="70">
        <v>28</v>
      </c>
      <c r="M6" s="70">
        <v>31</v>
      </c>
      <c r="N6" s="70">
        <v>21</v>
      </c>
      <c r="O6" s="70">
        <v>1</v>
      </c>
      <c r="P6" s="70">
        <v>3</v>
      </c>
      <c r="Q6" s="70">
        <v>28</v>
      </c>
      <c r="R6" s="70">
        <v>9</v>
      </c>
      <c r="S6" s="70">
        <v>9</v>
      </c>
      <c r="T6" s="70">
        <v>12</v>
      </c>
      <c r="U6" s="70">
        <v>17</v>
      </c>
      <c r="V6" s="70">
        <v>24</v>
      </c>
      <c r="W6" s="70">
        <v>9</v>
      </c>
      <c r="X6" s="70">
        <v>24</v>
      </c>
      <c r="Y6" s="70">
        <v>20</v>
      </c>
      <c r="Z6" s="70">
        <v>37</v>
      </c>
      <c r="AA6" s="70">
        <v>1</v>
      </c>
      <c r="AB6" s="70">
        <v>26</v>
      </c>
      <c r="AC6" s="70">
        <v>3</v>
      </c>
      <c r="AD6" s="70">
        <v>29</v>
      </c>
      <c r="AE6" s="70">
        <v>23</v>
      </c>
      <c r="AF6" s="70">
        <v>13</v>
      </c>
      <c r="AG6" s="70">
        <v>2</v>
      </c>
      <c r="AH6" s="70">
        <v>17</v>
      </c>
      <c r="AI6" s="70">
        <v>30</v>
      </c>
      <c r="AJ6" s="70">
        <v>4</v>
      </c>
      <c r="AK6" s="70">
        <v>10</v>
      </c>
      <c r="AL6" s="70">
        <v>25</v>
      </c>
      <c r="AM6" s="70">
        <v>23</v>
      </c>
      <c r="AN6" s="70">
        <v>9</v>
      </c>
      <c r="AO6" s="70">
        <v>5</v>
      </c>
    </row>
    <row r="7" spans="1:41">
      <c r="A7" s="32" t="s">
        <v>405</v>
      </c>
      <c r="B7" s="70">
        <v>7</v>
      </c>
      <c r="C7" s="70">
        <v>31</v>
      </c>
      <c r="D7" s="70">
        <v>24</v>
      </c>
      <c r="E7" s="70">
        <v>2</v>
      </c>
      <c r="F7" s="70">
        <v>2</v>
      </c>
      <c r="G7" s="70">
        <v>36</v>
      </c>
      <c r="H7" s="70">
        <v>35</v>
      </c>
      <c r="I7" s="70">
        <v>12</v>
      </c>
      <c r="J7" s="70">
        <v>17</v>
      </c>
      <c r="K7" s="70">
        <v>29</v>
      </c>
      <c r="L7" s="70">
        <v>31</v>
      </c>
      <c r="M7" s="70">
        <v>27</v>
      </c>
      <c r="N7" s="70">
        <v>19</v>
      </c>
      <c r="O7" s="70">
        <v>9</v>
      </c>
      <c r="P7" s="70">
        <v>21</v>
      </c>
      <c r="Q7" s="70">
        <v>30</v>
      </c>
      <c r="R7" s="70">
        <v>3</v>
      </c>
      <c r="S7" s="70">
        <v>39</v>
      </c>
      <c r="T7" s="70">
        <v>35</v>
      </c>
      <c r="U7" s="70">
        <v>14</v>
      </c>
      <c r="V7" s="70">
        <v>11</v>
      </c>
      <c r="W7" s="70">
        <v>25</v>
      </c>
      <c r="X7" s="70">
        <v>16</v>
      </c>
      <c r="Y7" s="70">
        <v>17</v>
      </c>
      <c r="Z7" s="70">
        <v>9</v>
      </c>
      <c r="AA7" s="70">
        <v>7</v>
      </c>
      <c r="AB7" s="70">
        <v>28</v>
      </c>
      <c r="AC7" s="70">
        <v>24</v>
      </c>
      <c r="AD7" s="70">
        <v>22</v>
      </c>
      <c r="AE7" s="70">
        <v>4</v>
      </c>
      <c r="AF7" s="70">
        <v>9</v>
      </c>
      <c r="AG7" s="70">
        <v>37</v>
      </c>
      <c r="AH7" s="70">
        <v>30</v>
      </c>
      <c r="AI7" s="70">
        <v>20</v>
      </c>
      <c r="AJ7" s="70">
        <v>25</v>
      </c>
      <c r="AK7" s="70">
        <v>3</v>
      </c>
      <c r="AL7" s="70">
        <v>35</v>
      </c>
      <c r="AM7" s="70">
        <v>13</v>
      </c>
      <c r="AN7" s="70">
        <v>15</v>
      </c>
      <c r="AO7" s="70">
        <v>1</v>
      </c>
    </row>
    <row r="8" spans="1:41">
      <c r="A8" s="32" t="s">
        <v>406</v>
      </c>
      <c r="B8" s="70">
        <v>6</v>
      </c>
      <c r="C8" s="70">
        <v>30</v>
      </c>
      <c r="D8" s="70">
        <v>39</v>
      </c>
      <c r="E8" s="70">
        <v>22</v>
      </c>
      <c r="F8" s="70">
        <v>26</v>
      </c>
      <c r="G8" s="70">
        <v>19</v>
      </c>
      <c r="H8" s="70">
        <v>8</v>
      </c>
      <c r="I8" s="70">
        <v>19</v>
      </c>
      <c r="J8" s="70">
        <v>33</v>
      </c>
      <c r="K8" s="70">
        <v>11</v>
      </c>
      <c r="L8" s="70">
        <v>33</v>
      </c>
      <c r="M8" s="70">
        <v>4</v>
      </c>
      <c r="N8" s="70">
        <v>18</v>
      </c>
      <c r="O8" s="70">
        <v>8</v>
      </c>
      <c r="P8" s="70">
        <v>17</v>
      </c>
      <c r="Q8" s="70">
        <v>10</v>
      </c>
      <c r="R8" s="70">
        <v>15</v>
      </c>
      <c r="S8" s="70">
        <v>35</v>
      </c>
      <c r="T8" s="70">
        <v>2</v>
      </c>
      <c r="U8" s="70">
        <v>16</v>
      </c>
      <c r="V8" s="70">
        <v>12</v>
      </c>
      <c r="W8" s="70">
        <v>17</v>
      </c>
      <c r="X8" s="70">
        <v>11</v>
      </c>
      <c r="Y8" s="70">
        <v>25</v>
      </c>
      <c r="Z8" s="70">
        <v>25</v>
      </c>
      <c r="AA8" s="70">
        <v>38</v>
      </c>
      <c r="AB8" s="70">
        <v>25</v>
      </c>
      <c r="AC8" s="70">
        <v>13</v>
      </c>
      <c r="AD8" s="70">
        <v>28</v>
      </c>
      <c r="AE8" s="70">
        <v>8</v>
      </c>
      <c r="AF8" s="70">
        <v>9</v>
      </c>
      <c r="AG8" s="70">
        <v>32</v>
      </c>
      <c r="AH8" s="70">
        <v>37</v>
      </c>
      <c r="AI8" s="70">
        <v>3</v>
      </c>
      <c r="AJ8" s="70">
        <v>33</v>
      </c>
      <c r="AK8" s="70">
        <v>26</v>
      </c>
      <c r="AL8" s="70">
        <v>8</v>
      </c>
      <c r="AM8" s="70">
        <v>1</v>
      </c>
      <c r="AN8" s="70">
        <v>4</v>
      </c>
      <c r="AO8" s="70">
        <v>13</v>
      </c>
    </row>
    <row r="9" spans="1:41">
      <c r="A9" s="32" t="s">
        <v>407</v>
      </c>
      <c r="B9" s="70">
        <v>20</v>
      </c>
      <c r="C9" s="70">
        <v>8</v>
      </c>
      <c r="D9" s="70">
        <v>13</v>
      </c>
      <c r="E9" s="70">
        <v>15</v>
      </c>
      <c r="F9" s="70">
        <v>31</v>
      </c>
      <c r="G9" s="70">
        <v>22</v>
      </c>
      <c r="H9" s="70">
        <v>32</v>
      </c>
      <c r="I9" s="70">
        <v>1</v>
      </c>
      <c r="J9" s="70">
        <v>7</v>
      </c>
      <c r="K9" s="70">
        <v>39</v>
      </c>
      <c r="L9" s="70">
        <v>34</v>
      </c>
      <c r="M9" s="70">
        <v>2</v>
      </c>
      <c r="N9" s="70">
        <v>40</v>
      </c>
      <c r="O9" s="70">
        <v>37</v>
      </c>
      <c r="P9" s="70">
        <v>24</v>
      </c>
      <c r="Q9" s="70">
        <v>33</v>
      </c>
      <c r="R9" s="70">
        <v>18</v>
      </c>
      <c r="S9" s="70">
        <v>11</v>
      </c>
      <c r="T9" s="70">
        <v>1</v>
      </c>
      <c r="U9" s="70">
        <v>8</v>
      </c>
      <c r="V9" s="70">
        <v>27</v>
      </c>
      <c r="W9" s="70">
        <v>24</v>
      </c>
      <c r="X9" s="70">
        <v>16</v>
      </c>
      <c r="Y9" s="70">
        <v>31</v>
      </c>
      <c r="Z9" s="70">
        <v>1</v>
      </c>
      <c r="AA9" s="70">
        <v>32</v>
      </c>
      <c r="AB9" s="70">
        <v>15</v>
      </c>
      <c r="AC9" s="70">
        <v>37</v>
      </c>
      <c r="AD9" s="70">
        <v>32</v>
      </c>
      <c r="AE9" s="70">
        <v>10</v>
      </c>
      <c r="AF9" s="70">
        <v>37</v>
      </c>
      <c r="AG9" s="70">
        <v>28</v>
      </c>
      <c r="AH9" s="70">
        <v>25</v>
      </c>
      <c r="AI9" s="70">
        <v>2</v>
      </c>
      <c r="AJ9" s="70">
        <v>30</v>
      </c>
      <c r="AK9" s="70">
        <v>15</v>
      </c>
      <c r="AL9" s="70">
        <v>12</v>
      </c>
      <c r="AM9" s="70">
        <v>7</v>
      </c>
      <c r="AN9" s="70">
        <v>11</v>
      </c>
      <c r="AO9" s="70">
        <v>4</v>
      </c>
    </row>
    <row r="10" spans="1:41">
      <c r="A10" s="32" t="s">
        <v>408</v>
      </c>
      <c r="B10" s="70">
        <v>15</v>
      </c>
      <c r="C10" s="70">
        <v>38</v>
      </c>
      <c r="D10" s="70">
        <v>16</v>
      </c>
      <c r="E10" s="70">
        <v>33</v>
      </c>
      <c r="F10" s="70">
        <v>3</v>
      </c>
      <c r="G10" s="70">
        <v>10</v>
      </c>
      <c r="H10" s="70">
        <v>3</v>
      </c>
      <c r="I10" s="70">
        <v>11</v>
      </c>
      <c r="J10" s="70">
        <v>20</v>
      </c>
      <c r="K10" s="70">
        <v>3</v>
      </c>
      <c r="L10" s="70">
        <v>12</v>
      </c>
      <c r="M10" s="70">
        <v>31</v>
      </c>
      <c r="N10" s="70">
        <v>4</v>
      </c>
      <c r="O10" s="70">
        <v>32</v>
      </c>
      <c r="P10" s="70">
        <v>36</v>
      </c>
      <c r="Q10" s="70">
        <v>8</v>
      </c>
      <c r="R10" s="70">
        <v>30</v>
      </c>
      <c r="S10" s="70">
        <v>7</v>
      </c>
      <c r="T10" s="70">
        <v>11</v>
      </c>
      <c r="U10" s="70">
        <v>33</v>
      </c>
      <c r="V10" s="70">
        <v>11</v>
      </c>
      <c r="W10" s="70">
        <v>13</v>
      </c>
      <c r="X10" s="70">
        <v>16</v>
      </c>
      <c r="Y10" s="70">
        <v>29</v>
      </c>
      <c r="Z10" s="70">
        <v>22</v>
      </c>
      <c r="AA10" s="70">
        <v>31</v>
      </c>
      <c r="AB10" s="70">
        <v>5</v>
      </c>
      <c r="AC10" s="70">
        <v>32</v>
      </c>
      <c r="AD10" s="70">
        <v>6</v>
      </c>
      <c r="AE10" s="70">
        <v>34</v>
      </c>
      <c r="AF10" s="70">
        <v>14</v>
      </c>
      <c r="AG10" s="70">
        <v>4</v>
      </c>
      <c r="AH10" s="70">
        <v>38</v>
      </c>
      <c r="AI10" s="70">
        <v>18</v>
      </c>
      <c r="AJ10" s="70">
        <v>12</v>
      </c>
      <c r="AK10" s="70">
        <v>10</v>
      </c>
      <c r="AL10" s="70">
        <v>34</v>
      </c>
      <c r="AM10" s="70">
        <v>4</v>
      </c>
      <c r="AN10" s="70">
        <v>31</v>
      </c>
      <c r="AO10" s="70">
        <v>28</v>
      </c>
    </row>
    <row r="11" spans="1:41">
      <c r="A11" s="32" t="s">
        <v>409</v>
      </c>
      <c r="B11" s="70">
        <v>19</v>
      </c>
      <c r="C11" s="70">
        <v>20</v>
      </c>
      <c r="D11" s="70">
        <v>37</v>
      </c>
      <c r="E11" s="70">
        <v>10</v>
      </c>
      <c r="F11" s="70">
        <v>40</v>
      </c>
      <c r="G11" s="70">
        <v>32</v>
      </c>
      <c r="H11" s="70">
        <v>29</v>
      </c>
      <c r="I11" s="70">
        <v>13</v>
      </c>
      <c r="J11" s="70">
        <v>12</v>
      </c>
      <c r="K11" s="70">
        <v>32</v>
      </c>
      <c r="L11" s="70">
        <v>27</v>
      </c>
      <c r="M11" s="70">
        <v>22</v>
      </c>
      <c r="N11" s="70">
        <v>14</v>
      </c>
      <c r="O11" s="70">
        <v>26</v>
      </c>
      <c r="P11" s="70">
        <v>32</v>
      </c>
      <c r="Q11" s="70">
        <v>1</v>
      </c>
      <c r="R11" s="70">
        <v>39</v>
      </c>
      <c r="S11" s="70">
        <v>35</v>
      </c>
      <c r="T11" s="70">
        <v>16</v>
      </c>
      <c r="U11" s="70">
        <v>24</v>
      </c>
      <c r="V11" s="70">
        <v>26</v>
      </c>
      <c r="W11" s="70">
        <v>34</v>
      </c>
      <c r="X11" s="70">
        <v>6</v>
      </c>
      <c r="Y11" s="70">
        <v>15</v>
      </c>
      <c r="Z11" s="70">
        <v>37</v>
      </c>
      <c r="AA11" s="70">
        <v>36</v>
      </c>
      <c r="AB11" s="70">
        <v>1</v>
      </c>
      <c r="AC11" s="70">
        <v>37</v>
      </c>
      <c r="AD11" s="70">
        <v>31</v>
      </c>
      <c r="AE11" s="70">
        <v>11</v>
      </c>
      <c r="AF11" s="70">
        <v>26</v>
      </c>
      <c r="AG11" s="70">
        <v>36</v>
      </c>
      <c r="AH11" s="70">
        <v>17</v>
      </c>
      <c r="AI11" s="70">
        <v>17</v>
      </c>
      <c r="AJ11" s="70">
        <v>11</v>
      </c>
      <c r="AK11" s="70">
        <v>15</v>
      </c>
      <c r="AL11" s="70">
        <v>21</v>
      </c>
      <c r="AM11" s="70">
        <v>34</v>
      </c>
      <c r="AN11" s="70">
        <v>32</v>
      </c>
      <c r="AO11" s="70">
        <v>8</v>
      </c>
    </row>
    <row r="12" spans="1:41">
      <c r="A12" s="32" t="s">
        <v>410</v>
      </c>
      <c r="B12" s="70">
        <v>23</v>
      </c>
      <c r="C12" s="70">
        <v>20</v>
      </c>
      <c r="D12" s="70">
        <v>37</v>
      </c>
      <c r="E12" s="70">
        <v>16</v>
      </c>
      <c r="F12" s="70">
        <v>22</v>
      </c>
      <c r="G12" s="70">
        <v>35</v>
      </c>
      <c r="H12" s="70">
        <v>2</v>
      </c>
      <c r="I12" s="70">
        <v>34</v>
      </c>
      <c r="J12" s="70">
        <v>15</v>
      </c>
      <c r="K12" s="70">
        <v>13</v>
      </c>
      <c r="L12" s="70">
        <v>18</v>
      </c>
      <c r="M12" s="70">
        <v>1</v>
      </c>
      <c r="N12" s="70">
        <v>31</v>
      </c>
      <c r="O12" s="70">
        <v>29</v>
      </c>
      <c r="P12" s="70">
        <v>24</v>
      </c>
      <c r="Q12" s="70">
        <v>18</v>
      </c>
      <c r="R12" s="70">
        <v>36</v>
      </c>
      <c r="S12" s="70">
        <v>8</v>
      </c>
      <c r="T12" s="70">
        <v>10</v>
      </c>
      <c r="U12" s="70">
        <v>28</v>
      </c>
      <c r="V12" s="70">
        <v>8</v>
      </c>
      <c r="W12" s="70">
        <v>27</v>
      </c>
      <c r="X12" s="70">
        <v>31</v>
      </c>
      <c r="Y12" s="70">
        <v>29</v>
      </c>
      <c r="Z12" s="70">
        <v>1</v>
      </c>
      <c r="AA12" s="70">
        <v>28</v>
      </c>
      <c r="AB12" s="70">
        <v>38</v>
      </c>
      <c r="AC12" s="70">
        <v>38</v>
      </c>
      <c r="AD12" s="70">
        <v>13</v>
      </c>
      <c r="AE12" s="70">
        <v>40</v>
      </c>
      <c r="AF12" s="70">
        <v>8</v>
      </c>
      <c r="AG12" s="70">
        <v>31</v>
      </c>
      <c r="AH12" s="70">
        <v>28</v>
      </c>
      <c r="AI12" s="70">
        <v>35</v>
      </c>
      <c r="AJ12" s="70">
        <v>1</v>
      </c>
      <c r="AK12" s="70">
        <v>24</v>
      </c>
      <c r="AL12" s="70">
        <v>6</v>
      </c>
      <c r="AM12" s="70">
        <v>10</v>
      </c>
      <c r="AN12" s="70">
        <v>37</v>
      </c>
      <c r="AO12" s="70">
        <v>30</v>
      </c>
    </row>
    <row r="13" spans="1:41">
      <c r="A13" s="32" t="s">
        <v>411</v>
      </c>
      <c r="B13" s="70">
        <v>14</v>
      </c>
      <c r="C13" s="70">
        <v>27</v>
      </c>
      <c r="D13" s="70">
        <v>5</v>
      </c>
      <c r="E13" s="70">
        <v>21</v>
      </c>
      <c r="F13" s="70">
        <v>31</v>
      </c>
      <c r="G13" s="70">
        <v>24</v>
      </c>
      <c r="H13" s="70">
        <v>11</v>
      </c>
      <c r="I13" s="70">
        <v>11</v>
      </c>
      <c r="J13" s="70">
        <v>15</v>
      </c>
      <c r="K13" s="70">
        <v>30</v>
      </c>
      <c r="L13" s="70">
        <v>26</v>
      </c>
      <c r="M13" s="70">
        <v>7</v>
      </c>
      <c r="N13" s="70">
        <v>17</v>
      </c>
      <c r="O13" s="70">
        <v>10</v>
      </c>
      <c r="P13" s="70">
        <v>5</v>
      </c>
      <c r="Q13" s="70">
        <v>24</v>
      </c>
      <c r="R13" s="70">
        <v>1</v>
      </c>
      <c r="S13" s="70">
        <v>26</v>
      </c>
      <c r="T13" s="70">
        <v>27</v>
      </c>
      <c r="U13" s="70">
        <v>27</v>
      </c>
      <c r="V13" s="70">
        <v>39</v>
      </c>
      <c r="W13" s="70">
        <v>20</v>
      </c>
      <c r="X13" s="70">
        <v>18</v>
      </c>
      <c r="Y13" s="70">
        <v>16</v>
      </c>
      <c r="Z13" s="70">
        <v>28</v>
      </c>
      <c r="AA13" s="70">
        <v>14</v>
      </c>
      <c r="AB13" s="70">
        <v>17</v>
      </c>
      <c r="AC13" s="70">
        <v>25</v>
      </c>
      <c r="AD13" s="70">
        <v>7</v>
      </c>
      <c r="AE13" s="70">
        <v>18</v>
      </c>
      <c r="AF13" s="70">
        <v>24</v>
      </c>
      <c r="AG13" s="70">
        <v>29</v>
      </c>
      <c r="AH13" s="70">
        <v>2</v>
      </c>
      <c r="AI13" s="70">
        <v>30</v>
      </c>
      <c r="AJ13" s="70">
        <v>33</v>
      </c>
      <c r="AK13" s="70">
        <v>16</v>
      </c>
      <c r="AL13" s="70">
        <v>20</v>
      </c>
      <c r="AM13" s="70">
        <v>30</v>
      </c>
      <c r="AN13" s="70">
        <v>36</v>
      </c>
      <c r="AO13" s="70">
        <v>4</v>
      </c>
    </row>
    <row r="14" spans="1:41">
      <c r="A14" s="32" t="s">
        <v>412</v>
      </c>
      <c r="B14" s="70">
        <v>39</v>
      </c>
      <c r="C14" s="70">
        <v>7</v>
      </c>
      <c r="D14" s="70">
        <v>39</v>
      </c>
      <c r="E14" s="70">
        <v>6</v>
      </c>
      <c r="F14" s="70">
        <v>31</v>
      </c>
      <c r="G14" s="70">
        <v>28</v>
      </c>
      <c r="H14" s="70">
        <v>16</v>
      </c>
      <c r="I14" s="70">
        <v>35</v>
      </c>
      <c r="J14" s="70">
        <v>13</v>
      </c>
      <c r="K14" s="70">
        <v>13</v>
      </c>
      <c r="L14" s="70">
        <v>13</v>
      </c>
      <c r="M14" s="70">
        <v>27</v>
      </c>
      <c r="N14" s="70">
        <v>12</v>
      </c>
      <c r="O14" s="70">
        <v>14</v>
      </c>
      <c r="P14" s="70">
        <v>15</v>
      </c>
      <c r="Q14" s="70">
        <v>30</v>
      </c>
      <c r="R14" s="70">
        <v>29</v>
      </c>
      <c r="S14" s="70">
        <v>9</v>
      </c>
      <c r="T14" s="70">
        <v>14</v>
      </c>
      <c r="U14" s="70">
        <v>37</v>
      </c>
      <c r="V14" s="70">
        <v>8</v>
      </c>
      <c r="W14" s="70">
        <v>27</v>
      </c>
      <c r="X14" s="70">
        <v>39</v>
      </c>
      <c r="Y14" s="70">
        <v>18</v>
      </c>
      <c r="Z14" s="70">
        <v>40</v>
      </c>
      <c r="AA14" s="70">
        <v>29</v>
      </c>
      <c r="AB14" s="70">
        <v>32</v>
      </c>
      <c r="AC14" s="70">
        <v>21</v>
      </c>
      <c r="AD14" s="70">
        <v>28</v>
      </c>
      <c r="AE14" s="70">
        <v>36</v>
      </c>
      <c r="AF14" s="70">
        <v>33</v>
      </c>
      <c r="AG14" s="70">
        <v>13</v>
      </c>
      <c r="AH14" s="70">
        <v>30</v>
      </c>
      <c r="AI14" s="70">
        <v>5</v>
      </c>
      <c r="AJ14" s="70">
        <v>13</v>
      </c>
      <c r="AK14" s="70">
        <v>21</v>
      </c>
      <c r="AL14" s="70">
        <v>40</v>
      </c>
      <c r="AM14" s="70">
        <v>29</v>
      </c>
      <c r="AN14" s="70">
        <v>19</v>
      </c>
      <c r="AO14" s="70">
        <v>3</v>
      </c>
    </row>
    <row r="15" spans="1:41">
      <c r="A15" s="32" t="s">
        <v>413</v>
      </c>
      <c r="B15" s="70">
        <v>32</v>
      </c>
      <c r="C15" s="70">
        <v>40</v>
      </c>
      <c r="D15" s="70">
        <v>14</v>
      </c>
      <c r="E15" s="70">
        <v>20</v>
      </c>
      <c r="F15" s="70">
        <v>36</v>
      </c>
      <c r="G15" s="70">
        <v>24</v>
      </c>
      <c r="H15" s="70">
        <v>40</v>
      </c>
      <c r="I15" s="70">
        <v>9</v>
      </c>
      <c r="J15" s="70">
        <v>11</v>
      </c>
      <c r="K15" s="70">
        <v>29</v>
      </c>
      <c r="L15" s="70">
        <v>18</v>
      </c>
      <c r="M15" s="70">
        <v>16</v>
      </c>
      <c r="N15" s="70">
        <v>23</v>
      </c>
      <c r="O15" s="70">
        <v>3</v>
      </c>
      <c r="P15" s="70">
        <v>14</v>
      </c>
      <c r="Q15" s="70">
        <v>5</v>
      </c>
      <c r="R15" s="70">
        <v>40</v>
      </c>
      <c r="S15" s="70">
        <v>9</v>
      </c>
      <c r="T15" s="70">
        <v>24</v>
      </c>
      <c r="U15" s="70">
        <v>5</v>
      </c>
      <c r="V15" s="70">
        <v>31</v>
      </c>
      <c r="W15" s="70">
        <v>5</v>
      </c>
      <c r="X15" s="70">
        <v>22</v>
      </c>
      <c r="Y15" s="70">
        <v>7</v>
      </c>
      <c r="Z15" s="70">
        <v>4</v>
      </c>
      <c r="AA15" s="70">
        <v>37</v>
      </c>
      <c r="AB15" s="70">
        <v>4</v>
      </c>
      <c r="AC15" s="70">
        <v>29</v>
      </c>
      <c r="AD15" s="70">
        <v>28</v>
      </c>
      <c r="AE15" s="70">
        <v>14</v>
      </c>
      <c r="AF15" s="70">
        <v>11</v>
      </c>
      <c r="AG15" s="70">
        <v>10</v>
      </c>
      <c r="AH15" s="70">
        <v>16</v>
      </c>
      <c r="AI15" s="70">
        <v>21</v>
      </c>
      <c r="AJ15" s="70">
        <v>11</v>
      </c>
      <c r="AK15" s="70">
        <v>13</v>
      </c>
      <c r="AL15" s="70">
        <v>21</v>
      </c>
      <c r="AM15" s="70">
        <v>36</v>
      </c>
      <c r="AN15" s="70">
        <v>30</v>
      </c>
      <c r="AO15" s="70">
        <v>27</v>
      </c>
    </row>
    <row r="16" spans="1:41">
      <c r="A16" s="32" t="s">
        <v>414</v>
      </c>
      <c r="B16" s="70">
        <v>15</v>
      </c>
      <c r="C16" s="70">
        <v>39</v>
      </c>
      <c r="D16" s="70">
        <v>33</v>
      </c>
      <c r="E16" s="70">
        <v>2</v>
      </c>
      <c r="F16" s="70">
        <v>25</v>
      </c>
      <c r="G16" s="70">
        <v>40</v>
      </c>
      <c r="H16" s="70">
        <v>40</v>
      </c>
      <c r="I16" s="70">
        <v>39</v>
      </c>
      <c r="J16" s="70">
        <v>9</v>
      </c>
      <c r="K16" s="70">
        <v>10</v>
      </c>
      <c r="L16" s="70">
        <v>38</v>
      </c>
      <c r="M16" s="70">
        <v>32</v>
      </c>
      <c r="N16" s="70">
        <v>18</v>
      </c>
      <c r="O16" s="70">
        <v>30</v>
      </c>
      <c r="P16" s="70">
        <v>24</v>
      </c>
      <c r="Q16" s="70">
        <v>5</v>
      </c>
      <c r="R16" s="70">
        <v>38</v>
      </c>
      <c r="S16" s="70">
        <v>29</v>
      </c>
      <c r="T16" s="70">
        <v>12</v>
      </c>
      <c r="U16" s="70">
        <v>10</v>
      </c>
      <c r="V16" s="70">
        <v>18</v>
      </c>
      <c r="W16" s="70">
        <v>9</v>
      </c>
      <c r="X16" s="70">
        <v>23</v>
      </c>
      <c r="Y16" s="70">
        <v>23</v>
      </c>
      <c r="Z16" s="70">
        <v>36</v>
      </c>
      <c r="AA16" s="70">
        <v>1</v>
      </c>
      <c r="AB16" s="70">
        <v>30</v>
      </c>
      <c r="AC16" s="70">
        <v>32</v>
      </c>
      <c r="AD16" s="70">
        <v>2</v>
      </c>
      <c r="AE16" s="70">
        <v>40</v>
      </c>
      <c r="AF16" s="70">
        <v>26</v>
      </c>
      <c r="AG16" s="70">
        <v>2</v>
      </c>
      <c r="AH16" s="70">
        <v>6</v>
      </c>
      <c r="AI16" s="70">
        <v>28</v>
      </c>
      <c r="AJ16" s="70">
        <v>31</v>
      </c>
      <c r="AK16" s="70">
        <v>9</v>
      </c>
      <c r="AL16" s="70">
        <v>12</v>
      </c>
      <c r="AM16" s="70">
        <v>40</v>
      </c>
      <c r="AN16" s="70">
        <v>16</v>
      </c>
      <c r="AO16" s="70">
        <v>12</v>
      </c>
    </row>
    <row r="17" spans="1:41">
      <c r="A17" s="32" t="s">
        <v>417</v>
      </c>
      <c r="B17" s="70">
        <v>11</v>
      </c>
      <c r="C17" s="70">
        <v>35</v>
      </c>
      <c r="D17" s="70">
        <v>2</v>
      </c>
      <c r="E17" s="70">
        <v>24</v>
      </c>
      <c r="F17" s="70">
        <v>31</v>
      </c>
      <c r="G17" s="70">
        <v>9</v>
      </c>
      <c r="H17" s="70">
        <v>16</v>
      </c>
      <c r="I17" s="70">
        <v>23</v>
      </c>
      <c r="J17" s="70">
        <v>23</v>
      </c>
      <c r="K17" s="70">
        <v>12</v>
      </c>
      <c r="L17" s="70">
        <v>10</v>
      </c>
      <c r="M17" s="70">
        <v>5</v>
      </c>
      <c r="N17" s="70">
        <v>35</v>
      </c>
      <c r="O17" s="70">
        <v>38</v>
      </c>
      <c r="P17" s="70">
        <v>8</v>
      </c>
      <c r="Q17" s="70">
        <v>23</v>
      </c>
      <c r="R17" s="70">
        <v>3</v>
      </c>
      <c r="S17" s="70">
        <v>6</v>
      </c>
      <c r="T17" s="70">
        <v>36</v>
      </c>
      <c r="U17" s="70">
        <v>37</v>
      </c>
      <c r="V17" s="70">
        <v>38</v>
      </c>
      <c r="W17" s="70">
        <v>10</v>
      </c>
      <c r="X17" s="70">
        <v>30</v>
      </c>
      <c r="Y17" s="70">
        <v>8</v>
      </c>
      <c r="Z17" s="70">
        <v>39</v>
      </c>
      <c r="AA17" s="70">
        <v>12</v>
      </c>
      <c r="AB17" s="70">
        <v>31</v>
      </c>
      <c r="AC17" s="70">
        <v>17</v>
      </c>
      <c r="AD17" s="70">
        <v>1</v>
      </c>
      <c r="AE17" s="70">
        <v>21</v>
      </c>
      <c r="AF17" s="70">
        <v>17</v>
      </c>
      <c r="AG17" s="70">
        <v>32</v>
      </c>
      <c r="AH17" s="70">
        <v>9</v>
      </c>
      <c r="AI17" s="70">
        <v>8</v>
      </c>
      <c r="AJ17" s="70">
        <v>34</v>
      </c>
      <c r="AK17" s="70">
        <v>10</v>
      </c>
      <c r="AL17" s="70">
        <v>29</v>
      </c>
      <c r="AM17" s="70">
        <v>20</v>
      </c>
      <c r="AN17" s="70">
        <v>3</v>
      </c>
      <c r="AO17" s="70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  <c r="M2" t="s">
        <v>418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zoomScale="80" zoomScaleNormal="32" workbookViewId="0">
      <selection activeCell="D1" sqref="D1"/>
    </sheetView>
  </sheetViews>
  <sheetFormatPr defaultRowHeight="14.5"/>
  <cols>
    <col min="1" max="1" width="36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2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2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2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2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2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2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2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2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2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2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2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L28" sqref="L28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v>12000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v>91733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70000</v>
      </c>
      <c r="E4" s="25"/>
      <c r="F4" t="s">
        <v>419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tabSelected="1" workbookViewId="0">
      <selection activeCell="B3" sqref="B3"/>
    </sheetView>
  </sheetViews>
  <sheetFormatPr defaultRowHeight="14.5"/>
  <cols>
    <col min="1" max="1" width="16.26953125" customWidth="1"/>
    <col min="2" max="2" width="19.54296875" customWidth="1"/>
  </cols>
  <sheetData>
    <row r="1" spans="1:3">
      <c r="B1" t="s">
        <v>290</v>
      </c>
      <c r="C1" s="71"/>
    </row>
    <row r="2" spans="1:3">
      <c r="A2" t="s">
        <v>421</v>
      </c>
      <c r="B2" t="s">
        <v>423</v>
      </c>
      <c r="C2" s="32"/>
    </row>
    <row r="3" spans="1:3">
      <c r="A3" t="s">
        <v>422</v>
      </c>
      <c r="B3" t="s">
        <v>423</v>
      </c>
      <c r="C3" s="3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D10" sqref="D10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 s="32">
        <v>350</v>
      </c>
      <c r="G2">
        <f>LOOKUP(B2,TechnologiesEmlab!$A$2:$A$31,TechnologiesEmlab!$S$2:$S$31)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 s="32">
        <v>220</v>
      </c>
      <c r="G3">
        <f>LOOKUP(B3,TechnologiesEmlab!$A$2:$A$31,TechnologiesEmlab!$S$2:$S$31)</f>
        <v>0</v>
      </c>
      <c r="H3" s="32">
        <v>220</v>
      </c>
    </row>
    <row r="4" spans="1:8">
      <c r="A4">
        <v>4</v>
      </c>
      <c r="B4" t="s">
        <v>125</v>
      </c>
      <c r="C4" t="b">
        <v>1</v>
      </c>
      <c r="D4" s="32">
        <v>200</v>
      </c>
      <c r="G4">
        <f>LOOKUP(B4,TechnologiesEmlab!$A$2:$A$31,TechnologiesEmlab!$S$2:$S$31)</f>
        <v>4</v>
      </c>
      <c r="H4" s="32">
        <v>200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LOOKUP(B5,TechnologiesEmlab!$A$2:$A$31,TechnologiesEmlab!$S$2:$S$31)</f>
        <v>0</v>
      </c>
      <c r="H5" s="32">
        <v>300</v>
      </c>
    </row>
    <row r="6" spans="1:8">
      <c r="A6" s="32">
        <v>6</v>
      </c>
      <c r="B6" t="s">
        <v>204</v>
      </c>
      <c r="C6" t="b">
        <v>1</v>
      </c>
      <c r="D6" s="32">
        <v>100</v>
      </c>
      <c r="G6">
        <f>LOOKUP(B6,TechnologiesEmlab!$A$2:$A$31,TechnologiesEmlab!$S$2:$S$31)</f>
        <v>2</v>
      </c>
      <c r="H6" s="32">
        <v>100</v>
      </c>
    </row>
    <row r="7" spans="1:8">
      <c r="A7" s="32">
        <v>7</v>
      </c>
      <c r="B7" s="32" t="s">
        <v>381</v>
      </c>
      <c r="C7" s="32" t="b">
        <v>1</v>
      </c>
      <c r="D7" s="32">
        <v>300</v>
      </c>
      <c r="G7" s="32">
        <f>LOOKUP(B7,TechnologiesEmlab!$A$2:$A$31,TechnologiesEmlab!$S$2:$S$31)</f>
        <v>3</v>
      </c>
      <c r="H7" s="32">
        <v>300</v>
      </c>
    </row>
    <row r="8" spans="1:8">
      <c r="G8" s="32">
        <f>LOOKUP(B11,TechnologiesEmlab!$A$2:$A$31,TechnologiesEmlab!$S$2:$S$31)</f>
        <v>3</v>
      </c>
      <c r="H8" s="32">
        <v>300</v>
      </c>
    </row>
    <row r="11" spans="1:8">
      <c r="A11" s="32">
        <v>8</v>
      </c>
      <c r="B11" s="32" t="s">
        <v>383</v>
      </c>
      <c r="C11" s="32" t="b">
        <v>1</v>
      </c>
      <c r="D11" s="32">
        <v>500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LOOKUP(B12,TechnologiesEmlab!$A$2:$A$31,TechnologiesEmlab!$S$2:$S$31)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LOOKUP(B13,TechnologiesEmlab!$A$2:$A$31,TechnologiesEmlab!$S$2:$S$31)</f>
        <v>3</v>
      </c>
    </row>
    <row r="14" spans="1:8">
      <c r="A14" s="32">
        <v>9</v>
      </c>
      <c r="B14" s="32" t="s">
        <v>382</v>
      </c>
      <c r="C14" s="32" t="b">
        <v>1</v>
      </c>
      <c r="D14" s="32">
        <v>300</v>
      </c>
      <c r="G14" s="32">
        <f>LOOKUP(B14,TechnologiesEmlab!$A$2:$A$31,TechnologiesEmlab!$S$2:$S$31)</f>
        <v>3</v>
      </c>
      <c r="H14" t="s">
        <v>397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2023-03-05T22:34:52Z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