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E5F246F3-F8B5-4B08-B8F0-6F2A0BD8D6F5}"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27" i="1"/>
  <c r="C14" i="1" l="1"/>
  <c r="C24" i="1"/>
  <c r="C29" i="1"/>
  <c r="C28" i="1"/>
  <c r="C4" i="1"/>
  <c r="B38" i="1"/>
  <c r="B39" i="1"/>
  <c r="B20" i="1"/>
  <c r="B43" i="1" s="1"/>
  <c r="B42" i="1" l="1"/>
  <c r="B41" i="1"/>
  <c r="B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<sst xmlns="http://schemas.openxmlformats.org/spreadsheetml/2006/main" count="74" uniqueCount="71">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</sst>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64</v>
      </c>
      <c r="B1" t="s">
        <v>11</v>
      </c>
      <c r="D1" s="9" t="s">
        <v>67</v>
      </c>
    </row>
    <row r="2" spans="1:4" x14ac:dyDescent="0.35">
      <c r="A2" t="s">
        <v>10</v>
      </c>
      <c r="B2">
        <v>12</v>
      </c>
      <c r="D2" t="s">
        <v>66</v>
      </c>
    </row>
    <row r="3" spans="1:4" x14ac:dyDescent="0.35">
      <c r="A3" t="s">
        <v>30</v>
      </c>
      <c r="B3">
        <v>11</v>
      </c>
      <c r="D3" t="s">
        <v>65</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3"/>
  <sheetViews>
    <sheetView tabSelected="1" topLeftCell="A10" workbookViewId="0">
      <selection activeCell="B23" sqref="B23"/>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44</v>
      </c>
      <c r="C1" s="1" t="s">
        <v>23</v>
      </c>
    </row>
    <row r="2" spans="1:3" x14ac:dyDescent="0.35">
      <c r="A2" s="1" t="s">
        <v>0</v>
      </c>
      <c r="B2" s="2">
        <v>2050</v>
      </c>
      <c r="C2" s="1"/>
    </row>
    <row r="3" spans="1:3" x14ac:dyDescent="0.35">
      <c r="A3" s="1" t="s">
        <v>2</v>
      </c>
      <c r="B3" s="2">
        <v>2065</v>
      </c>
      <c r="C3" s="1"/>
    </row>
    <row r="4" spans="1:3" x14ac:dyDescent="0.35">
      <c r="A4" s="1" t="s">
        <v>68</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69</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7" t="b">
        <v>1</v>
      </c>
      <c r="C14" t="str">
        <f>IF(B14=TRUE,"the npv is calculated with the annuity","the npv is calculated with the restpayment")</f>
        <v>the npv is calculated with the annuity</v>
      </c>
    </row>
    <row r="15" spans="1:3" x14ac:dyDescent="0.35">
      <c r="A15" s="1" t="s">
        <v>35</v>
      </c>
      <c r="B15" s="7" t="b">
        <v>1</v>
      </c>
      <c r="C15" s="1" t="s">
        <v>40</v>
      </c>
    </row>
    <row r="16" spans="1:3" x14ac:dyDescent="0.35">
      <c r="A16" s="1" t="s">
        <v>32</v>
      </c>
      <c r="B16" s="7" t="b">
        <v>1</v>
      </c>
      <c r="C16" s="1" t="s">
        <v>39</v>
      </c>
    </row>
    <row r="17" spans="1:3" x14ac:dyDescent="0.35">
      <c r="A17" s="1" t="s">
        <v>36</v>
      </c>
      <c r="B17" s="7">
        <v>1500</v>
      </c>
      <c r="C17" s="1" t="s">
        <v>37</v>
      </c>
    </row>
    <row r="18" spans="1:3" ht="16.5" customHeight="1" x14ac:dyDescent="0.35">
      <c r="A18" s="1" t="s">
        <v>58</v>
      </c>
      <c r="B18" s="5">
        <v>0</v>
      </c>
      <c r="C18" s="4" t="s">
        <v>59</v>
      </c>
    </row>
    <row r="19" spans="1:3" x14ac:dyDescent="0.35">
      <c r="A19" s="1" t="s">
        <v>48</v>
      </c>
      <c r="B19" s="5" t="b">
        <v>1</v>
      </c>
      <c r="C19" s="1" t="s">
        <v>54</v>
      </c>
    </row>
    <row r="20" spans="1:3" ht="29" x14ac:dyDescent="0.35">
      <c r="A20" s="1" t="s">
        <v>46</v>
      </c>
      <c r="B20" s="7">
        <f>B8</f>
        <v>3</v>
      </c>
      <c r="C20" s="3" t="s">
        <v>55</v>
      </c>
    </row>
    <row r="21" spans="1:3" x14ac:dyDescent="0.35">
      <c r="A21" s="1" t="s">
        <v>47</v>
      </c>
      <c r="B21" s="7">
        <v>100</v>
      </c>
      <c r="C21" s="1" t="s">
        <v>25</v>
      </c>
    </row>
    <row r="22" spans="1:3" x14ac:dyDescent="0.35">
      <c r="A22" s="1" t="s">
        <v>43</v>
      </c>
      <c r="B22" s="7" t="b">
        <v>0</v>
      </c>
      <c r="C22" s="1" t="s">
        <v>60</v>
      </c>
    </row>
    <row r="23" spans="1:3" ht="14" customHeight="1" x14ac:dyDescent="0.35">
      <c r="A23" s="1" t="s">
        <v>50</v>
      </c>
      <c r="B23" s="7" t="b">
        <v>1</v>
      </c>
      <c r="C23" s="1" t="s">
        <v>63</v>
      </c>
    </row>
    <row r="24" spans="1:3" ht="14" customHeight="1" x14ac:dyDescent="0.35">
      <c r="A24" s="1" t="s">
        <v>51</v>
      </c>
      <c r="B24" s="7">
        <v>2050</v>
      </c>
      <c r="C24" s="1" t="str">
        <f>IF(B23=FALSE,"- &gt; NOT ACTIVE, prices are not being fixed, to do so change previous like to TRUE","fixed prices")</f>
        <v>fixed prices</v>
      </c>
    </row>
    <row r="25" spans="1:3" x14ac:dyDescent="0.35">
      <c r="A25" s="1" t="s">
        <v>52</v>
      </c>
      <c r="B25" s="7" t="b">
        <v>1</v>
      </c>
      <c r="C25" s="1" t="s">
        <v>45</v>
      </c>
    </row>
    <row r="26" spans="1:3" x14ac:dyDescent="0.35">
      <c r="A26" s="1" t="s">
        <v>53</v>
      </c>
      <c r="B26" s="7" t="b">
        <v>1</v>
      </c>
      <c r="C26" s="1" t="s">
        <v>45</v>
      </c>
    </row>
    <row r="27" spans="1:3" x14ac:dyDescent="0.35">
      <c r="A27" s="4" t="s">
        <v>61</v>
      </c>
      <c r="B27" s="6" t="b">
        <v>0</v>
      </c>
      <c r="C27" s="1" t="str">
        <f>IF(B27=FALSE,"- &gt; NOT ACTIVE"," Decommission as specified in power plants list")</f>
        <v>- &gt; NOT ACTIVE</v>
      </c>
    </row>
    <row r="28" spans="1:3" x14ac:dyDescent="0.35">
      <c r="A28" s="1" t="s">
        <v>38</v>
      </c>
      <c r="B28" s="6" t="b">
        <v>0</v>
      </c>
      <c r="C28" s="1" t="str">
        <f>IF(B28=FALSE,"- &gt; NOT ACTIVE"," VRES plants are invested according to trends/targets")</f>
        <v>- &gt; NOT ACTIVE</v>
      </c>
    </row>
    <row r="29" spans="1:3" x14ac:dyDescent="0.35">
      <c r="A29" s="4" t="s">
        <v>56</v>
      </c>
      <c r="B29" s="6" t="b">
        <v>1</v>
      </c>
      <c r="C29" s="1" t="str">
        <f>IF(OR(B29=FALSE, B28=FALSE),"- &gt; NOT ACTIVE"," target investments are invested as one power plant instead of many power plants")</f>
        <v>- &gt; NOT ACTIVE</v>
      </c>
    </row>
    <row r="30" spans="1:3" x14ac:dyDescent="0.35">
      <c r="A30" s="1" t="s">
        <v>18</v>
      </c>
      <c r="B30" s="6">
        <v>1000000</v>
      </c>
      <c r="C30" s="1" t="s">
        <v>62</v>
      </c>
    </row>
    <row r="31" spans="1:3" x14ac:dyDescent="0.35">
      <c r="A31" s="4" t="s">
        <v>70</v>
      </c>
      <c r="B31" s="6" t="b">
        <v>0</v>
      </c>
      <c r="C31" t="s">
        <v>63</v>
      </c>
    </row>
    <row r="34" spans="2:3" ht="13.5" customHeight="1" x14ac:dyDescent="0.35"/>
    <row r="35" spans="2:3" ht="13.5" customHeight="1" x14ac:dyDescent="0.35"/>
    <row r="37" spans="2:3" x14ac:dyDescent="0.35">
      <c r="B37" t="s">
        <v>57</v>
      </c>
    </row>
    <row r="38" spans="2:3" x14ac:dyDescent="0.35">
      <c r="B38" t="str">
        <f>IF(AND(B26=FALSE,B25=TRUE),"This modality is not there!!!!!","ok")</f>
        <v>ok</v>
      </c>
    </row>
    <row r="39" spans="2:3" x14ac:dyDescent="0.35">
      <c r="B39" t="str">
        <f>IF(AND(B23=TRUE,B21&gt;0),"PRICES are fixed, no fuel trends are considered","ok")</f>
        <v>PRICES are fixed, no fuel trends are considered</v>
      </c>
    </row>
    <row r="40" spans="2:3" x14ac:dyDescent="0.35">
      <c r="B40" t="str">
        <f>IF(AND(B16=TRUE,B15=FALSE),"DANGER!!!!!","ok")</f>
        <v>ok</v>
      </c>
      <c r="C40" t="s">
        <v>42</v>
      </c>
    </row>
    <row r="41" spans="2:3" x14ac:dyDescent="0.35">
      <c r="B41" t="str">
        <f>IF(AND(B16=FALSE,B15=TRUE),"DANGER","ok")</f>
        <v>ok</v>
      </c>
      <c r="C41" t="s">
        <v>41</v>
      </c>
    </row>
    <row r="42" spans="2:3" x14ac:dyDescent="0.35">
      <c r="B42" t="str">
        <f>IF(AND(B24=TRUE,B23=TRUE),"DANGER","ok")</f>
        <v>ok</v>
      </c>
      <c r="C42" t="s">
        <v>41</v>
      </c>
    </row>
    <row r="43" spans="2:3" x14ac:dyDescent="0.35">
      <c r="B43" t="str">
        <f>IF(B8&gt;B20,"DANGER","ok")</f>
        <v>ok</v>
      </c>
      <c r="C43" t="s">
        <v>49</v>
      </c>
    </row>
  </sheetData>
  <conditionalFormatting sqref="B38:B43">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2023-02-08T13:10:39Z</dcterms:modified>
</cp:coreProperties>
</file>