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C160FD4-05D3-43D6-9F04-5E0425402EBD}" xr6:coauthVersionLast="47" xr6:coauthVersionMax="47" xr10:uidLastSave="{00000000-0000-0000-0000-000000000000}"/>
  <bookViews>
    <workbookView xWindow="12315" yWindow="-16350" windowWidth="29040" windowHeight="15840" tabRatio="998" firstSheet="7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graphs" sheetId="56" r:id="rId18"/>
    <sheet name="CO2DE" sheetId="44" r:id="rId19"/>
    <sheet name="Potentials" sheetId="51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F30" i="33"/>
  <c r="O30" i="33" s="1"/>
  <c r="G30" i="33"/>
  <c r="H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<sst xmlns="http://schemas.openxmlformats.org/spreadsheetml/2006/main" count="1130" uniqueCount="435">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</sst>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3" fillId="15" borderId="0" xfId="3" applyNumberFormat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16" dT="2022-12-16T09:33:49.65" personId="{9E95C7A5-7FDF-48FF-95DD-9C4C7D0F3D8F}" id="{75D38821-1BF0-4F2C-BBD9-9CDB96E0B1FE}">
    <text>0.2</text>
  </threadedComment>
  <threadedComment ref="I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abSelected="1" zoomScale="85" zoomScaleNormal="85" workbookViewId="0">
      <pane ySplit="1" topLeftCell="A2" activePane="bottomLeft" state="frozen"/>
      <selection pane="bottomLeft" activeCell="G35" sqref="G35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>D3+C3</f>
        <v>4</v>
      </c>
      <c r="O3">
        <f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 t="s">
        <v>158</v>
      </c>
      <c r="N4" s="16">
        <f>D4+C4</f>
        <v>3</v>
      </c>
      <c r="O4" s="16">
        <f>IF(F4&lt;&gt;"",1,0)</f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 t="s">
        <v>158</v>
      </c>
      <c r="N5" s="16">
        <f>D5+C5</f>
        <v>3</v>
      </c>
      <c r="O5" s="16">
        <f>IF(F5&lt;&gt;"",1,0)</f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t="b">
        <v>1</v>
      </c>
      <c r="G6">
        <v>1</v>
      </c>
      <c r="H6">
        <v>1</v>
      </c>
      <c r="I6" s="16">
        <v>0</v>
      </c>
      <c r="J6" s="16">
        <v>0</v>
      </c>
      <c r="K6">
        <v>1</v>
      </c>
      <c r="L6" t="s">
        <v>158</v>
      </c>
      <c r="N6">
        <f>D6+C6</f>
        <v>3</v>
      </c>
      <c r="O6">
        <f>IF(F6&lt;&gt;"",1,0)</f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I7" s="16">
        <v>0</v>
      </c>
      <c r="J7" s="16">
        <v>0</v>
      </c>
      <c r="K7">
        <v>1</v>
      </c>
      <c r="L7" t="s">
        <v>153</v>
      </c>
      <c r="N7">
        <f>D7+C7</f>
        <v>3</v>
      </c>
      <c r="O7">
        <f>IF(F7&lt;&gt;"",1,0)</f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 t="b">
        <v>1</v>
      </c>
      <c r="G8" s="16">
        <v>0</v>
      </c>
      <c r="H8" s="16">
        <v>0</v>
      </c>
      <c r="I8" s="16">
        <v>0</v>
      </c>
      <c r="J8" s="16">
        <v>0</v>
      </c>
      <c r="K8" s="16">
        <v>1</v>
      </c>
      <c r="L8" s="16" t="s">
        <v>159</v>
      </c>
      <c r="M8" s="16"/>
      <c r="N8" s="16">
        <f>D8+C8</f>
        <v>7</v>
      </c>
      <c r="O8" s="16">
        <f>IF(F8&lt;&gt;"",1,0)</f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6" t="s">
        <v>137</v>
      </c>
      <c r="B9" s="46" t="s">
        <v>176</v>
      </c>
      <c r="C9" s="46"/>
      <c r="D9" s="46"/>
      <c r="E9" s="46" t="b">
        <v>0</v>
      </c>
      <c r="F9" s="46"/>
      <c r="G9" s="46"/>
      <c r="H9" s="46"/>
      <c r="I9" s="16">
        <v>0</v>
      </c>
      <c r="J9" s="16">
        <v>0</v>
      </c>
      <c r="K9" s="46">
        <v>1</v>
      </c>
      <c r="L9" s="46" t="s">
        <v>159</v>
      </c>
      <c r="M9" s="46"/>
      <c r="N9" s="46">
        <f>D9+C9</f>
        <v>0</v>
      </c>
      <c r="O9" s="46">
        <f>IF(F9&lt;&gt;"",1,0)</f>
        <v>0</v>
      </c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>
      <c r="A10" t="s">
        <v>138</v>
      </c>
      <c r="B10" t="s">
        <v>176</v>
      </c>
      <c r="E10" t="b">
        <v>0</v>
      </c>
      <c r="I10" s="16">
        <v>0</v>
      </c>
      <c r="J10" s="16">
        <v>0</v>
      </c>
      <c r="K10">
        <v>1</v>
      </c>
      <c r="L10" t="s">
        <v>159</v>
      </c>
      <c r="N10">
        <f>D10+C10</f>
        <v>0</v>
      </c>
      <c r="O10">
        <f>IF(F10&lt;&gt;"",1,0)</f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 t="b">
        <v>1</v>
      </c>
      <c r="G11" s="16">
        <v>1</v>
      </c>
      <c r="H11" s="16">
        <v>1</v>
      </c>
      <c r="I11" s="16">
        <v>0</v>
      </c>
      <c r="J11" s="16">
        <v>0</v>
      </c>
      <c r="K11" s="16">
        <v>1</v>
      </c>
      <c r="L11" s="16" t="s">
        <v>158</v>
      </c>
      <c r="M11" s="16"/>
      <c r="N11" s="16">
        <f>D11+C11</f>
        <v>3</v>
      </c>
      <c r="O11" s="16">
        <f>IF(F11&lt;&gt;"",1,0)</f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I12" s="16">
        <v>0</v>
      </c>
      <c r="J12" s="16">
        <v>0</v>
      </c>
      <c r="K12">
        <v>1</v>
      </c>
      <c r="N12">
        <f>D12+C12</f>
        <v>0</v>
      </c>
      <c r="O12">
        <f>IF(F12&lt;&gt;"",1,0)</f>
        <v>0</v>
      </c>
      <c r="P12" t="s">
        <v>5</v>
      </c>
    </row>
    <row r="13" spans="1:25">
      <c r="A13" s="48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 t="b">
        <v>1</v>
      </c>
      <c r="G13" s="16">
        <v>0</v>
      </c>
      <c r="H13" s="16">
        <v>0</v>
      </c>
      <c r="I13" s="16">
        <v>0</v>
      </c>
      <c r="J13" s="16">
        <v>0</v>
      </c>
      <c r="K13" s="16">
        <v>1</v>
      </c>
      <c r="L13" s="16" t="s">
        <v>153</v>
      </c>
      <c r="M13" s="16"/>
      <c r="N13" s="16">
        <f>D13+C13</f>
        <v>5</v>
      </c>
      <c r="O13" s="16">
        <f>IF(F13&lt;&gt;"",1,0)</f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8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 t="b">
        <v>1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 t="s">
        <v>157</v>
      </c>
      <c r="M14" s="16"/>
      <c r="N14" s="16">
        <f>D14+C14</f>
        <v>6</v>
      </c>
      <c r="O14" s="16">
        <f>IF(F14&lt;&gt;"",1,0)</f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8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 t="b">
        <v>1</v>
      </c>
      <c r="G15" s="16">
        <v>1</v>
      </c>
      <c r="H15" s="16">
        <v>1</v>
      </c>
      <c r="I15" s="16">
        <v>0</v>
      </c>
      <c r="J15" s="16">
        <v>0</v>
      </c>
      <c r="K15" s="16">
        <v>1</v>
      </c>
      <c r="L15" s="16" t="s">
        <v>154</v>
      </c>
      <c r="M15" s="16"/>
      <c r="N15" s="16">
        <f>D15+C15</f>
        <v>2</v>
      </c>
      <c r="O15" s="16">
        <f>IF(F15&lt;&gt;"",1,0)</f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6" t="s">
        <v>250</v>
      </c>
      <c r="B16" s="16" t="s">
        <v>248</v>
      </c>
      <c r="C16" s="57">
        <v>1</v>
      </c>
      <c r="D16" s="57">
        <v>1</v>
      </c>
      <c r="E16" s="16" t="b">
        <v>0</v>
      </c>
      <c r="F16" s="57" t="b">
        <v>0</v>
      </c>
      <c r="G16" s="57">
        <v>1</v>
      </c>
      <c r="H16" s="57">
        <v>1</v>
      </c>
      <c r="I16" s="16">
        <v>0</v>
      </c>
      <c r="J16" s="16">
        <v>0</v>
      </c>
      <c r="K16" s="57">
        <v>1</v>
      </c>
      <c r="N16" s="16">
        <f>D16+C16</f>
        <v>2</v>
      </c>
      <c r="O16" s="16">
        <f>IF(F16&lt;&gt;"",1,0)</f>
        <v>1</v>
      </c>
    </row>
    <row r="17" spans="1:25">
      <c r="A17" s="56" t="s">
        <v>249</v>
      </c>
      <c r="B17" s="16" t="s">
        <v>248</v>
      </c>
      <c r="C17" s="57">
        <v>3</v>
      </c>
      <c r="D17" s="57">
        <v>4</v>
      </c>
      <c r="E17" s="16" t="b">
        <v>0</v>
      </c>
      <c r="F17" s="57" t="b">
        <v>0</v>
      </c>
      <c r="G17" s="57">
        <v>1</v>
      </c>
      <c r="H17" s="57">
        <v>1</v>
      </c>
      <c r="I17" s="16">
        <v>0</v>
      </c>
      <c r="J17" s="16">
        <v>0</v>
      </c>
      <c r="K17" s="57">
        <v>1</v>
      </c>
      <c r="L17" s="16"/>
      <c r="M17" s="16"/>
      <c r="N17" s="16">
        <f>D17+C17</f>
        <v>7</v>
      </c>
      <c r="O17" s="16">
        <f>IF(F17&lt;&gt;"",1,0)</f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0.08</v>
      </c>
      <c r="N18" s="16">
        <f>D18+C18</f>
        <v>3</v>
      </c>
      <c r="O18" s="16">
        <f>IF(F18&lt;&gt;"",1,0)</f>
        <v>1</v>
      </c>
      <c r="P18" s="16" t="s">
        <v>182</v>
      </c>
      <c r="Q18" s="55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0.05</v>
      </c>
      <c r="N19" s="16">
        <f>D19+C19</f>
        <v>2</v>
      </c>
      <c r="O19" s="16">
        <f>IF(F19&lt;&gt;"",1,0)</f>
        <v>1</v>
      </c>
      <c r="P19" s="16" t="s">
        <v>182</v>
      </c>
      <c r="Q19" s="55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6"/>
      <c r="D20" s="46"/>
      <c r="E20" t="b">
        <v>1</v>
      </c>
      <c r="F20" s="46"/>
      <c r="G20" s="46"/>
      <c r="H20" s="46"/>
      <c r="I20" s="16">
        <v>0</v>
      </c>
      <c r="J20" s="16">
        <v>0</v>
      </c>
      <c r="K20">
        <v>0.05</v>
      </c>
      <c r="N20">
        <f>D20+C20</f>
        <v>0</v>
      </c>
      <c r="O20">
        <f>IF(F20&lt;&gt;"",1,0)</f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I21" s="16">
        <v>0</v>
      </c>
      <c r="J21" s="16">
        <v>0</v>
      </c>
      <c r="K21">
        <v>0.08</v>
      </c>
      <c r="N21">
        <f>D21+C21</f>
        <v>0</v>
      </c>
      <c r="O21">
        <f>IF(F21&lt;&gt;"",1,0)</f>
        <v>0</v>
      </c>
      <c r="P21" t="s">
        <v>182</v>
      </c>
    </row>
    <row r="22" spans="1:25" s="16" customFormat="1">
      <c r="A22" s="46" t="s">
        <v>142</v>
      </c>
      <c r="B22" s="46" t="s">
        <v>177</v>
      </c>
      <c r="C22" s="46"/>
      <c r="D22" s="46"/>
      <c r="E22" s="46" t="b">
        <v>1</v>
      </c>
      <c r="F22" s="46"/>
      <c r="G22" s="46"/>
      <c r="H22" s="46"/>
      <c r="I22" s="16">
        <v>0</v>
      </c>
      <c r="J22" s="16">
        <v>0</v>
      </c>
      <c r="K22" s="46">
        <v>0.08</v>
      </c>
      <c r="L22" s="46"/>
      <c r="M22" s="46"/>
      <c r="N22" s="46">
        <f>D22+C22</f>
        <v>0</v>
      </c>
      <c r="O22" s="46">
        <f>IF(F22&lt;&gt;"",1,0)</f>
        <v>0</v>
      </c>
      <c r="P22" s="46" t="s">
        <v>182</v>
      </c>
      <c r="Q22" s="46"/>
      <c r="R22" s="46"/>
      <c r="S22" s="46"/>
      <c r="T22" s="46"/>
      <c r="U22" s="46"/>
      <c r="V22" s="46"/>
      <c r="W22" s="46"/>
      <c r="X22" s="46"/>
      <c r="Y22" s="46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 t="b">
        <v>1</v>
      </c>
      <c r="G23" s="16">
        <v>1</v>
      </c>
      <c r="H23" s="16">
        <v>1</v>
      </c>
      <c r="I23" s="16">
        <v>0</v>
      </c>
      <c r="J23" s="16">
        <v>0</v>
      </c>
      <c r="K23" s="16">
        <v>0.08</v>
      </c>
      <c r="L23" s="16"/>
      <c r="M23" s="16"/>
      <c r="N23" s="16">
        <f>D23+C23</f>
        <v>2</v>
      </c>
      <c r="O23" s="16">
        <f>IF(F23&lt;&gt;"",1,0)</f>
        <v>1</v>
      </c>
      <c r="P23" s="16" t="s">
        <v>182</v>
      </c>
      <c r="Q23" s="55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I24" s="16">
        <v>0</v>
      </c>
      <c r="J24" s="16">
        <v>0</v>
      </c>
      <c r="K24">
        <v>1</v>
      </c>
      <c r="N24">
        <f>D24+C24</f>
        <v>0</v>
      </c>
      <c r="O24">
        <f>IF(F24&lt;&gt;"",1,0)</f>
        <v>0</v>
      </c>
      <c r="P24" t="s">
        <v>5</v>
      </c>
    </row>
    <row r="25" spans="1:25" s="16" customFormat="1">
      <c r="A25" s="46" t="s">
        <v>130</v>
      </c>
      <c r="B25" s="46" t="s">
        <v>177</v>
      </c>
      <c r="C25" s="46"/>
      <c r="D25" s="46"/>
      <c r="E25" s="46" t="b">
        <v>1</v>
      </c>
      <c r="F25" s="46"/>
      <c r="G25" s="46"/>
      <c r="H25" s="46"/>
      <c r="I25" s="16">
        <v>0</v>
      </c>
      <c r="J25" s="16">
        <v>0</v>
      </c>
      <c r="K25" s="46">
        <v>0.08</v>
      </c>
      <c r="L25" s="46"/>
      <c r="M25" s="46"/>
      <c r="N25" s="46">
        <f>D25+C25</f>
        <v>0</v>
      </c>
      <c r="O25" s="46">
        <f>IF(F25&lt;&gt;"",1,0)</f>
        <v>0</v>
      </c>
      <c r="P25" s="46" t="s">
        <v>182</v>
      </c>
      <c r="Q25" s="46"/>
      <c r="R25" s="46"/>
      <c r="S25" s="46"/>
      <c r="T25" s="46"/>
      <c r="U25" s="46"/>
      <c r="V25" s="46"/>
      <c r="W25" s="46"/>
      <c r="X25" s="46"/>
      <c r="Y25" s="46"/>
    </row>
    <row r="26" spans="1:25">
      <c r="A26" t="s">
        <v>131</v>
      </c>
      <c r="B26" t="s">
        <v>177</v>
      </c>
      <c r="E26" t="b">
        <v>1</v>
      </c>
      <c r="I26" s="16">
        <v>0</v>
      </c>
      <c r="J26" s="16">
        <v>0</v>
      </c>
      <c r="K26">
        <v>0.08</v>
      </c>
      <c r="N26">
        <f>D26+C26</f>
        <v>0</v>
      </c>
      <c r="O26">
        <f>IF(F26&lt;&gt;"",1,0)</f>
        <v>0</v>
      </c>
      <c r="P26" t="s">
        <v>182</v>
      </c>
    </row>
    <row r="27" spans="1:25" s="16" customFormat="1">
      <c r="A27" s="46" t="s">
        <v>132</v>
      </c>
      <c r="B27" s="46" t="s">
        <v>177</v>
      </c>
      <c r="C27" s="46"/>
      <c r="D27" s="46"/>
      <c r="E27" s="46" t="b">
        <v>1</v>
      </c>
      <c r="F27" s="46"/>
      <c r="G27" s="46"/>
      <c r="H27" s="46"/>
      <c r="I27" s="16">
        <v>0</v>
      </c>
      <c r="J27" s="16">
        <v>0</v>
      </c>
      <c r="K27" s="46">
        <v>1</v>
      </c>
      <c r="L27" s="46" t="s">
        <v>155</v>
      </c>
      <c r="M27" s="46"/>
      <c r="N27" s="46">
        <f>D27+C27</f>
        <v>0</v>
      </c>
      <c r="O27" s="46">
        <f>IF(F27&lt;&gt;"",1,0)</f>
        <v>0</v>
      </c>
      <c r="P27" s="46" t="s">
        <v>155</v>
      </c>
      <c r="Q27" s="46"/>
      <c r="R27" s="46"/>
      <c r="S27" s="46"/>
      <c r="T27" s="46"/>
      <c r="U27" s="46"/>
      <c r="V27" s="46"/>
      <c r="W27" s="46"/>
      <c r="X27" s="46"/>
      <c r="Y27" s="46"/>
    </row>
    <row r="28" spans="1:25" s="16" customFormat="1">
      <c r="A28" s="46" t="s">
        <v>133</v>
      </c>
      <c r="B28" s="46" t="s">
        <v>177</v>
      </c>
      <c r="C28" s="46">
        <v>2</v>
      </c>
      <c r="D28" s="46">
        <v>5</v>
      </c>
      <c r="E28" s="31" t="b">
        <v>1</v>
      </c>
      <c r="F28" s="46" t="b">
        <v>1</v>
      </c>
      <c r="G28" s="46">
        <v>1</v>
      </c>
      <c r="H28" s="46">
        <v>1</v>
      </c>
      <c r="I28" s="16">
        <v>0</v>
      </c>
      <c r="J28" s="16">
        <v>0</v>
      </c>
      <c r="K28" s="46">
        <v>0.7</v>
      </c>
      <c r="L28" s="46"/>
      <c r="M28" s="46"/>
      <c r="N28" s="46">
        <f>D28+C28</f>
        <v>7</v>
      </c>
      <c r="O28" s="46">
        <f>IF(F28&lt;&gt;"",1,0)</f>
        <v>1</v>
      </c>
      <c r="P28" s="46" t="s">
        <v>155</v>
      </c>
      <c r="Q28" s="46" t="s">
        <v>173</v>
      </c>
      <c r="R28" s="46">
        <v>250</v>
      </c>
      <c r="S28" s="46"/>
      <c r="T28" s="46" t="s">
        <v>118</v>
      </c>
      <c r="U28" s="46" t="s">
        <v>119</v>
      </c>
      <c r="V28" s="46">
        <v>0</v>
      </c>
      <c r="W28" s="46">
        <v>1.2</v>
      </c>
      <c r="X28" s="46">
        <v>16</v>
      </c>
      <c r="Y28" s="46">
        <v>0</v>
      </c>
    </row>
    <row r="29" spans="1:25" s="16" customFormat="1">
      <c r="A29" s="46" t="s">
        <v>134</v>
      </c>
      <c r="B29" s="46" t="s">
        <v>177</v>
      </c>
      <c r="C29" s="46"/>
      <c r="D29" s="46"/>
      <c r="E29" s="46" t="b">
        <v>0</v>
      </c>
      <c r="F29" s="46"/>
      <c r="G29" s="46"/>
      <c r="H29" s="46"/>
      <c r="I29" s="16">
        <v>0</v>
      </c>
      <c r="J29" s="16">
        <v>0</v>
      </c>
      <c r="K29" s="46">
        <v>1</v>
      </c>
      <c r="L29" s="46"/>
      <c r="M29" s="46"/>
      <c r="N29" s="46">
        <f>D29+C29</f>
        <v>0</v>
      </c>
      <c r="O29" s="46">
        <f>IF(F29&lt;&gt;"",1,0)</f>
        <v>0</v>
      </c>
      <c r="P29" s="46" t="s">
        <v>155</v>
      </c>
      <c r="Q29" s="46"/>
      <c r="R29" s="46"/>
      <c r="S29" s="46"/>
      <c r="T29" s="46"/>
      <c r="U29" s="46"/>
      <c r="V29" s="46"/>
      <c r="W29" s="46"/>
      <c r="X29" s="46"/>
      <c r="Y29" s="46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 t="b">
        <f>F28</f>
        <v>1</v>
      </c>
      <c r="G30" s="16">
        <f>G28</f>
        <v>1</v>
      </c>
      <c r="H30" s="16">
        <f>H28</f>
        <v>1</v>
      </c>
      <c r="I30" s="16">
        <v>0</v>
      </c>
      <c r="J30" s="16">
        <v>0</v>
      </c>
      <c r="K30" s="16">
        <v>0.5</v>
      </c>
      <c r="N30" s="16">
        <f>N28</f>
        <v>7</v>
      </c>
      <c r="O30" s="16">
        <f>IF(F30&lt;&gt;"",1,0)</f>
        <v>1</v>
      </c>
      <c r="P30" s="16" t="s">
        <v>155</v>
      </c>
    </row>
    <row r="31" spans="1:25" s="16" customFormat="1">
      <c r="A31" s="46" t="s">
        <v>136</v>
      </c>
      <c r="B31" s="46" t="s">
        <v>177</v>
      </c>
      <c r="C31" s="46"/>
      <c r="D31" s="46"/>
      <c r="E31" s="46" t="b">
        <v>0</v>
      </c>
      <c r="F31" s="46"/>
      <c r="G31" s="46"/>
      <c r="H31" s="46"/>
      <c r="I31" s="16">
        <v>0</v>
      </c>
      <c r="J31" s="16">
        <v>0</v>
      </c>
      <c r="K31" s="46">
        <v>0.5</v>
      </c>
      <c r="L31" s="46"/>
      <c r="M31" s="46"/>
      <c r="N31" s="46">
        <f>D31+C31</f>
        <v>0</v>
      </c>
      <c r="O31" s="46">
        <f>IF(F31&lt;&gt;"",1,0)</f>
        <v>0</v>
      </c>
      <c r="P31" s="46" t="s">
        <v>155</v>
      </c>
      <c r="Q31" s="46"/>
      <c r="R31" s="46"/>
      <c r="S31" s="46"/>
      <c r="T31" s="46"/>
      <c r="U31" s="46"/>
      <c r="V31" s="46"/>
      <c r="W31" s="46"/>
      <c r="X31" s="46"/>
      <c r="Y31" s="46"/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Y37" sqref="Y37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378</v>
      </c>
      <c r="B1" s="46" t="s">
        <v>1</v>
      </c>
      <c r="C1" t="s">
        <v>267</v>
      </c>
      <c r="E1" s="46" t="s">
        <v>406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I10" workbookViewId="0">
      <selection activeCell="I17" sqref="I17"/>
    </sheetView>
  </sheetViews>
  <sheetFormatPr defaultRowHeight="14.5"/>
  <cols>
    <col min="3" max="3" width="12.54296875" customWidth="1"/>
  </cols>
  <sheetData>
    <row r="1" spans="1:4">
      <c r="A1" s="46" t="s">
        <v>378</v>
      </c>
      <c r="B1" s="46" t="s">
        <v>431</v>
      </c>
      <c r="C1" s="46" t="s">
        <v>432</v>
      </c>
      <c r="D1" s="46" t="s">
        <v>122</v>
      </c>
    </row>
    <row r="2" spans="1:4">
      <c r="A2" s="50">
        <v>2019</v>
      </c>
      <c r="B2" s="51">
        <v>290.54545454545456</v>
      </c>
      <c r="C2" s="51">
        <v>1821.6363636363637</v>
      </c>
      <c r="D2" s="51">
        <v>1724.3181818181818</v>
      </c>
    </row>
    <row r="3" spans="1:4">
      <c r="A3" s="46">
        <v>2020</v>
      </c>
      <c r="B3" s="51">
        <v>290.54545454545456</v>
      </c>
      <c r="C3" s="51">
        <v>1821.6363636363637</v>
      </c>
      <c r="D3" s="51">
        <v>1724.3181818181818</v>
      </c>
    </row>
    <row r="4" spans="1:4">
      <c r="A4" s="50">
        <v>2021</v>
      </c>
      <c r="B4" s="51">
        <v>290.54545454545456</v>
      </c>
      <c r="C4" s="51">
        <v>1821.6363636363637</v>
      </c>
      <c r="D4" s="51">
        <v>1724.3181818181818</v>
      </c>
    </row>
    <row r="5" spans="1:4">
      <c r="A5" s="46">
        <v>2022</v>
      </c>
      <c r="B5" s="51">
        <v>290.54545454545456</v>
      </c>
      <c r="C5" s="51">
        <v>1821.6363636363637</v>
      </c>
      <c r="D5" s="51">
        <v>1724.3181818181818</v>
      </c>
    </row>
    <row r="6" spans="1:4">
      <c r="A6" s="50">
        <v>2023</v>
      </c>
      <c r="B6" s="51">
        <v>290.54545454545456</v>
      </c>
      <c r="C6" s="51">
        <v>1821.6363636363637</v>
      </c>
      <c r="D6" s="51">
        <v>1724.3181818181818</v>
      </c>
    </row>
    <row r="7" spans="1:4">
      <c r="A7" s="46">
        <v>2024</v>
      </c>
      <c r="B7" s="51">
        <v>290.54545454545456</v>
      </c>
      <c r="C7" s="51">
        <v>1821.6363636363637</v>
      </c>
      <c r="D7" s="51">
        <v>1724.3181818181818</v>
      </c>
    </row>
    <row r="8" spans="1:4">
      <c r="A8" s="50">
        <v>2025</v>
      </c>
      <c r="B8" s="51">
        <v>290.54545454545456</v>
      </c>
      <c r="C8" s="51">
        <v>1821.6363636363637</v>
      </c>
      <c r="D8" s="51">
        <v>1724.3181818181818</v>
      </c>
    </row>
    <row r="9" spans="1:4">
      <c r="A9" s="46">
        <v>2026</v>
      </c>
      <c r="B9" s="51">
        <v>290.54545454545456</v>
      </c>
      <c r="C9" s="51">
        <v>1821.6363636363637</v>
      </c>
      <c r="D9" s="51">
        <v>1724.3181818181818</v>
      </c>
    </row>
    <row r="10" spans="1:4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4">
      <c r="A11" s="46">
        <v>2028</v>
      </c>
      <c r="B11" s="51">
        <v>290.54545454545456</v>
      </c>
      <c r="C11" s="51">
        <v>1821.6363636363637</v>
      </c>
      <c r="D11" s="51">
        <v>1724.3181818181818</v>
      </c>
    </row>
    <row r="12" spans="1:4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4">
      <c r="A13" s="50">
        <v>2030</v>
      </c>
      <c r="B13" s="51">
        <v>228.4</v>
      </c>
      <c r="C13" s="51">
        <v>2450</v>
      </c>
      <c r="D13" s="51">
        <v>3298.8249999999998</v>
      </c>
    </row>
    <row r="14" spans="1:4">
      <c r="A14" s="50">
        <v>2031</v>
      </c>
      <c r="B14" s="51">
        <v>228.4</v>
      </c>
      <c r="C14" s="51">
        <v>2450</v>
      </c>
      <c r="D14" s="51">
        <v>3298.8249999999998</v>
      </c>
    </row>
    <row r="15" spans="1:4">
      <c r="A15" s="46">
        <v>2032</v>
      </c>
      <c r="B15" s="51">
        <v>228.4</v>
      </c>
      <c r="C15" s="51">
        <v>2450</v>
      </c>
      <c r="D15" s="51">
        <v>3298.8249999999998</v>
      </c>
    </row>
    <row r="16" spans="1:4">
      <c r="A16" s="46">
        <v>2033</v>
      </c>
      <c r="B16" s="51">
        <v>228.4</v>
      </c>
      <c r="C16" s="51">
        <v>2450</v>
      </c>
      <c r="D16" s="51">
        <v>3298.8249999999998</v>
      </c>
    </row>
    <row r="17" spans="1:4">
      <c r="A17" s="50">
        <v>2034</v>
      </c>
      <c r="B17" s="51">
        <v>228.4</v>
      </c>
      <c r="C17" s="51">
        <v>2450</v>
      </c>
      <c r="D17" s="51">
        <v>3298.8249999999998</v>
      </c>
    </row>
    <row r="18" spans="1:4">
      <c r="A18" s="50">
        <v>2035</v>
      </c>
      <c r="B18" s="51">
        <v>228.4</v>
      </c>
      <c r="C18" s="51">
        <v>2450</v>
      </c>
      <c r="D18" s="51">
        <v>3298.8249999999998</v>
      </c>
    </row>
    <row r="19" spans="1:4">
      <c r="A19" s="46">
        <v>2036</v>
      </c>
      <c r="B19" s="51">
        <v>228.4</v>
      </c>
      <c r="C19" s="51">
        <v>2450</v>
      </c>
      <c r="D19" s="51">
        <v>3298.8249999999998</v>
      </c>
    </row>
    <row r="20" spans="1:4">
      <c r="A20" s="46">
        <v>2037</v>
      </c>
      <c r="B20" s="51">
        <v>228.4</v>
      </c>
      <c r="C20" s="51">
        <v>2450</v>
      </c>
      <c r="D20" s="51">
        <v>3298.8249999999998</v>
      </c>
    </row>
    <row r="21" spans="1:4">
      <c r="A21" s="50">
        <v>2038</v>
      </c>
      <c r="B21" s="51">
        <v>228.4</v>
      </c>
      <c r="C21" s="51">
        <v>2450</v>
      </c>
      <c r="D21" s="51">
        <v>3298.8249999999998</v>
      </c>
    </row>
    <row r="22" spans="1:4">
      <c r="A22" s="50">
        <v>2039</v>
      </c>
      <c r="B22" s="51">
        <v>228.4</v>
      </c>
      <c r="C22" s="51">
        <v>2450</v>
      </c>
      <c r="D22" s="51">
        <v>3298.8249999999998</v>
      </c>
    </row>
    <row r="23" spans="1:4">
      <c r="A23" s="46">
        <v>2040</v>
      </c>
      <c r="B23" s="51">
        <v>228.4</v>
      </c>
      <c r="C23" s="51">
        <v>2450</v>
      </c>
      <c r="D23" s="51">
        <v>3298.8249999999998</v>
      </c>
    </row>
    <row r="24" spans="1:4">
      <c r="A24" s="46">
        <v>2041</v>
      </c>
      <c r="B24" s="51">
        <v>228.4</v>
      </c>
      <c r="C24" s="51">
        <v>2450</v>
      </c>
      <c r="D24" s="51">
        <v>3298.8249999999998</v>
      </c>
    </row>
    <row r="25" spans="1:4">
      <c r="A25" s="50">
        <v>2042</v>
      </c>
      <c r="B25" s="51">
        <v>228.4</v>
      </c>
      <c r="C25" s="51">
        <v>2450</v>
      </c>
      <c r="D25" s="51">
        <v>3298.8249999999998</v>
      </c>
    </row>
    <row r="26" spans="1:4">
      <c r="A26" s="50">
        <v>2043</v>
      </c>
      <c r="B26" s="51">
        <v>228.4</v>
      </c>
      <c r="C26" s="51">
        <v>2450</v>
      </c>
      <c r="D26" s="51">
        <v>3298.8249999999998</v>
      </c>
    </row>
    <row r="27" spans="1:4">
      <c r="A27" s="46">
        <v>2044</v>
      </c>
      <c r="B27" s="51">
        <v>228.4</v>
      </c>
      <c r="C27" s="51">
        <v>2450</v>
      </c>
      <c r="D27" s="51">
        <v>3298.8249999999998</v>
      </c>
    </row>
    <row r="28" spans="1:4">
      <c r="A28" s="46">
        <v>2045</v>
      </c>
      <c r="B28" s="51">
        <v>228.4</v>
      </c>
      <c r="C28" s="51">
        <v>2450</v>
      </c>
      <c r="D28" s="51">
        <v>3298.8249999999998</v>
      </c>
    </row>
    <row r="29" spans="1:4">
      <c r="A29" s="50">
        <v>2046</v>
      </c>
      <c r="B29" s="51">
        <v>228.4</v>
      </c>
      <c r="C29" s="51">
        <v>2450</v>
      </c>
      <c r="D29" s="51">
        <v>3298.8249999999998</v>
      </c>
    </row>
    <row r="30" spans="1:4">
      <c r="A30" s="50">
        <v>2047</v>
      </c>
      <c r="B30" s="51">
        <v>228.4</v>
      </c>
      <c r="C30" s="51">
        <v>2450</v>
      </c>
      <c r="D30" s="51">
        <v>3298.8249999999998</v>
      </c>
    </row>
    <row r="31" spans="1:4">
      <c r="A31" s="46">
        <v>2048</v>
      </c>
      <c r="B31" s="51">
        <v>228.4</v>
      </c>
      <c r="C31" s="51">
        <v>2450</v>
      </c>
      <c r="D31" s="51">
        <v>3298.8249999999998</v>
      </c>
    </row>
    <row r="32" spans="1:4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Q33" sqref="Q33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  <c r="J1" t="s">
        <v>433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6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8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8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8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8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143</v>
      </c>
      <c r="B11" s="46" t="s">
        <v>420</v>
      </c>
      <c r="C11" s="37">
        <f>J4/1000</f>
        <v>96.145200000000003</v>
      </c>
      <c r="F11" s="68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126</v>
      </c>
      <c r="B12" s="59" t="s">
        <v>421</v>
      </c>
      <c r="C12" s="59">
        <f>I8+I13</f>
        <v>10.63</v>
      </c>
      <c r="D12" s="37"/>
      <c r="F12" s="68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422</v>
      </c>
      <c r="C13" s="59">
        <f>I9+I14</f>
        <v>10.63</v>
      </c>
      <c r="D13" s="59"/>
      <c r="F13" s="68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423</v>
      </c>
      <c r="C14" s="59">
        <f>I10+I15</f>
        <v>11.1</v>
      </c>
      <c r="D14" s="59"/>
      <c r="F14" s="68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424</v>
      </c>
      <c r="C15" s="59">
        <f>I11+I16</f>
        <v>11.57</v>
      </c>
      <c r="D15" s="59"/>
      <c r="F15" s="68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425</v>
      </c>
      <c r="C16" s="59">
        <f>I12+I17</f>
        <v>12.04</v>
      </c>
      <c r="D16" s="59"/>
      <c r="F16" s="68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D17" s="59"/>
      <c r="F17" s="68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A20" s="46"/>
      <c r="B20" s="46"/>
      <c r="C20" s="37"/>
      <c r="D20" s="37"/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3:10">
      <c r="I17" s="46"/>
      <c r="J17" s="46"/>
    </row>
    <row r="18" spans="3:10">
      <c r="C18" t="s">
        <v>434</v>
      </c>
      <c r="I18" s="46"/>
      <c r="J18" s="46"/>
    </row>
    <row r="19" spans="3:10">
      <c r="I19" s="46"/>
      <c r="J19" s="46"/>
    </row>
    <row r="20" spans="3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B2" sqref="B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2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0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3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graphs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2023-01-17T12:38:33Z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