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nnadodson/Dropbox (RP)/Construction projects (Team)/Construction Department Documents/WORKING Folder/INVOICING QUOTE TEMPLATES/"/>
    </mc:Choice>
  </mc:AlternateContent>
  <xr:revisionPtr revIDLastSave="0" documentId="13_ncr:1_{B6E8610F-D130-F241-85CE-91798486B13A}" xr6:coauthVersionLast="45" xr6:coauthVersionMax="46" xr10:uidLastSave="{00000000-0000-0000-0000-000000000000}"/>
  <bookViews>
    <workbookView xWindow="12400" yWindow="9220" windowWidth="26800" windowHeight="16480" activeTab="1" xr2:uid="{00000000-000D-0000-FFFF-FFFF00000000}"/>
  </bookViews>
  <sheets>
    <sheet name="INVOICE" sheetId="1" r:id="rId1"/>
    <sheet name="HEADER LABOR AND MATERIAL" sheetId="4" r:id="rId2"/>
    <sheet name="Wire and Cable" sheetId="17" state="hidden" r:id="rId3"/>
    <sheet name="PUMP AND TANK" sheetId="16" state="hidden" r:id="rId4"/>
    <sheet name="ICON" sheetId="15" state="hidden" r:id="rId5"/>
    <sheet name="ELECTRICAL" sheetId="13" state="hidden" r:id="rId6"/>
    <sheet name="FERGUSONS" sheetId="14" state="hidden" r:id="rId7"/>
    <sheet name="PARTS" sheetId="8" r:id="rId8"/>
    <sheet name="EQUIP" sheetId="11" state="hidden" r:id="rId9"/>
    <sheet name="SITE" sheetId="12" state="hidden" r:id="rId10"/>
  </sheets>
  <definedNames>
    <definedName name="EQUIPMENT">EQUIP!$A$1:$A$11</definedName>
    <definedName name="PARTS">#REF!</definedName>
    <definedName name="PARTSCOST">#REF!</definedName>
    <definedName name="RPSPARTS">PARTS!$A$2:$C$1368</definedName>
  </definedNames>
  <calcPr calcId="191029"/>
</workbook>
</file>

<file path=xl/calcChain.xml><?xml version="1.0" encoding="utf-8"?>
<calcChain xmlns="http://schemas.openxmlformats.org/spreadsheetml/2006/main">
  <c r="J379" i="4" l="1"/>
  <c r="J378" i="4"/>
  <c r="E377" i="4" l="1"/>
  <c r="J377" i="4" s="1"/>
  <c r="E301" i="4"/>
  <c r="F301" i="4" s="1"/>
  <c r="J301" i="4" s="1"/>
  <c r="E302" i="4"/>
  <c r="F302" i="4" s="1"/>
  <c r="J302" i="4" s="1"/>
  <c r="J303" i="4"/>
  <c r="J304" i="4"/>
  <c r="J305" i="4"/>
  <c r="J306" i="4"/>
  <c r="J307" i="4"/>
  <c r="J308" i="4"/>
  <c r="J309" i="4"/>
  <c r="J310" i="4"/>
  <c r="J311" i="4"/>
  <c r="F253" i="4" l="1"/>
  <c r="G253" i="4" s="1"/>
  <c r="J253" i="4" s="1"/>
  <c r="F278" i="4" l="1"/>
  <c r="F279" i="4"/>
  <c r="F280" i="4"/>
  <c r="F281" i="4"/>
  <c r="F264" i="4"/>
  <c r="F265" i="4"/>
  <c r="F266" i="4"/>
  <c r="G266" i="4" s="1"/>
  <c r="J266" i="4" s="1"/>
  <c r="F267" i="4"/>
  <c r="G267" i="4" s="1"/>
  <c r="J267" i="4" s="1"/>
  <c r="F268" i="4"/>
  <c r="F269" i="4"/>
  <c r="F270" i="4"/>
  <c r="F271" i="4"/>
  <c r="F272" i="4"/>
  <c r="F273" i="4"/>
  <c r="F274" i="4"/>
  <c r="G274" i="4" s="1"/>
  <c r="J274" i="4" s="1"/>
  <c r="F275" i="4"/>
  <c r="G275" i="4" s="1"/>
  <c r="J275" i="4" s="1"/>
  <c r="F276" i="4"/>
  <c r="F277" i="4"/>
  <c r="F250" i="4"/>
  <c r="F251" i="4"/>
  <c r="F252" i="4"/>
  <c r="F254" i="4"/>
  <c r="F255" i="4"/>
  <c r="G255" i="4" s="1"/>
  <c r="J255" i="4" s="1"/>
  <c r="F256" i="4"/>
  <c r="G256" i="4" s="1"/>
  <c r="J256" i="4" s="1"/>
  <c r="F257" i="4"/>
  <c r="F258" i="4"/>
  <c r="F259" i="4"/>
  <c r="F260" i="4"/>
  <c r="F261" i="4"/>
  <c r="F262" i="4"/>
  <c r="F263" i="4"/>
  <c r="G263" i="4" s="1"/>
  <c r="E199" i="4"/>
  <c r="F199" i="4" s="1"/>
  <c r="H199" i="4" s="1"/>
  <c r="J199" i="4" s="1"/>
  <c r="E200" i="4"/>
  <c r="F200" i="4" s="1"/>
  <c r="H200" i="4" s="1"/>
  <c r="J200" i="4" s="1"/>
  <c r="E201" i="4"/>
  <c r="F201" i="4" s="1"/>
  <c r="H201" i="4" s="1"/>
  <c r="J201" i="4" s="1"/>
  <c r="E202" i="4"/>
  <c r="F202" i="4" s="1"/>
  <c r="H202" i="4" s="1"/>
  <c r="J202" i="4" s="1"/>
  <c r="E203" i="4"/>
  <c r="F203" i="4" s="1"/>
  <c r="H203" i="4" s="1"/>
  <c r="J203" i="4" s="1"/>
  <c r="E204" i="4"/>
  <c r="F204" i="4" s="1"/>
  <c r="H204" i="4" s="1"/>
  <c r="J204" i="4" s="1"/>
  <c r="E205" i="4"/>
  <c r="F205" i="4" s="1"/>
  <c r="H205" i="4" s="1"/>
  <c r="J205" i="4" s="1"/>
  <c r="E206" i="4"/>
  <c r="F206" i="4" s="1"/>
  <c r="H206" i="4" s="1"/>
  <c r="J206" i="4" s="1"/>
  <c r="E207" i="4"/>
  <c r="F207" i="4" s="1"/>
  <c r="H207" i="4" s="1"/>
  <c r="J207" i="4" s="1"/>
  <c r="E208" i="4"/>
  <c r="F208" i="4" s="1"/>
  <c r="H208" i="4" s="1"/>
  <c r="J208" i="4" s="1"/>
  <c r="E209" i="4"/>
  <c r="F209" i="4" s="1"/>
  <c r="H209" i="4" s="1"/>
  <c r="J209" i="4" s="1"/>
  <c r="E176" i="4"/>
  <c r="F176" i="4" s="1"/>
  <c r="H176" i="4" s="1"/>
  <c r="J176" i="4" s="1"/>
  <c r="E177" i="4"/>
  <c r="F177" i="4" s="1"/>
  <c r="H177" i="4" s="1"/>
  <c r="J177" i="4" s="1"/>
  <c r="E178" i="4"/>
  <c r="F178" i="4" s="1"/>
  <c r="H178" i="4" s="1"/>
  <c r="J178" i="4" s="1"/>
  <c r="E179" i="4"/>
  <c r="F179" i="4" s="1"/>
  <c r="H179" i="4" s="1"/>
  <c r="J179" i="4" s="1"/>
  <c r="E180" i="4"/>
  <c r="F180" i="4" s="1"/>
  <c r="H180" i="4" s="1"/>
  <c r="J180" i="4" s="1"/>
  <c r="E181" i="4"/>
  <c r="F181" i="4" s="1"/>
  <c r="H181" i="4" s="1"/>
  <c r="J181" i="4" s="1"/>
  <c r="E182" i="4"/>
  <c r="F182" i="4" s="1"/>
  <c r="H182" i="4" s="1"/>
  <c r="J182" i="4" s="1"/>
  <c r="E183" i="4"/>
  <c r="F183" i="4" s="1"/>
  <c r="H183" i="4" s="1"/>
  <c r="J183" i="4" s="1"/>
  <c r="E184" i="4"/>
  <c r="F184" i="4" s="1"/>
  <c r="H184" i="4" s="1"/>
  <c r="J184" i="4" s="1"/>
  <c r="E185" i="4"/>
  <c r="F185" i="4" s="1"/>
  <c r="H185" i="4" s="1"/>
  <c r="J185" i="4" s="1"/>
  <c r="E186" i="4"/>
  <c r="F186" i="4" s="1"/>
  <c r="H186" i="4" s="1"/>
  <c r="J186" i="4" s="1"/>
  <c r="E187" i="4"/>
  <c r="F187" i="4" s="1"/>
  <c r="H187" i="4" s="1"/>
  <c r="J187" i="4" s="1"/>
  <c r="E188" i="4"/>
  <c r="F188" i="4" s="1"/>
  <c r="H188" i="4" s="1"/>
  <c r="J188" i="4" s="1"/>
  <c r="E189" i="4"/>
  <c r="F189" i="4" s="1"/>
  <c r="H189" i="4" s="1"/>
  <c r="J189" i="4" s="1"/>
  <c r="E190" i="4"/>
  <c r="F190" i="4" s="1"/>
  <c r="H190" i="4" s="1"/>
  <c r="J190" i="4" s="1"/>
  <c r="E191" i="4"/>
  <c r="F191" i="4" s="1"/>
  <c r="H191" i="4" s="1"/>
  <c r="J191" i="4" s="1"/>
  <c r="E192" i="4"/>
  <c r="F192" i="4" s="1"/>
  <c r="H192" i="4" s="1"/>
  <c r="J192" i="4" s="1"/>
  <c r="E193" i="4"/>
  <c r="F193" i="4" s="1"/>
  <c r="H193" i="4" s="1"/>
  <c r="J193" i="4" s="1"/>
  <c r="E194" i="4"/>
  <c r="F194" i="4" s="1"/>
  <c r="H194" i="4" s="1"/>
  <c r="J194" i="4" s="1"/>
  <c r="E195" i="4"/>
  <c r="F195" i="4" s="1"/>
  <c r="H195" i="4" s="1"/>
  <c r="J195" i="4" s="1"/>
  <c r="E196" i="4"/>
  <c r="F196" i="4" s="1"/>
  <c r="H196" i="4" s="1"/>
  <c r="J196" i="4" s="1"/>
  <c r="E197" i="4"/>
  <c r="F197" i="4" s="1"/>
  <c r="H197" i="4" s="1"/>
  <c r="J197" i="4" s="1"/>
  <c r="E198" i="4"/>
  <c r="F198" i="4" s="1"/>
  <c r="H198" i="4" s="1"/>
  <c r="J198" i="4" s="1"/>
  <c r="F120" i="4"/>
  <c r="G120" i="4" s="1"/>
  <c r="J120" i="4" s="1"/>
  <c r="F121" i="4"/>
  <c r="G121" i="4" s="1"/>
  <c r="J121" i="4" s="1"/>
  <c r="F122" i="4"/>
  <c r="G122" i="4" s="1"/>
  <c r="J122" i="4" s="1"/>
  <c r="F139" i="4"/>
  <c r="G139" i="4" s="1"/>
  <c r="J139" i="4" s="1"/>
  <c r="F140" i="4"/>
  <c r="G140" i="4" s="1"/>
  <c r="J140" i="4" s="1"/>
  <c r="F141" i="4"/>
  <c r="G141" i="4" s="1"/>
  <c r="J141" i="4" s="1"/>
  <c r="F142" i="4"/>
  <c r="G142" i="4" s="1"/>
  <c r="J142" i="4" s="1"/>
  <c r="F143" i="4"/>
  <c r="G143" i="4" s="1"/>
  <c r="J143" i="4" s="1"/>
  <c r="F144" i="4"/>
  <c r="G144" i="4" s="1"/>
  <c r="J144" i="4" s="1"/>
  <c r="F145" i="4"/>
  <c r="G145" i="4" s="1"/>
  <c r="J145" i="4" s="1"/>
  <c r="F146" i="4"/>
  <c r="G146" i="4" s="1"/>
  <c r="J146" i="4" s="1"/>
  <c r="F147" i="4"/>
  <c r="G147" i="4" s="1"/>
  <c r="J147" i="4" s="1"/>
  <c r="F148" i="4"/>
  <c r="G148" i="4" s="1"/>
  <c r="J148" i="4" s="1"/>
  <c r="F127" i="4"/>
  <c r="G127" i="4" s="1"/>
  <c r="J127" i="4" s="1"/>
  <c r="F128" i="4"/>
  <c r="G128" i="4" s="1"/>
  <c r="J128" i="4" s="1"/>
  <c r="F129" i="4"/>
  <c r="G129" i="4" s="1"/>
  <c r="J129" i="4" s="1"/>
  <c r="F130" i="4"/>
  <c r="G130" i="4" s="1"/>
  <c r="J130" i="4" s="1"/>
  <c r="F131" i="4"/>
  <c r="G131" i="4" s="1"/>
  <c r="J131" i="4" s="1"/>
  <c r="F132" i="4"/>
  <c r="G132" i="4" s="1"/>
  <c r="J132" i="4" s="1"/>
  <c r="F133" i="4"/>
  <c r="G133" i="4" s="1"/>
  <c r="J133" i="4" s="1"/>
  <c r="D365" i="4"/>
  <c r="C392" i="4"/>
  <c r="D391" i="4"/>
  <c r="C391" i="4"/>
  <c r="D394" i="4"/>
  <c r="J394" i="4" s="1"/>
  <c r="N49" i="1" s="1"/>
  <c r="D393" i="4"/>
  <c r="J393" i="4" s="1"/>
  <c r="N48" i="1" s="1"/>
  <c r="D392" i="4"/>
  <c r="J392" i="4" s="1"/>
  <c r="N47" i="1" s="1"/>
  <c r="D390" i="4"/>
  <c r="J390" i="4" s="1"/>
  <c r="N45" i="1" s="1"/>
  <c r="E384" i="4"/>
  <c r="J384" i="4" s="1"/>
  <c r="G279" i="4"/>
  <c r="J279" i="4" s="1"/>
  <c r="G278" i="4"/>
  <c r="J278" i="4" s="1"/>
  <c r="J391" i="4"/>
  <c r="D395" i="4"/>
  <c r="J395" i="4" s="1"/>
  <c r="N50" i="1" s="1"/>
  <c r="D396" i="4"/>
  <c r="J51" i="1" s="1"/>
  <c r="D397" i="4"/>
  <c r="J397" i="4" s="1"/>
  <c r="N52" i="1" s="1"/>
  <c r="D398" i="4"/>
  <c r="J398" i="4" s="1"/>
  <c r="N53" i="1" s="1"/>
  <c r="E378" i="4"/>
  <c r="E379" i="4"/>
  <c r="E380" i="4"/>
  <c r="J380" i="4" s="1"/>
  <c r="E381" i="4"/>
  <c r="J381" i="4" s="1"/>
  <c r="E382" i="4"/>
  <c r="J382" i="4" s="1"/>
  <c r="E383" i="4"/>
  <c r="J383" i="4" s="1"/>
  <c r="E385" i="4"/>
  <c r="J385" i="4" s="1"/>
  <c r="E386" i="4"/>
  <c r="J386" i="4" s="1"/>
  <c r="F95" i="4"/>
  <c r="G95" i="4" s="1"/>
  <c r="J95" i="4" s="1"/>
  <c r="F96" i="4"/>
  <c r="G96" i="4" s="1"/>
  <c r="J96" i="4" s="1"/>
  <c r="F97" i="4"/>
  <c r="G97" i="4" s="1"/>
  <c r="J97" i="4" s="1"/>
  <c r="F98" i="4"/>
  <c r="G98" i="4" s="1"/>
  <c r="J98" i="4" s="1"/>
  <c r="F99" i="4"/>
  <c r="G99" i="4" s="1"/>
  <c r="J99" i="4" s="1"/>
  <c r="F100" i="4"/>
  <c r="G100" i="4" s="1"/>
  <c r="J100" i="4" s="1"/>
  <c r="F101" i="4"/>
  <c r="G101" i="4" s="1"/>
  <c r="J101" i="4" s="1"/>
  <c r="F102" i="4"/>
  <c r="G102" i="4" s="1"/>
  <c r="J102" i="4" s="1"/>
  <c r="F103" i="4"/>
  <c r="G103" i="4" s="1"/>
  <c r="J103" i="4" s="1"/>
  <c r="F104" i="4"/>
  <c r="G104" i="4" s="1"/>
  <c r="J104" i="4" s="1"/>
  <c r="F105" i="4"/>
  <c r="G105" i="4" s="1"/>
  <c r="J105" i="4" s="1"/>
  <c r="F106" i="4"/>
  <c r="G106" i="4" s="1"/>
  <c r="J106" i="4" s="1"/>
  <c r="F107" i="4"/>
  <c r="G107" i="4" s="1"/>
  <c r="J107" i="4" s="1"/>
  <c r="F108" i="4"/>
  <c r="G108" i="4" s="1"/>
  <c r="J108" i="4" s="1"/>
  <c r="F109" i="4"/>
  <c r="G109" i="4" s="1"/>
  <c r="J109" i="4" s="1"/>
  <c r="F110" i="4"/>
  <c r="G110" i="4" s="1"/>
  <c r="J110" i="4" s="1"/>
  <c r="F111" i="4"/>
  <c r="G111" i="4" s="1"/>
  <c r="J111" i="4" s="1"/>
  <c r="F112" i="4"/>
  <c r="G112" i="4" s="1"/>
  <c r="J112" i="4" s="1"/>
  <c r="F113" i="4"/>
  <c r="G113" i="4" s="1"/>
  <c r="J113" i="4" s="1"/>
  <c r="F114" i="4"/>
  <c r="G114" i="4" s="1"/>
  <c r="J114" i="4" s="1"/>
  <c r="F115" i="4"/>
  <c r="G115" i="4" s="1"/>
  <c r="J115" i="4" s="1"/>
  <c r="F137" i="4"/>
  <c r="G137" i="4" s="1"/>
  <c r="J137" i="4" s="1"/>
  <c r="F149" i="4"/>
  <c r="G149" i="4" s="1"/>
  <c r="J149" i="4" s="1"/>
  <c r="F151" i="4"/>
  <c r="G151" i="4" s="1"/>
  <c r="J151" i="4" s="1"/>
  <c r="F152" i="4"/>
  <c r="G152" i="4" s="1"/>
  <c r="J152" i="4" s="1"/>
  <c r="F153" i="4"/>
  <c r="G153" i="4" s="1"/>
  <c r="J153" i="4" s="1"/>
  <c r="F154" i="4"/>
  <c r="G154" i="4" s="1"/>
  <c r="J154" i="4" s="1"/>
  <c r="F155" i="4"/>
  <c r="G155" i="4" s="1"/>
  <c r="J155" i="4" s="1"/>
  <c r="F156" i="4"/>
  <c r="G156" i="4" s="1"/>
  <c r="J156" i="4" s="1"/>
  <c r="F157" i="4"/>
  <c r="G157" i="4" s="1"/>
  <c r="J157" i="4" s="1"/>
  <c r="F158" i="4"/>
  <c r="G158" i="4" s="1"/>
  <c r="J158" i="4" s="1"/>
  <c r="F159" i="4"/>
  <c r="G159" i="4" s="1"/>
  <c r="J159" i="4" s="1"/>
  <c r="F160" i="4"/>
  <c r="G160" i="4" s="1"/>
  <c r="J160" i="4" s="1"/>
  <c r="F161" i="4"/>
  <c r="G161" i="4" s="1"/>
  <c r="J161" i="4" s="1"/>
  <c r="F164" i="4"/>
  <c r="G164" i="4" s="1"/>
  <c r="J164" i="4" s="1"/>
  <c r="F165" i="4"/>
  <c r="G165" i="4" s="1"/>
  <c r="J165" i="4" s="1"/>
  <c r="J166" i="4"/>
  <c r="F167" i="4"/>
  <c r="G167" i="4" s="1"/>
  <c r="J167" i="4" s="1"/>
  <c r="F168" i="4"/>
  <c r="G168" i="4" s="1"/>
  <c r="J168" i="4" s="1"/>
  <c r="F169" i="4"/>
  <c r="G169" i="4" s="1"/>
  <c r="J169" i="4" s="1"/>
  <c r="F170" i="4"/>
  <c r="G170" i="4" s="1"/>
  <c r="J170" i="4" s="1"/>
  <c r="F171" i="4"/>
  <c r="G171" i="4" s="1"/>
  <c r="J171" i="4" s="1"/>
  <c r="F172" i="4"/>
  <c r="G172" i="4" s="1"/>
  <c r="J172" i="4" s="1"/>
  <c r="F214" i="4"/>
  <c r="G214" i="4" s="1"/>
  <c r="J214" i="4" s="1"/>
  <c r="F215" i="4"/>
  <c r="G215" i="4" s="1"/>
  <c r="J215" i="4" s="1"/>
  <c r="F216" i="4"/>
  <c r="G216" i="4" s="1"/>
  <c r="J216" i="4" s="1"/>
  <c r="F217" i="4"/>
  <c r="G217" i="4" s="1"/>
  <c r="J217" i="4" s="1"/>
  <c r="F218" i="4"/>
  <c r="G218" i="4" s="1"/>
  <c r="J218" i="4" s="1"/>
  <c r="F219" i="4"/>
  <c r="G219" i="4" s="1"/>
  <c r="J219" i="4" s="1"/>
  <c r="F220" i="4"/>
  <c r="G220" i="4" s="1"/>
  <c r="J220" i="4" s="1"/>
  <c r="F221" i="4"/>
  <c r="G221" i="4" s="1"/>
  <c r="J221" i="4" s="1"/>
  <c r="F222" i="4"/>
  <c r="G222" i="4" s="1"/>
  <c r="J222" i="4" s="1"/>
  <c r="F223" i="4"/>
  <c r="G223" i="4" s="1"/>
  <c r="J223" i="4" s="1"/>
  <c r="F224" i="4"/>
  <c r="G224" i="4" s="1"/>
  <c r="J224" i="4" s="1"/>
  <c r="F225" i="4"/>
  <c r="G225" i="4" s="1"/>
  <c r="J225" i="4" s="1"/>
  <c r="F226" i="4"/>
  <c r="G226" i="4" s="1"/>
  <c r="J226" i="4" s="1"/>
  <c r="F227" i="4"/>
  <c r="G227" i="4" s="1"/>
  <c r="J227" i="4" s="1"/>
  <c r="F228" i="4"/>
  <c r="G228" i="4" s="1"/>
  <c r="J228" i="4" s="1"/>
  <c r="F229" i="4"/>
  <c r="G229" i="4" s="1"/>
  <c r="J229" i="4" s="1"/>
  <c r="F230" i="4"/>
  <c r="G230" i="4" s="1"/>
  <c r="J230" i="4" s="1"/>
  <c r="F231" i="4"/>
  <c r="G231" i="4" s="1"/>
  <c r="J231" i="4" s="1"/>
  <c r="F232" i="4"/>
  <c r="G232" i="4" s="1"/>
  <c r="J232" i="4" s="1"/>
  <c r="F233" i="4"/>
  <c r="G233" i="4" s="1"/>
  <c r="J233" i="4" s="1"/>
  <c r="F234" i="4"/>
  <c r="G234" i="4" s="1"/>
  <c r="J234" i="4" s="1"/>
  <c r="F235" i="4"/>
  <c r="G235" i="4" s="1"/>
  <c r="J235" i="4" s="1"/>
  <c r="F236" i="4"/>
  <c r="G236" i="4" s="1"/>
  <c r="J236" i="4" s="1"/>
  <c r="F237" i="4"/>
  <c r="G237" i="4" s="1"/>
  <c r="J237" i="4" s="1"/>
  <c r="F239" i="4"/>
  <c r="G239" i="4" s="1"/>
  <c r="J239" i="4" s="1"/>
  <c r="F240" i="4"/>
  <c r="G240" i="4" s="1"/>
  <c r="J240" i="4" s="1"/>
  <c r="F241" i="4"/>
  <c r="G241" i="4" s="1"/>
  <c r="J241" i="4" s="1"/>
  <c r="F242" i="4"/>
  <c r="G242" i="4" s="1"/>
  <c r="J242" i="4" s="1"/>
  <c r="F244" i="4"/>
  <c r="G244" i="4" s="1"/>
  <c r="J244" i="4" s="1"/>
  <c r="F245" i="4"/>
  <c r="G245" i="4" s="1"/>
  <c r="J245" i="4" s="1"/>
  <c r="F246" i="4"/>
  <c r="G246" i="4" s="1"/>
  <c r="J246" i="4" s="1"/>
  <c r="F247" i="4"/>
  <c r="G247" i="4" s="1"/>
  <c r="J247" i="4" s="1"/>
  <c r="F249" i="4"/>
  <c r="G249" i="4" s="1"/>
  <c r="J249" i="4" s="1"/>
  <c r="G250" i="4"/>
  <c r="J250" i="4" s="1"/>
  <c r="G251" i="4"/>
  <c r="J251" i="4" s="1"/>
  <c r="G252" i="4"/>
  <c r="J252" i="4" s="1"/>
  <c r="G257" i="4"/>
  <c r="J257" i="4" s="1"/>
  <c r="G258" i="4"/>
  <c r="J258" i="4" s="1"/>
  <c r="G259" i="4"/>
  <c r="J259" i="4" s="1"/>
  <c r="G260" i="4"/>
  <c r="J260" i="4" s="1"/>
  <c r="G261" i="4"/>
  <c r="J261" i="4" s="1"/>
  <c r="G262" i="4"/>
  <c r="J262" i="4" s="1"/>
  <c r="G264" i="4"/>
  <c r="J264" i="4" s="1"/>
  <c r="G265" i="4"/>
  <c r="J265" i="4" s="1"/>
  <c r="G268" i="4"/>
  <c r="J268" i="4" s="1"/>
  <c r="G269" i="4"/>
  <c r="J269" i="4" s="1"/>
  <c r="G271" i="4"/>
  <c r="J271" i="4" s="1"/>
  <c r="G272" i="4"/>
  <c r="J272" i="4" s="1"/>
  <c r="G276" i="4"/>
  <c r="J276" i="4" s="1"/>
  <c r="G277" i="4"/>
  <c r="J277" i="4" s="1"/>
  <c r="G280" i="4"/>
  <c r="J280" i="4" s="1"/>
  <c r="G281" i="4"/>
  <c r="J281" i="4" s="1"/>
  <c r="E292" i="4"/>
  <c r="J292" i="4" s="1"/>
  <c r="E293" i="4"/>
  <c r="J293" i="4" s="1"/>
  <c r="N121" i="1" s="1"/>
  <c r="E294" i="4"/>
  <c r="F294" i="4" s="1"/>
  <c r="J294" i="4" s="1"/>
  <c r="N122" i="1" s="1"/>
  <c r="E295" i="4"/>
  <c r="F295" i="4" s="1"/>
  <c r="J295" i="4" s="1"/>
  <c r="N123" i="1" s="1"/>
  <c r="E296" i="4"/>
  <c r="F296" i="4" s="1"/>
  <c r="J296" i="4" s="1"/>
  <c r="N124" i="1" s="1"/>
  <c r="I338" i="4"/>
  <c r="J338" i="4" s="1"/>
  <c r="I339" i="4"/>
  <c r="J339" i="4" s="1"/>
  <c r="I340" i="4"/>
  <c r="J340" i="4" s="1"/>
  <c r="I341" i="4"/>
  <c r="J341" i="4" s="1"/>
  <c r="I342" i="4"/>
  <c r="J342" i="4" s="1"/>
  <c r="I343" i="4"/>
  <c r="J343" i="4" s="1"/>
  <c r="I344" i="4"/>
  <c r="J344" i="4" s="1"/>
  <c r="I345" i="4"/>
  <c r="J345" i="4" s="1"/>
  <c r="I346" i="4"/>
  <c r="J346" i="4" s="1"/>
  <c r="I347" i="4"/>
  <c r="J347" i="4" s="1"/>
  <c r="I348" i="4"/>
  <c r="J348" i="4" s="1"/>
  <c r="I349" i="4"/>
  <c r="J349" i="4" s="1"/>
  <c r="I350" i="4"/>
  <c r="J350" i="4" s="1"/>
  <c r="I351" i="4"/>
  <c r="J351" i="4" s="1"/>
  <c r="I352" i="4"/>
  <c r="J352" i="4" s="1"/>
  <c r="I353" i="4"/>
  <c r="J353" i="4" s="1"/>
  <c r="I354" i="4"/>
  <c r="J354" i="4" s="1"/>
  <c r="I355" i="4"/>
  <c r="J355" i="4" s="1"/>
  <c r="I356" i="4"/>
  <c r="J356" i="4"/>
  <c r="I357" i="4"/>
  <c r="J357" i="4" s="1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C357" i="4"/>
  <c r="C350" i="4"/>
  <c r="C351" i="4"/>
  <c r="C352" i="4"/>
  <c r="C353" i="4"/>
  <c r="C354" i="4"/>
  <c r="C355" i="4"/>
  <c r="C356" i="4"/>
  <c r="C339" i="4"/>
  <c r="C340" i="4"/>
  <c r="C341" i="4"/>
  <c r="C342" i="4"/>
  <c r="C343" i="4"/>
  <c r="C344" i="4"/>
  <c r="C345" i="4"/>
  <c r="C346" i="4"/>
  <c r="C347" i="4"/>
  <c r="C348" i="4"/>
  <c r="C349" i="4"/>
  <c r="C338" i="4"/>
  <c r="G273" i="4"/>
  <c r="I359" i="4"/>
  <c r="J359" i="4" s="1"/>
  <c r="I358" i="4"/>
  <c r="J358" i="4" s="1"/>
  <c r="B357" i="4"/>
  <c r="B356" i="4"/>
  <c r="B355" i="4"/>
  <c r="B354" i="4"/>
  <c r="B353" i="4"/>
  <c r="B352" i="4"/>
  <c r="B351" i="4"/>
  <c r="B350" i="4"/>
  <c r="B349" i="4"/>
  <c r="B348" i="4"/>
  <c r="B347" i="4"/>
  <c r="B346" i="4"/>
  <c r="C4" i="4"/>
  <c r="L15" i="1" s="1"/>
  <c r="C5" i="4"/>
  <c r="M16" i="1" s="1"/>
  <c r="C393" i="4"/>
  <c r="C48" i="1" s="1"/>
  <c r="C394" i="4"/>
  <c r="C49" i="1" s="1"/>
  <c r="C395" i="4"/>
  <c r="C50" i="1" s="1"/>
  <c r="C396" i="4"/>
  <c r="C51" i="1" s="1"/>
  <c r="C397" i="4"/>
  <c r="C52" i="1" s="1"/>
  <c r="C398" i="4"/>
  <c r="C53" i="1" s="1"/>
  <c r="C390" i="4"/>
  <c r="C45" i="1" s="1"/>
  <c r="F61" i="4"/>
  <c r="G61" i="4" s="1"/>
  <c r="J61" i="4" s="1"/>
  <c r="F33" i="4"/>
  <c r="G33" i="4" s="1"/>
  <c r="J33" i="4" s="1"/>
  <c r="B339" i="4"/>
  <c r="B340" i="4"/>
  <c r="B341" i="4"/>
  <c r="B342" i="4"/>
  <c r="B343" i="4"/>
  <c r="B344" i="4"/>
  <c r="B345" i="4"/>
  <c r="B338" i="4"/>
  <c r="E300" i="4"/>
  <c r="F300" i="4" s="1"/>
  <c r="J300" i="4" s="1"/>
  <c r="D366" i="4"/>
  <c r="D367" i="4"/>
  <c r="J88" i="1" s="1"/>
  <c r="N88" i="1" s="1"/>
  <c r="D368" i="4"/>
  <c r="D369" i="4"/>
  <c r="J369" i="4" s="1"/>
  <c r="J370" i="4" s="1"/>
  <c r="E372" i="4"/>
  <c r="J372" i="4"/>
  <c r="J94" i="1" s="1"/>
  <c r="N94" i="1" s="1"/>
  <c r="E373" i="4"/>
  <c r="J373" i="4" s="1"/>
  <c r="J95" i="1" s="1"/>
  <c r="N95" i="1" s="1"/>
  <c r="E374" i="4"/>
  <c r="J374" i="4" s="1"/>
  <c r="N54" i="1"/>
  <c r="N55" i="1"/>
  <c r="N56" i="1"/>
  <c r="N57" i="1"/>
  <c r="J58" i="1"/>
  <c r="E175" i="4"/>
  <c r="F175" i="4" s="1"/>
  <c r="H175" i="4" s="1"/>
  <c r="J175" i="4" s="1"/>
  <c r="F126" i="4"/>
  <c r="G126" i="4" s="1"/>
  <c r="J126" i="4" s="1"/>
  <c r="F283" i="4"/>
  <c r="G283" i="4" s="1"/>
  <c r="J283" i="4" s="1"/>
  <c r="F284" i="4"/>
  <c r="G284" i="4" s="1"/>
  <c r="J284" i="4" s="1"/>
  <c r="F285" i="4"/>
  <c r="G285" i="4" s="1"/>
  <c r="J285" i="4" s="1"/>
  <c r="F286" i="4"/>
  <c r="G286" i="4" s="1"/>
  <c r="J286" i="4" s="1"/>
  <c r="F287" i="4"/>
  <c r="G287" i="4" s="1"/>
  <c r="J287" i="4" s="1"/>
  <c r="F288" i="4"/>
  <c r="G288" i="4" s="1"/>
  <c r="J288" i="4" s="1"/>
  <c r="F119" i="4"/>
  <c r="G119" i="4" s="1"/>
  <c r="J119" i="4" s="1"/>
  <c r="F123" i="4"/>
  <c r="G123" i="4" s="1"/>
  <c r="J123" i="4" s="1"/>
  <c r="F83" i="4"/>
  <c r="G83" i="4" s="1"/>
  <c r="J83" i="4" s="1"/>
  <c r="F84" i="4"/>
  <c r="G84" i="4" s="1"/>
  <c r="J84" i="4" s="1"/>
  <c r="F85" i="4"/>
  <c r="G85" i="4" s="1"/>
  <c r="J85" i="4" s="1"/>
  <c r="F86" i="4"/>
  <c r="G86" i="4" s="1"/>
  <c r="J86" i="4" s="1"/>
  <c r="F87" i="4"/>
  <c r="G87" i="4" s="1"/>
  <c r="J87" i="4" s="1"/>
  <c r="F88" i="4"/>
  <c r="G88" i="4" s="1"/>
  <c r="J88" i="4" s="1"/>
  <c r="F89" i="4"/>
  <c r="G89" i="4" s="1"/>
  <c r="J89" i="4" s="1"/>
  <c r="F91" i="4"/>
  <c r="G91" i="4" s="1"/>
  <c r="J91" i="4" s="1"/>
  <c r="F92" i="4"/>
  <c r="G92" i="4" s="1"/>
  <c r="J92" i="4" s="1"/>
  <c r="F93" i="4"/>
  <c r="G93" i="4" s="1"/>
  <c r="J93" i="4" s="1"/>
  <c r="L14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23" i="1"/>
  <c r="C121" i="1"/>
  <c r="C122" i="1"/>
  <c r="C120" i="1"/>
  <c r="N99" i="1"/>
  <c r="C97" i="1"/>
  <c r="C96" i="1"/>
  <c r="C99" i="1"/>
  <c r="C95" i="1"/>
  <c r="C98" i="1"/>
  <c r="C94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45" i="1"/>
  <c r="M8" i="1"/>
  <c r="C55" i="1"/>
  <c r="J55" i="1"/>
  <c r="N129" i="1"/>
  <c r="J98" i="1"/>
  <c r="N98" i="1" s="1"/>
  <c r="N131" i="1"/>
  <c r="N130" i="1"/>
  <c r="N128" i="1"/>
  <c r="N127" i="1"/>
  <c r="N126" i="1"/>
  <c r="N125" i="1"/>
  <c r="J97" i="1"/>
  <c r="N97" i="1"/>
  <c r="N132" i="1"/>
  <c r="N133" i="1"/>
  <c r="N136" i="1"/>
  <c r="N137" i="1"/>
  <c r="F74" i="4"/>
  <c r="G74" i="4" s="1"/>
  <c r="J74" i="4" s="1"/>
  <c r="J86" i="1"/>
  <c r="N86" i="1" s="1"/>
  <c r="J87" i="1"/>
  <c r="N87" i="1" s="1"/>
  <c r="J85" i="1"/>
  <c r="N85" i="1" s="1"/>
  <c r="C365" i="4"/>
  <c r="C366" i="4"/>
  <c r="C367" i="4"/>
  <c r="C368" i="4"/>
  <c r="C369" i="4"/>
  <c r="C364" i="4"/>
  <c r="C56" i="1"/>
  <c r="C58" i="1"/>
  <c r="C61" i="1"/>
  <c r="C57" i="1"/>
  <c r="C60" i="1"/>
  <c r="C47" i="1"/>
  <c r="C63" i="1"/>
  <c r="C59" i="1"/>
  <c r="C54" i="1"/>
  <c r="C46" i="1"/>
  <c r="C62" i="1"/>
  <c r="N62" i="1"/>
  <c r="J49" i="1"/>
  <c r="J59" i="1"/>
  <c r="J48" i="1"/>
  <c r="J56" i="1"/>
  <c r="J46" i="1"/>
  <c r="J61" i="1"/>
  <c r="J57" i="1"/>
  <c r="J60" i="1"/>
  <c r="N46" i="1"/>
  <c r="N60" i="1"/>
  <c r="N61" i="1"/>
  <c r="N59" i="1"/>
  <c r="G270" i="4"/>
  <c r="G254" i="4"/>
  <c r="F90" i="4"/>
  <c r="G90" i="4" s="1"/>
  <c r="F82" i="4"/>
  <c r="G82" i="4" s="1"/>
  <c r="J82" i="4" s="1"/>
  <c r="F81" i="4"/>
  <c r="G81" i="4" s="1"/>
  <c r="J81" i="4" s="1"/>
  <c r="F80" i="4"/>
  <c r="G80" i="4" s="1"/>
  <c r="J80" i="4" s="1"/>
  <c r="F78" i="4"/>
  <c r="G78" i="4" s="1"/>
  <c r="J78" i="4" s="1"/>
  <c r="F77" i="4"/>
  <c r="G77" i="4" s="1"/>
  <c r="J77" i="4" s="1"/>
  <c r="F76" i="4"/>
  <c r="G76" i="4" s="1"/>
  <c r="J76" i="4" s="1"/>
  <c r="F75" i="4"/>
  <c r="G75" i="4" s="1"/>
  <c r="J75" i="4" s="1"/>
  <c r="F73" i="4"/>
  <c r="G73" i="4" s="1"/>
  <c r="J73" i="4" s="1"/>
  <c r="F72" i="4"/>
  <c r="G72" i="4" s="1"/>
  <c r="J72" i="4" s="1"/>
  <c r="F71" i="4"/>
  <c r="G71" i="4" s="1"/>
  <c r="J71" i="4" s="1"/>
  <c r="F70" i="4"/>
  <c r="G70" i="4" s="1"/>
  <c r="J70" i="4" s="1"/>
  <c r="F69" i="4"/>
  <c r="G69" i="4" s="1"/>
  <c r="J69" i="4" s="1"/>
  <c r="F68" i="4"/>
  <c r="G68" i="4" s="1"/>
  <c r="J68" i="4" s="1"/>
  <c r="F67" i="4"/>
  <c r="G67" i="4" s="1"/>
  <c r="J67" i="4" s="1"/>
  <c r="F66" i="4"/>
  <c r="G66" i="4" s="1"/>
  <c r="J66" i="4" s="1"/>
  <c r="F65" i="4"/>
  <c r="G65" i="4" s="1"/>
  <c r="J65" i="4" s="1"/>
  <c r="F63" i="4"/>
  <c r="G63" i="4" s="1"/>
  <c r="J63" i="4" s="1"/>
  <c r="F62" i="4"/>
  <c r="G62" i="4" s="1"/>
  <c r="J62" i="4" s="1"/>
  <c r="F60" i="4"/>
  <c r="G60" i="4" s="1"/>
  <c r="J60" i="4" s="1"/>
  <c r="F59" i="4"/>
  <c r="G59" i="4" s="1"/>
  <c r="J59" i="4" s="1"/>
  <c r="F58" i="4"/>
  <c r="G58" i="4" s="1"/>
  <c r="J58" i="4" s="1"/>
  <c r="F57" i="4"/>
  <c r="G57" i="4" s="1"/>
  <c r="J57" i="4" s="1"/>
  <c r="F56" i="4"/>
  <c r="G56" i="4" s="1"/>
  <c r="J56" i="4" s="1"/>
  <c r="F55" i="4"/>
  <c r="G55" i="4" s="1"/>
  <c r="J55" i="4" s="1"/>
  <c r="F54" i="4"/>
  <c r="G54" i="4" s="1"/>
  <c r="J54" i="4" s="1"/>
  <c r="F53" i="4"/>
  <c r="G53" i="4" s="1"/>
  <c r="J53" i="4" s="1"/>
  <c r="F52" i="4"/>
  <c r="G52" i="4" s="1"/>
  <c r="J52" i="4" s="1"/>
  <c r="F51" i="4"/>
  <c r="G51" i="4" s="1"/>
  <c r="J51" i="4" s="1"/>
  <c r="F50" i="4"/>
  <c r="G50" i="4" s="1"/>
  <c r="J50" i="4" s="1"/>
  <c r="F49" i="4"/>
  <c r="G49" i="4" s="1"/>
  <c r="J49" i="4" s="1"/>
  <c r="F48" i="4"/>
  <c r="G48" i="4" s="1"/>
  <c r="J48" i="4" s="1"/>
  <c r="F46" i="4"/>
  <c r="G46" i="4" s="1"/>
  <c r="J46" i="4" s="1"/>
  <c r="F45" i="4"/>
  <c r="G45" i="4" s="1"/>
  <c r="J45" i="4" s="1"/>
  <c r="F44" i="4"/>
  <c r="G44" i="4" s="1"/>
  <c r="J44" i="4" s="1"/>
  <c r="F43" i="4"/>
  <c r="G43" i="4" s="1"/>
  <c r="J43" i="4" s="1"/>
  <c r="F42" i="4"/>
  <c r="G42" i="4" s="1"/>
  <c r="J42" i="4" s="1"/>
  <c r="F41" i="4"/>
  <c r="G41" i="4" s="1"/>
  <c r="J41" i="4" s="1"/>
  <c r="F40" i="4"/>
  <c r="G40" i="4" s="1"/>
  <c r="J40" i="4" s="1"/>
  <c r="F39" i="4"/>
  <c r="G39" i="4" s="1"/>
  <c r="J39" i="4" s="1"/>
  <c r="F38" i="4"/>
  <c r="G38" i="4" s="1"/>
  <c r="J38" i="4" s="1"/>
  <c r="F37" i="4"/>
  <c r="G37" i="4" s="1"/>
  <c r="J37" i="4" s="1"/>
  <c r="F36" i="4"/>
  <c r="G36" i="4" s="1"/>
  <c r="J36" i="4" s="1"/>
  <c r="F35" i="4"/>
  <c r="G35" i="4" s="1"/>
  <c r="J35" i="4" s="1"/>
  <c r="F34" i="4"/>
  <c r="G34" i="4" s="1"/>
  <c r="J34" i="4" s="1"/>
  <c r="F32" i="4"/>
  <c r="G32" i="4" s="1"/>
  <c r="J32" i="4" s="1"/>
  <c r="F31" i="4"/>
  <c r="G31" i="4" s="1"/>
  <c r="J31" i="4" s="1"/>
  <c r="F30" i="4"/>
  <c r="G30" i="4" s="1"/>
  <c r="J30" i="4" s="1"/>
  <c r="F29" i="4"/>
  <c r="G29" i="4" s="1"/>
  <c r="J29" i="4" s="1"/>
  <c r="F28" i="4"/>
  <c r="G28" i="4" s="1"/>
  <c r="J28" i="4" s="1"/>
  <c r="F27" i="4"/>
  <c r="G27" i="4" s="1"/>
  <c r="J27" i="4" s="1"/>
  <c r="F26" i="4"/>
  <c r="G26" i="4" s="1"/>
  <c r="J26" i="4" s="1"/>
  <c r="F25" i="4"/>
  <c r="G25" i="4" s="1"/>
  <c r="J25" i="4" s="1"/>
  <c r="F24" i="4"/>
  <c r="G24" i="4" s="1"/>
  <c r="J24" i="4" s="1"/>
  <c r="F23" i="4"/>
  <c r="G23" i="4" s="1"/>
  <c r="J23" i="4" s="1"/>
  <c r="F22" i="4"/>
  <c r="G22" i="4" s="1"/>
  <c r="J22" i="4" s="1"/>
  <c r="F21" i="4"/>
  <c r="G21" i="4" s="1"/>
  <c r="J21" i="4" s="1"/>
  <c r="F20" i="4"/>
  <c r="G20" i="4" s="1"/>
  <c r="J20" i="4" s="1"/>
  <c r="F19" i="4"/>
  <c r="G19" i="4" s="1"/>
  <c r="J19" i="4" s="1"/>
  <c r="F18" i="4"/>
  <c r="G18" i="4" s="1"/>
  <c r="J18" i="4" s="1"/>
  <c r="F17" i="4"/>
  <c r="G17" i="4" s="1"/>
  <c r="J17" i="4" s="1"/>
  <c r="F16" i="4"/>
  <c r="G16" i="4" s="1"/>
  <c r="J16" i="4" s="1"/>
  <c r="F15" i="4"/>
  <c r="G15" i="4" s="1"/>
  <c r="J15" i="4" s="1"/>
  <c r="F14" i="4"/>
  <c r="G14" i="4" s="1"/>
  <c r="J14" i="4" s="1"/>
  <c r="F13" i="4"/>
  <c r="G13" i="4" s="1"/>
  <c r="J13" i="4" s="1"/>
  <c r="J146" i="1"/>
  <c r="N116" i="1"/>
  <c r="N115" i="1"/>
  <c r="N108" i="1"/>
  <c r="N107" i="1"/>
  <c r="N106" i="1"/>
  <c r="N105" i="1"/>
  <c r="N104" i="1"/>
  <c r="N103" i="1"/>
  <c r="N102" i="1"/>
  <c r="N91" i="1"/>
  <c r="N90" i="1"/>
  <c r="N89" i="1"/>
  <c r="D18" i="1"/>
  <c r="M9" i="1"/>
  <c r="J54" i="1"/>
  <c r="J53" i="1"/>
  <c r="J47" i="1"/>
  <c r="N58" i="1"/>
  <c r="J50" i="1" l="1"/>
  <c r="I360" i="4"/>
  <c r="J45" i="1"/>
  <c r="J52" i="1"/>
  <c r="J96" i="1"/>
  <c r="N96" i="1" s="1"/>
  <c r="J375" i="4"/>
  <c r="N100" i="1" s="1"/>
  <c r="J312" i="4"/>
  <c r="J335" i="4"/>
  <c r="N109" i="1" s="1"/>
  <c r="J387" i="4"/>
  <c r="N82" i="1" s="1"/>
  <c r="J360" i="4"/>
  <c r="J361" i="4" s="1"/>
  <c r="N113" i="1" s="1"/>
  <c r="J297" i="4"/>
  <c r="N138" i="1" s="1"/>
  <c r="N120" i="1"/>
  <c r="N92" i="1"/>
  <c r="J396" i="4"/>
  <c r="N51" i="1" s="1"/>
  <c r="J210" i="4"/>
  <c r="J134" i="4"/>
  <c r="N27" i="1" s="1"/>
  <c r="J173" i="4"/>
  <c r="J116" i="4"/>
  <c r="N25" i="1" s="1"/>
  <c r="J124" i="4"/>
  <c r="N26" i="1" s="1"/>
  <c r="J289" i="4"/>
  <c r="N140" i="1" l="1"/>
  <c r="N139" i="1"/>
  <c r="N76" i="1"/>
  <c r="J399" i="4"/>
  <c r="N64" i="1" s="1"/>
  <c r="N74" i="1"/>
  <c r="N66" i="1"/>
  <c r="J400" i="4"/>
  <c r="J403" i="4" s="1"/>
  <c r="N33" i="1"/>
  <c r="N35" i="1"/>
  <c r="N43" i="1"/>
  <c r="J401" i="4" l="1"/>
  <c r="J402" i="4" s="1"/>
  <c r="J404" i="4" s="1"/>
  <c r="N83" i="1"/>
  <c r="N141" i="1" s="1"/>
  <c r="N142" i="1" s="1"/>
</calcChain>
</file>

<file path=xl/sharedStrings.xml><?xml version="1.0" encoding="utf-8"?>
<sst xmlns="http://schemas.openxmlformats.org/spreadsheetml/2006/main" count="6427" uniqueCount="4616">
  <si>
    <t xml:space="preserve">INVOICE #: </t>
  </si>
  <si>
    <t xml:space="preserve"> </t>
  </si>
  <si>
    <t xml:space="preserve">INVOICE DATE: </t>
  </si>
  <si>
    <t>PROJECT FORUM:</t>
  </si>
  <si>
    <t xml:space="preserve">CUSTOMER:          </t>
  </si>
  <si>
    <t>SITE LOCATION</t>
  </si>
  <si>
    <t>7 ELEVEN INC</t>
  </si>
  <si>
    <t>STORE#</t>
  </si>
  <si>
    <t>PO BOX 711</t>
  </si>
  <si>
    <t>ADDRESS</t>
  </si>
  <si>
    <t>DALLAS, TX  75221</t>
  </si>
  <si>
    <t>CITY, STATE, ZIP</t>
  </si>
  <si>
    <t>CONSTRUCTION MANAGER</t>
  </si>
  <si>
    <t>ELECTRICAL SUPPLIES AND MATERIALS</t>
  </si>
  <si>
    <t>COST</t>
  </si>
  <si>
    <t>UNIT</t>
  </si>
  <si>
    <t>SHIP</t>
  </si>
  <si>
    <t>SUBTOTAL</t>
  </si>
  <si>
    <t>ELECTRICAL</t>
  </si>
  <si>
    <t>ELECTRICAL TOTAL:</t>
  </si>
  <si>
    <t xml:space="preserve">HARD PIPING - PLUMBING SUPPLIES </t>
  </si>
  <si>
    <t>FREIGHT</t>
  </si>
  <si>
    <t>PIPING</t>
  </si>
  <si>
    <t xml:space="preserve">HARD PIPING TOTAL </t>
  </si>
  <si>
    <t>SOURCE / PETRO SUPPLY - PARTS</t>
  </si>
  <si>
    <t>SOURCE/PETRO</t>
  </si>
  <si>
    <t>SOURCE / PETRO TOTAL:</t>
  </si>
  <si>
    <t>RPS MISC RECEIPTS, DISPOSABLES, ETC.</t>
  </si>
  <si>
    <t>DATE</t>
  </si>
  <si>
    <t xml:space="preserve">VENDOR </t>
  </si>
  <si>
    <t>AMOUNT</t>
  </si>
  <si>
    <t>TOTAL MISC</t>
  </si>
  <si>
    <t>TOTAL MISC RECEIPTS AND DISPOSABLES:</t>
  </si>
  <si>
    <t>TOTAL PARTS AND MATERIALS - TAXABLE:</t>
  </si>
  <si>
    <t>EQUIPMENT USE AND RENTAL FEE</t>
  </si>
  <si>
    <t>HOURS</t>
  </si>
  <si>
    <t>EQUIP TOTAL</t>
  </si>
  <si>
    <t>RENTAL FEE - RECEIPTS</t>
  </si>
  <si>
    <t>TOTAL EQUIPMENT AND RENTAL FEES</t>
  </si>
  <si>
    <t>ONSITE LABOR - PER UNIT PRICING</t>
  </si>
  <si>
    <t>UNITS</t>
  </si>
  <si>
    <t xml:space="preserve">QUOTED </t>
  </si>
  <si>
    <t>RATE</t>
  </si>
  <si>
    <t>TOTAL LABOR</t>
  </si>
  <si>
    <t xml:space="preserve">TOTAL ONSITE LABOR  </t>
  </si>
  <si>
    <t>MOBILIZATION - TRIP CHARGES - TRAVEL</t>
  </si>
  <si>
    <t>QUOTED RATE</t>
  </si>
  <si>
    <t>LABOR RATE</t>
  </si>
  <si>
    <t>MOBILIZATION</t>
  </si>
  <si>
    <t>TOTAL TRAVEL AND MOBILIZATION:</t>
  </si>
  <si>
    <t xml:space="preserve">LODGING / PER DIEM </t>
  </si>
  <si>
    <t>WEEK</t>
  </si>
  <si>
    <t>DAY</t>
  </si>
  <si>
    <t>TECH</t>
  </si>
  <si>
    <t>LODGING PER DIEM</t>
  </si>
  <si>
    <t>TOTAL LODGING AND PER DIEM :</t>
  </si>
  <si>
    <t>CONCRETE</t>
  </si>
  <si>
    <t>TOTAL CONCRETE REBAR AND BACKFILL:</t>
  </si>
  <si>
    <t>TOTAL PARTS AND MATERIAL</t>
  </si>
  <si>
    <t>VIRGINIA STATE SALES TAX</t>
  </si>
  <si>
    <t>TOTAL INVOICE:</t>
  </si>
  <si>
    <t>Fred W. Dodson III (Trae)</t>
  </si>
  <si>
    <t>Construction Manager</t>
  </si>
  <si>
    <t>SR#</t>
  </si>
  <si>
    <t>SERVICE RATE</t>
  </si>
  <si>
    <t>SKID STEER / FORKS</t>
  </si>
  <si>
    <t>BREAKER ATTACHMENT</t>
  </si>
  <si>
    <t>CONCRETE SAW/DIAMOND BLDE</t>
  </si>
  <si>
    <t xml:space="preserve">TOTAL </t>
  </si>
  <si>
    <t>CUSTOMER</t>
  </si>
  <si>
    <t>SITE #</t>
  </si>
  <si>
    <t>INVOICE DATE:</t>
  </si>
  <si>
    <t>INVOICE NUMBER:</t>
  </si>
  <si>
    <t>PROJECT MANAGER</t>
  </si>
  <si>
    <t>PART #</t>
  </si>
  <si>
    <t>DESCRIPTION</t>
  </si>
  <si>
    <t>CURRENT PRICING</t>
  </si>
  <si>
    <t>Freight</t>
  </si>
  <si>
    <t>Amount</t>
  </si>
  <si>
    <t>Sell Price</t>
  </si>
  <si>
    <t>3/4 INCH GALV AND EXPLOSION PROOF</t>
  </si>
  <si>
    <t>BBDX1</t>
  </si>
  <si>
    <t>1LB DUCK SEAL</t>
  </si>
  <si>
    <t>CBCHICOA19PX</t>
  </si>
  <si>
    <t>SEAL COMP</t>
  </si>
  <si>
    <t>CBCHICOA3</t>
  </si>
  <si>
    <t>1LB SEAL COMP - CHICO</t>
  </si>
  <si>
    <t>CBEYS21</t>
  </si>
  <si>
    <t>3/4 FEM COND SEAL - SEAL OFF</t>
  </si>
  <si>
    <t>CBGUP214</t>
  </si>
  <si>
    <t>GUP214 JCT BOX - LARGE J-BOX</t>
  </si>
  <si>
    <t>CBLBY25</t>
  </si>
  <si>
    <t>3/4 90D COND ELL - PULL 90</t>
  </si>
  <si>
    <t>CBOELB2</t>
  </si>
  <si>
    <t>3/4 OELB COND BODY&amp;CVR    L-BOX</t>
  </si>
  <si>
    <t>CBPLG2</t>
  </si>
  <si>
    <t>3/4 RECES PLUG</t>
  </si>
  <si>
    <t>CBRE21</t>
  </si>
  <si>
    <t xml:space="preserve">3/4X1/2 REDUCER BUSHING </t>
  </si>
  <si>
    <t>CBRE32</t>
  </si>
  <si>
    <t>1X3/4 RED</t>
  </si>
  <si>
    <t>CBUNF205</t>
  </si>
  <si>
    <t>3/4 FEM UNION</t>
  </si>
  <si>
    <t>CBUNY205</t>
  </si>
  <si>
    <t>3/4 MALE UNION</t>
  </si>
  <si>
    <t>CF3/4GACP</t>
  </si>
  <si>
    <t>3/4XCL GALV COND NIPPLE</t>
  </si>
  <si>
    <t>CF3/4X2GANIP</t>
  </si>
  <si>
    <t>3/4X2 GALV COND NIPPLE</t>
  </si>
  <si>
    <t>CF3/4X3GANIP</t>
  </si>
  <si>
    <t>3/4X3 GALV COND NIPPLE</t>
  </si>
  <si>
    <t>CF3/4X4GANIP</t>
  </si>
  <si>
    <t>3/4X4 GALV COND NIPPLE</t>
  </si>
  <si>
    <t>CF3/4X5GANIP</t>
  </si>
  <si>
    <t>3/4X5 GALV COND NIPPLE</t>
  </si>
  <si>
    <t>CF3/4X6GANIP</t>
  </si>
  <si>
    <t>3/4X6 GALV COND NIPPLE</t>
  </si>
  <si>
    <t>CF3/4X8GANIP</t>
  </si>
  <si>
    <t>3/4X8GALV COND NIPPLE</t>
  </si>
  <si>
    <t>CF3/4X10GANIP</t>
  </si>
  <si>
    <t>3/4X10 GALV COND NIPPLE</t>
  </si>
  <si>
    <t>3/4" GALV COUPL</t>
  </si>
  <si>
    <t>CO3/4GA</t>
  </si>
  <si>
    <t>3/4" GALVANIZED CONDUIT</t>
  </si>
  <si>
    <t>PV3/4</t>
  </si>
  <si>
    <t>3/4" PVC CONDUIT SCH 40</t>
  </si>
  <si>
    <t>ID30071</t>
  </si>
  <si>
    <t>SIZE 71B GRY WIRECONN</t>
  </si>
  <si>
    <t>ID30072</t>
  </si>
  <si>
    <t>SIZE 72B BLU WIRECONN</t>
  </si>
  <si>
    <t>ID30073</t>
  </si>
  <si>
    <t>SIZE 73B ORG WIRECONN</t>
  </si>
  <si>
    <t>PV3/4FTA</t>
  </si>
  <si>
    <t>3/4" PVC FEMALE ADAPTER</t>
  </si>
  <si>
    <t>THREADED CONDUIT BUSHING 3/4"</t>
  </si>
  <si>
    <t>THREADED CONDUIT BUSHING - 3/4</t>
  </si>
  <si>
    <t>RIGID SWEEP 90</t>
  </si>
  <si>
    <t>PVC COATED CONDUIT</t>
  </si>
  <si>
    <t xml:space="preserve">ROB ROY </t>
  </si>
  <si>
    <t>3/4" FLEXIBLE CONNECTOR ELBOW</t>
  </si>
  <si>
    <t>3/4 FLEX CONDUIT CONNECTOR ELBOW 90</t>
  </si>
  <si>
    <t>3/4 INCH ALUMINUM FLEXIBLE COND</t>
  </si>
  <si>
    <t>FLEXIBLE CONDUIT - 3/4" ALUM -PER FT</t>
  </si>
  <si>
    <t>EMT 3/4 AND 1 INCH</t>
  </si>
  <si>
    <t>10 FOOT STICK 1" EMT</t>
  </si>
  <si>
    <t>EMT CONDUIT 10 FOOT - 1 INCH</t>
  </si>
  <si>
    <t xml:space="preserve">10 FOOT STICK 3/4" EMT </t>
  </si>
  <si>
    <t>3/4 INCH 10FT STEEL EMT</t>
  </si>
  <si>
    <t>3/4" BOX CONNECTOR-COMPRESSION</t>
  </si>
  <si>
    <t>3/4 EMT COMPRESSION J BOX CONNECTOR</t>
  </si>
  <si>
    <t>3/4" COMPRESSION COUPLING</t>
  </si>
  <si>
    <t>3/4 EMT COMPRESSION COUPLING</t>
  </si>
  <si>
    <t>3/4" COMP COUPLING - RAIN TIGHT</t>
  </si>
  <si>
    <t>3/4" RAIN TIGHT COMPRESSION COUPLING</t>
  </si>
  <si>
    <t>EMT PULL 90 3/4"</t>
  </si>
  <si>
    <t>EMT PULL 90 - 3/4 - RAINT TIGHT</t>
  </si>
  <si>
    <t>EMT 3/4 STRAP</t>
  </si>
  <si>
    <t>3/4" STRAP</t>
  </si>
  <si>
    <t>ORBOF7712</t>
  </si>
  <si>
    <t>EMT STEEL SET SCREW COUPLING</t>
  </si>
  <si>
    <t>SC500SC</t>
  </si>
  <si>
    <t>1/4" BEAM CLAMP 20TPI</t>
  </si>
  <si>
    <t>CF3/4EMTEL</t>
  </si>
  <si>
    <t>3/4" EMT ELBOW 90DEG</t>
  </si>
  <si>
    <t>SCBU502</t>
  </si>
  <si>
    <t xml:space="preserve">3/4" 105D PLASTIC BUSHING </t>
  </si>
  <si>
    <t>3/4" EMT SWEEP 90</t>
  </si>
  <si>
    <t xml:space="preserve">3/4" SWEEP 90 </t>
  </si>
  <si>
    <t>EXPLOSION PROOF ERICKSON</t>
  </si>
  <si>
    <t xml:space="preserve">1 INCH FLEXIBLE / GALVANIZED AND EXPLOSION PROOF </t>
  </si>
  <si>
    <t>EYS31</t>
  </si>
  <si>
    <t>1" EXPLOSION PROOF SEAL OFF</t>
  </si>
  <si>
    <t>UNF305</t>
  </si>
  <si>
    <t>1" STEEL FEMALE CONDUIT UNION</t>
  </si>
  <si>
    <t>1" BOX CONNECT-FLEXIBLE</t>
  </si>
  <si>
    <t xml:space="preserve">1" BOX CONNECTORS-FLEXIBLE </t>
  </si>
  <si>
    <t xml:space="preserve">1" FLEXIBLE CONDUIT </t>
  </si>
  <si>
    <t>FLEXIBLE CONDUIT - 1" - 50 FOOT</t>
  </si>
  <si>
    <t>1"X6" GALV NIPPLE</t>
  </si>
  <si>
    <t>1"XCLOSE</t>
  </si>
  <si>
    <t>1" X CLOSE GALVANIZED NIPPLE</t>
  </si>
  <si>
    <t>100GC</t>
  </si>
  <si>
    <t>1 " GALV COUPLING</t>
  </si>
  <si>
    <t>1"X2" GALV NIPPLE</t>
  </si>
  <si>
    <t>1" X 2" GALVANIZED NIPPLE</t>
  </si>
  <si>
    <t>1"x3" GALV NIPPLE</t>
  </si>
  <si>
    <t>1" CONDUIT STRAPS</t>
  </si>
  <si>
    <t>SCBU503</t>
  </si>
  <si>
    <t>1" 105DF PLASTIC BUSHING</t>
  </si>
  <si>
    <t>MISC ELECTRICAL  SUPPLIES</t>
  </si>
  <si>
    <t>PULL STRING</t>
  </si>
  <si>
    <t>PULL STRING - CAPITAL ELECTRIC - 2200'</t>
  </si>
  <si>
    <t>SCXC272</t>
  </si>
  <si>
    <t>3/4 D/C SQZ FLEX CONN</t>
  </si>
  <si>
    <t>2" U-BOLTS</t>
  </si>
  <si>
    <t xml:space="preserve">3" UNISTRUT CLAMPS </t>
  </si>
  <si>
    <t>3" UNISTRUT CLAMPS FOR SMART SENSORS</t>
  </si>
  <si>
    <t xml:space="preserve">2" UNISTRUT CLAMPS </t>
  </si>
  <si>
    <t>2" UNISTRUT CLAMPS FOR SENSORS</t>
  </si>
  <si>
    <t>UNISTRUT PER FOOT</t>
  </si>
  <si>
    <t>HOASG6X6X4NK</t>
  </si>
  <si>
    <t>PULL BOX 6X6X4</t>
  </si>
  <si>
    <t>PSF6C - CADDY</t>
  </si>
  <si>
    <t>6X4.8" ROOFTOP SYS FIXED STRUT SUPPORT</t>
  </si>
  <si>
    <t>RX21H51</t>
  </si>
  <si>
    <t>RAINTIGHT DEV BOX 2 GANG 5 HOLE</t>
  </si>
  <si>
    <t>AFI CG75K</t>
  </si>
  <si>
    <t>3/4IN CORD CONN KIT .125-.880</t>
  </si>
  <si>
    <t xml:space="preserve">MULB 30283 </t>
  </si>
  <si>
    <t>WP BLANK CVR</t>
  </si>
  <si>
    <t>MULB 30242</t>
  </si>
  <si>
    <t>WP ALUM BOX W/LUG</t>
  </si>
  <si>
    <t>240'SW WIRE FISHTAPE</t>
  </si>
  <si>
    <t>240' FISHTAPE - CLEAR CONDUIT</t>
  </si>
  <si>
    <t>CBPLG1</t>
  </si>
  <si>
    <t>1/2 RECES PLUG</t>
  </si>
  <si>
    <t>CURRENT PRICE</t>
  </si>
  <si>
    <t>CUTHN 12G WIRE - BLACK</t>
  </si>
  <si>
    <t>12 GAUGE STRANDED WIRE - BLACK 500 FT</t>
  </si>
  <si>
    <t>CUTHN 12G WIRE - GREEN</t>
  </si>
  <si>
    <t>12 GUAGE STRANDED WIRE - GREEN 500 FT</t>
  </si>
  <si>
    <t>CUTHN 12G WIRE - WHITE</t>
  </si>
  <si>
    <t>12 GUAGE STRANDED WIRE - WHITE 500 FT</t>
  </si>
  <si>
    <t xml:space="preserve">3601218-1P STR TFFN 600V Pur-Ylw    </t>
  </si>
  <si>
    <t>7-11 Spec 18g Twisted "DATA WIRE" - per ft</t>
  </si>
  <si>
    <t>WCW7931AFEQ</t>
  </si>
  <si>
    <t>7-11 Approved CAT6 Belden Equivalent-per ft</t>
  </si>
  <si>
    <t>X-779132-001</t>
  </si>
  <si>
    <t>BELDEN 7931A -1 7-11 REQ UNTIL 4/1/20</t>
  </si>
  <si>
    <t>WCW88760FEQ</t>
  </si>
  <si>
    <t>VEEDER ROOT WIRE - BELDEN 88760 EQ</t>
  </si>
  <si>
    <t>X-806609-001  DATA WIRE 12-14 TPF</t>
  </si>
  <si>
    <t>TEAS6S-RD-100 - Red / White - ROLL 1000'</t>
  </si>
  <si>
    <t>X-806609-002  DATA WIRE 12-14 TPF</t>
  </si>
  <si>
    <t>TEAS6S-BL-100 - Black / White -ROLL 1000'</t>
  </si>
  <si>
    <t>X-832902-016 4 COND INTERCOM</t>
  </si>
  <si>
    <t>4 CONDUCTOR BELDEN 9402 EQ INTERCOM</t>
  </si>
  <si>
    <t>Fergusons / Plumbing Supply</t>
  </si>
  <si>
    <t>1 " BLK ML PLUG</t>
  </si>
  <si>
    <t>1 1/2 INCH</t>
  </si>
  <si>
    <t>IBNJCL</t>
  </si>
  <si>
    <t>1.5"xCLOSE BLK NIPPLE</t>
  </si>
  <si>
    <t>IBNKM</t>
  </si>
  <si>
    <t>1.5"X 3" BLK NIPPLE</t>
  </si>
  <si>
    <t>1.5" X 4" BLK NIPPLE</t>
  </si>
  <si>
    <t>1.5" X 4.5" BLK NIPPLE</t>
  </si>
  <si>
    <t>1.5" x 5" BLK NIPPLE</t>
  </si>
  <si>
    <t>1.5" x 5.5" BLK NIPPLE</t>
  </si>
  <si>
    <t>1.5" X 6" BLK NIPPLE</t>
  </si>
  <si>
    <t>1.5" X 8" BLK NIPPLE</t>
  </si>
  <si>
    <t>1.5" X 10" BLK NIPPLE</t>
  </si>
  <si>
    <t>1.5" X 12" BLK NIPPLE</t>
  </si>
  <si>
    <t>2 INCH</t>
  </si>
  <si>
    <t xml:space="preserve">BCK </t>
  </si>
  <si>
    <t>2 BLK MI 150# COUP</t>
  </si>
  <si>
    <t>IBNKL</t>
  </si>
  <si>
    <t>2X2-1/2 BLK STL NIP</t>
  </si>
  <si>
    <t>IBNKCL</t>
  </si>
  <si>
    <t>2XCLOSE BLK STL NIP</t>
  </si>
  <si>
    <t>IBNKR</t>
  </si>
  <si>
    <t>2X4" BLK STL NIPPLE</t>
  </si>
  <si>
    <t>IBBKD</t>
  </si>
  <si>
    <t>2X4.5" BLK STL NIPPLE</t>
  </si>
  <si>
    <t>IB4K</t>
  </si>
  <si>
    <t>2" 45 ELBOW</t>
  </si>
  <si>
    <t>IB150UK</t>
  </si>
  <si>
    <t>2" BLK STL UNION 150#</t>
  </si>
  <si>
    <t>IBTK</t>
  </si>
  <si>
    <t>2" BLK STL 150# TEE</t>
  </si>
  <si>
    <t>IB9K</t>
  </si>
  <si>
    <t>2" BLK STL 150# 90 ELBOW</t>
  </si>
  <si>
    <t>FERGUSON RECEIPT</t>
  </si>
  <si>
    <t>2" GALV ELBOW</t>
  </si>
  <si>
    <t xml:space="preserve">4 INCH </t>
  </si>
  <si>
    <t>IBCP</t>
  </si>
  <si>
    <t>4" BLACK STEEL COUPLING 150#</t>
  </si>
  <si>
    <t>IBNP12</t>
  </si>
  <si>
    <t>4" X 12" BLK STL NIPPLE</t>
  </si>
  <si>
    <t>IB150UJ</t>
  </si>
  <si>
    <t>4" X 5" BLK STL NIPPLE</t>
  </si>
  <si>
    <t>4" X CLOSE</t>
  </si>
  <si>
    <t>4" X 8" BLK STL NIPPLE</t>
  </si>
  <si>
    <t>4" X 36" BLK STL NIPPLE</t>
  </si>
  <si>
    <t>IBNPP</t>
  </si>
  <si>
    <t>4" X 4"</t>
  </si>
  <si>
    <t>4" X 6"</t>
  </si>
  <si>
    <t>ICON</t>
  </si>
  <si>
    <t>ISR 2.0X2.0A</t>
  </si>
  <si>
    <t>SPLIT REDUCER</t>
  </si>
  <si>
    <t>IAC IBOND50FS</t>
  </si>
  <si>
    <t>BONDING AGENT FAST SET</t>
  </si>
  <si>
    <t>IRI 3.5xplug</t>
  </si>
  <si>
    <t>PLUG</t>
  </si>
  <si>
    <t>IRI 2.4x2.0</t>
  </si>
  <si>
    <t xml:space="preserve">Reducing boot </t>
  </si>
  <si>
    <t>IRF 4 B1.4</t>
  </si>
  <si>
    <t>4 Bolt split repair conduit boot</t>
  </si>
  <si>
    <t>IRF 4B1.0</t>
  </si>
  <si>
    <t>4 Bolt Slit Conduit Repair Boot small</t>
  </si>
  <si>
    <t>IRF 8B3.5</t>
  </si>
  <si>
    <t>8Bolt Split Flange Repair Boot</t>
  </si>
  <si>
    <t>IRF 8B2.5OS</t>
  </si>
  <si>
    <t>8 Bolt Repair Boot - off set</t>
  </si>
  <si>
    <t>IRF 8B2.5</t>
  </si>
  <si>
    <t>8 bolt repair boot</t>
  </si>
  <si>
    <t>IRF 4B1.4NG</t>
  </si>
  <si>
    <t xml:space="preserve">4 Bolt Angled Conduit Entry Boot </t>
  </si>
  <si>
    <t>IRF 8B2.0</t>
  </si>
  <si>
    <t>8 BOLT REPAIR BOOT</t>
  </si>
  <si>
    <t>ISR 2.5x2.5A</t>
  </si>
  <si>
    <t xml:space="preserve">Split Test Boot </t>
  </si>
  <si>
    <t>IRF 10B4.5U</t>
  </si>
  <si>
    <t>10 BOLT ENCAPSULATION</t>
  </si>
  <si>
    <t>IRF TCI-MMC4.5</t>
  </si>
  <si>
    <t>TCI VAPOR ENCAPSULATION</t>
  </si>
  <si>
    <t>IRI 4.5X3.7OS</t>
  </si>
  <si>
    <t>INSERT OFFSET</t>
  </si>
  <si>
    <t>IRI 4.5X2.5OS</t>
  </si>
  <si>
    <t>IAC FAST FIX XL</t>
  </si>
  <si>
    <t>FAST FIX PATCH FOR FG CONV</t>
  </si>
  <si>
    <t>IAC FAST FOAM</t>
  </si>
  <si>
    <t>FAST FOAM</t>
  </si>
  <si>
    <t>IRI 4.5X2.25OS</t>
  </si>
  <si>
    <t>IAC FASTFUSE</t>
  </si>
  <si>
    <t>ICON SPLIT REPAIR GLUE</t>
  </si>
  <si>
    <t>IRI 4.5X2.0</t>
  </si>
  <si>
    <t>SPLIT REPAIR INSERT</t>
  </si>
  <si>
    <t xml:space="preserve">IRI 4.5X2.5 </t>
  </si>
  <si>
    <t xml:space="preserve">ISR 2.0X2.0 </t>
  </si>
  <si>
    <t>IAC PFUSE250</t>
  </si>
  <si>
    <t>POLY FUSE - LARGE 250ML</t>
  </si>
  <si>
    <t>IRF RIGID 1.4</t>
  </si>
  <si>
    <t>RIGID BONDED KIT</t>
  </si>
  <si>
    <t>IRI 4.5X2.0OS</t>
  </si>
  <si>
    <t>SPLIT REPAIR OFFSET</t>
  </si>
  <si>
    <t>SIKAFLEX</t>
  </si>
  <si>
    <t xml:space="preserve">SIKAFLEX </t>
  </si>
  <si>
    <t>IAC FFOAM50</t>
  </si>
  <si>
    <t>FAST FOAM - SMALL CARTRIDGE 50ML</t>
  </si>
  <si>
    <t>IAC WETWELD</t>
  </si>
  <si>
    <t>WATER BLOCKER - EPOXY</t>
  </si>
  <si>
    <t>IAC IBOND50H2O</t>
  </si>
  <si>
    <t>BONDING AGENT UNDERWATER</t>
  </si>
  <si>
    <t xml:space="preserve">IAC FASTFILL </t>
  </si>
  <si>
    <t>FASTFILL RAPID FILLER</t>
  </si>
  <si>
    <t>250ML POLYFUSION CARTRIDGE</t>
  </si>
  <si>
    <t>IAC FIBERGUSE</t>
  </si>
  <si>
    <t>20 OZ GASKET SEALER KIT</t>
  </si>
  <si>
    <t>IAC PS200</t>
  </si>
  <si>
    <t>PETRO SEAL FASKET SEALANT</t>
  </si>
  <si>
    <t>OPW SPILL BUCKETS. LINERS, AND MANHOLES AND ASSOCIATED PARTS</t>
  </si>
  <si>
    <t>1C-3112D</t>
  </si>
  <si>
    <t>OPW DW Edge Bucket with Drain (Fill)</t>
  </si>
  <si>
    <t>1C-3112P</t>
  </si>
  <si>
    <t>OPW DW Edge Bucket with Plug (Vapor)</t>
  </si>
  <si>
    <t>202135-KIT</t>
  </si>
  <si>
    <t>OPW DW EDGE PRIMARY LINER KIT, DRAIN</t>
  </si>
  <si>
    <t>202136-KIT</t>
  </si>
  <si>
    <t>OPW DW EDGE PRIMARY LINER KIT, PLUG</t>
  </si>
  <si>
    <t>61SALP-1020-EVR</t>
  </si>
  <si>
    <t>4" BRASS SWIVEL ADAPTER - FILL</t>
  </si>
  <si>
    <t>61VSA-1020-EVR</t>
  </si>
  <si>
    <t>4" BRASS VAPOR ADAPTER</t>
  </si>
  <si>
    <t>634TT-7085-EVR</t>
  </si>
  <si>
    <t>4" FILL CAP</t>
  </si>
  <si>
    <t>1DK-2100-EVR</t>
  </si>
  <si>
    <t>DRAIN KIT</t>
  </si>
  <si>
    <t>1711-7085-RVT</t>
  </si>
  <si>
    <t>3" ORANGE VAPOR CAP</t>
  </si>
  <si>
    <t>106N-1100</t>
  </si>
  <si>
    <t>#1 Identification Marker(Manufactured by OPW Fueling Components) - Supplier Part Number 106N-1100</t>
  </si>
  <si>
    <t>106N-2200</t>
  </si>
  <si>
    <t>#2 Identification Marker(Manufactured by OPW Fueling Components) - Supplier Part Number 106N-2200</t>
  </si>
  <si>
    <t>106U-0125</t>
  </si>
  <si>
    <t>Unleaded Identification Marker(Manufactured by OPW Fueling Components) - Supplier Part Number 106U-0125</t>
  </si>
  <si>
    <t>1TAG-1000</t>
  </si>
  <si>
    <t>Identification Tag Unleaded For Spill Bucket Lid(Manufactured by OPW Fueling Components) - Supplier Part Number 1TAG-1000</t>
  </si>
  <si>
    <t>1TAG-1010</t>
  </si>
  <si>
    <t>Identification Tag Unleaded For Inside Spill Bucket(Manufactured by OPW Fueling Components) - Supplier Part Number 1TAG-1010</t>
  </si>
  <si>
    <t>106P-0150</t>
  </si>
  <si>
    <t>Premium Identification Marker(Manufactured by OPW Fueling Components) - Supplier Part Number 106P-0150</t>
  </si>
  <si>
    <t>1TAG-3000</t>
  </si>
  <si>
    <t>Identification Tag Premium For Spill Bucket Lid(Manufactured by OPW Fueling Components) - Supplier Part Number 1TAG-3000</t>
  </si>
  <si>
    <t>FSA - EDGE BUCKET ADAPTER - SHORT</t>
  </si>
  <si>
    <t>FSA - EDGE BUCKET ADAPTER - TALL</t>
  </si>
  <si>
    <t>FSA-400S</t>
  </si>
  <si>
    <t>FACE SEAL ADAPTER - SHORT</t>
  </si>
  <si>
    <t>FSA-400</t>
  </si>
  <si>
    <t>FACE SEAL ADAPTER - LONG</t>
  </si>
  <si>
    <t>104A-1800WT</t>
  </si>
  <si>
    <t>18" MANHOLE - WATERTIGHT</t>
  </si>
  <si>
    <t>104A-1200</t>
  </si>
  <si>
    <t>12" ID CAST IRON MANHOLE</t>
  </si>
  <si>
    <t>104A-1800</t>
  </si>
  <si>
    <t xml:space="preserve">18' MANHOLE </t>
  </si>
  <si>
    <t>OPW FLEXWORKS</t>
  </si>
  <si>
    <t>DPC-2150A</t>
  </si>
  <si>
    <t>1.5" DW COUPLING (SWAGE FITTING)</t>
  </si>
  <si>
    <t>SBC-2150</t>
  </si>
  <si>
    <t>1.5" DW SWIVEL BOLT ON COUPLING</t>
  </si>
  <si>
    <t>TTT-2536</t>
  </si>
  <si>
    <t>TEST TUBE TERMINATION KIT - FLEXWORKS</t>
  </si>
  <si>
    <t xml:space="preserve">SMA-1520 </t>
  </si>
  <si>
    <t>2" X 1.5" MOTOR ADAPTER</t>
  </si>
  <si>
    <t>OPW</t>
  </si>
  <si>
    <t>10P-0152</t>
  </si>
  <si>
    <t>1.5" 10 PLUS DP SHEAR VALVE</t>
  </si>
  <si>
    <t>71SO-410C</t>
  </si>
  <si>
    <t>DROP TUBE W/OVERFILL VALVE 10 FOOT</t>
  </si>
  <si>
    <t>61JSK-44CB</t>
  </si>
  <si>
    <t>JACK SCREW KIT IRON BASE</t>
  </si>
  <si>
    <t>71SO-400C</t>
  </si>
  <si>
    <t>DROP TUBE W/OVERFILL VALVE 8 FOOT</t>
  </si>
  <si>
    <t>UNIVERSAL</t>
  </si>
  <si>
    <t>303-1515</t>
  </si>
  <si>
    <t>1.5" Offset - 1.5"</t>
  </si>
  <si>
    <t>303-1520</t>
  </si>
  <si>
    <t>1.5" Offset - 2"</t>
  </si>
  <si>
    <t>303-1525</t>
  </si>
  <si>
    <t>1.5" Offset - 2.5"</t>
  </si>
  <si>
    <t>303-1530</t>
  </si>
  <si>
    <t>1.5" Offset - 3"</t>
  </si>
  <si>
    <t>NOV FIBERGLASS</t>
  </si>
  <si>
    <t>AM 2" PRIMARY SLEEVE COUPLING</t>
  </si>
  <si>
    <t xml:space="preserve">AM 2" PRIMARY PIPE PER FOOT </t>
  </si>
  <si>
    <t>013030-191-4</t>
  </si>
  <si>
    <t>SM 2" PRIMARY ADAPT BELL X MALE NPT</t>
  </si>
  <si>
    <t>012020-180-4</t>
  </si>
  <si>
    <t>2" END CAP</t>
  </si>
  <si>
    <t>3" PRIMARY END CAP</t>
  </si>
  <si>
    <t>PSX20 ADHESIVE KIT - 5OZ SINGLE</t>
  </si>
  <si>
    <t>AM 3" FRP PIPE - PER FOOT</t>
  </si>
  <si>
    <t>BRAVO</t>
  </si>
  <si>
    <t>RF-07-01-U</t>
  </si>
  <si>
    <t>BRAVO CONDUIT ENTRY FITTING - SPLIT</t>
  </si>
  <si>
    <t>RF-100 EPOXY KIT</t>
  </si>
  <si>
    <t>BRAVO 7OZ EPOXY KIT</t>
  </si>
  <si>
    <t>CU-380</t>
  </si>
  <si>
    <t>ENCORE UNIVERSAL CONVERSION FRAM</t>
  </si>
  <si>
    <t xml:space="preserve">FIBERLITE </t>
  </si>
  <si>
    <t>FL42BLACK</t>
  </si>
  <si>
    <t>42" FIBERLITE COVER ONLY - OLD STYLE</t>
  </si>
  <si>
    <t>VEEDER ROOT</t>
  </si>
  <si>
    <t>VDR-0514100-304</t>
  </si>
  <si>
    <t>SEAL PACK</t>
  </si>
  <si>
    <t>VDR-33102001</t>
  </si>
  <si>
    <t xml:space="preserve">1/2" NPT CORD GRIP - SENSOR </t>
  </si>
  <si>
    <t>SELL PRICE</t>
  </si>
  <si>
    <t>LOAD</t>
  </si>
  <si>
    <t>YARD</t>
  </si>
  <si>
    <t>HOTEL LODGING / PER DIEM</t>
  </si>
  <si>
    <t>TECHS INITIALS</t>
  </si>
  <si>
    <t>CONSTRUCTION TEAM ONSITE LABOR</t>
  </si>
  <si>
    <t>PER HOUR</t>
  </si>
  <si>
    <t>ONSITE</t>
  </si>
  <si>
    <t>TECHS</t>
  </si>
  <si>
    <t>`</t>
  </si>
  <si>
    <t>Date</t>
  </si>
  <si>
    <t xml:space="preserve">EQUIPMENT </t>
  </si>
  <si>
    <t>BREAKER ATTACHMENT - EXCAVATION</t>
  </si>
  <si>
    <t>SCISSOR/ROUGH TERRAIN LIFT</t>
  </si>
  <si>
    <t>LIFT FOR CANOPY CONDUIT WORK</t>
  </si>
  <si>
    <t>16" CONCRETE SAW W/BLADE</t>
  </si>
  <si>
    <t>INTRINSIC SAFE VAC TRAILER</t>
  </si>
  <si>
    <t>WATER TRAILER FOR HYDRO/PUMPOVER</t>
  </si>
  <si>
    <t>INTRINSIC SAFE HEATER BLWR</t>
  </si>
  <si>
    <t>CONFINED SPACE BLOWER/HEATER</t>
  </si>
  <si>
    <t>SITE FENCING</t>
  </si>
  <si>
    <t>SITE FENCING - BARRICADES</t>
  </si>
  <si>
    <t>VAPOR OPW ID TAG</t>
  </si>
  <si>
    <t>TOTAL TAXABLE MATERIALS</t>
  </si>
  <si>
    <t>GRAND TOTAL:</t>
  </si>
  <si>
    <t>FE PETRO</t>
  </si>
  <si>
    <t>SAR-GEL</t>
  </si>
  <si>
    <t>VR SENSE MOUNTING KIT</t>
  </si>
  <si>
    <t>VDR-VR-SENSEMOUNTKIT</t>
  </si>
  <si>
    <t>USB DRIVE PX60 PASSPORT</t>
  </si>
  <si>
    <t>VDR-S704-80034FD</t>
  </si>
  <si>
    <t>LIQUID CRYSTAL DISPLAY</t>
  </si>
  <si>
    <t>VDR-R329326-001</t>
  </si>
  <si>
    <t>Null Modem</t>
  </si>
  <si>
    <t>VDR-Null Modem</t>
  </si>
  <si>
    <t>MAG+PROBE FLOAT KIT</t>
  </si>
  <si>
    <t>VDR-886100-000</t>
  </si>
  <si>
    <t>CONTROL BOX WITH BOARD</t>
  </si>
  <si>
    <t>VDR-880-047-1</t>
  </si>
  <si>
    <t>MAG SUMP SENSOR</t>
  </si>
  <si>
    <t>VDR-857080-111</t>
  </si>
  <si>
    <t>2IN MAG PROBE INSTALL KIT</t>
  </si>
  <si>
    <t>VDR-849600-100</t>
  </si>
  <si>
    <t>MAG DIESEL FLOAT KIT</t>
  </si>
  <si>
    <t>VDR-849600-001</t>
  </si>
  <si>
    <t>Mag Probe Install Kit</t>
  </si>
  <si>
    <t>VDR-849600-000</t>
  </si>
  <si>
    <t>DIESEL KIT DIESEL</t>
  </si>
  <si>
    <t>VDR-849500-001</t>
  </si>
  <si>
    <t>CAB BOX</t>
  </si>
  <si>
    <t>VDR-848741-100</t>
  </si>
  <si>
    <t>CDIM BOX W/CABLE</t>
  </si>
  <si>
    <t>VDR-848722-100</t>
  </si>
  <si>
    <t>PLLD TRANSDUCER</t>
  </si>
  <si>
    <t>VDR-848480-001</t>
  </si>
  <si>
    <t>TLS 350 CONSOLE WITH PRINTER</t>
  </si>
  <si>
    <t>VDR-848290-022</t>
  </si>
  <si>
    <t>PUMP SENSE MODULE</t>
  </si>
  <si>
    <t>VDR-847490-204</t>
  </si>
  <si>
    <t>PLLD 6-INPUT</t>
  </si>
  <si>
    <t>VDR-847490-110</t>
  </si>
  <si>
    <t>8-Input Liquid Sensor Module</t>
  </si>
  <si>
    <t>VDR-847490-102</t>
  </si>
  <si>
    <t>10' MAG PROBE</t>
  </si>
  <si>
    <t>VDR-847390-110</t>
  </si>
  <si>
    <t>2" MAG+ GAS FLOAT KIT</t>
  </si>
  <si>
    <t>VDR-846400-100</t>
  </si>
  <si>
    <t>FLOAT KIT</t>
  </si>
  <si>
    <t>VDR-846400-004</t>
  </si>
  <si>
    <t>MAG+ DIESEL FLOAT KIT</t>
  </si>
  <si>
    <t>VDR-846400-001</t>
  </si>
  <si>
    <t>MAG + PROBE FLOAT KIT</t>
  </si>
  <si>
    <t>VDR-846400-000</t>
  </si>
  <si>
    <t>CUSTOM 70" LENGTH PROBE</t>
  </si>
  <si>
    <t>VDR-846391-499</t>
  </si>
  <si>
    <t>10' PROBE</t>
  </si>
  <si>
    <t>VDR-846391-409</t>
  </si>
  <si>
    <t>10' MAG PLUS PROBE</t>
  </si>
  <si>
    <t>VDR-846391-109</t>
  </si>
  <si>
    <t>VDR-846390-110</t>
  </si>
  <si>
    <t>10' MAG PLUS</t>
  </si>
  <si>
    <t>VDR-846390-109</t>
  </si>
  <si>
    <t>8' MAG PROBE</t>
  </si>
  <si>
    <t>VDR-846390-107</t>
  </si>
  <si>
    <t>Interstitial Sensor 30'</t>
  </si>
  <si>
    <t>VDR-794390-460</t>
  </si>
  <si>
    <t>INTERSTITIAL  SENSOR</t>
  </si>
  <si>
    <t>VDR-794390-420</t>
  </si>
  <si>
    <t>Interstitial Sensor</t>
  </si>
  <si>
    <t>VDR-794390-409</t>
  </si>
  <si>
    <t>VDR-794390-407</t>
  </si>
  <si>
    <t>Disc. Sump Sensor</t>
  </si>
  <si>
    <t>VDR-794380-352</t>
  </si>
  <si>
    <t>VDR-794380-350</t>
  </si>
  <si>
    <t>INTERSTITIAL SENSOR</t>
  </si>
  <si>
    <t>VDR-794380-344</t>
  </si>
  <si>
    <t>VDR-794-380-343</t>
  </si>
  <si>
    <t>DISC. HYD. SUMP SENSOR</t>
  </si>
  <si>
    <t>VDR-794380-322</t>
  </si>
  <si>
    <t>BRINE SENSOR</t>
  </si>
  <si>
    <t>VDR-794380-303</t>
  </si>
  <si>
    <t>DUAL-FLOAT HYDROSTATIC SENSOR</t>
  </si>
  <si>
    <t>VDR-794380-302</t>
  </si>
  <si>
    <t>Piping Sump Sensor</t>
  </si>
  <si>
    <t>VDR-794380-208</t>
  </si>
  <si>
    <t>ACKNOWLEDGEMENT SWITCH</t>
  </si>
  <si>
    <t>VDR-790095-001</t>
  </si>
  <si>
    <t>OVERFILL ALARM</t>
  </si>
  <si>
    <t>VDR-790091-001</t>
  </si>
  <si>
    <t>OPV ASSEMBLY FRANKLIN</t>
  </si>
  <si>
    <t>VDR-708590930</t>
  </si>
  <si>
    <t>OVERFILL ALARM TIMER</t>
  </si>
  <si>
    <t>VDR-603-M5R</t>
  </si>
  <si>
    <t>LITHIUM BATTERY 3.5V</t>
  </si>
  <si>
    <t>VDR-576010-695</t>
  </si>
  <si>
    <t>V.R. MONITOR PAPER</t>
  </si>
  <si>
    <t>VDR-514100-110</t>
  </si>
  <si>
    <t>BRINE SENSOR CAP</t>
  </si>
  <si>
    <t>VDR-418TM-40</t>
  </si>
  <si>
    <t>TLS-450PLUS SOFTWARE</t>
  </si>
  <si>
    <t>VDR-333545-001</t>
  </si>
  <si>
    <t>NUMEM BRD SOFTWARE</t>
  </si>
  <si>
    <t>VDR-332966-203</t>
  </si>
  <si>
    <t>MEM SOFTWARE</t>
  </si>
  <si>
    <t>VDR-332966-201</t>
  </si>
  <si>
    <t>ECPU2 BOARD W/ NO CORE</t>
  </si>
  <si>
    <t>VDR-331960-001NC</t>
  </si>
  <si>
    <t>ECPU2 BOARD</t>
  </si>
  <si>
    <t>VDR-331960-001</t>
  </si>
  <si>
    <t>IS BARRIER BRD</t>
  </si>
  <si>
    <t>VDR-331898-001</t>
  </si>
  <si>
    <t>CPU2 SOFTWARE</t>
  </si>
  <si>
    <t>VDR-331500-353</t>
  </si>
  <si>
    <t>TLS-350 SOFTWARE CORE</t>
  </si>
  <si>
    <t>VDR-331500-322RC</t>
  </si>
  <si>
    <t>CPU SOFTWARE</t>
  </si>
  <si>
    <t>VDR-331500-322</t>
  </si>
  <si>
    <t>ECPU2 KIT</t>
  </si>
  <si>
    <t>VDR-331500-308</t>
  </si>
  <si>
    <t>TLS-350R SOFTWARE</t>
  </si>
  <si>
    <t>VDR-331500-303</t>
  </si>
  <si>
    <t>352 PROBE LEAD ASSY</t>
  </si>
  <si>
    <t>VDR-331102-002</t>
  </si>
  <si>
    <t>CAB BOX ASSEMBLY</t>
  </si>
  <si>
    <t>VDR-331063-010</t>
  </si>
  <si>
    <t>PLLD SWIFT CK VALVE</t>
  </si>
  <si>
    <t>VDR-331014-001</t>
  </si>
  <si>
    <t>6 INPUT PLLD INTERFACE</t>
  </si>
  <si>
    <t>VDR-330843-001</t>
  </si>
  <si>
    <t>BIR LOOP DISP MOD</t>
  </si>
  <si>
    <t>VDR-330831-001</t>
  </si>
  <si>
    <t>V.R. CPU BOARD</t>
  </si>
  <si>
    <t>VDR-330743-004</t>
  </si>
  <si>
    <t>POWER SUPPLY BRD</t>
  </si>
  <si>
    <t>VDR-330734-001</t>
  </si>
  <si>
    <t>MAINTENANCE TRACKER BOARD</t>
  </si>
  <si>
    <t>VDR-330586-017</t>
  </si>
  <si>
    <t>GILBARCO DIM MODULE</t>
  </si>
  <si>
    <t>VDR-330404-020</t>
  </si>
  <si>
    <t>USED PLLD MODULE</t>
  </si>
  <si>
    <t>VDR-330374-001R</t>
  </si>
  <si>
    <t>PLLD OUTPUT BRD</t>
  </si>
  <si>
    <t>VDR-330374-001C</t>
  </si>
  <si>
    <t>VDR-330374-001</t>
  </si>
  <si>
    <t>EDIM Board</t>
  </si>
  <si>
    <t>VDR-330280-801</t>
  </si>
  <si>
    <t>DIM MODULE</t>
  </si>
  <si>
    <t>VDR-330280-401</t>
  </si>
  <si>
    <t>DIM MODULE FOR WAWA</t>
  </si>
  <si>
    <t>VDR-330280-001</t>
  </si>
  <si>
    <t>10 FT CABLE LEAD ASSY</t>
  </si>
  <si>
    <t>VDR-330272-002</t>
  </si>
  <si>
    <t>REPLACEMENT CABLE 15FT</t>
  </si>
  <si>
    <t>VDR-330272-0015</t>
  </si>
  <si>
    <t>CABLE 5', MAG PROBE</t>
  </si>
  <si>
    <t>VDR-330272-001</t>
  </si>
  <si>
    <t>Software Module CSLD</t>
  </si>
  <si>
    <t>VDR-330160-102</t>
  </si>
  <si>
    <t>FAX INTERFACE MODULE</t>
  </si>
  <si>
    <t>VDR-330149-002</t>
  </si>
  <si>
    <t>MAINTENANCE TRACKER</t>
  </si>
  <si>
    <t>VDR-330020-546</t>
  </si>
  <si>
    <t>BATTERY PACK</t>
  </si>
  <si>
    <t>VDR-330020-527</t>
  </si>
  <si>
    <t>VDR-330020-435</t>
  </si>
  <si>
    <t>TCP/IP MODULE KIT</t>
  </si>
  <si>
    <t>VDR-330020-425</t>
  </si>
  <si>
    <t>INSTALL KIT FOR TLS350</t>
  </si>
  <si>
    <t>VDR-330020-409</t>
  </si>
  <si>
    <t>4INProbe Cap Assy""</t>
  </si>
  <si>
    <t>VDR-330020-282</t>
  </si>
  <si>
    <t>Printer Door Group</t>
  </si>
  <si>
    <t>VDR-329370-004</t>
  </si>
  <si>
    <t>SERIAL SATELITE MODULE</t>
  </si>
  <si>
    <t>VDR-329362-004</t>
  </si>
  <si>
    <t>SENSOR MODULE</t>
  </si>
  <si>
    <t>VDR-329358-001</t>
  </si>
  <si>
    <t>Probe Thurmister</t>
  </si>
  <si>
    <t>VDR-329356-002</t>
  </si>
  <si>
    <t>PAM DOOR SCREW</t>
  </si>
  <si>
    <t>VDR-329342-001N</t>
  </si>
  <si>
    <t>TLS-350 MOTHER BRD</t>
  </si>
  <si>
    <t>VDR-329257-001A</t>
  </si>
  <si>
    <t>Printer Paper Shaft</t>
  </si>
  <si>
    <t>VDR-329211-001</t>
  </si>
  <si>
    <t>WAWA SPEC METAL CAP</t>
  </si>
  <si>
    <t>VDR-312020-952N</t>
  </si>
  <si>
    <t>VDR-312020-952</t>
  </si>
  <si>
    <t>RISER CAP INTERSTITIAL</t>
  </si>
  <si>
    <t>VDR-312020-928</t>
  </si>
  <si>
    <t>BUCKET SENSOR</t>
  </si>
  <si>
    <t>VDR-210488</t>
  </si>
  <si>
    <t>VR Splice Kit</t>
  </si>
  <si>
    <t>VDR-0848100-501</t>
  </si>
  <si>
    <t>Seal Pack</t>
  </si>
  <si>
    <t>VDR-0514100-30</t>
  </si>
  <si>
    <t>VDR-0331898-001</t>
  </si>
  <si>
    <t>CPU Board</t>
  </si>
  <si>
    <t>VDR-0330743-001</t>
  </si>
  <si>
    <t>PLLD MODULE</t>
  </si>
  <si>
    <t>VDR-0330734-001</t>
  </si>
  <si>
    <t>VDR-0330374-001</t>
  </si>
  <si>
    <t>VEEDER ROOT SCREW</t>
  </si>
  <si>
    <t>VDR-0329342-001</t>
  </si>
  <si>
    <t>Vapor VAC Whip Hose</t>
  </si>
  <si>
    <t>VAP-VV Whip</t>
  </si>
  <si>
    <t>SPLASHGUARD BLK</t>
  </si>
  <si>
    <t>VAP-OPW-8BL-0400N</t>
  </si>
  <si>
    <t>WARRANTY FREIGHT</t>
  </si>
  <si>
    <t>VAP-OPW66CAS-0300/WA</t>
  </si>
  <si>
    <t>OPW VAPOR BREAKAWAY</t>
  </si>
  <si>
    <t>VAP-OPW66CAS-0300</t>
  </si>
  <si>
    <t>2IN Pressure Vent Cap</t>
  </si>
  <si>
    <t>VAP-OPW-523LP-2203</t>
  </si>
  <si>
    <t>7/8INX 8 Ft Vapor Assist Hose</t>
  </si>
  <si>
    <t>VAP-7/8INX 8'</t>
  </si>
  <si>
    <t>GREEN SPLASH GUARD DIESEL</t>
  </si>
  <si>
    <t>NOZ-OPW8G0100</t>
  </si>
  <si>
    <t>DESIEL 1" NOZZLE</t>
  </si>
  <si>
    <t>NOZ-OPW7HB-0100</t>
  </si>
  <si>
    <t>GREEN DIESEL SCUFF KIT</t>
  </si>
  <si>
    <t>NOZ-OPW6BG-0100</t>
  </si>
  <si>
    <t>OPW NON VAP BKWY</t>
  </si>
  <si>
    <t>NOZ-OPW66REC-1000</t>
  </si>
  <si>
    <t>OPW NVW BKWY</t>
  </si>
  <si>
    <t>NOZ-OPW66RB-2000</t>
  </si>
  <si>
    <t>NON VP SPOUT KIT</t>
  </si>
  <si>
    <t>NOZ-OPW5BBPI-2137</t>
  </si>
  <si>
    <t>DIESEL SPOUT KIT</t>
  </si>
  <si>
    <t>NOZ-OPW5BBI-2135</t>
  </si>
  <si>
    <t>OPW NV SWIVEL</t>
  </si>
  <si>
    <t>NOZ-OPW241TPS-1000</t>
  </si>
  <si>
    <t>OPW NON VAP SWIVEL</t>
  </si>
  <si>
    <t>NOZ-OPW241TPS-0241</t>
  </si>
  <si>
    <t>NOZ-OPW12VW-0400/WAR</t>
  </si>
  <si>
    <t>OPW VAP NOZZLE</t>
  </si>
  <si>
    <t>NOZ-OPW12VW-0400</t>
  </si>
  <si>
    <t>OPW 11BP WAR FREIGHT</t>
  </si>
  <si>
    <t>NOZ-OPW11BPWAR-0400</t>
  </si>
  <si>
    <t>OPW NON VAP NOZZLE</t>
  </si>
  <si>
    <t>NOZ-OPW11BP-0400</t>
  </si>
  <si>
    <t>WARRNTY FREIGHT</t>
  </si>
  <si>
    <t>NOZ-OPW11BP/WARR</t>
  </si>
  <si>
    <t>BLACK LEADED NOZZLE</t>
  </si>
  <si>
    <t>NOZ-OPW11B-0400</t>
  </si>
  <si>
    <t>LEADED SPOUT</t>
  </si>
  <si>
    <t>NOZ-HUS1472</t>
  </si>
  <si>
    <t>V34 VAPOR GUARD</t>
  </si>
  <si>
    <t>NOZ-HP-4000</t>
  </si>
  <si>
    <t>NOZ-HN-N10SUF-W</t>
  </si>
  <si>
    <t>HUSKY NON-VAPOR NOZZLE</t>
  </si>
  <si>
    <t>NOZ-HN-N10SUF</t>
  </si>
  <si>
    <t>11BP SCUFF KIT</t>
  </si>
  <si>
    <t>NOZ-D01532M</t>
  </si>
  <si>
    <t>7HB OPW 1INNOZZLE""</t>
  </si>
  <si>
    <t>NOZ-7HB</t>
  </si>
  <si>
    <t>SPOUT GUARD CLAMP KIT</t>
  </si>
  <si>
    <t>NOZ-6291</t>
  </si>
  <si>
    <t>NOZ-6250431-W</t>
  </si>
  <si>
    <t>HUSKY VAPOR NOZZLE</t>
  </si>
  <si>
    <t>NOZ-6250431</t>
  </si>
  <si>
    <t>REPLACEMENT VEG</t>
  </si>
  <si>
    <t>NOZ-3VW-0450</t>
  </si>
  <si>
    <t>Black Reguard Kit</t>
  </si>
  <si>
    <t>NOZ-1809-04</t>
  </si>
  <si>
    <t>Green Reguard Kit</t>
  </si>
  <si>
    <t>NOZ-1809-03</t>
  </si>
  <si>
    <t>NOZ-159597-W</t>
  </si>
  <si>
    <t>HUSKY GREEN 1" DIESEL NOZZLE</t>
  </si>
  <si>
    <t>NOZ-159597</t>
  </si>
  <si>
    <t>NOZ-1471</t>
  </si>
  <si>
    <t>BLUE HAND WARMERS</t>
  </si>
  <si>
    <t>NOZ-001809</t>
  </si>
  <si>
    <t>EMERGENCY SHUTOFF SIGN</t>
  </si>
  <si>
    <t>MAY-M-53</t>
  </si>
  <si>
    <t>DECAL EMERGENCY SHUT-OFF</t>
  </si>
  <si>
    <t>MAY-D-171</t>
  </si>
  <si>
    <t>EM Shut Off Inside</t>
  </si>
  <si>
    <t>MAY-#D-154</t>
  </si>
  <si>
    <t>ATLAS GLOVE (L)</t>
  </si>
  <si>
    <t>MAS-16078M</t>
  </si>
  <si>
    <t>Hazardous Waste Label (Yellow)</t>
  </si>
  <si>
    <t>LM-WM6</t>
  </si>
  <si>
    <t>NON REG MATERIAL DECAL</t>
  </si>
  <si>
    <t>LM-NS12</t>
  </si>
  <si>
    <t>FLAMMABLE LABEL (RED)</t>
  </si>
  <si>
    <t>LM-HML6C</t>
  </si>
  <si>
    <t>CALL BOX WITH BUTTON</t>
  </si>
  <si>
    <t>INT-RDM3342</t>
  </si>
  <si>
    <t>POWER SUPPLY</t>
  </si>
  <si>
    <t>INT-POWER SUPPLY 16V</t>
  </si>
  <si>
    <t>18 WIRE POWER CORD</t>
  </si>
  <si>
    <t>INT-POWER CORD</t>
  </si>
  <si>
    <t>3M INTERCOM</t>
  </si>
  <si>
    <t>INT-D2475AA</t>
  </si>
  <si>
    <t>D-20 Intracom</t>
  </si>
  <si>
    <t>INT-78-9236-2877-6R</t>
  </si>
  <si>
    <t>INT-78-9236-2877-6</t>
  </si>
  <si>
    <t>14V POWER SUPPLY</t>
  </si>
  <si>
    <t>INT-78-8028-9283-2</t>
  </si>
  <si>
    <t>12V Power Supply</t>
  </si>
  <si>
    <t>INT-78802892830 12V</t>
  </si>
  <si>
    <t>WAWA LID WITH ORING</t>
  </si>
  <si>
    <t>IMG-PT-85011-1</t>
  </si>
  <si>
    <t>CONTAINS ETHANOL DECAL</t>
  </si>
  <si>
    <t>IMG-PID-1154CEC</t>
  </si>
  <si>
    <t>IMG-PID-1154CEB</t>
  </si>
  <si>
    <t>IMG-PID-1154CE</t>
  </si>
  <si>
    <t>ALUMINUM SIGN</t>
  </si>
  <si>
    <t>IMG-M-53</t>
  </si>
  <si>
    <t>RESIGN KIT</t>
  </si>
  <si>
    <t>IMG-KIT-LK</t>
  </si>
  <si>
    <t>EMERGENCY SHUT OFF</t>
  </si>
  <si>
    <t>IMG-IA-ESOCA/T/RD</t>
  </si>
  <si>
    <t>RUL FIBRELITE ID TAG</t>
  </si>
  <si>
    <t>IMG-FL-FRP-ID-RN</t>
  </si>
  <si>
    <t>PUL FIBRELITE ID TAG</t>
  </si>
  <si>
    <t>IMG-FL-FRP-ID-PN</t>
  </si>
  <si>
    <t>DIESEL ID TAG</t>
  </si>
  <si>
    <t>IMG-FL-FRP-ID-D</t>
  </si>
  <si>
    <t>FIBERLITE LID TOOL</t>
  </si>
  <si>
    <t>IMG-FL7A</t>
  </si>
  <si>
    <t>EBW F.L. 18" LID</t>
  </si>
  <si>
    <t>IMG-FL781-304-01</t>
  </si>
  <si>
    <t>10 LB FIRE EXT RECHARGE FEE</t>
  </si>
  <si>
    <t>IMG-FIRE RECHARGE</t>
  </si>
  <si>
    <t>WAWA DEBRI COLLECTOR</t>
  </si>
  <si>
    <t>IMG-EOH-FDC-1</t>
  </si>
  <si>
    <t>EMERGENCY SHUT OFF DECAL</t>
  </si>
  <si>
    <t>IMG-D-171</t>
  </si>
  <si>
    <t>CO2 REFILL</t>
  </si>
  <si>
    <t>IMG-CO2</t>
  </si>
  <si>
    <t>VAPOR PHIL TITE ID TAG</t>
  </si>
  <si>
    <t>IMG-787-400-08N</t>
  </si>
  <si>
    <t>PUL PHIL TITE ID TAG</t>
  </si>
  <si>
    <t>IMG-787-400-03N</t>
  </si>
  <si>
    <t>REG PHIL TITE ID TAG</t>
  </si>
  <si>
    <t>IMG-787-400-01N</t>
  </si>
  <si>
    <t>ENC EPP PRIVAVY W/4 DICALS</t>
  </si>
  <si>
    <t>IMG-713466</t>
  </si>
  <si>
    <t>PEGASUS VALANCE DECAL</t>
  </si>
  <si>
    <t>IMG-711450</t>
  </si>
  <si>
    <t>RUNNING TIGER VALANCE DECAL</t>
  </si>
  <si>
    <t>IMG-711448</t>
  </si>
  <si>
    <t>HOW WAS YOUR VISIT DECAL</t>
  </si>
  <si>
    <t>IMG-707549</t>
  </si>
  <si>
    <t>E-500/700 SOLID CRIND BLUE</t>
  </si>
  <si>
    <t>IMG-686164</t>
  </si>
  <si>
    <t>PUMP #S 1-30</t>
  </si>
  <si>
    <t>IMG-660310</t>
  </si>
  <si>
    <t>ENC EPP SOFT KEY W/ CALL</t>
  </si>
  <si>
    <t>IMG-657522</t>
  </si>
  <si>
    <t>LEFT DOOR DECAL BLUE</t>
  </si>
  <si>
    <t>IMG-654229</t>
  </si>
  <si>
    <t>ENC EPP ADA PAD AND PAY OPT</t>
  </si>
  <si>
    <t>IMG-628784</t>
  </si>
  <si>
    <t>ENC EPP SOFT KEY W/ CALL ADA</t>
  </si>
  <si>
    <t>IMG-618879</t>
  </si>
  <si>
    <t>EXXON LOGO DECAL</t>
  </si>
  <si>
    <t>IMG-615903</t>
  </si>
  <si>
    <t>FACE CUT OUT LOGO DECAL</t>
  </si>
  <si>
    <t>IMG-615901</t>
  </si>
  <si>
    <t>ENC KEYPAD MAIN DISPLAY DECAL</t>
  </si>
  <si>
    <t>IMG-615839</t>
  </si>
  <si>
    <t>ENC EPP ADDA PIN PAD W/ CALL</t>
  </si>
  <si>
    <t>IMG-615825</t>
  </si>
  <si>
    <t>ENC EPP ADA PIN PAD NO CALL</t>
  </si>
  <si>
    <t>IMG-615824</t>
  </si>
  <si>
    <t>EN PRIVACY ADA KEY RECEIPT</t>
  </si>
  <si>
    <t>IMG-615823</t>
  </si>
  <si>
    <t>QR CODE DECAL</t>
  </si>
  <si>
    <t>IMG-611317</t>
  </si>
  <si>
    <t>E-500 RIGHT SINGLE 3+1 NOZ BLU</t>
  </si>
  <si>
    <t>IMG-610445</t>
  </si>
  <si>
    <t>E-500 DUAL NOZ BOOT 3+0 BLANK</t>
  </si>
  <si>
    <t>IMG-610442</t>
  </si>
  <si>
    <t>EN-500 W PRIVACY KEYPAD BLANK</t>
  </si>
  <si>
    <t>IMG-610441</t>
  </si>
  <si>
    <t>ENC PRIVACY CC READER PNL</t>
  </si>
  <si>
    <t>IMG-610433</t>
  </si>
  <si>
    <t>ENC ADA SOFTKEY OVERLAY</t>
  </si>
  <si>
    <t>IMG-610432</t>
  </si>
  <si>
    <t>ENC KEYPAD BLANK ADA</t>
  </si>
  <si>
    <t>IMG-609989</t>
  </si>
  <si>
    <t>ENC PRIVACY KEYPAD RECEIPT</t>
  </si>
  <si>
    <t>IMG-609988</t>
  </si>
  <si>
    <t>E-500 UPPER BEXEL DECAL</t>
  </si>
  <si>
    <t>IMG-609981</t>
  </si>
  <si>
    <t>E-700 TOP SPEAKER PANEL</t>
  </si>
  <si>
    <t>IMG-609443</t>
  </si>
  <si>
    <t>MOBIL CROWN LOGO E-500</t>
  </si>
  <si>
    <t>IMG-609442</t>
  </si>
  <si>
    <t>EXXON CROWN LOGO E-500</t>
  </si>
  <si>
    <t>IMG-609441</t>
  </si>
  <si>
    <t>ENC-500 DUAL WIN REG EX SUP</t>
  </si>
  <si>
    <t>IMG-596092EM</t>
  </si>
  <si>
    <t>ENC-500 3+0 REG EXTRA SUP</t>
  </si>
  <si>
    <t>IMG-596091EM</t>
  </si>
  <si>
    <t>AMERON GLUE KIT</t>
  </si>
  <si>
    <t>IMG-502101025</t>
  </si>
  <si>
    <t>20LB FIRE EXT</t>
  </si>
  <si>
    <t>IMG-3020</t>
  </si>
  <si>
    <t>2.5LB FIRE EXT</t>
  </si>
  <si>
    <t>IMG-2.5LBN</t>
  </si>
  <si>
    <t>VAPOR ID TAG FOR 711</t>
  </si>
  <si>
    <t>IMG-1TAG-7010</t>
  </si>
  <si>
    <t>IMG-1TAG-7000N</t>
  </si>
  <si>
    <t>IMG-1TAG-7000-711</t>
  </si>
  <si>
    <t>PUL ID TAG FOR 7-11</t>
  </si>
  <si>
    <t>IMG-1TAG-3010</t>
  </si>
  <si>
    <t>PUL OPW ID TAG</t>
  </si>
  <si>
    <t>IMG-1TAG-3000N</t>
  </si>
  <si>
    <t>IMG-1TAG-3000-711</t>
  </si>
  <si>
    <t>REG OPW ID TAG</t>
  </si>
  <si>
    <t>IMG-1TAG-1000N</t>
  </si>
  <si>
    <t>7-11 SPEC FRAME</t>
  </si>
  <si>
    <t>IMG-12075</t>
  </si>
  <si>
    <t>7-11 SPEC PANEL</t>
  </si>
  <si>
    <t>IMG-12055</t>
  </si>
  <si>
    <t>MUL CONCRETE MARKER</t>
  </si>
  <si>
    <t>IMG-106UP-0125</t>
  </si>
  <si>
    <t>UNLEADED CONCRETE MARKER</t>
  </si>
  <si>
    <t>IMG-106U-0125</t>
  </si>
  <si>
    <t>PREMIUM CONCRETE MARKER</t>
  </si>
  <si>
    <t>IMG-106P-0150</t>
  </si>
  <si>
    <t>DEISEL CONCRETE MARKER</t>
  </si>
  <si>
    <t>IMG-106DL-0095</t>
  </si>
  <si>
    <t>7-11 SPEC CABINET</t>
  </si>
  <si>
    <t>IMG-105-20-BOX</t>
  </si>
  <si>
    <t>FIRE BOX HAMMER</t>
  </si>
  <si>
    <t>IMG-10011R</t>
  </si>
  <si>
    <t>MHD PUMP TOPPER EXXON</t>
  </si>
  <si>
    <t>IMG-09D016R</t>
  </si>
  <si>
    <t>WAWA SPEC 3/4 X 8' NVP HOS</t>
  </si>
  <si>
    <t>HOS-WA124284</t>
  </si>
  <si>
    <t>WAWA NVP HOSE</t>
  </si>
  <si>
    <t>HOS-I8'6"X3/4SC</t>
  </si>
  <si>
    <t>WAWA 10' SPEC HOSE</t>
  </si>
  <si>
    <t>HOS-I10XAH</t>
  </si>
  <si>
    <t>WAWA SPEC 3/4 X10' HOSE</t>
  </si>
  <si>
    <t>HOS-I10X3/4SSC</t>
  </si>
  <si>
    <t>NON-REC BREAKAWAY</t>
  </si>
  <si>
    <t>HOS-HUSKY 2273</t>
  </si>
  <si>
    <t>Husky Swivel</t>
  </si>
  <si>
    <t>HOS-HUSKY 0350VI</t>
  </si>
  <si>
    <t>1" X 8' HOSE</t>
  </si>
  <si>
    <t>HOS-GY1X8MXM</t>
  </si>
  <si>
    <t>HUSKY NON-RECONNECTABLE BREAKA</t>
  </si>
  <si>
    <t>HOS-6210</t>
  </si>
  <si>
    <t>HOS-3/4X10'</t>
  </si>
  <si>
    <t>8' SPEC WAWA HOSE</t>
  </si>
  <si>
    <t>HOS-18FT6XAH</t>
  </si>
  <si>
    <t>5/8IN  Green Hose</t>
  </si>
  <si>
    <t>HOS-125025G</t>
  </si>
  <si>
    <t>3/4 X12' Hose</t>
  </si>
  <si>
    <t>HOS-124425</t>
  </si>
  <si>
    <t>3/4INX8' HOSE</t>
  </si>
  <si>
    <t>HOS-124285</t>
  </si>
  <si>
    <t>3/4INX8IN WHIP HOSE</t>
  </si>
  <si>
    <t>HOS-124021</t>
  </si>
  <si>
    <t>ZIPPER BOOTS</t>
  </si>
  <si>
    <t>GRD-ZIP436ZB</t>
  </si>
  <si>
    <t>Lock Ring XERXES SUMP</t>
  </si>
  <si>
    <t>GRD-XXXE-LOCK RING</t>
  </si>
  <si>
    <t>26IN GASKET</t>
  </si>
  <si>
    <t>GRD-XERXES GASKET</t>
  </si>
  <si>
    <t>LID LOCKING HANDLE</t>
  </si>
  <si>
    <t>GRD-WTS-THANDLE</t>
  </si>
  <si>
    <t>CLAMP KIT</t>
  </si>
  <si>
    <t>GRD-WSP-CRK</t>
  </si>
  <si>
    <t>FIBERLITE MULTIPORT LID</t>
  </si>
  <si>
    <t>GRD-WSP37-16</t>
  </si>
  <si>
    <t>320 GB GILBARCO EDH HARD DRIVE</t>
  </si>
  <si>
    <t>GRD-WD3200LUCT</t>
  </si>
  <si>
    <t>3/4" NPT COVERTER</t>
  </si>
  <si>
    <t>GRD-VAR75</t>
  </si>
  <si>
    <t>Shear Valve Arm</t>
  </si>
  <si>
    <t>GRD-Valve Arm</t>
  </si>
  <si>
    <t>FILL PIPE ID SUPER</t>
  </si>
  <si>
    <t>GRD-US-FPI-46</t>
  </si>
  <si>
    <t>FILL PIPE ID MUL</t>
  </si>
  <si>
    <t>GRD-US-FPI-27</t>
  </si>
  <si>
    <t>Fill Pipe I.D. RUL</t>
  </si>
  <si>
    <t>GRD-US-FPI-125U</t>
  </si>
  <si>
    <t>FILL PIPE ID PUL</t>
  </si>
  <si>
    <t>GRD-US-FPI-125P</t>
  </si>
  <si>
    <t>KERO FILL I.D. TAG</t>
  </si>
  <si>
    <t>GRD-US-FPI-125K</t>
  </si>
  <si>
    <t>Fill Pipe I.D. DSL</t>
  </si>
  <si>
    <t>GRD-US-FPI-125D</t>
  </si>
  <si>
    <t>Universal Vapor Lid</t>
  </si>
  <si>
    <t>GRD-UNV60-12-B5</t>
  </si>
  <si>
    <t>18" MANHOLE</t>
  </si>
  <si>
    <t>GRD-UNV.88-1810</t>
  </si>
  <si>
    <t>7-11 SPEC E SHUT OFF SWITCH</t>
  </si>
  <si>
    <t>GRD-U-MS-76</t>
  </si>
  <si>
    <t>Flat Top Fill Cap</t>
  </si>
  <si>
    <t>GRD-U-731</t>
  </si>
  <si>
    <t>4" PIPE EXTENTION</t>
  </si>
  <si>
    <t>GRD-U-1002S</t>
  </si>
  <si>
    <t>4" FILL PIPE ADAPTOR</t>
  </si>
  <si>
    <t>GRD-U-1002L</t>
  </si>
  <si>
    <t>Flat Top Vapor Cap</t>
  </si>
  <si>
    <t>GRD-U-0613VC</t>
  </si>
  <si>
    <t>PRB12 FIELD MODULE</t>
  </si>
  <si>
    <t>GRD-TSSP-PRB</t>
  </si>
  <si>
    <t>4" FLOAT KTI</t>
  </si>
  <si>
    <t>GRD-TSP-IGF4</t>
  </si>
  <si>
    <t>API COLOR CODE CHARTS</t>
  </si>
  <si>
    <t>GRD-TS-9CC</t>
  </si>
  <si>
    <t>LEXEL SILICON</t>
  </si>
  <si>
    <t>GRD-TC-SILICON</t>
  </si>
  <si>
    <t>FILL CAP WITH COMBO LOCK</t>
  </si>
  <si>
    <t>GRD-TC-PL</t>
  </si>
  <si>
    <t>Sump Cover w/Gasket</t>
  </si>
  <si>
    <t>GRD-TCLS-0033</t>
  </si>
  <si>
    <t>Bostik Sealer</t>
  </si>
  <si>
    <t>GRD-TC-Bostik</t>
  </si>
  <si>
    <t>Sump Lid Bolt Down Kit</t>
  </si>
  <si>
    <t>GRD-TCBK3333</t>
  </si>
  <si>
    <t>LID/INFLATABLE SEAL 37"</t>
  </si>
  <si>
    <t>GRD-TAL37TS-I</t>
  </si>
  <si>
    <t>WHITE SUMP LID GASKET</t>
  </si>
  <si>
    <t>GRD-TAL-37TS-G</t>
  </si>
  <si>
    <t>TWIST SEAL LID</t>
  </si>
  <si>
    <t>GRD-TAL-37TS-711-V</t>
  </si>
  <si>
    <t>37"TWIST SEAL</t>
  </si>
  <si>
    <t>GRD-TAL-37TS-711</t>
  </si>
  <si>
    <t>WHITE SUMP LID</t>
  </si>
  <si>
    <t>GRD-TAL-37TS</t>
  </si>
  <si>
    <t>STAINLESS STEEL</t>
  </si>
  <si>
    <t>GRD-SWV-101-SS</t>
  </si>
  <si>
    <t>PHIL TITE FILL ADAPTOR</t>
  </si>
  <si>
    <t>GRD-SWS-101-SS</t>
  </si>
  <si>
    <t>FILL AND VAPOR SWIVEL ADPT SS</t>
  </si>
  <si>
    <t>GRD-SWFV-PKGSS</t>
  </si>
  <si>
    <t>FRANKLIN FUELING ADAPTOR</t>
  </si>
  <si>
    <t>GRD-SWF-100-SS</t>
  </si>
  <si>
    <t>Shear VLV Top Male</t>
  </si>
  <si>
    <t>GRD-SVT-2015M</t>
  </si>
  <si>
    <t>Female Top Environ</t>
  </si>
  <si>
    <t>GRD-SVT-2015F</t>
  </si>
  <si>
    <t>1 1/2IN Shear Valve</t>
  </si>
  <si>
    <t>GRD-SVD-2015M</t>
  </si>
  <si>
    <t>Shear Valve Female</t>
  </si>
  <si>
    <t>GRD-SVD-2015F</t>
  </si>
  <si>
    <t>COVERALLS FOR FIBERGLASS</t>
  </si>
  <si>
    <t>GRD-SUIT</t>
  </si>
  <si>
    <t>SUB TURBINE ISO BOX</t>
  </si>
  <si>
    <t>GRD-STP-DHI</t>
  </si>
  <si>
    <t>GRD-SR-160</t>
  </si>
  <si>
    <t>1.5" REPAIR BOOT</t>
  </si>
  <si>
    <t>GRD-SPTB-150</t>
  </si>
  <si>
    <t>OPW PIPE ADAPTOR</t>
  </si>
  <si>
    <t>GRD-SMA-2020</t>
  </si>
  <si>
    <t>GRD-SMA-2015</t>
  </si>
  <si>
    <t>GASKET AND SEALANT</t>
  </si>
  <si>
    <t>GRD-SLPK</t>
  </si>
  <si>
    <t>BOSTICKS</t>
  </si>
  <si>
    <t>GRD-SIKAFLEX1A</t>
  </si>
  <si>
    <t>2" COUPLING GASKET</t>
  </si>
  <si>
    <t>GRD-SGP-0200</t>
  </si>
  <si>
    <t>PIPE FITTING ORINGS OPW</t>
  </si>
  <si>
    <t>GRD-SGP-0150</t>
  </si>
  <si>
    <t>36" GREEN GASKET</t>
  </si>
  <si>
    <t>GRD-SCS-0036-HW</t>
  </si>
  <si>
    <t>FAIRFIELD STANDARD BUCKET</t>
  </si>
  <si>
    <t>GRD-SCM-5WTLP</t>
  </si>
  <si>
    <t>STABALIZER BAR</t>
  </si>
  <si>
    <t>GRD-SBK-1500V</t>
  </si>
  <si>
    <t>Fusible Link Environ</t>
  </si>
  <si>
    <t>GRD-SA-SV-5040</t>
  </si>
  <si>
    <t>GRD-SA-SV-5030</t>
  </si>
  <si>
    <t>PASSPORT SOFTWARE USB PX60</t>
  </si>
  <si>
    <t>GRD-S704-60024FD</t>
  </si>
  <si>
    <t>PASSPORT V11.04 THUMB DR</t>
  </si>
  <si>
    <t>GRD-S704-60023FD</t>
  </si>
  <si>
    <t>STAINLESS STEEL RING</t>
  </si>
  <si>
    <t>GRD-S/S-LID/RING-37</t>
  </si>
  <si>
    <t>MULTI PORT STUD RING</t>
  </si>
  <si>
    <t>GRD-RTR-BLACK</t>
  </si>
  <si>
    <t>WHITE OPW LID</t>
  </si>
  <si>
    <t>GRD-RTC-WHITE</t>
  </si>
  <si>
    <t>RED OPW SUMP LID COVER</t>
  </si>
  <si>
    <t>GRD-RTC-RED</t>
  </si>
  <si>
    <t>ORANGE OPW SUMP COVER</t>
  </si>
  <si>
    <t>GRD-RTC-ORANGE</t>
  </si>
  <si>
    <t>BLACK OPW LID</t>
  </si>
  <si>
    <t>GRD-RTC-BLACK</t>
  </si>
  <si>
    <t>FIBERGLASS RESIGN KIT</t>
  </si>
  <si>
    <t>GRD-RK-5000</t>
  </si>
  <si>
    <t>Connector Yoke Assy</t>
  </si>
  <si>
    <t>GRD-RJ313-002-5</t>
  </si>
  <si>
    <t>RJ Syphon Check Valve</t>
  </si>
  <si>
    <t>GRD-RJ188-241-5</t>
  </si>
  <si>
    <t>RJ Funct EL O-Ring Kit</t>
  </si>
  <si>
    <t>GRD-RJ172-003-5</t>
  </si>
  <si>
    <t>PACKER ORING</t>
  </si>
  <si>
    <t>GRD-RJ144-193-1</t>
  </si>
  <si>
    <t>CHECK VALVE REPAIR KIT</t>
  </si>
  <si>
    <t>GRD-RJ144-186-5</t>
  </si>
  <si>
    <t>CHECK VALVE</t>
  </si>
  <si>
    <t>GRD-RJ144-184-5</t>
  </si>
  <si>
    <t>R J Check Valve</t>
  </si>
  <si>
    <t>GRD-RJ144-183-5</t>
  </si>
  <si>
    <t>17' WIRE HARNESS</t>
  </si>
  <si>
    <t>GRD-RJ-144-091-5</t>
  </si>
  <si>
    <t>R.J. Plug Lead Assy</t>
  </si>
  <si>
    <t>GRD-RJ144-090</t>
  </si>
  <si>
    <t>CHECK VALVE HOLDER</t>
  </si>
  <si>
    <t>GRD-RJ138-049-5</t>
  </si>
  <si>
    <t>1.5HP CAPACITOR HOUSING</t>
  </si>
  <si>
    <t>GRD-RJ113-319-5</t>
  </si>
  <si>
    <t>CONNECTOR SNAP RING</t>
  </si>
  <si>
    <t>GRD-RJ113-105</t>
  </si>
  <si>
    <t>3/4HP CAPACITOR HOUSING</t>
  </si>
  <si>
    <t>GRD-RJ113-085-5</t>
  </si>
  <si>
    <t>RJ CAPACITOR COVER</t>
  </si>
  <si>
    <t>GRD-RJ113-084</t>
  </si>
  <si>
    <t>CAPACITOR 25 MFD</t>
  </si>
  <si>
    <t>GRD-RJ111-661-5</t>
  </si>
  <si>
    <t>Capicator 17.5</t>
  </si>
  <si>
    <t>GRD-RJ111-092-5</t>
  </si>
  <si>
    <t>CAP &amp; STEM ASSY</t>
  </si>
  <si>
    <t>GRD-RJ111-065-4</t>
  </si>
  <si>
    <t>CONDUIT J-BOX</t>
  </si>
  <si>
    <t>GRD-RJ108-496-5</t>
  </si>
  <si>
    <t>PET CHECK VALVE</t>
  </si>
  <si>
    <t>GRD-RJ076-085-3</t>
  </si>
  <si>
    <t>RJ Conduit O-Ring</t>
  </si>
  <si>
    <t>GRD-RJ072-196-1</t>
  </si>
  <si>
    <t>RJ Capacitor O-Ring</t>
  </si>
  <si>
    <t>GRD-RJ072-190-1</t>
  </si>
  <si>
    <t>RJ Pumphead O-Ring</t>
  </si>
  <si>
    <t>GRD-RJ072-189-1</t>
  </si>
  <si>
    <t>RJ CHECK VALVE O-RING</t>
  </si>
  <si>
    <t>GRD-RJ072-107-1</t>
  </si>
  <si>
    <t>PAN SCREWS</t>
  </si>
  <si>
    <t>GRD-RJ026-627-1</t>
  </si>
  <si>
    <t>CISCO ROUTER</t>
  </si>
  <si>
    <t>GRD-Q13708-08B</t>
  </si>
  <si>
    <t>U Shaped seal for ductile cast</t>
  </si>
  <si>
    <t>GRD-PT-SC-1513V</t>
  </si>
  <si>
    <t>BOLT DOWN FOR OBS LID</t>
  </si>
  <si>
    <t>GRD-PROTO-LOCK</t>
  </si>
  <si>
    <t>2HP Vari Speed Motor</t>
  </si>
  <si>
    <t>GRD-PMA-VS-2</t>
  </si>
  <si>
    <t>3/4 HP SUMP MOTOR</t>
  </si>
  <si>
    <t>GRD-PMA-75</t>
  </si>
  <si>
    <t>1-1/2 HP Sump Motor</t>
  </si>
  <si>
    <t>GRD-PMA-150</t>
  </si>
  <si>
    <t>4" TOTAL CONTAINMENT PLUG</t>
  </si>
  <si>
    <t>GRD-PEI-4.0XPLUG</t>
  </si>
  <si>
    <t>CAN OF PAINT</t>
  </si>
  <si>
    <t>GRD-PAINT</t>
  </si>
  <si>
    <t>5 GAL BUCKET W PLUG</t>
  </si>
  <si>
    <t>GRD-P761C-EVRPL</t>
  </si>
  <si>
    <t>5 GAL BUCKET W DRAIN</t>
  </si>
  <si>
    <t>GRD-P761C-EVRDV</t>
  </si>
  <si>
    <t>5GAL REPLACEMENT BUCKET</t>
  </si>
  <si>
    <t>GRD-P711-EVRDV</t>
  </si>
  <si>
    <t>ORING KIT FOR MULTI PORT</t>
  </si>
  <si>
    <t>GRD-P511G-KIT</t>
  </si>
  <si>
    <t>5 GALLON OLD STYLE</t>
  </si>
  <si>
    <t>GRD-P511-DEVRBUCKET</t>
  </si>
  <si>
    <t>OBSERVATION LID</t>
  </si>
  <si>
    <t>GRD-P40-ROTO-LID</t>
  </si>
  <si>
    <t>42" MANHOLE GASKET</t>
  </si>
  <si>
    <t>GRD-P110-42G</t>
  </si>
  <si>
    <t>6" NITRILE OBSERVATION PORT</t>
  </si>
  <si>
    <t>GRD-OPW-WSP-WTC-OPC</t>
  </si>
  <si>
    <t>OPW SHEAR VALVE PLATE KIT</t>
  </si>
  <si>
    <t>GRD-OPW-MPK-10</t>
  </si>
  <si>
    <t>OPW DROP TUBE ORING</t>
  </si>
  <si>
    <t>GRD-OPWHO8145M</t>
  </si>
  <si>
    <t>OPW Fusible Link</t>
  </si>
  <si>
    <t>GRD-OPWHO5361</t>
  </si>
  <si>
    <t>OPW 71SO KIT</t>
  </si>
  <si>
    <t>GRD-OPWH14842</t>
  </si>
  <si>
    <t>BOLT DOWN KNOBS</t>
  </si>
  <si>
    <t>GRD-OPWH13257M</t>
  </si>
  <si>
    <t>TC LID GASKET</t>
  </si>
  <si>
    <t>GRD-OPWH13214M</t>
  </si>
  <si>
    <t>104A 12" OPW LID</t>
  </si>
  <si>
    <t>GRD-OPW-E00510M</t>
  </si>
  <si>
    <t>4" X 1.5" DONUT</t>
  </si>
  <si>
    <t>GRD-OPW-DONUT</t>
  </si>
  <si>
    <t>OPW T'S</t>
  </si>
  <si>
    <t>GRD-OPW-CTF1515</t>
  </si>
  <si>
    <t>SWEDGE KIT</t>
  </si>
  <si>
    <t>GRD-OPW-CSK-0150S</t>
  </si>
  <si>
    <t>OPW BOTTOM OF DROP TUBE</t>
  </si>
  <si>
    <t>GRD-OPW-C05117</t>
  </si>
  <si>
    <t>GRD-OPW71SO-410CW</t>
  </si>
  <si>
    <t>4" OPW DROP TUBE</t>
  </si>
  <si>
    <t>GRD-OPW71SO-410C</t>
  </si>
  <si>
    <t>OPW DROP TUBE TOOL</t>
  </si>
  <si>
    <t>GRD-OPW71S0-TOOL</t>
  </si>
  <si>
    <t>OPW FILL CAP GASKET</t>
  </si>
  <si>
    <t>GRD-OPW634TT-G</t>
  </si>
  <si>
    <t>4IN Locking Fill Cap</t>
  </si>
  <si>
    <t>GRD-OPW634TT-7085</t>
  </si>
  <si>
    <t>3IN OPW FILL CAP</t>
  </si>
  <si>
    <t>GRD-OPW634TE-7085</t>
  </si>
  <si>
    <t>OPW LOW PROFILE FILL CAP</t>
  </si>
  <si>
    <t>GRD-OPW634LPC-0400</t>
  </si>
  <si>
    <t>BRASS OPW ADAPT</t>
  </si>
  <si>
    <t>GRD-OPW633T-8070</t>
  </si>
  <si>
    <t>SS LOCKING RISER CLAMP</t>
  </si>
  <si>
    <t>GRD-OPW633LC-1000</t>
  </si>
  <si>
    <t>WAWA SPEC 3" VENT CAP WHITE</t>
  </si>
  <si>
    <t>GRD-OPW623V-3203</t>
  </si>
  <si>
    <t>7-11 SPEC OPW VENT CAP</t>
  </si>
  <si>
    <t>GRD-OPW623V-2203</t>
  </si>
  <si>
    <t>VAPOR SWIVEL ADAPTOR</t>
  </si>
  <si>
    <t>GRD-OPW-61VSA-EVR</t>
  </si>
  <si>
    <t>17' STRAIGHT DROP TUBE</t>
  </si>
  <si>
    <t>GRD-OPW61T-7468</t>
  </si>
  <si>
    <t>OPW COAXIAL DROP TUBE</t>
  </si>
  <si>
    <t>GRD-OPW61SOP-4012</t>
  </si>
  <si>
    <t>COAXIAL DROP TUBE</t>
  </si>
  <si>
    <t>GRD-OPW61SOP-4002</t>
  </si>
  <si>
    <t>LOW PROFILE SWIVEL ADAPTOR</t>
  </si>
  <si>
    <t>GRD-OPW61SALP-EVR</t>
  </si>
  <si>
    <t>OPW VAPOR SHEAR VALVE</t>
  </si>
  <si>
    <t>GRD-OPW60VSP-1001</t>
  </si>
  <si>
    <t>OPW ADAPTOR</t>
  </si>
  <si>
    <t>GRD-OPW523A-1003</t>
  </si>
  <si>
    <t>TEST ADAPTER FOR DW SPILL BUCK</t>
  </si>
  <si>
    <t>GRD-OPW-203310</t>
  </si>
  <si>
    <t>OPW LOW PROFILE VAP CAP</t>
  </si>
  <si>
    <t>GRD-OPW1711LPC-0400</t>
  </si>
  <si>
    <t>Vapor Recovery Cap</t>
  </si>
  <si>
    <t>GRD-OPW1711-7085</t>
  </si>
  <si>
    <t>3X4" VAPOR ADAPTOR</t>
  </si>
  <si>
    <t>GRD-OPW1611AV1620N</t>
  </si>
  <si>
    <t>OPW MANHOLE TOOL</t>
  </si>
  <si>
    <t>GRD-OPW1-3100-TOOL</t>
  </si>
  <si>
    <t>OPW Alum Spill Contain Lid</t>
  </si>
  <si>
    <t>GRD-OPW1-21AC</t>
  </si>
  <si>
    <t>2IN UNION REPL. TOP</t>
  </si>
  <si>
    <t>GRD-OPW-10RUTC-5962</t>
  </si>
  <si>
    <t>2IN UNION REPL TOP</t>
  </si>
  <si>
    <t>GRD-OPW10RUTC5962</t>
  </si>
  <si>
    <t>Uniom Shear Top</t>
  </si>
  <si>
    <t>GRD-OPW10RUT5950</t>
  </si>
  <si>
    <t>2" UNION SHEAR VALVE</t>
  </si>
  <si>
    <t>GRD-OPW10RUP-2006</t>
  </si>
  <si>
    <t>Male Shear Top 1 1/2IN</t>
  </si>
  <si>
    <t>GRD-OPW10RMT5850</t>
  </si>
  <si>
    <t>Female D.P. Shear Top</t>
  </si>
  <si>
    <t>GRD-OPW10RFTP5751</t>
  </si>
  <si>
    <t>Fem Shear Top 1 1/2IN</t>
  </si>
  <si>
    <t>GRD-OPW10RFT5750</t>
  </si>
  <si>
    <t>OPW 10+ SHEAR VALVE</t>
  </si>
  <si>
    <t>GRD-OPW10P-0152</t>
  </si>
  <si>
    <t>1.5IN UNION SHEAR</t>
  </si>
  <si>
    <t>GRD-OPW10BUP5926</t>
  </si>
  <si>
    <t>FE. Shear Valve 1.5IN</t>
  </si>
  <si>
    <t>GRD-OPW10BFP</t>
  </si>
  <si>
    <t>CAST SPILL CONT LID</t>
  </si>
  <si>
    <t>GRD-OPW #1</t>
  </si>
  <si>
    <t>1 PINT JOMAR PIPE DOPE</t>
  </si>
  <si>
    <t>GRD-NJI-400-204</t>
  </si>
  <si>
    <t>.5 PINT JOMAR PIPE DOPE</t>
  </si>
  <si>
    <t>GRD-NJI-400-203</t>
  </si>
  <si>
    <t>NITROGEN BOTTLE</t>
  </si>
  <si>
    <t>GRD-NITROGEN</t>
  </si>
  <si>
    <t>SWIVEL ADAPTOR TOOL</t>
  </si>
  <si>
    <t>GRD-NEW-A0081-001C</t>
  </si>
  <si>
    <t>4IN Fill Adaptor</t>
  </si>
  <si>
    <t>GRD-MR-305L</t>
  </si>
  <si>
    <t>36" MULTI PORT LID</t>
  </si>
  <si>
    <t>GRD-MPWS-36</t>
  </si>
  <si>
    <t>OPW WATER SHROUD KIT</t>
  </si>
  <si>
    <t>GRD-MPWS-33TS</t>
  </si>
  <si>
    <t>MX925 COMMANDER EXXON PIN PAD</t>
  </si>
  <si>
    <t>GRD-M177-509-01-R</t>
  </si>
  <si>
    <t>PPU DOOR CABLE LEFT</t>
  </si>
  <si>
    <t>GRD-M04547A001</t>
  </si>
  <si>
    <t>LATCH KIT</t>
  </si>
  <si>
    <t>GRD-LRK-CLC</t>
  </si>
  <si>
    <t>LOCK OUT TAG OUT</t>
  </si>
  <si>
    <t>GRD-LOCK OUT</t>
  </si>
  <si>
    <t>LIQUI CULT</t>
  </si>
  <si>
    <t>GRD-LIQUI-CULT</t>
  </si>
  <si>
    <t>COPPER TUBE LD2000</t>
  </si>
  <si>
    <t>GRD-LD99-9005</t>
  </si>
  <si>
    <t>TUBE FITTING  (2ND)</t>
  </si>
  <si>
    <t>GRD-LD21-2133</t>
  </si>
  <si>
    <t>TUBE FITTING (1ST)</t>
  </si>
  <si>
    <t>GRD-LD21-2132</t>
  </si>
  <si>
    <t>GRD-LD2000/WAR</t>
  </si>
  <si>
    <t>Leak Detector LD2000</t>
  </si>
  <si>
    <t>GRD-LD2000</t>
  </si>
  <si>
    <t>5 Gallon Pail</t>
  </si>
  <si>
    <t>GRD-KM5000</t>
  </si>
  <si>
    <t>3IN BALL VALVE</t>
  </si>
  <si>
    <t>GRD-JI-T100-3</t>
  </si>
  <si>
    <t>4.5 PLUG</t>
  </si>
  <si>
    <t>GRD-IUI4.5XPLUG</t>
  </si>
  <si>
    <t>INSPECTION PORT</t>
  </si>
  <si>
    <t>GRD-IP4000-1</t>
  </si>
  <si>
    <t>4X8 GALV STL NIP</t>
  </si>
  <si>
    <t>GRD-IGNPX</t>
  </si>
  <si>
    <t>4X6 GALV STL NIP</t>
  </si>
  <si>
    <t>GRD-IGNPU</t>
  </si>
  <si>
    <t>4X4 GALV STL NIP</t>
  </si>
  <si>
    <t>GRD-IGNPP</t>
  </si>
  <si>
    <t>4XCLOSE GALV STL NIP</t>
  </si>
  <si>
    <t>GRD-IGNPCL</t>
  </si>
  <si>
    <t>EDGE DOUBLE WALL BUCKET</t>
  </si>
  <si>
    <t>GRD-IC-3112P</t>
  </si>
  <si>
    <t>EDGE DOUBLE WALL SPILL CONTAIN</t>
  </si>
  <si>
    <t>GRD-IC-3112D</t>
  </si>
  <si>
    <t>OPW 2100 BUCKET</t>
  </si>
  <si>
    <t>GRD-IC-2100P</t>
  </si>
  <si>
    <t>OPW 2100 SERIES BUCKET</t>
  </si>
  <si>
    <t>GRD-IC-2100D</t>
  </si>
  <si>
    <t>PETRO SEAL</t>
  </si>
  <si>
    <t>GRD-IAC-PS200</t>
  </si>
  <si>
    <t>POLY FUSE 50ML</t>
  </si>
  <si>
    <t>GRD-IAC-PFUSE50</t>
  </si>
  <si>
    <t>POLY FUSE 250</t>
  </si>
  <si>
    <t>GRD-IAC-PFUSE250</t>
  </si>
  <si>
    <t>FAST SET BONDER</t>
  </si>
  <si>
    <t>GRD-IAC-IBOND50FS</t>
  </si>
  <si>
    <t>STRUCTURAL BONDER</t>
  </si>
  <si>
    <t>GRD-IAC-IBOND50</t>
  </si>
  <si>
    <t>FAST FOAM ICON</t>
  </si>
  <si>
    <t>GRD-IAC-FFOAM50</t>
  </si>
  <si>
    <t>OPW Fill Cap Gasket</t>
  </si>
  <si>
    <t>GRD-HO5995</t>
  </si>
  <si>
    <t>8" MULTIPORT GASKET</t>
  </si>
  <si>
    <t>GRD-H15240M</t>
  </si>
  <si>
    <t>MULTI PORT GASKET</t>
  </si>
  <si>
    <t>GRD-H15187M</t>
  </si>
  <si>
    <t>Installation Hardware Kit</t>
  </si>
  <si>
    <t>GRD-H13363</t>
  </si>
  <si>
    <t>OPW 2100 SERIES GASKET</t>
  </si>
  <si>
    <t>GRD-H12229M</t>
  </si>
  <si>
    <t>61S0P ORING GASKET</t>
  </si>
  <si>
    <t>GRD-H11931M</t>
  </si>
  <si>
    <t>OPW GASKET</t>
  </si>
  <si>
    <t>GRD-H09039M</t>
  </si>
  <si>
    <t>CAGE (BALL FLOAT)</t>
  </si>
  <si>
    <t>GRD-H-08932</t>
  </si>
  <si>
    <t>3/4"X16' HOSE</t>
  </si>
  <si>
    <t>GRD-GY3/4X16MXM</t>
  </si>
  <si>
    <t>1"X8" WHIP</t>
  </si>
  <si>
    <t>GRD-GY1X8MXMWHIP</t>
  </si>
  <si>
    <t>1" X 10' MXM DIESEL HOSE</t>
  </si>
  <si>
    <t>GRD-GY1X10MXM</t>
  </si>
  <si>
    <t>3/4 SINGLE CONDUIT BOX</t>
  </si>
  <si>
    <t>GRD-GRD-APP-ERC</t>
  </si>
  <si>
    <t>MALE X FEMALE UNION</t>
  </si>
  <si>
    <t>GRD-GRD-APP UNY75NR</t>
  </si>
  <si>
    <t>LB</t>
  </si>
  <si>
    <t>GRD-GRD-APP LB75-A</t>
  </si>
  <si>
    <t>ROUND J-BOX</t>
  </si>
  <si>
    <t>GRD-GRD-APP GRUJ-2P</t>
  </si>
  <si>
    <t>2" FLEX HOSE</t>
  </si>
  <si>
    <t>GRD-FSMS2024</t>
  </si>
  <si>
    <t>M XM 2X18" FLEX</t>
  </si>
  <si>
    <t>GRD-FSFS2018</t>
  </si>
  <si>
    <t>FACE SEAL ADAPTOR</t>
  </si>
  <si>
    <t>GRD-FSA-400</t>
  </si>
  <si>
    <t>HYDRO INTERSTITIAL SENSOR XL</t>
  </si>
  <si>
    <t>GRD-FMP-HIS-XL</t>
  </si>
  <si>
    <t>DISC SENSOR TURBINE</t>
  </si>
  <si>
    <t>GRD-FMP-DTS</t>
  </si>
  <si>
    <t>DISC SENSOR</t>
  </si>
  <si>
    <t>GRD-FMP-DDS</t>
  </si>
  <si>
    <t>10" FIBERLITE SKIRT</t>
  </si>
  <si>
    <t>GRD-FL-SK10</t>
  </si>
  <si>
    <t>FLEX SEAL</t>
  </si>
  <si>
    <t>GRD-FLEX-SEALN</t>
  </si>
  <si>
    <t>GRD-FLEX-SEAL</t>
  </si>
  <si>
    <t>FIBERLITE LID</t>
  </si>
  <si>
    <t>GRD-FL-42-LID/BK</t>
  </si>
  <si>
    <t>FL 42" FRAME OR RING</t>
  </si>
  <si>
    <t>GRD-FL-42-FRAME</t>
  </si>
  <si>
    <t>FIBERLITE HEAVY DUTY</t>
  </si>
  <si>
    <t>GRD-FL42BLACK-HD</t>
  </si>
  <si>
    <t>42" BLACK FIBERLITE LID</t>
  </si>
  <si>
    <t>GRD-FL-42-BKN</t>
  </si>
  <si>
    <t>18" SKIRT</t>
  </si>
  <si>
    <t>GRD-FL-42/SK18</t>
  </si>
  <si>
    <t>12" FIBERGLASS SKIRT</t>
  </si>
  <si>
    <t>GRD-FL-42/SK12</t>
  </si>
  <si>
    <t>42" FIBERLITE SEAL</t>
  </si>
  <si>
    <t>GRD-FL100-SEAL</t>
  </si>
  <si>
    <t>39X2.0</t>
  </si>
  <si>
    <t>GRD-FI39X2.0</t>
  </si>
  <si>
    <t>FIBERGLASS SEAM KIT</t>
  </si>
  <si>
    <t>GRD-FG-SEAM-KIT</t>
  </si>
  <si>
    <t>Vari. Freq. Controller</t>
  </si>
  <si>
    <t>GRD-FE-VFC</t>
  </si>
  <si>
    <t>FE Petro Check Valve</t>
  </si>
  <si>
    <t>GRD-FE400988-932</t>
  </si>
  <si>
    <t>FE PETRO CK VALVE</t>
  </si>
  <si>
    <t>GRD-FE400988931</t>
  </si>
  <si>
    <t>FE PETRO RELIEF PLUG</t>
  </si>
  <si>
    <t>GRD-FE400616001N</t>
  </si>
  <si>
    <t>2 1/2IN VS2 PUMP HD PLUG</t>
  </si>
  <si>
    <t>GRD-FE-400589930</t>
  </si>
  <si>
    <t>FE PETRO SYP JET ASMBY</t>
  </si>
  <si>
    <t>GRD-FE400562901</t>
  </si>
  <si>
    <t>FE PETRO ORING</t>
  </si>
  <si>
    <t>GRD-FE400333343</t>
  </si>
  <si>
    <t>GRD-FE400333340</t>
  </si>
  <si>
    <t>GRD-FE400333238</t>
  </si>
  <si>
    <t>GRD-FE400333012N</t>
  </si>
  <si>
    <t>GRD-FE400333007N</t>
  </si>
  <si>
    <t>FE PETRO PUMP HEAD ORING</t>
  </si>
  <si>
    <t>GRD-FE-400-211-343</t>
  </si>
  <si>
    <t>GRD-FE-400-211-340</t>
  </si>
  <si>
    <t>F.E. Petro O-Ring</t>
  </si>
  <si>
    <t>GRD-FE400211-238</t>
  </si>
  <si>
    <t>GRD-FE400210-212</t>
  </si>
  <si>
    <t>F.E. Wire Connector Assy</t>
  </si>
  <si>
    <t>GRD-FE400200930</t>
  </si>
  <si>
    <t>FE PETRO PUMP COVER</t>
  </si>
  <si>
    <t>GRD-FE400197930</t>
  </si>
  <si>
    <t>CHECK VALVE SPRING</t>
  </si>
  <si>
    <t>GRD-FE400174930</t>
  </si>
  <si>
    <t>GRD-FE400172930</t>
  </si>
  <si>
    <t>FE Petro Connector</t>
  </si>
  <si>
    <t>GRD-FE400172901</t>
  </si>
  <si>
    <t>FE SYPHON CHECK VALVE</t>
  </si>
  <si>
    <t>GRD-FE400137937</t>
  </si>
  <si>
    <t>FE PETRO HARDWARE PACK</t>
  </si>
  <si>
    <t>GRD-FE152350902</t>
  </si>
  <si>
    <t>FE Petro Lead Assy</t>
  </si>
  <si>
    <t>GRD-FE151213930</t>
  </si>
  <si>
    <t>2" FLEX CONNECTOR MXMS</t>
  </si>
  <si>
    <t>GRD-FC20-SWM14</t>
  </si>
  <si>
    <t>11" WHITE FILL LID</t>
  </si>
  <si>
    <t>GRD-FC-11-WHITE</t>
  </si>
  <si>
    <t>FIBERLITE SEAL</t>
  </si>
  <si>
    <t>GRD-FC-11-SEAL</t>
  </si>
  <si>
    <t>RED 11" FILL COVER</t>
  </si>
  <si>
    <t>GRD-FC-11-RED</t>
  </si>
  <si>
    <t>FIBERLITE LID 10"</t>
  </si>
  <si>
    <t>GRD-FC-10-WHITE</t>
  </si>
  <si>
    <t>GRD-FC-10-RED</t>
  </si>
  <si>
    <t>10" YELLOW FILL COVER</t>
  </si>
  <si>
    <t>GRD-FC-10/YELLOW</t>
  </si>
  <si>
    <t>GRD-FC-10/SEAL</t>
  </si>
  <si>
    <t>EMCO Coax Fill Adapt</t>
  </si>
  <si>
    <t>GRD-EWA89-001</t>
  </si>
  <si>
    <t>EMCO HANDLE LID GASKET</t>
  </si>
  <si>
    <t>GRD-EWA567166</t>
  </si>
  <si>
    <t>EMCO HAND PUMP</t>
  </si>
  <si>
    <t>GRD-EWA0333-003</t>
  </si>
  <si>
    <t>BALL FLOAT W/EXTRACTOR</t>
  </si>
  <si>
    <t>GRD-EWA0078-008</t>
  </si>
  <si>
    <t>EMCO INNER BUCKET</t>
  </si>
  <si>
    <t>GRD-EW494350</t>
  </si>
  <si>
    <t>Push/Pull Drain Assy</t>
  </si>
  <si>
    <t>GRD-EW493508</t>
  </si>
  <si>
    <t>EW Domed Lid W/Seal</t>
  </si>
  <si>
    <t>GRD-EW493123</t>
  </si>
  <si>
    <t>PERMEATOR OIL</t>
  </si>
  <si>
    <t>GRD-ET11</t>
  </si>
  <si>
    <t>EMCO WH Fatboy Lid</t>
  </si>
  <si>
    <t>GRD-EMCO 566332</t>
  </si>
  <si>
    <t>EMCO WH Slimline Lid</t>
  </si>
  <si>
    <t>GRD-EMCO 493806</t>
  </si>
  <si>
    <t>ECP4</t>
  </si>
  <si>
    <t>GRD-ECP4</t>
  </si>
  <si>
    <t>EBW 4IN Vapor Adaptor</t>
  </si>
  <si>
    <t>GRD-EBW300-210-01</t>
  </si>
  <si>
    <t>POMECO BOLT DOWN LID</t>
  </si>
  <si>
    <t>GRD-E00630</t>
  </si>
  <si>
    <t>POMECO MANHOLE LID</t>
  </si>
  <si>
    <t>GRD-E00626</t>
  </si>
  <si>
    <t>GRD-E00622</t>
  </si>
  <si>
    <t>CONQUISTADOR LID 39"</t>
  </si>
  <si>
    <t>GRD-E00618</t>
  </si>
  <si>
    <t>18" MONT WELL LID</t>
  </si>
  <si>
    <t>GRD-E00516I</t>
  </si>
  <si>
    <t>104A 18" OPW LID</t>
  </si>
  <si>
    <t>GRD-E00512M</t>
  </si>
  <si>
    <t>104A 12" MANHOLD LID</t>
  </si>
  <si>
    <t>GRD-E00510M</t>
  </si>
  <si>
    <t>8" MANHOLE LID</t>
  </si>
  <si>
    <t>GRD-E00508M</t>
  </si>
  <si>
    <t>OPW LID</t>
  </si>
  <si>
    <t>GRD-E00299M</t>
  </si>
  <si>
    <t>VERIFONE SCANNER</t>
  </si>
  <si>
    <t>GRD-DS-9208</t>
  </si>
  <si>
    <t>OPEN TOP DOT BARREL</t>
  </si>
  <si>
    <t>GRD-DOTOT</t>
  </si>
  <si>
    <t>17H 55 Gal DOT Drum</t>
  </si>
  <si>
    <t>GRD-DOT</t>
  </si>
  <si>
    <t>DRY LUBE</t>
  </si>
  <si>
    <t>GRD-DL40Z6PK</t>
  </si>
  <si>
    <t>EB DOUBLE ENTRY BOOT</t>
  </si>
  <si>
    <t>GRD-DEB-0751</t>
  </si>
  <si>
    <t>4" DOUBLE ENTRY BOOT</t>
  </si>
  <si>
    <t>GRD-DEB-0400</t>
  </si>
  <si>
    <t>EV 2" X 2" DOUBLE LCSX ENTRY B</t>
  </si>
  <si>
    <t>GRD-DEB-0200X</t>
  </si>
  <si>
    <t>EV 2" X 2" DOUBLE ENTRY BOOT</t>
  </si>
  <si>
    <t>GRD-DEB-0200</t>
  </si>
  <si>
    <t>EV 1.5"X1.5" DOUBLE ENTRY BOOT</t>
  </si>
  <si>
    <t>GRD-DEB-0150</t>
  </si>
  <si>
    <t>FILL BULKHEAD MIXER</t>
  </si>
  <si>
    <t>GRD-DBF</t>
  </si>
  <si>
    <t>ADHESIVE BONDER</t>
  </si>
  <si>
    <t>GRD-DBBV</t>
  </si>
  <si>
    <t>5 GAL SHROUD BOOT</t>
  </si>
  <si>
    <t>GRD-D02575M</t>
  </si>
  <si>
    <t>INLET TUBE FOR OPW DROP TUBE</t>
  </si>
  <si>
    <t>GRD-D02508</t>
  </si>
  <si>
    <t>GRD-D02238</t>
  </si>
  <si>
    <t>104 13" OPW LID</t>
  </si>
  <si>
    <t>GRD-D00173M</t>
  </si>
  <si>
    <t>7-11 SPEC PUMP TOPPER</t>
  </si>
  <si>
    <t>GRD-CT-XL</t>
  </si>
  <si>
    <t>1.5" TEE FITTING COAX</t>
  </si>
  <si>
    <t>GRD-CTF-1515</t>
  </si>
  <si>
    <t>1.5" RISER PIP ADAPT COAX</t>
  </si>
  <si>
    <t>GRD-CRA-1515</t>
  </si>
  <si>
    <t>1.5" REPAIR COUPLING COAX</t>
  </si>
  <si>
    <t>GRD-CPC-1502R</t>
  </si>
  <si>
    <t>GRD-CPC-1502</t>
  </si>
  <si>
    <t>EV 2"X 2" COAXIAL PIPE ADAPTER</t>
  </si>
  <si>
    <t>GRD-CPA-2020</t>
  </si>
  <si>
    <t>1.5" PIPE ADAPTORS COAX</t>
  </si>
  <si>
    <t>GRD-CPA-1520</t>
  </si>
  <si>
    <t>OPW COAXIAL FITTING ORINGS</t>
  </si>
  <si>
    <t>GRD-COK-0015</t>
  </si>
  <si>
    <t>EV 2" COAXIAL ELBOW FITTING</t>
  </si>
  <si>
    <t>GRD-CEF-2020</t>
  </si>
  <si>
    <t>COAX ELBOW FITTING</t>
  </si>
  <si>
    <t>GRD-CEF-1515</t>
  </si>
  <si>
    <t>GRD-CBUNF205</t>
  </si>
  <si>
    <t>3/4 OELB COND BODY &amp; COVR</t>
  </si>
  <si>
    <t>GRD-CBOELB2</t>
  </si>
  <si>
    <t>3/4 90 DEGREE</t>
  </si>
  <si>
    <t>GRD-CBLBY25</t>
  </si>
  <si>
    <t>3/4 FEM COND SEAL</t>
  </si>
  <si>
    <t>GRD-CBEYS21</t>
  </si>
  <si>
    <t>GRD-CBEYS2</t>
  </si>
  <si>
    <t>191 3/4" 3PC COUP</t>
  </si>
  <si>
    <t>GRD-CB191</t>
  </si>
  <si>
    <t>25' ETHERNET CABLE</t>
  </si>
  <si>
    <t>GRD-CAT5e</t>
  </si>
  <si>
    <t>CAT CABLE 50' BLUE</t>
  </si>
  <si>
    <t>GRD-CAT50BLUE</t>
  </si>
  <si>
    <t>PI 1.5" DW PRIMARY PIPE 250</t>
  </si>
  <si>
    <t>GRD-C15-250</t>
  </si>
  <si>
    <t>SPILL BUCKET GASKET</t>
  </si>
  <si>
    <t>GRD-C05170M</t>
  </si>
  <si>
    <t>BIOCIDE TREATMENT</t>
  </si>
  <si>
    <t>GRD-BIOCIDE6000</t>
  </si>
  <si>
    <t>EV 4" LINED ACCESS PIPE</t>
  </si>
  <si>
    <t>GRD-AXP40-100</t>
  </si>
  <si>
    <t>AVANTI GROUT</t>
  </si>
  <si>
    <t>GRD-AV-202</t>
  </si>
  <si>
    <t>AMERON 2" CAP</t>
  </si>
  <si>
    <t>GRD-AM-CAP-2</t>
  </si>
  <si>
    <t>6 PK. PSX-20 ADHESIVE</t>
  </si>
  <si>
    <t>GRD-AM-502101025</t>
  </si>
  <si>
    <t>3X2 PRIMARY REDUCER BUSHING</t>
  </si>
  <si>
    <t>GRD-AM-32370504</t>
  </si>
  <si>
    <t>3IN PRIMARY SLEEVE COUPLING</t>
  </si>
  <si>
    <t>GRD-AM-30850707</t>
  </si>
  <si>
    <t>3IN CONTAINMENT PIPE</t>
  </si>
  <si>
    <t>GRD-AM-308354381</t>
  </si>
  <si>
    <t>3IN PRIMARY TEE</t>
  </si>
  <si>
    <t>GRD-AM-30378007</t>
  </si>
  <si>
    <t>3IN 2PC. CONT. SLEEVE COUPLING</t>
  </si>
  <si>
    <t>GRD-AM-30370703</t>
  </si>
  <si>
    <t>2IN PRIMARY SLEEVE COUPLING</t>
  </si>
  <si>
    <t>GRD-AM-20850707</t>
  </si>
  <si>
    <t>2IN PRIMARY PIPE SXS</t>
  </si>
  <si>
    <t>GRD-AM-208354386</t>
  </si>
  <si>
    <t>2IN PRIMARY TEE</t>
  </si>
  <si>
    <t>GRD-AM-20378007</t>
  </si>
  <si>
    <t>2IN PRIMARY 90 ELBOW</t>
  </si>
  <si>
    <t>GRD-AM-20372108</t>
  </si>
  <si>
    <t>2IN PRIMARY 45 ELBOW</t>
  </si>
  <si>
    <t>GRD-AM-20371508</t>
  </si>
  <si>
    <t>2IN PRIMARY REPAIR COUPLING</t>
  </si>
  <si>
    <t>GRD-AM-20370802</t>
  </si>
  <si>
    <t>2IN PRIMARY BXM NPT FITTING</t>
  </si>
  <si>
    <t>GRD-AM-20370202</t>
  </si>
  <si>
    <t>2IN PRIMARY SXM NPT FITTING</t>
  </si>
  <si>
    <t>GRD-AM-20350206</t>
  </si>
  <si>
    <t>2IN PRIMARY BXF NPT FITTING</t>
  </si>
  <si>
    <t>GRD-AM-20350203</t>
  </si>
  <si>
    <t>2IN CHEM CURE PAKS</t>
  </si>
  <si>
    <t>GRD-AM-20200400</t>
  </si>
  <si>
    <t>GRD-AC8007</t>
  </si>
  <si>
    <t>EMCO RISER</t>
  </si>
  <si>
    <t>GRD-A7901-306k</t>
  </si>
  <si>
    <t>EMCO DOUBLE WALL</t>
  </si>
  <si>
    <t>GRD-A1004-210S</t>
  </si>
  <si>
    <t>REPLACEMENT WRENCH TOOL</t>
  </si>
  <si>
    <t>GRD-A0081-001H</t>
  </si>
  <si>
    <t>EMCO SHEAR VALVE</t>
  </si>
  <si>
    <t>GRD-A0060-023</t>
  </si>
  <si>
    <t>RJ CONTROLD BOX</t>
  </si>
  <si>
    <t>GRD-880-051-1</t>
  </si>
  <si>
    <t>VSFC KIT</t>
  </si>
  <si>
    <t>GRD-856194-001</t>
  </si>
  <si>
    <t>PHIL TITE DRAIN</t>
  </si>
  <si>
    <t>GRD-85400</t>
  </si>
  <si>
    <t>RING FOR PHIL TITE BUCKET</t>
  </si>
  <si>
    <t>GRD-85031-1</t>
  </si>
  <si>
    <t>PHIL TITE BOLT DOWN</t>
  </si>
  <si>
    <t>GRD-818-404-001</t>
  </si>
  <si>
    <t>EBW LID</t>
  </si>
  <si>
    <t>GRD-818-307-01</t>
  </si>
  <si>
    <t>18" GASKET FOR EBW LID</t>
  </si>
  <si>
    <t>GRD-818-303-01</t>
  </si>
  <si>
    <t>WASHER BUCKET BRACKETS</t>
  </si>
  <si>
    <t>GRD-793160</t>
  </si>
  <si>
    <t>36" REPLACEMENT COVER</t>
  </si>
  <si>
    <t>GRD-781-456-06</t>
  </si>
  <si>
    <t>SAFELITE LID 43"</t>
  </si>
  <si>
    <t>GRD-781-445-06</t>
  </si>
  <si>
    <t>SAFE LITE LID 44"</t>
  </si>
  <si>
    <t>GRD-781-441-06</t>
  </si>
  <si>
    <t>19" WAWA LID EBW</t>
  </si>
  <si>
    <t>GRD-781-304-01</t>
  </si>
  <si>
    <t>6"MONITORING WELL CAP</t>
  </si>
  <si>
    <t>GRD-77210901</t>
  </si>
  <si>
    <t>GRD-77210201</t>
  </si>
  <si>
    <t>FRANKLIN FUEL DROP TUBE</t>
  </si>
  <si>
    <t>GRD-708592902</t>
  </si>
  <si>
    <t>WA DEF DROP TUBE</t>
  </si>
  <si>
    <t>GRD-70859201</t>
  </si>
  <si>
    <t>DEFENDER VLAVE</t>
  </si>
  <si>
    <t>GRD-708590930</t>
  </si>
  <si>
    <t>GRD-708590903</t>
  </si>
  <si>
    <t>INSPECTION PORT SENSOR</t>
  </si>
  <si>
    <t>GRD-70551001</t>
  </si>
  <si>
    <t>EBW LID WAWA</t>
  </si>
  <si>
    <t>GRD-705-423-02</t>
  </si>
  <si>
    <t>EBW SLIP ON BUCKET</t>
  </si>
  <si>
    <t>GRD-70540001BLK</t>
  </si>
  <si>
    <t>EBW GASKET</t>
  </si>
  <si>
    <t>GRD-705-334-01</t>
  </si>
  <si>
    <t>EBW DRAIN</t>
  </si>
  <si>
    <t>GRD-705-255</t>
  </si>
  <si>
    <t>1/16" CABLE ZINC</t>
  </si>
  <si>
    <t>GRD-7000227</t>
  </si>
  <si>
    <t>MONITORING WELL LID</t>
  </si>
  <si>
    <t>GRD-65TE-12-B1</t>
  </si>
  <si>
    <t>CISCO RV042 ROUTER</t>
  </si>
  <si>
    <t>GRD-654632</t>
  </si>
  <si>
    <t>12" MONT LID</t>
  </si>
  <si>
    <t>GRD-65-1212</t>
  </si>
  <si>
    <t>COAX DROP TUBE</t>
  </si>
  <si>
    <t>GRD-61SOP-4002</t>
  </si>
  <si>
    <t>JACK SCREW KIT</t>
  </si>
  <si>
    <t>GRD-61JSK-44CB</t>
  </si>
  <si>
    <t>COMPOSITE JACK SCREW KIT</t>
  </si>
  <si>
    <t>GRD-61JSK-4410</t>
  </si>
  <si>
    <t>42" MANHOLE &amp; LID</t>
  </si>
  <si>
    <t>GRD-6110-4200</t>
  </si>
  <si>
    <t>OPW MANHOLE</t>
  </si>
  <si>
    <t>GRD-6110-3710</t>
  </si>
  <si>
    <t>HIGH HOSE RETRACTOR</t>
  </si>
  <si>
    <t>GRD-6102-EC01</t>
  </si>
  <si>
    <t>VAPOR SAVER</t>
  </si>
  <si>
    <t>GRD-60VSPC-1001</t>
  </si>
  <si>
    <t>PHIL TITE LATCH</t>
  </si>
  <si>
    <t>GRD-602331001</t>
  </si>
  <si>
    <t>BRACKET ASSBLY FOR RISER ADAPT</t>
  </si>
  <si>
    <t>GRD-602330901</t>
  </si>
  <si>
    <t>FOAM FILTER</t>
  </si>
  <si>
    <t>GRD-602026001</t>
  </si>
  <si>
    <t>E-STOP COVER &amp; BOX</t>
  </si>
  <si>
    <t>GRD-5AFY4</t>
  </si>
  <si>
    <t>STP-DHI-120V</t>
  </si>
  <si>
    <t>GRD-5800300100</t>
  </si>
  <si>
    <t>BELLOW SEAL</t>
  </si>
  <si>
    <t>GRD-570069</t>
  </si>
  <si>
    <t>EMCO LID GASET</t>
  </si>
  <si>
    <t>GRD-570012</t>
  </si>
  <si>
    <t>DRAIN ADAPTER</t>
  </si>
  <si>
    <t>GRD-569576X</t>
  </si>
  <si>
    <t>EMW MONITOR WELL LID</t>
  </si>
  <si>
    <t>GRD-563980</t>
  </si>
  <si>
    <t>POS CONNECTION SET</t>
  </si>
  <si>
    <t>GRD-56000201</t>
  </si>
  <si>
    <t>2" SLIP ON ADAPTOR</t>
  </si>
  <si>
    <t>GRD-523-SA-1002</t>
  </si>
  <si>
    <t>SHEAR VALVE ANCHOR</t>
  </si>
  <si>
    <t>GRD-521KR-8012</t>
  </si>
  <si>
    <t>SHEAR VAVLE ANCHOR</t>
  </si>
  <si>
    <t>GRD-521KR-1280</t>
  </si>
  <si>
    <t>GRD-521KR-1260</t>
  </si>
  <si>
    <t>SOLENOID VALVE</t>
  </si>
  <si>
    <t>GRD-5000380</t>
  </si>
  <si>
    <t>DRAIN PLUG</t>
  </si>
  <si>
    <t>GRD-494697</t>
  </si>
  <si>
    <t>PUSH/PULL DRAIN ASSY</t>
  </si>
  <si>
    <t>GRD-494551N</t>
  </si>
  <si>
    <t>REPAIR KIT- PRIM RING</t>
  </si>
  <si>
    <t>GRD-494467</t>
  </si>
  <si>
    <t>REPAIR KIT-PRIM BELLOWS</t>
  </si>
  <si>
    <t>GRD-494350N</t>
  </si>
  <si>
    <t>48" X 72" BALLARD</t>
  </si>
  <si>
    <t>GRD-4-4972-S40</t>
  </si>
  <si>
    <t>ZIPPER BOOT</t>
  </si>
  <si>
    <t>GRD-436ZB</t>
  </si>
  <si>
    <t>OKI TONER</t>
  </si>
  <si>
    <t>GRD-43502001</t>
  </si>
  <si>
    <t>OKI DRUM FOR TONER</t>
  </si>
  <si>
    <t>GRD-43501901</t>
  </si>
  <si>
    <t>K60 HEATHER</t>
  </si>
  <si>
    <t>GRD-410-649-008</t>
  </si>
  <si>
    <t>RJ SCREW KIT</t>
  </si>
  <si>
    <t>GRD-410484-001</t>
  </si>
  <si>
    <t>MAGNETIC STARTER</t>
  </si>
  <si>
    <t>GRD-410-468-001</t>
  </si>
  <si>
    <t>ORING KIT SUMB PUMP</t>
  </si>
  <si>
    <t>GRD-410154-001</t>
  </si>
  <si>
    <t>CK VALVE ORING KIT</t>
  </si>
  <si>
    <t>GRD-410152-001</t>
  </si>
  <si>
    <t>STP-MLD-HCD LEAK DETECTOR</t>
  </si>
  <si>
    <t>GRD-401320902</t>
  </si>
  <si>
    <t>GRD-401320901</t>
  </si>
  <si>
    <t>RETAINING RING</t>
  </si>
  <si>
    <t>GRD-400249001</t>
  </si>
  <si>
    <t>FAIRFIELD 3/8 X 36" MANHOLE LI</t>
  </si>
  <si>
    <t>GRD-361C</t>
  </si>
  <si>
    <t>TRI SEAL SLIP ON PACK</t>
  </si>
  <si>
    <t>GRD-34KPACK</t>
  </si>
  <si>
    <t>RJ Functional EL Adj</t>
  </si>
  <si>
    <t>GRD-323-001-5</t>
  </si>
  <si>
    <t>38" MORRISON MANHOLE LID</t>
  </si>
  <si>
    <t>GRD-318L-3812ACC</t>
  </si>
  <si>
    <t>4" MONITORING CAP AND ADAPTER</t>
  </si>
  <si>
    <t>GRD-305XPA-1200AK</t>
  </si>
  <si>
    <t>2.5" OFF SET</t>
  </si>
  <si>
    <t>GRD-303-1525</t>
  </si>
  <si>
    <t>2" OFF SET</t>
  </si>
  <si>
    <t>GRD-303-1520</t>
  </si>
  <si>
    <t>1.5" OFF SET</t>
  </si>
  <si>
    <t>GRD-303-1515</t>
  </si>
  <si>
    <t>14Ft Tank Stick</t>
  </si>
  <si>
    <t>GRD-2S-14</t>
  </si>
  <si>
    <t>EMV PIN PAD CABLE</t>
  </si>
  <si>
    <t>GRD-296114928AB</t>
  </si>
  <si>
    <t>R J Transducer Elec.(Red)</t>
  </si>
  <si>
    <t>GRD-244-006-5</t>
  </si>
  <si>
    <t>4X2 EXTRACTOR FITTING W/O CGE</t>
  </si>
  <si>
    <t>GRD-2334420</t>
  </si>
  <si>
    <t>GASKET CS</t>
  </si>
  <si>
    <t>GRD-22E5120</t>
  </si>
  <si>
    <t>AMERON FIBERGLASS PIPE</t>
  </si>
  <si>
    <t>GRD-22854386</t>
  </si>
  <si>
    <t>AM 2" RUB TERM 35 PSI</t>
  </si>
  <si>
    <t>GRD-22482736</t>
  </si>
  <si>
    <t>2" AMERON LCX ELBOW 90</t>
  </si>
  <si>
    <t>GRD-22469201</t>
  </si>
  <si>
    <t>AM LCX 2" PIPE- 20'</t>
  </si>
  <si>
    <t>GRD-22464386</t>
  </si>
  <si>
    <t>AM 2" PRI BXM NPT FITTING</t>
  </si>
  <si>
    <t>GRD-22370202</t>
  </si>
  <si>
    <t>VISIGAUGE FLOAT SHORT</t>
  </si>
  <si>
    <t>GRD-211465</t>
  </si>
  <si>
    <t>SHORT GAUGE ADAPTER</t>
  </si>
  <si>
    <t>GRD-211062</t>
  </si>
  <si>
    <t>XERXIE RING 30"</t>
  </si>
  <si>
    <t>GRD-207590</t>
  </si>
  <si>
    <t>LOCKING LEVER 26"</t>
  </si>
  <si>
    <t>GRD-207589</t>
  </si>
  <si>
    <t>104A-1200WT LID</t>
  </si>
  <si>
    <t>GRD-206119</t>
  </si>
  <si>
    <t>XERXIE LID COVER 30"</t>
  </si>
  <si>
    <t>GRD-206110</t>
  </si>
  <si>
    <t>SENSOR ADAPTOR</t>
  </si>
  <si>
    <t>GRD-206017</t>
  </si>
  <si>
    <t>XERXIES 30" GASKET</t>
  </si>
  <si>
    <t>GRD-204645</t>
  </si>
  <si>
    <t>XERXES SUMP LID 26IN</t>
  </si>
  <si>
    <t>GRD-203327</t>
  </si>
  <si>
    <t>32" XERXIES GASKET</t>
  </si>
  <si>
    <t>GRD-203325</t>
  </si>
  <si>
    <t>SENSOR</t>
  </si>
  <si>
    <t>GRD-203269</t>
  </si>
  <si>
    <t>5 GAL BUCKET WITH PLUG</t>
  </si>
  <si>
    <t>GRD-202136-KIT</t>
  </si>
  <si>
    <t>EDGE REPAIR KIT</t>
  </si>
  <si>
    <t>GRD-202135-KIT</t>
  </si>
  <si>
    <t>SMALL VISIGAGUE ORING</t>
  </si>
  <si>
    <t>GRD-202013</t>
  </si>
  <si>
    <t>LARGE VISIGAUGE ORING</t>
  </si>
  <si>
    <t>GRD-201972</t>
  </si>
  <si>
    <t>VISIGUAGE</t>
  </si>
  <si>
    <t>GRD-201971</t>
  </si>
  <si>
    <t>ORING</t>
  </si>
  <si>
    <t>GRD-201692</t>
  </si>
  <si>
    <t>GASKET FOR IC-311 BUCKET</t>
  </si>
  <si>
    <t>GRD-201689</t>
  </si>
  <si>
    <t>DROP TUBE ASSY BOX</t>
  </si>
  <si>
    <t>GRD-201648</t>
  </si>
  <si>
    <t>LID RING BOLT DOWN KIT</t>
  </si>
  <si>
    <t>GRD-200262</t>
  </si>
  <si>
    <t>OPW SHEAR VAVLE</t>
  </si>
  <si>
    <t>GRD-200143</t>
  </si>
  <si>
    <t>PLUG KIT</t>
  </si>
  <si>
    <t>GRD-1DP-2100</t>
  </si>
  <si>
    <t>UNIV RETROFIT LID</t>
  </si>
  <si>
    <t>GRD-1943-2533</t>
  </si>
  <si>
    <t>Syphon Check Valve</t>
  </si>
  <si>
    <t>GRD-188-241-5</t>
  </si>
  <si>
    <t>FAIRFIELD LID</t>
  </si>
  <si>
    <t>GRD-180WT-LID</t>
  </si>
  <si>
    <t>Crind Cable</t>
  </si>
  <si>
    <t>GRD-168006</t>
  </si>
  <si>
    <t>Controller Cable</t>
  </si>
  <si>
    <t>GRD-168005</t>
  </si>
  <si>
    <t>CURVED PUMP TOPPERS</t>
  </si>
  <si>
    <t>GRD-15-0480</t>
  </si>
  <si>
    <t>VERIPHONE CABLE</t>
  </si>
  <si>
    <t>GRD-13870-01</t>
  </si>
  <si>
    <t>12 POINT LOCK COVER</t>
  </si>
  <si>
    <t>GRD-12PLS-2</t>
  </si>
  <si>
    <t>AO SMITH 90</t>
  </si>
  <si>
    <t>GRD-1202-360-4</t>
  </si>
  <si>
    <t>AO SMITH 2" BUSHING</t>
  </si>
  <si>
    <t>GRD-1202-231-4</t>
  </si>
  <si>
    <t>AO SMITH COUPLING</t>
  </si>
  <si>
    <t>GRD-1202-101-8</t>
  </si>
  <si>
    <t>12 GUAGE WIRE</t>
  </si>
  <si>
    <t>GRD-12 GUAGE WIRE</t>
  </si>
  <si>
    <t>4" THREAD PIP CAP DURATUFF</t>
  </si>
  <si>
    <t>GRD-116-7085</t>
  </si>
  <si>
    <t>AO SMITH 2" PIPING</t>
  </si>
  <si>
    <t>GRD-1102-069-1</t>
  </si>
  <si>
    <t>10 PLUS DP SHEAR VALVE</t>
  </si>
  <si>
    <t>GRD-10RPLUS-0152</t>
  </si>
  <si>
    <t>#4 CONCRETE ID MARKER</t>
  </si>
  <si>
    <t>GRD-106N-4400</t>
  </si>
  <si>
    <t>#3 ID MARKER</t>
  </si>
  <si>
    <t>GRD-106N-3300</t>
  </si>
  <si>
    <t>#2 ID MARKER</t>
  </si>
  <si>
    <t>GRD-106N-2200</t>
  </si>
  <si>
    <t>#1 ID MARKER</t>
  </si>
  <si>
    <t>GRD-106N-1100</t>
  </si>
  <si>
    <t>18" MONITORING WELL MANHOLE</t>
  </si>
  <si>
    <t>GRD-104AOW-18</t>
  </si>
  <si>
    <t>GRD-104A-1819WT</t>
  </si>
  <si>
    <t>18" MANHOLE LID</t>
  </si>
  <si>
    <t>GRD-104A-1800WT</t>
  </si>
  <si>
    <t>GRD-104A-1800</t>
  </si>
  <si>
    <t>12" MANHOLE WITH LID OPW</t>
  </si>
  <si>
    <t>GRD-104A-1200</t>
  </si>
  <si>
    <t>8" MANHOLE</t>
  </si>
  <si>
    <t>GRD-104A-0800</t>
  </si>
  <si>
    <t>FUEL INHIBITOR</t>
  </si>
  <si>
    <t>GRD-1032FUELINHIB</t>
  </si>
  <si>
    <t>2" T-100 SYS 4 VALVE</t>
  </si>
  <si>
    <t>GRD-100-708</t>
  </si>
  <si>
    <t>Pipe Extension 4IN</t>
  </si>
  <si>
    <t>GRD-1002S-40</t>
  </si>
  <si>
    <t>4IN Pipe Extension</t>
  </si>
  <si>
    <t>GRD-1002L-40</t>
  </si>
  <si>
    <t>OPW Drain Valve</t>
  </si>
  <si>
    <t>GRD-1 DK2100</t>
  </si>
  <si>
    <t>TEST ADAPTER</t>
  </si>
  <si>
    <t>GRD0-OPW-202310</t>
  </si>
  <si>
    <t>30 AMP RELAY</t>
  </si>
  <si>
    <t>GRD-079-425-1</t>
  </si>
  <si>
    <t>4" GASKET</t>
  </si>
  <si>
    <t>GRD-031-136-1</t>
  </si>
  <si>
    <t>AO SMITH GLUE</t>
  </si>
  <si>
    <t>GRD-0299-000-0</t>
  </si>
  <si>
    <t>FITTING</t>
  </si>
  <si>
    <t>GRD-012030-626-0</t>
  </si>
  <si>
    <t>NOZZLE CRADLE</t>
  </si>
  <si>
    <t>GIL-WO3879-G1</t>
  </si>
  <si>
    <t>ADVANTAGE MAIN INTER CABLE</t>
  </si>
  <si>
    <t>GIL-WO3715-G2</t>
  </si>
  <si>
    <t>WIDE BASE FRAME 48"</t>
  </si>
  <si>
    <t>GIL-WO3573-01</t>
  </si>
  <si>
    <t>Cable K-Pad to Logic</t>
  </si>
  <si>
    <t>GIL-WO3410-G2</t>
  </si>
  <si>
    <t>Crindhead MN Display</t>
  </si>
  <si>
    <t>GIL-WO2107-G2</t>
  </si>
  <si>
    <t>GIL-WO2107-G1</t>
  </si>
  <si>
    <t>Hiline/SLSMAKR Logic</t>
  </si>
  <si>
    <t>GIL-WO2061-G1</t>
  </si>
  <si>
    <t>Hiline Regulator Brd</t>
  </si>
  <si>
    <t>GIL-WO1854-G7</t>
  </si>
  <si>
    <t>MPD 1/A3 Reg Board</t>
  </si>
  <si>
    <t>GIL-WO1815-G1</t>
  </si>
  <si>
    <t>Hiline Logic Brd</t>
  </si>
  <si>
    <t>GIL-WO1520-G1</t>
  </si>
  <si>
    <t>Hiline Reg. Board</t>
  </si>
  <si>
    <t>GIL-WO1513-G1</t>
  </si>
  <si>
    <t>Dual Front Display</t>
  </si>
  <si>
    <t>GIL-WO1510-G1</t>
  </si>
  <si>
    <t>DOOR CABLE ASSY</t>
  </si>
  <si>
    <t>GIL-W03690-G4</t>
  </si>
  <si>
    <t>SHELL V-POWER LOWER DOOR</t>
  </si>
  <si>
    <t>GIL-W02959-G392</t>
  </si>
  <si>
    <t>WAWA DECAL</t>
  </si>
  <si>
    <t>GIL-W02950-74</t>
  </si>
  <si>
    <t>3 GRADE DECAL FOR B78</t>
  </si>
  <si>
    <t>GIL-W02873-294</t>
  </si>
  <si>
    <t>BLNDR WF 3+0 WAWA</t>
  </si>
  <si>
    <t>GIL-W02872-354</t>
  </si>
  <si>
    <t>STAINLESS STEAL SIDE SHEATHING</t>
  </si>
  <si>
    <t>GIL-W02871-03</t>
  </si>
  <si>
    <t>WAWA SPEC DOOR</t>
  </si>
  <si>
    <t>GIL-W02755-G191</t>
  </si>
  <si>
    <t>5 GRADE REF DOOR</t>
  </si>
  <si>
    <t>GIL-W02474-G361</t>
  </si>
  <si>
    <t>REFRIGERATOR DOOR</t>
  </si>
  <si>
    <t>GIL-W02474-G331</t>
  </si>
  <si>
    <t>UNLIGHTED BLACK COKE DOOR</t>
  </si>
  <si>
    <t>GIL-W02472-G411</t>
  </si>
  <si>
    <t>MAIN AC CABLE</t>
  </si>
  <si>
    <t>GIL-W02468-G4</t>
  </si>
  <si>
    <t>TEST FIFO SYSTEM</t>
  </si>
  <si>
    <t>GIL-TEST</t>
  </si>
  <si>
    <t>EPP ADA SFTKEY OVERLAY</t>
  </si>
  <si>
    <t>GIL-T50185-G005</t>
  </si>
  <si>
    <t>ADV MONO SOFT OVRLY</t>
  </si>
  <si>
    <t>GIL-T50180G002</t>
  </si>
  <si>
    <t>ADV MONO SOFTKY WAWA</t>
  </si>
  <si>
    <t>GIL-T50180G001</t>
  </si>
  <si>
    <t>EPP OVERLAY</t>
  </si>
  <si>
    <t>GIL-T50178G020</t>
  </si>
  <si>
    <t>ADV LEFT OPT PNL EPP OVERLAY</t>
  </si>
  <si>
    <t>GIL-T50178G017</t>
  </si>
  <si>
    <t>Opt Terms of Sale</t>
  </si>
  <si>
    <t>GIL-T50115-G7</t>
  </si>
  <si>
    <t>SHELL CRIND OVERLAY</t>
  </si>
  <si>
    <t>GIL-T50064-1093</t>
  </si>
  <si>
    <t>Adv MPD Debit Overlay</t>
  </si>
  <si>
    <t>GIL-T50064-1091</t>
  </si>
  <si>
    <t>SUNOCO OVERLAY</t>
  </si>
  <si>
    <t>GIL-T50064-01</t>
  </si>
  <si>
    <t>WAWA MON KEYPAD OVERLAY</t>
  </si>
  <si>
    <t>GIL-T50038-1147</t>
  </si>
  <si>
    <t>Crind Printer Assembly</t>
  </si>
  <si>
    <t>GIL-T20414-G1</t>
  </si>
  <si>
    <t>CRIND DISPLAY BOARD</t>
  </si>
  <si>
    <t>GIL-T20379-G4</t>
  </si>
  <si>
    <t>BLEND BUTTON BRAK</t>
  </si>
  <si>
    <t>GIL-T20347-G1</t>
  </si>
  <si>
    <t>CRIND REG BRD</t>
  </si>
  <si>
    <t>GIL-T20306-G1</t>
  </si>
  <si>
    <t>PUMP CONTROL ASSY</t>
  </si>
  <si>
    <t>GIL-T20092-G1</t>
  </si>
  <si>
    <t>Opt Adv Hyd Intrface</t>
  </si>
  <si>
    <t>GIL-T20076-G3</t>
  </si>
  <si>
    <t>Adv Hyd Interface</t>
  </si>
  <si>
    <t>GIL-T20076-G1</t>
  </si>
  <si>
    <t>DIGITAL VALE 2 STEM</t>
  </si>
  <si>
    <t>GIL-T20013-G1</t>
  </si>
  <si>
    <t>Adv Pump Cntrl Brd</t>
  </si>
  <si>
    <t>GIL-T20005-G4</t>
  </si>
  <si>
    <t>METER ASSY</t>
  </si>
  <si>
    <t>GIL-T19976-V10S</t>
  </si>
  <si>
    <t>C+ Meter</t>
  </si>
  <si>
    <t>GIL-T19976-G3</t>
  </si>
  <si>
    <t>GIL CABLE ASSY</t>
  </si>
  <si>
    <t>GIL-T19793-G1</t>
  </si>
  <si>
    <t>Adv MPD Keypad</t>
  </si>
  <si>
    <t>GIL-T19760-10</t>
  </si>
  <si>
    <t>Membrane Switch</t>
  </si>
  <si>
    <t>GIL-T19684-03</t>
  </si>
  <si>
    <t>CRIND KEYPAD</t>
  </si>
  <si>
    <t>GIL-T19569-10</t>
  </si>
  <si>
    <t>ENCORE DBOX BRD</t>
  </si>
  <si>
    <t>GIL-T19547-G1</t>
  </si>
  <si>
    <t>Monochrome CPU Board</t>
  </si>
  <si>
    <t>GIL-T19501-G2</t>
  </si>
  <si>
    <t>Control Board V/Vac</t>
  </si>
  <si>
    <t>GIL-T19401-G2</t>
  </si>
  <si>
    <t>Adv Membrane Switch</t>
  </si>
  <si>
    <t>GIL-T19370-13</t>
  </si>
  <si>
    <t>IS BARRIER ASSY</t>
  </si>
  <si>
    <t>GIL-T19301-G1</t>
  </si>
  <si>
    <t>PUMP HYD INTERFACE</t>
  </si>
  <si>
    <t>GIL-T18994-G1</t>
  </si>
  <si>
    <t>Adv Terms Of Sale</t>
  </si>
  <si>
    <t>GIL-T18835-G1</t>
  </si>
  <si>
    <t>PROPORTIONAL BLEND VALVE</t>
  </si>
  <si>
    <t>GIL-T18815</t>
  </si>
  <si>
    <t>OPT ADV MN DISPLAY</t>
  </si>
  <si>
    <t>GIL-T18783</t>
  </si>
  <si>
    <t>EXXON CRIND DECAL</t>
  </si>
  <si>
    <t>GIL-T18781-G112</t>
  </si>
  <si>
    <t>KEYPAD</t>
  </si>
  <si>
    <t>GIL-T18724-01A</t>
  </si>
  <si>
    <t>BACKLIGHT REG BRD ADV</t>
  </si>
  <si>
    <t>GIL-T18708-G1</t>
  </si>
  <si>
    <t>Adv. PPU Single Level</t>
  </si>
  <si>
    <t>GIL-T18699-G2</t>
  </si>
  <si>
    <t>Adv. Single PPU</t>
  </si>
  <si>
    <t>GIL-T18699-G1</t>
  </si>
  <si>
    <t>48" BLACK TOP COVER</t>
  </si>
  <si>
    <t>GIL-T18600-01</t>
  </si>
  <si>
    <t>Adv Handle Outer</t>
  </si>
  <si>
    <t>GIL-T18400-10</t>
  </si>
  <si>
    <t>ENCORE 500 PULSER</t>
  </si>
  <si>
    <t>GIL-T18350-G6</t>
  </si>
  <si>
    <t>Adv Pulser Optimized/M04011B00</t>
  </si>
  <si>
    <t>GIL-T18350-G4</t>
  </si>
  <si>
    <t>Advantage Pulser</t>
  </si>
  <si>
    <t>GIL-T18350-G3</t>
  </si>
  <si>
    <t>HILINE PULSER</t>
  </si>
  <si>
    <t>GIL-T18350-G1</t>
  </si>
  <si>
    <t>Adv Pump Contrlr Brd</t>
  </si>
  <si>
    <t>GIL-T18202-G4</t>
  </si>
  <si>
    <t>Crind Printer Assy</t>
  </si>
  <si>
    <t>GIL-T18188-G6</t>
  </si>
  <si>
    <t>GIL-T18188-G5</t>
  </si>
  <si>
    <t>VAPOR CABLE</t>
  </si>
  <si>
    <t>GIL-T18186-G1</t>
  </si>
  <si>
    <t>Adv Hyd Intrfce V/V</t>
  </si>
  <si>
    <t>GIL-T18024-G2</t>
  </si>
  <si>
    <t>Vapor Motor Drive Board</t>
  </si>
  <si>
    <t>GIL-T18018-G1</t>
  </si>
  <si>
    <t>Valve Driver BD V/V</t>
  </si>
  <si>
    <t>GIL-T18015-G1</t>
  </si>
  <si>
    <t>GIL-T17962-G2</t>
  </si>
  <si>
    <t>PANEL 1H BLNK HOSE RT END 2332</t>
  </si>
  <si>
    <t>GIL-T17955-G1</t>
  </si>
  <si>
    <t>GIL-T17952-G1</t>
  </si>
  <si>
    <t>VAP VAC Pump (Lower)</t>
  </si>
  <si>
    <t>GIL-T17942</t>
  </si>
  <si>
    <t>VAP REC CABLE ASSY</t>
  </si>
  <si>
    <t>GIL-T17931-G2</t>
  </si>
  <si>
    <t>VAPOR VALVE</t>
  </si>
  <si>
    <t>GIL-T17909</t>
  </si>
  <si>
    <t>Crind Regulator Brd</t>
  </si>
  <si>
    <t>GIL-T17840-G2</t>
  </si>
  <si>
    <t>ISOLATION RELAY BRD</t>
  </si>
  <si>
    <t>GIL-T17786-G1</t>
  </si>
  <si>
    <t>36" PPU LENS FRAME</t>
  </si>
  <si>
    <t>GIL-T17774-03</t>
  </si>
  <si>
    <t>GRADE SELECT BRACKET</t>
  </si>
  <si>
    <t>GIL-T17773-03</t>
  </si>
  <si>
    <t>Adv MN Reg Brd</t>
  </si>
  <si>
    <t>GIL-T17723-G2</t>
  </si>
  <si>
    <t>TS1000 D-Box Brd</t>
  </si>
  <si>
    <t>GIL-T17651-G1</t>
  </si>
  <si>
    <t>Display Window</t>
  </si>
  <si>
    <t>GIL-T17635-02</t>
  </si>
  <si>
    <t>Adv Backlite 0.5IN</t>
  </si>
  <si>
    <t>GIL-T17622-G8S</t>
  </si>
  <si>
    <t>Adv Backlite 1IN</t>
  </si>
  <si>
    <t>GIL-T17622-G6LG</t>
  </si>
  <si>
    <t>ADV BACKLITE 0.7IN</t>
  </si>
  <si>
    <t>GIL-T17622-G5MED</t>
  </si>
  <si>
    <t>Program Keypad</t>
  </si>
  <si>
    <t>GIL-T17549</t>
  </si>
  <si>
    <t>PPU Display Cable Adv</t>
  </si>
  <si>
    <t>GIL-T17536-G1</t>
  </si>
  <si>
    <t>Blen Driver Board</t>
  </si>
  <si>
    <t>GIL-T17461-G2</t>
  </si>
  <si>
    <t>Valve Drvr Processor</t>
  </si>
  <si>
    <t>GIL-T17461-G1</t>
  </si>
  <si>
    <t>TS1000 Memory Board</t>
  </si>
  <si>
    <t>GIL-T17122-G1</t>
  </si>
  <si>
    <t>Controller Backplane</t>
  </si>
  <si>
    <t>GIL-T16963-G1</t>
  </si>
  <si>
    <t>TS1000 Contrlr I/O</t>
  </si>
  <si>
    <t>GIL-T16957-G1</t>
  </si>
  <si>
    <t>PPU Display Cable</t>
  </si>
  <si>
    <t>GIL-T16353-G1</t>
  </si>
  <si>
    <t>Modular SID Display</t>
  </si>
  <si>
    <t>GIL-T16226-G2/G3</t>
  </si>
  <si>
    <t>Mod Regulator Brd</t>
  </si>
  <si>
    <t>GIL-T15857-G1</t>
  </si>
  <si>
    <t>GIL-T15849-G2</t>
  </si>
  <si>
    <t>SID DISPLAY</t>
  </si>
  <si>
    <t>GIL-T15077-G1</t>
  </si>
  <si>
    <t>Sid Display</t>
  </si>
  <si>
    <t>GIL-T14974-G1</t>
  </si>
  <si>
    <t>HIII IS BARRIER MECHANICAL</t>
  </si>
  <si>
    <t>GIL-T13713-G11</t>
  </si>
  <si>
    <t>H111 P.S. Chassis</t>
  </si>
  <si>
    <t>GIL-T12643-G2</t>
  </si>
  <si>
    <t>RE-MAN METER</t>
  </si>
  <si>
    <t>GIL-RPA024TC10S</t>
  </si>
  <si>
    <t>24 VAC MONO CABLE ASSY</t>
  </si>
  <si>
    <t>GIL-R20778-G1</t>
  </si>
  <si>
    <t>MONO TO BACKLT CABLE</t>
  </si>
  <si>
    <t>GIL-R20748-G1</t>
  </si>
  <si>
    <t>Adv Flapper Assy</t>
  </si>
  <si>
    <t>GIL-R20713-G1</t>
  </si>
  <si>
    <t>PRINTER CABLE ASSY</t>
  </si>
  <si>
    <t>GIL-R20651-G1</t>
  </si>
  <si>
    <t>DBOX POWER SUPPLY</t>
  </si>
  <si>
    <t>GIL-R20422-G1</t>
  </si>
  <si>
    <t>WAWA BLENDER LENS</t>
  </si>
  <si>
    <t>GIL-R20395-G01</t>
  </si>
  <si>
    <t>SODA BUTTON</t>
  </si>
  <si>
    <t>GIL-R20373-G1</t>
  </si>
  <si>
    <t>ORANGE FILLER PLATE</t>
  </si>
  <si>
    <t>GIL-R20289-01</t>
  </si>
  <si>
    <t>RIBBON CABLE ASSY</t>
  </si>
  <si>
    <t>GIL-R19667-G2</t>
  </si>
  <si>
    <t>V/V DATA CABLE</t>
  </si>
  <si>
    <t>GIL-R19666-G1</t>
  </si>
  <si>
    <t>ASSY RIBBON CABLE</t>
  </si>
  <si>
    <t>GIL-R19665-G1</t>
  </si>
  <si>
    <t>Graphic Overlay Blk</t>
  </si>
  <si>
    <t>GIL-R19429-G1</t>
  </si>
  <si>
    <t>CABLE ASSY</t>
  </si>
  <si>
    <t>GIL-R19281-G1</t>
  </si>
  <si>
    <t>Adv Handle Inner</t>
  </si>
  <si>
    <t>GIL-R19272-G1</t>
  </si>
  <si>
    <t>D-Box Ribbon Cable</t>
  </si>
  <si>
    <t>GIL-R19249-G1</t>
  </si>
  <si>
    <t>MAIN DISPLAY ADV</t>
  </si>
  <si>
    <t>GIL-R19246-02</t>
  </si>
  <si>
    <t>Logic to Display Cab</t>
  </si>
  <si>
    <t>GIL-R19152-G2</t>
  </si>
  <si>
    <t>PPU ASSY SHAFT</t>
  </si>
  <si>
    <t>GIL-R19096-G1</t>
  </si>
  <si>
    <t>Adv/MPD Valve 2 -Stage</t>
  </si>
  <si>
    <t>GIL-R19093</t>
  </si>
  <si>
    <t>CABLE CONTROL K-PAD</t>
  </si>
  <si>
    <t>GIL-R19023</t>
  </si>
  <si>
    <t>PAM 5000 CABLE</t>
  </si>
  <si>
    <t>GIL-R1900-04</t>
  </si>
  <si>
    <t>PAM 5000 PUMP CALBE</t>
  </si>
  <si>
    <t>GIL-R1900-03</t>
  </si>
  <si>
    <t>GIL-R1900-02</t>
  </si>
  <si>
    <t>Adj Meter Plate</t>
  </si>
  <si>
    <t>GIL-R18912-01</t>
  </si>
  <si>
    <t>LEAF SPRING (GRADESELECT)</t>
  </si>
  <si>
    <t>GIL-R18837-01</t>
  </si>
  <si>
    <t>Retractor Guide</t>
  </si>
  <si>
    <t>GIL-R18453</t>
  </si>
  <si>
    <t>LOGIC TO REG CABLE</t>
  </si>
  <si>
    <t>GIL-R17995-G7</t>
  </si>
  <si>
    <t>GIL-R17995-G4</t>
  </si>
  <si>
    <t>PPU Window</t>
  </si>
  <si>
    <t>GIL-R16474-01</t>
  </si>
  <si>
    <t>Crind Window Gasket</t>
  </si>
  <si>
    <t>GIL-R15966-03</t>
  </si>
  <si>
    <t>HIII IS BARRIER</t>
  </si>
  <si>
    <t>GIL-R15225</t>
  </si>
  <si>
    <t>Dispenser Swivel</t>
  </si>
  <si>
    <t>GIL-R15085-02</t>
  </si>
  <si>
    <t>DISPENSER SWIVEL</t>
  </si>
  <si>
    <t>GIL-R15085-01</t>
  </si>
  <si>
    <t>Hydraulic Tree/Long</t>
  </si>
  <si>
    <t>GIL-R14670</t>
  </si>
  <si>
    <t>PULSER SECURITY  KIT TOOL</t>
  </si>
  <si>
    <t>GIL-Q13625-102</t>
  </si>
  <si>
    <t>DIGITAL VALVE REPAIR KIT</t>
  </si>
  <si>
    <t>GIL-Q13528-07</t>
  </si>
  <si>
    <t>CARD CLEANER</t>
  </si>
  <si>
    <t>GIL-Q13400</t>
  </si>
  <si>
    <t>LINE BOOSTER KIT</t>
  </si>
  <si>
    <t>GIL-Q13241-02</t>
  </si>
  <si>
    <t>GENDER MENDER</t>
  </si>
  <si>
    <t>GIL-Q13180-63B</t>
  </si>
  <si>
    <t>GIL-Q13180-46B</t>
  </si>
  <si>
    <t>GENDER MENDER 500</t>
  </si>
  <si>
    <t>GIL-Q13180-20B</t>
  </si>
  <si>
    <t>GENDER MENDER F/CITIZEN GSX190</t>
  </si>
  <si>
    <t>GIL-Q13180-10</t>
  </si>
  <si>
    <t>25 PIN GENDER MENDER</t>
  </si>
  <si>
    <t>GIL-Q13180-03</t>
  </si>
  <si>
    <t>235 WATT POWER SUPPLY</t>
  </si>
  <si>
    <t>GIL-Q13086-103</t>
  </si>
  <si>
    <t>STP ISOLATION RELAY</t>
  </si>
  <si>
    <t>GIL-Q13040-01</t>
  </si>
  <si>
    <t>13 WT Fluorescent LP</t>
  </si>
  <si>
    <t>GIL-Q12929-02</t>
  </si>
  <si>
    <t>DRAW LATCH</t>
  </si>
  <si>
    <t>GIL-Q12563-01</t>
  </si>
  <si>
    <t>CRIND DOOR LOCK</t>
  </si>
  <si>
    <t>GIL-Q12542-01</t>
  </si>
  <si>
    <t>DIAGNOSTIC TEST CARD</t>
  </si>
  <si>
    <t>GIL-Q12534-170</t>
  </si>
  <si>
    <t>Printer Switch</t>
  </si>
  <si>
    <t>GIL-Q12530-01</t>
  </si>
  <si>
    <t>Crind Door Stud</t>
  </si>
  <si>
    <t>GIL-Q12519-02</t>
  </si>
  <si>
    <t>Crind Door Receptacle</t>
  </si>
  <si>
    <t>GIL-Q12519-01</t>
  </si>
  <si>
    <t>ENCORE PUMP HANDLE SWITCH</t>
  </si>
  <si>
    <t>GIL-Q12514-11</t>
  </si>
  <si>
    <t>E-500 HANDLE SWITCH</t>
  </si>
  <si>
    <t>GIL-Q12514-10</t>
  </si>
  <si>
    <t>GIL-Q12514-08</t>
  </si>
  <si>
    <t>GIL-Q12514-07</t>
  </si>
  <si>
    <t>REED HANDLE SWITCH 2 PRONG</t>
  </si>
  <si>
    <t>GIL-Q12514-06</t>
  </si>
  <si>
    <t>CND Printer Cntrl Brd</t>
  </si>
  <si>
    <t>GIL-Q12476-02/03</t>
  </si>
  <si>
    <t>Inc. Submin. Lamp</t>
  </si>
  <si>
    <t>GIL-Q12448-04</t>
  </si>
  <si>
    <t>300 LCD DISPLAY</t>
  </si>
  <si>
    <t>GIL-Q12444-03</t>
  </si>
  <si>
    <t>ADV DOOR GASKET</t>
  </si>
  <si>
    <t>GIL-Q12406-01</t>
  </si>
  <si>
    <t>ADV DOOR GASKET 250' ROLL</t>
  </si>
  <si>
    <t>GIL-Q12406</t>
  </si>
  <si>
    <t>TS1000 Control P.S.</t>
  </si>
  <si>
    <t>GIL-Q12207-G1</t>
  </si>
  <si>
    <t>FUSE HOLDER</t>
  </si>
  <si>
    <t>GIL-Q11781-01</t>
  </si>
  <si>
    <t>Speakers Crind Printer Door</t>
  </si>
  <si>
    <t>GIL-Q11590-01</t>
  </si>
  <si>
    <t>Pump Loop Cable 10'</t>
  </si>
  <si>
    <t>GIL-Q11542-52</t>
  </si>
  <si>
    <t>Crind Card Reader</t>
  </si>
  <si>
    <t>GIL-Q11489-06</t>
  </si>
  <si>
    <t>WALLACE CLEANING CARDS</t>
  </si>
  <si>
    <t>GIL-Q11482</t>
  </si>
  <si>
    <t>JUMPERS</t>
  </si>
  <si>
    <t>GIL-Q11011-01</t>
  </si>
  <si>
    <t>PRESTART RELAY</t>
  </si>
  <si>
    <t>GIL-Q11008-01</t>
  </si>
  <si>
    <t>GILBARCO CRIND KEY</t>
  </si>
  <si>
    <t>GIL-Q10898-115</t>
  </si>
  <si>
    <t>RELAY</t>
  </si>
  <si>
    <t>GIL-Q10895-07</t>
  </si>
  <si>
    <t>HIII NEOPREEN GASKET</t>
  </si>
  <si>
    <t>GIL-Q10546-02</t>
  </si>
  <si>
    <t>Adv Noz Hook Spring</t>
  </si>
  <si>
    <t>GIL-Q10226-06SP</t>
  </si>
  <si>
    <t>Manifold O-Ring</t>
  </si>
  <si>
    <t>GIL-Q10068-15</t>
  </si>
  <si>
    <t>In/Out O-Ring</t>
  </si>
  <si>
    <t>GIL-Q10068-14</t>
  </si>
  <si>
    <t>Manifold O-Ring Adv.</t>
  </si>
  <si>
    <t>GIL-Q10068-09</t>
  </si>
  <si>
    <t>Pilot Valve O-Ring</t>
  </si>
  <si>
    <t>GIL-Q10067-14</t>
  </si>
  <si>
    <t>PROPORTIONAL VALVE ORING</t>
  </si>
  <si>
    <t>GIL-Q10066-51</t>
  </si>
  <si>
    <t>ECO METER ORING</t>
  </si>
  <si>
    <t>GIL-Q10066-18</t>
  </si>
  <si>
    <t>3/4 CONV HOUSING</t>
  </si>
  <si>
    <t>GIL-PB-1394</t>
  </si>
  <si>
    <t>Universal D-Box</t>
  </si>
  <si>
    <t>GIL-PAO2610000010</t>
  </si>
  <si>
    <t>DIST BOX 110 V</t>
  </si>
  <si>
    <t>GIL-PA04220000222</t>
  </si>
  <si>
    <t>MX19</t>
  </si>
  <si>
    <t>GIL-PA04210007111</t>
  </si>
  <si>
    <t>EDH 2</t>
  </si>
  <si>
    <t>GIL-PA04190004A</t>
  </si>
  <si>
    <t>EXXON PIN PAD</t>
  </si>
  <si>
    <t>GIL-PA041200EMV2</t>
  </si>
  <si>
    <t>EPSON PASSPORT PRINTER</t>
  </si>
  <si>
    <t>GIL-PA04060013</t>
  </si>
  <si>
    <t>EPSON PASSPORT PRINTER RB</t>
  </si>
  <si>
    <t>GIL-PA03750013R</t>
  </si>
  <si>
    <t>TOUCH SCREEN</t>
  </si>
  <si>
    <t>GIL-PA03440104R</t>
  </si>
  <si>
    <t>15" TOUCH SCREEN</t>
  </si>
  <si>
    <t>GIL-PA0344007R</t>
  </si>
  <si>
    <t>BROTHER PRINTER</t>
  </si>
  <si>
    <t>GIL-PA0340008</t>
  </si>
  <si>
    <t>OKI PRINTER</t>
  </si>
  <si>
    <t>GIL-PA03400017</t>
  </si>
  <si>
    <t>PASSPORT DISPLAY</t>
  </si>
  <si>
    <t>GIL-PA03270103A</t>
  </si>
  <si>
    <t>PASSPORT D BOX</t>
  </si>
  <si>
    <t>GIL-PA03060020</t>
  </si>
  <si>
    <t>ISOLATION RELAY BOX</t>
  </si>
  <si>
    <t>GIL-PA02870000000</t>
  </si>
  <si>
    <t>PASSPORT SCANNER</t>
  </si>
  <si>
    <t>GIL-PA02710513</t>
  </si>
  <si>
    <t>SUNOCO GSM</t>
  </si>
  <si>
    <t>GIL-PA025800T3SUN</t>
  </si>
  <si>
    <t>EXXON GSM</t>
  </si>
  <si>
    <t>GIL-PA025800T1EMV</t>
  </si>
  <si>
    <t>GSM  / MOBIL</t>
  </si>
  <si>
    <t>GIL-PA0258000EMV1</t>
  </si>
  <si>
    <t>SHELL GSM</t>
  </si>
  <si>
    <t>GIL-PA02580000SHL</t>
  </si>
  <si>
    <t>WAWA GSM</t>
  </si>
  <si>
    <t>GIL-PA025800001WAW</t>
  </si>
  <si>
    <t>CASH DRAWER BLACK</t>
  </si>
  <si>
    <t>GIL-PA01570075</t>
  </si>
  <si>
    <t>C+ METER PLUG</t>
  </si>
  <si>
    <t>GIL-N23904-01</t>
  </si>
  <si>
    <t>Adv Coil Assy 2-Stem</t>
  </si>
  <si>
    <t>GIL-N23785-01</t>
  </si>
  <si>
    <t>CRIND CARD GASKET</t>
  </si>
  <si>
    <t>GIL-N23505</t>
  </si>
  <si>
    <t>ADV BLENDER COIL</t>
  </si>
  <si>
    <t>GIL-N23312-02</t>
  </si>
  <si>
    <t>Advantage Coil</t>
  </si>
  <si>
    <t>GIL-N23232-02</t>
  </si>
  <si>
    <t>PPU DISPLAY MASK</t>
  </si>
  <si>
    <t>GIL-N23179-01</t>
  </si>
  <si>
    <t>Filler Plates</t>
  </si>
  <si>
    <t>GIL-N23143</t>
  </si>
  <si>
    <t>Display Wind. Gasket</t>
  </si>
  <si>
    <t>GIL-N23142-01</t>
  </si>
  <si>
    <t>Main Display Window</t>
  </si>
  <si>
    <t>GIL-N23121-03</t>
  </si>
  <si>
    <t>PILOT VALVE 2 STAGE</t>
  </si>
  <si>
    <t>GIL-N23059</t>
  </si>
  <si>
    <t>CRIND DISPLAY WINDOW</t>
  </si>
  <si>
    <t>GIL-N22945-02</t>
  </si>
  <si>
    <t>Crind Display Window</t>
  </si>
  <si>
    <t>GIL-N22945-01</t>
  </si>
  <si>
    <t>TOTALIZER WITH BRACKET</t>
  </si>
  <si>
    <t>GIL-N21885-03</t>
  </si>
  <si>
    <t>Hydraulic Tree/Short</t>
  </si>
  <si>
    <t>GIL-N20834</t>
  </si>
  <si>
    <t>GIL-N20822</t>
  </si>
  <si>
    <t>HOSE RETRACTOR CABLE</t>
  </si>
  <si>
    <t>GIL-N20545-03</t>
  </si>
  <si>
    <t>PILOT VALVE ASSY</t>
  </si>
  <si>
    <t>GIL-N20475-12</t>
  </si>
  <si>
    <t>HILINE PILOT VALVE COIL</t>
  </si>
  <si>
    <t>GIL-N20429-01</t>
  </si>
  <si>
    <t>.862X.103X.103 VITON A O-RING</t>
  </si>
  <si>
    <t>GIL-N16891-32</t>
  </si>
  <si>
    <t>Top Meter Seal</t>
  </si>
  <si>
    <t>GIL-N16891-24</t>
  </si>
  <si>
    <t>Node, Crind Cntrl</t>
  </si>
  <si>
    <t>GIL-MOOO89A002</t>
  </si>
  <si>
    <t>E-500 PUMP CONTROL NODE</t>
  </si>
  <si>
    <t>GIL-MOOO56A001</t>
  </si>
  <si>
    <t>E-500 DOWNLOAD CABLE</t>
  </si>
  <si>
    <t>GIL-MOO719A001</t>
  </si>
  <si>
    <t>Coil, Digital Valve</t>
  </si>
  <si>
    <t>GIL-MOO454A002</t>
  </si>
  <si>
    <t>E-300 Crind Printer</t>
  </si>
  <si>
    <t>GIL-MOO317A003</t>
  </si>
  <si>
    <t>E-500 Digital Valve</t>
  </si>
  <si>
    <t>GIL-MOO246A001</t>
  </si>
  <si>
    <t>Customer Input Keypad</t>
  </si>
  <si>
    <t>GIL-MOO141B004</t>
  </si>
  <si>
    <t>GIL-MOO141B002</t>
  </si>
  <si>
    <t>ENC LOWER SKI BOOT LATCH KIT</t>
  </si>
  <si>
    <t>GIL-MO6756K001</t>
  </si>
  <si>
    <t>E-500 POWER SUPPLY BOARD</t>
  </si>
  <si>
    <t>GIL-MO2774A001</t>
  </si>
  <si>
    <t>PPU Display w/Switch</t>
  </si>
  <si>
    <t>GIL-MO2652A003</t>
  </si>
  <si>
    <t>E-300 CARD READER KIT</t>
  </si>
  <si>
    <t>GIL-MO2136K001</t>
  </si>
  <si>
    <t>E-300 CARD READER</t>
  </si>
  <si>
    <t>GIL-MO2136B001</t>
  </si>
  <si>
    <t>EN 500 VALVE CONVERTER</t>
  </si>
  <si>
    <t>GIL-MO2044A003</t>
  </si>
  <si>
    <t>E-500 CONVERTER BRD</t>
  </si>
  <si>
    <t>GIL-MO2044A001</t>
  </si>
  <si>
    <t>E-500 PUMP NODE</t>
  </si>
  <si>
    <t>GIL-MO1922A001</t>
  </si>
  <si>
    <t>E-500 PCA Door Node</t>
  </si>
  <si>
    <t>GIL-MO1785A001</t>
  </si>
  <si>
    <t>E-500 CRIND NODE</t>
  </si>
  <si>
    <t>GIL-MO1753A001</t>
  </si>
  <si>
    <t>INTERFACE CABLE</t>
  </si>
  <si>
    <t>GIL-MO1668A002</t>
  </si>
  <si>
    <t>TOTALIZER BOARD</t>
  </si>
  <si>
    <t>GIL-MO1621A001</t>
  </si>
  <si>
    <t>Pump Controller Board</t>
  </si>
  <si>
    <t>GIL-MO1598A001-R</t>
  </si>
  <si>
    <t>PPU DATA CABLE</t>
  </si>
  <si>
    <t>GIL-MO1585A-001</t>
  </si>
  <si>
    <t>Valve Driver Board</t>
  </si>
  <si>
    <t>GIL-MO1549A001</t>
  </si>
  <si>
    <t>E-300 HYDRAULIC INTERFACE</t>
  </si>
  <si>
    <t>GIL-MO1546A001R</t>
  </si>
  <si>
    <t>E300 Main Display Board</t>
  </si>
  <si>
    <t>GIL-MO1515A001</t>
  </si>
  <si>
    <t>E-700 FLEXPAY M7</t>
  </si>
  <si>
    <t>GIL-M16181A002</t>
  </si>
  <si>
    <t>DCM 2.2 W BARCKET</t>
  </si>
  <si>
    <t>GIL-M15737A001</t>
  </si>
  <si>
    <t>CABLE</t>
  </si>
  <si>
    <t>GIL-M15241A002</t>
  </si>
  <si>
    <t>PIN PAD STAND</t>
  </si>
  <si>
    <t>GIL-M15212A001</t>
  </si>
  <si>
    <t>PCA FIELD WIRING BOARD</t>
  </si>
  <si>
    <t>GIL-M14881A002</t>
  </si>
  <si>
    <t>COMBINED PULSER KIT</t>
  </si>
  <si>
    <t>GIL-M14794K001</t>
  </si>
  <si>
    <t>E700 DISPLAY</t>
  </si>
  <si>
    <t>GIL-M14620K001</t>
  </si>
  <si>
    <t>VERIFONE MX915 BRACKET ASSY</t>
  </si>
  <si>
    <t>GIL-M14572A003</t>
  </si>
  <si>
    <t>ECIM DOOR WITH MONO</t>
  </si>
  <si>
    <t>GIL-M14543A601015</t>
  </si>
  <si>
    <t>CABLE ASSY UPM</t>
  </si>
  <si>
    <t>GIL-M14346A001</t>
  </si>
  <si>
    <t>PIP 3 CABLE</t>
  </si>
  <si>
    <t>GIL-M14339A001</t>
  </si>
  <si>
    <t>AUDIO VIDEO CABLE</t>
  </si>
  <si>
    <t>GIL-M14338A006</t>
  </si>
  <si>
    <t>VERIFONE CARD READER</t>
  </si>
  <si>
    <t>GIL-M14330A001</t>
  </si>
  <si>
    <t>GSOM BOARD</t>
  </si>
  <si>
    <t>GIL-M14059A001</t>
  </si>
  <si>
    <t>10.4 DISPLAY</t>
  </si>
  <si>
    <t>GIL-M14004A001</t>
  </si>
  <si>
    <t>PIP3 DISPLAY</t>
  </si>
  <si>
    <t>GIL-M13987A002</t>
  </si>
  <si>
    <t>UPM PROGRAMMED NO KEY</t>
  </si>
  <si>
    <t>GIL-M13888K901</t>
  </si>
  <si>
    <t>HENJ PRINTER PIN 10 PK</t>
  </si>
  <si>
    <t>GIL-M13832K005</t>
  </si>
  <si>
    <t>COLOR DISPLAY</t>
  </si>
  <si>
    <t>GIL-M13416A004</t>
  </si>
  <si>
    <t>PPU GRADE 3 LEVEL</t>
  </si>
  <si>
    <t>GIL-M13339K001</t>
  </si>
  <si>
    <t>CC CLEANING HOOK</t>
  </si>
  <si>
    <t>GIL-M13275B001</t>
  </si>
  <si>
    <t>10.4" DISPLAY CABLE</t>
  </si>
  <si>
    <t>GIL-M13119A003</t>
  </si>
  <si>
    <t>PPU 3 GRADE</t>
  </si>
  <si>
    <t>GIL-M12982A001</t>
  </si>
  <si>
    <t>E-500 PPU BOARD</t>
  </si>
  <si>
    <t>GIL-M12893K002</t>
  </si>
  <si>
    <t>SINGLE PPU DISPLAY W GASK</t>
  </si>
  <si>
    <t>GIL-M12893K001</t>
  </si>
  <si>
    <t>DOOR NODE 5 SIX DIGIT</t>
  </si>
  <si>
    <t>GIL-M12803A009</t>
  </si>
  <si>
    <t>DOOR NODE</t>
  </si>
  <si>
    <t>GIL-M12803A003</t>
  </si>
  <si>
    <t>ADV BRACKET</t>
  </si>
  <si>
    <t>GIL-M12784B001</t>
  </si>
  <si>
    <t>CABLE WITH POWER CORD</t>
  </si>
  <si>
    <t>GIL-M12754B004</t>
  </si>
  <si>
    <t>PUMP CONTROL NODE 3</t>
  </si>
  <si>
    <t>GIL-M12702A002</t>
  </si>
  <si>
    <t>PUMP CONTROL NODE 2</t>
  </si>
  <si>
    <t>GIL-M12702A001</t>
  </si>
  <si>
    <t>ENCRYPTED CARD READER KIT</t>
  </si>
  <si>
    <t>GIL-M12547K001</t>
  </si>
  <si>
    <t>ENC 700 PULSER</t>
  </si>
  <si>
    <t>GIL-M12514K001</t>
  </si>
  <si>
    <t>ENCORE BRACKET</t>
  </si>
  <si>
    <t>GIL-M12507B001</t>
  </si>
  <si>
    <t>ENC 700 CARD READER</t>
  </si>
  <si>
    <t>GIL-M12492B003</t>
  </si>
  <si>
    <t>EN 500S ADA KEYPAD</t>
  </si>
  <si>
    <t>GIL-M12287B001</t>
  </si>
  <si>
    <t>SECURITY PIN</t>
  </si>
  <si>
    <t>GIL-M12234K001</t>
  </si>
  <si>
    <t>FLEX PAY CONTROL BRD</t>
  </si>
  <si>
    <t>GIL-M11930K001</t>
  </si>
  <si>
    <t>METER TUBE DISCH 22</t>
  </si>
  <si>
    <t>GIL-M11917B002</t>
  </si>
  <si>
    <t>METER TUBE DISCH 21</t>
  </si>
  <si>
    <t>GIL-M11916B002</t>
  </si>
  <si>
    <t>EDH TANK GAUGE</t>
  </si>
  <si>
    <t>GIL-M11247B046</t>
  </si>
  <si>
    <t>ULTRA HIGH 500S SEC KIT</t>
  </si>
  <si>
    <t>GIL-M11116K003</t>
  </si>
  <si>
    <t>24VDC POWER SUPPLY</t>
  </si>
  <si>
    <t>GIL-M10996A001</t>
  </si>
  <si>
    <t>HENG PRINTER FOR EN 300</t>
  </si>
  <si>
    <t>GIL-M10755A001</t>
  </si>
  <si>
    <t>SECURE CARD READER WAWA</t>
  </si>
  <si>
    <t>GIL-M10728K002</t>
  </si>
  <si>
    <t>SMART PAD 2.1</t>
  </si>
  <si>
    <t>GIL-M10662K001</t>
  </si>
  <si>
    <t>ENCRY PIN PAD 700</t>
  </si>
  <si>
    <t>GIL-M10661K001</t>
  </si>
  <si>
    <t>SOFTKEY KEYPAD</t>
  </si>
  <si>
    <t>GIL-M10206B002</t>
  </si>
  <si>
    <t>RIGHT SOFTKEY KEYPAD</t>
  </si>
  <si>
    <t>GIL-M10206B001</t>
  </si>
  <si>
    <t>I-BUTTON ADAPTOR</t>
  </si>
  <si>
    <t>GIL-M09747B013</t>
  </si>
  <si>
    <t>I-BUTTON USB</t>
  </si>
  <si>
    <t>GIL-M09747B012</t>
  </si>
  <si>
    <t>CABLE ASSEMBLY</t>
  </si>
  <si>
    <t>GIL-M09747B010</t>
  </si>
  <si>
    <t>POWER SUPPLY W/O CORD</t>
  </si>
  <si>
    <t>GIL-M09747B008</t>
  </si>
  <si>
    <t>FAN</t>
  </si>
  <si>
    <t>GIL-M09747B007</t>
  </si>
  <si>
    <t>RAM</t>
  </si>
  <si>
    <t>GIL-M09747B005</t>
  </si>
  <si>
    <t>CEIERON PROCESSOR</t>
  </si>
  <si>
    <t>GIL-M09747B004</t>
  </si>
  <si>
    <t>COMPACT FLASH BOARD</t>
  </si>
  <si>
    <t>GIL-M09747B003</t>
  </si>
  <si>
    <t>I/O STRIP BOARD</t>
  </si>
  <si>
    <t>GIL-M09747B002B</t>
  </si>
  <si>
    <t>MOTHERBOARD</t>
  </si>
  <si>
    <t>GIL-M09747B001R</t>
  </si>
  <si>
    <t>PX 60 HARD DRIVE</t>
  </si>
  <si>
    <t>GIL-M09474B006C</t>
  </si>
  <si>
    <t>ECO METER M14370K001</t>
  </si>
  <si>
    <t>GIL-M09285K001</t>
  </si>
  <si>
    <t>POWER SUPPLY 19V 180W</t>
  </si>
  <si>
    <t>GIL-M09219B008</t>
  </si>
  <si>
    <t>ENC PULSER KIT</t>
  </si>
  <si>
    <t>GIL-M09169K001</t>
  </si>
  <si>
    <t>ULTRA HIGH SEC PULSER KIT</t>
  </si>
  <si>
    <t>GIL-M09094K001</t>
  </si>
  <si>
    <t>STAND ALONE CABLE</t>
  </si>
  <si>
    <t>GIL-M08743A002</t>
  </si>
  <si>
    <t>DOWNLOAD CABLE</t>
  </si>
  <si>
    <t>GIL-M08743A001</t>
  </si>
  <si>
    <t>KEYPAD MONO SCREEN</t>
  </si>
  <si>
    <t>GIL-M08481B001</t>
  </si>
  <si>
    <t>14 HOLE MONO LENS</t>
  </si>
  <si>
    <t>GIL-M08447-MONOPLEXI</t>
  </si>
  <si>
    <t>EPP AUXILLARY KEYPAD</t>
  </si>
  <si>
    <t>GIL-M08418B001</t>
  </si>
  <si>
    <t>EPP DATA CABLE</t>
  </si>
  <si>
    <t>GIL-M08414A002</t>
  </si>
  <si>
    <t>E300/500 EPP KEYPAD</t>
  </si>
  <si>
    <t>GIL-M08412B-001</t>
  </si>
  <si>
    <t>EPP AUX KEYPAD DATA CABLE</t>
  </si>
  <si>
    <t>GIL-M08409A001</t>
  </si>
  <si>
    <t>EPP KEYPAD KIT</t>
  </si>
  <si>
    <t>GIL-M08399K001</t>
  </si>
  <si>
    <t>NEW SOFTWARE</t>
  </si>
  <si>
    <t>GIL-M08347K003</t>
  </si>
  <si>
    <t>EPP PIN PAD</t>
  </si>
  <si>
    <t>GIL-M08228K003</t>
  </si>
  <si>
    <t>E-CIM MONO DISP</t>
  </si>
  <si>
    <t>GIL-M08054A901002</t>
  </si>
  <si>
    <t>CENTRAL PROCESSOR BOARD</t>
  </si>
  <si>
    <t>GIL-M08037B010</t>
  </si>
  <si>
    <t>CRIND EXPANSION KIT</t>
  </si>
  <si>
    <t>GIL-M08037B002</t>
  </si>
  <si>
    <t>PUMP LOOP MODULE</t>
  </si>
  <si>
    <t>GIL-M08037B001</t>
  </si>
  <si>
    <t>WAWA SILVER PRINTER DOOR</t>
  </si>
  <si>
    <t>GIL-M07991A003015</t>
  </si>
  <si>
    <t>PRINTER DOOR EN-5</t>
  </si>
  <si>
    <t>GIL-M07991A003</t>
  </si>
  <si>
    <t>PCA HUB BOARD</t>
  </si>
  <si>
    <t>GIL-M07895A001</t>
  </si>
  <si>
    <t>GIL-M07813K210</t>
  </si>
  <si>
    <t>GIL-M07813K208</t>
  </si>
  <si>
    <t>ASSY PPU LENS &amp; PANEL</t>
  </si>
  <si>
    <t>GIL-M07757A001</t>
  </si>
  <si>
    <t>PULSER SEC KIT</t>
  </si>
  <si>
    <t>GIL-M07744K007</t>
  </si>
  <si>
    <t>EPP CABLE</t>
  </si>
  <si>
    <t>GIL-M07702A017</t>
  </si>
  <si>
    <t>2 WIRE CABLE ENC 700</t>
  </si>
  <si>
    <t>GIL-M07702A016</t>
  </si>
  <si>
    <t>EPP WIRE HARNESS</t>
  </si>
  <si>
    <t>GIL-M07702A010</t>
  </si>
  <si>
    <t>EPP INTERFACE CABLE</t>
  </si>
  <si>
    <t>GIL-M07702009</t>
  </si>
  <si>
    <t>MAIN DISPLAY LENS</t>
  </si>
  <si>
    <t>GIL-M07697B001</t>
  </si>
  <si>
    <t>SUNOCO KEYPAD</t>
  </si>
  <si>
    <t>GIL-M07689B002</t>
  </si>
  <si>
    <t>PPU LENS</t>
  </si>
  <si>
    <t>GIL-M07656B001</t>
  </si>
  <si>
    <t>ICE POWER SUPPLY CABLE</t>
  </si>
  <si>
    <t>GIL-M07648A004</t>
  </si>
  <si>
    <t>ICE POWER SUPPLY</t>
  </si>
  <si>
    <t>GIL-M07648A003</t>
  </si>
  <si>
    <t>POWER SUPPLY ASSY</t>
  </si>
  <si>
    <t>GIL-M07555A004</t>
  </si>
  <si>
    <t>GIL-M07555A003</t>
  </si>
  <si>
    <t>FUSE BLOCK</t>
  </si>
  <si>
    <t>GIL-M07362A002</t>
  </si>
  <si>
    <t>ULTRA HI CONVERSION VALVE KIT</t>
  </si>
  <si>
    <t>GIL-M07220K001</t>
  </si>
  <si>
    <t>AUXILARY BOARD</t>
  </si>
  <si>
    <t>GIL-M07121A004</t>
  </si>
  <si>
    <t>CRIND KEYPAD KIT</t>
  </si>
  <si>
    <t>GIL-M06975K002</t>
  </si>
  <si>
    <t>USB CABLE FOR HEJSTLER</t>
  </si>
  <si>
    <t>GIL-M06745A001</t>
  </si>
  <si>
    <t>METER MANIFOLD STRAINER</t>
  </si>
  <si>
    <t>GIL-M06507B001</t>
  </si>
  <si>
    <t>ADV PULSER SEC KIT</t>
  </si>
  <si>
    <t>GIL-M06294K005</t>
  </si>
  <si>
    <t>ENCORE ELECTRONIC DOOR</t>
  </si>
  <si>
    <t>GIL-M06247A102002</t>
  </si>
  <si>
    <t>PUMP FEEDLINE ASSEMBLY</t>
  </si>
  <si>
    <t>GIL-M06218A001</t>
  </si>
  <si>
    <t>PPU 5 GRADE KIT</t>
  </si>
  <si>
    <t>GIL-M06194K002</t>
  </si>
  <si>
    <t>PPU 3 GRADE KIT</t>
  </si>
  <si>
    <t>GIL-M06194K001</t>
  </si>
  <si>
    <t>PPU DISPLAY 5 GRADE</t>
  </si>
  <si>
    <t>GIL-M06194A002</t>
  </si>
  <si>
    <t>PPU 3 GRADE SINGLE 500S</t>
  </si>
  <si>
    <t>GIL-M06194A001</t>
  </si>
  <si>
    <t>E-500 PUSH TO START</t>
  </si>
  <si>
    <t>GIL-M06139A001</t>
  </si>
  <si>
    <t>CARD CABLE</t>
  </si>
  <si>
    <t>GIL-M06115A002</t>
  </si>
  <si>
    <t>SOFTSHELL KEYPAD</t>
  </si>
  <si>
    <t>GIL-M06069B001</t>
  </si>
  <si>
    <t>ENCORE ENHANCED BOOT ASSY</t>
  </si>
  <si>
    <t>GIL-M05912A001N</t>
  </si>
  <si>
    <t>GIL-M05912A001</t>
  </si>
  <si>
    <t>S.S. OUTER SHEATHING</t>
  </si>
  <si>
    <t>GIL-M0588B-002</t>
  </si>
  <si>
    <t>EN 500 PULSER</t>
  </si>
  <si>
    <t>GIL-M05840B002</t>
  </si>
  <si>
    <t>E-300 COMBINED PULSER</t>
  </si>
  <si>
    <t>GIL-M05839B002</t>
  </si>
  <si>
    <t>4 GRADE PPU W/O PANEL</t>
  </si>
  <si>
    <t>GIL-M05838A005</t>
  </si>
  <si>
    <t>5 GRADE PPU W/O PANE;</t>
  </si>
  <si>
    <t>GIL-M05838A002</t>
  </si>
  <si>
    <t>DOOR NODE 4</t>
  </si>
  <si>
    <t>GIL-M05835A001</t>
  </si>
  <si>
    <t>MODULE TOP COVER END</t>
  </si>
  <si>
    <t>GIL-M05717B001P8A</t>
  </si>
  <si>
    <t>OUTLET CASTING</t>
  </si>
  <si>
    <t>GIL-M05612K010</t>
  </si>
  <si>
    <t>ENCORE HOSE OUTLET CASTING</t>
  </si>
  <si>
    <t>GIL-M05612B110</t>
  </si>
  <si>
    <t>ENCORE V/V CASTING</t>
  </si>
  <si>
    <t>GIL-M05583B010</t>
  </si>
  <si>
    <t>SS SIDE SHEATHING</t>
  </si>
  <si>
    <t>GIL-M05415B002</t>
  </si>
  <si>
    <t>SENSOR CABLE</t>
  </si>
  <si>
    <t>GIL-M051650A001</t>
  </si>
  <si>
    <t>3" THERMAL PAPER ROLL CRIND</t>
  </si>
  <si>
    <t>GIL-M04809B015</t>
  </si>
  <si>
    <t>EN 500 PPU WITH SWITCH</t>
  </si>
  <si>
    <t>GIL-M04588A001</t>
  </si>
  <si>
    <t>CONVERSION SOFTWARE</t>
  </si>
  <si>
    <t>GIL-M04532K005</t>
  </si>
  <si>
    <t>BACKLIGHT ASSY</t>
  </si>
  <si>
    <t>GIL-M04466B010</t>
  </si>
  <si>
    <t>DOOR NODE 3</t>
  </si>
  <si>
    <t>GIL-M04326A001</t>
  </si>
  <si>
    <t>USB THERMAL PRINTER REBUILT</t>
  </si>
  <si>
    <t>GIL-M04219B001R</t>
  </si>
  <si>
    <t>PIN FOR HENGSTLER PRINTER</t>
  </si>
  <si>
    <t>GIL-M04219B001N</t>
  </si>
  <si>
    <t>FUSE MODULE</t>
  </si>
  <si>
    <t>GIL-M04163B001</t>
  </si>
  <si>
    <t>HENGSTLER 500 PRINTER</t>
  </si>
  <si>
    <t>GIL-M04119A001</t>
  </si>
  <si>
    <t>CRIND NODE 3</t>
  </si>
  <si>
    <t>GIL-M04108A001</t>
  </si>
  <si>
    <t>POWER CONTROL MODULE</t>
  </si>
  <si>
    <t>GIL-M04104A001</t>
  </si>
  <si>
    <t>300 PULSER</t>
  </si>
  <si>
    <t>GIL-M04011B001</t>
  </si>
  <si>
    <t>USB CABLE</t>
  </si>
  <si>
    <t>GIL-M03695B007</t>
  </si>
  <si>
    <t>CRIND LOGIC BOARD</t>
  </si>
  <si>
    <t>GIL-M03651A002UR</t>
  </si>
  <si>
    <t>GIL-M03651A-001</t>
  </si>
  <si>
    <t>MACHINED MANIFOLD</t>
  </si>
  <si>
    <t>GIL-M03404B010</t>
  </si>
  <si>
    <t>DRIVE BLADE &amp; HOLDER</t>
  </si>
  <si>
    <t>GIL-M03171K001</t>
  </si>
  <si>
    <t>E-500 COIL CONDUIT ASSY</t>
  </si>
  <si>
    <t>GIL-M02958A001</t>
  </si>
  <si>
    <t>HDD KIT</t>
  </si>
  <si>
    <t>GIL-M02870K006</t>
  </si>
  <si>
    <t>HARD DRIVE PASSPORT</t>
  </si>
  <si>
    <t>GIL-M02870B039</t>
  </si>
  <si>
    <t>RAM 184 PIN PX52</t>
  </si>
  <si>
    <t>GIL-M02870B026S</t>
  </si>
  <si>
    <t>OUTRIGHT PP MOTHER BOARD</t>
  </si>
  <si>
    <t>GIL-M02870B023S</t>
  </si>
  <si>
    <t>FAN CHASIS</t>
  </si>
  <si>
    <t>GIL-M02870B010S</t>
  </si>
  <si>
    <t>PASS PORT POWER SUPPLY</t>
  </si>
  <si>
    <t>GIL-M02870B008S</t>
  </si>
  <si>
    <t>MODEM 56K PCI CARD</t>
  </si>
  <si>
    <t>GIL-M02870B005BS</t>
  </si>
  <si>
    <t>MONOCHROME LENS</t>
  </si>
  <si>
    <t>GIL-M02650B001N</t>
  </si>
  <si>
    <t>MONOCHROME DISPLAY</t>
  </si>
  <si>
    <t>GIL-M02636A001</t>
  </si>
  <si>
    <t>HYDROLIC INTERFACE BRD</t>
  </si>
  <si>
    <t>GIL-M02335A001</t>
  </si>
  <si>
    <t>PROPORTIONAL VALVE</t>
  </si>
  <si>
    <t>GIL-M02227A001</t>
  </si>
  <si>
    <t>ENC MANIFOLD CASTING</t>
  </si>
  <si>
    <t>GIL-M02226B010</t>
  </si>
  <si>
    <t>GIL-M01922A001</t>
  </si>
  <si>
    <t>EDGEBPORT</t>
  </si>
  <si>
    <t>GIL-M01700B103S</t>
  </si>
  <si>
    <t>PRINTER TO REG BRD</t>
  </si>
  <si>
    <t>GIL-M01668A001</t>
  </si>
  <si>
    <t>ENCORE VALUE CABLE</t>
  </si>
  <si>
    <t>GIL-M01667A001</t>
  </si>
  <si>
    <t>GRADE SELECT BOARD</t>
  </si>
  <si>
    <t>GIL-M01564A001</t>
  </si>
  <si>
    <t>DOOR NODE 5</t>
  </si>
  <si>
    <t>GIL-M012803A002</t>
  </si>
  <si>
    <t>SOFT KEYPAD</t>
  </si>
  <si>
    <t>GIL-M01254B003</t>
  </si>
  <si>
    <t>NO CIM REFRIG DOOR</t>
  </si>
  <si>
    <t>GIL-M01210A002</t>
  </si>
  <si>
    <t>SPRING RETAINER PULSER SHAFT</t>
  </si>
  <si>
    <t>GIL-M01207B001</t>
  </si>
  <si>
    <t>COSTCO KEYPAD</t>
  </si>
  <si>
    <t>GIL-M01109B003</t>
  </si>
  <si>
    <t>E-300 NOZZLE BOOT</t>
  </si>
  <si>
    <t>GIL-M01047A005</t>
  </si>
  <si>
    <t>GIL-M00903B001</t>
  </si>
  <si>
    <t>ENCORE LOWER DOOR</t>
  </si>
  <si>
    <t>GIL-M00848B001PB1-GK</t>
  </si>
  <si>
    <t>CONDUIT CABLE ASSY</t>
  </si>
  <si>
    <t>GIL-M00845A003</t>
  </si>
  <si>
    <t>CUSTOMER KEYPAD CABLE</t>
  </si>
  <si>
    <t>GIL-M00715A004</t>
  </si>
  <si>
    <t>EXXON KEYPAD RIGHT</t>
  </si>
  <si>
    <t>GIL-M00641B002</t>
  </si>
  <si>
    <t>EXXON KEYPAD LF</t>
  </si>
  <si>
    <t>GIL-M00641B001</t>
  </si>
  <si>
    <t>ANGLE CASTING HOLE PLUG</t>
  </si>
  <si>
    <t>GIL-M00592B001</t>
  </si>
  <si>
    <t>UPPER HOUSING</t>
  </si>
  <si>
    <t>GIL-M00589B001</t>
  </si>
  <si>
    <t>EN 300 STAINLESS STEEL</t>
  </si>
  <si>
    <t>GIL-M00588B002</t>
  </si>
  <si>
    <t>INNER COLUMN SHEATHING</t>
  </si>
  <si>
    <t>GIL-M00586B002</t>
  </si>
  <si>
    <t>UPPER HYD COVER</t>
  </si>
  <si>
    <t>GIL-M00578A001</t>
  </si>
  <si>
    <t>CARDREADER CABLE</t>
  </si>
  <si>
    <t>GIL-M00501A001</t>
  </si>
  <si>
    <t>DISPENSER TOP METAL</t>
  </si>
  <si>
    <t>GIL-M00467B001</t>
  </si>
  <si>
    <t>MAIN DISPLAY WINDOW</t>
  </si>
  <si>
    <t>GIL-M00371B003</t>
  </si>
  <si>
    <t>ENCORE PPU LENS</t>
  </si>
  <si>
    <t>GIL-M00347A001</t>
  </si>
  <si>
    <t>CALIBRATION CABLE</t>
  </si>
  <si>
    <t>GIL-M00150A001</t>
  </si>
  <si>
    <t>E-500 MANAGER KEYPAD</t>
  </si>
  <si>
    <t>GIL-M00147A001</t>
  </si>
  <si>
    <t>E-500 PPU ASSY</t>
  </si>
  <si>
    <t>GIL-M000651A001</t>
  </si>
  <si>
    <t>Lead Seal LS-12</t>
  </si>
  <si>
    <t>GIL-LS-12</t>
  </si>
  <si>
    <t>EDH HARD DRIVE</t>
  </si>
  <si>
    <t>GIL-KS702B0022D</t>
  </si>
  <si>
    <t>Monochrome Display</t>
  </si>
  <si>
    <t>GIL-K96663-02</t>
  </si>
  <si>
    <t>MONO MOUNTING KIT</t>
  </si>
  <si>
    <t>GIL-K96663-01</t>
  </si>
  <si>
    <t>METER GASKET KIT ENCORE</t>
  </si>
  <si>
    <t>GIL-K96618</t>
  </si>
  <si>
    <t>MEMBRANE SWITCH MONOCHROME</t>
  </si>
  <si>
    <t>GIL-K94396-02</t>
  </si>
  <si>
    <t>FLOW RESTRICTOR</t>
  </si>
  <si>
    <t>GIL-K94328</t>
  </si>
  <si>
    <t>Meter Check Valve</t>
  </si>
  <si>
    <t>GIL-K94254-01</t>
  </si>
  <si>
    <t>Monochrome Software</t>
  </si>
  <si>
    <t>GIL-K94247-01</t>
  </si>
  <si>
    <t>LOWER DOOR LOCK AND LATCH</t>
  </si>
  <si>
    <t>GIL-K94246-01N</t>
  </si>
  <si>
    <t>AC BACKLIGHT KIT</t>
  </si>
  <si>
    <t>GIL-K94126</t>
  </si>
  <si>
    <t>Multiplex Software</t>
  </si>
  <si>
    <t>GIL-K93896-01</t>
  </si>
  <si>
    <t>GIL-K93744-20</t>
  </si>
  <si>
    <t>E-300 P.C.Software</t>
  </si>
  <si>
    <t>GIL-K93734-701</t>
  </si>
  <si>
    <t>Dispenser Software</t>
  </si>
  <si>
    <t>GIL-K93734-601S</t>
  </si>
  <si>
    <t>Adv Blend Software</t>
  </si>
  <si>
    <t>GIL-K93734-101</t>
  </si>
  <si>
    <t>GIL-K93734-01</t>
  </si>
  <si>
    <t>Hyd Blnd Software</t>
  </si>
  <si>
    <t>GIL-K93733-01</t>
  </si>
  <si>
    <t>Crind Receipt Cutter</t>
  </si>
  <si>
    <t>GIL-K93713-01</t>
  </si>
  <si>
    <t>GIL-K93686-G1</t>
  </si>
  <si>
    <t>MOD PC SOFTWARE VER.54.2.4</t>
  </si>
  <si>
    <t>GIL-K93682-G6</t>
  </si>
  <si>
    <t>Pump Controller Software</t>
  </si>
  <si>
    <t>GIL-K93682-G33</t>
  </si>
  <si>
    <t>PUMP CONTROL SOFTWARE</t>
  </si>
  <si>
    <t>GIL-K93682-G27N</t>
  </si>
  <si>
    <t>Pump Cntrlr Sftware</t>
  </si>
  <si>
    <t>GIL-K93682-G2</t>
  </si>
  <si>
    <t>Adv Contrlr Sftware</t>
  </si>
  <si>
    <t>GIL-K93682-G13</t>
  </si>
  <si>
    <t>Adv P.C. Software</t>
  </si>
  <si>
    <t>GIL-K93682-G1</t>
  </si>
  <si>
    <t>P A M Software</t>
  </si>
  <si>
    <t>GIL-K93674-01S</t>
  </si>
  <si>
    <t>PAM SOFTWARE</t>
  </si>
  <si>
    <t>GIL-K93355-01</t>
  </si>
  <si>
    <t>STAGE II DIAPHRAM</t>
  </si>
  <si>
    <t>GIL-K93006</t>
  </si>
  <si>
    <t>Mod P.C. Software</t>
  </si>
  <si>
    <t>GIL-K92631-G2</t>
  </si>
  <si>
    <t>Hiline Logic Sftware</t>
  </si>
  <si>
    <t>GIL-K92555-01</t>
  </si>
  <si>
    <t>Hiline Handle Switch</t>
  </si>
  <si>
    <t>GIL-K90978</t>
  </si>
  <si>
    <t>Flex. Totalizer Cable</t>
  </si>
  <si>
    <t>GIL-K89799-20</t>
  </si>
  <si>
    <t>S.P. Totalizer Cable</t>
  </si>
  <si>
    <t>GIL-K89799-02</t>
  </si>
  <si>
    <t>GIL-K89799-01</t>
  </si>
  <si>
    <t>H111 Bezel Glass Kit</t>
  </si>
  <si>
    <t>GIL-K89761SP</t>
  </si>
  <si>
    <t>HILINE DISP KEY</t>
  </si>
  <si>
    <t>GIL-K89699-07</t>
  </si>
  <si>
    <t>SEAL ASSY HIII</t>
  </si>
  <si>
    <t>GIL-K88760</t>
  </si>
  <si>
    <t>Solonoid Diaphram</t>
  </si>
  <si>
    <t>GIL-K88750</t>
  </si>
  <si>
    <t>PILOT VALVE SPRING</t>
  </si>
  <si>
    <t>GIL-K88746</t>
  </si>
  <si>
    <t>DIAPHRAM SPRING</t>
  </si>
  <si>
    <t>GIL-K88745</t>
  </si>
  <si>
    <t>PLUNGER HILINE</t>
  </si>
  <si>
    <t>GIL-K88740</t>
  </si>
  <si>
    <t>RETRACTOR CABLE</t>
  </si>
  <si>
    <t>GIL-K87218-02</t>
  </si>
  <si>
    <t>Door Lock Assy</t>
  </si>
  <si>
    <t>GIL-K83512-30</t>
  </si>
  <si>
    <t>GILBARCO LOWER DOOR KEY</t>
  </si>
  <si>
    <t>GIL-K83512-25</t>
  </si>
  <si>
    <t>HIII NUT</t>
  </si>
  <si>
    <t>GIL-K75204</t>
  </si>
  <si>
    <t>METER GASKET ORING KIT</t>
  </si>
  <si>
    <t>GIL-K35359</t>
  </si>
  <si>
    <t>IS BARRIER CAP</t>
  </si>
  <si>
    <t>GIL-K35297</t>
  </si>
  <si>
    <t>Hiline Handle Spring</t>
  </si>
  <si>
    <t>GIL-K35278</t>
  </si>
  <si>
    <t>METER ORING KIT</t>
  </si>
  <si>
    <t>GIL-K35222</t>
  </si>
  <si>
    <t>Retractor Cable</t>
  </si>
  <si>
    <t>GIL-K34947</t>
  </si>
  <si>
    <t>Retractor Clamp</t>
  </si>
  <si>
    <t>GIL-K34468</t>
  </si>
  <si>
    <t>WAWA CRIND DECAL</t>
  </si>
  <si>
    <t>GIL-EU04001G588</t>
  </si>
  <si>
    <t>WAWA ENCORE OVERLAY</t>
  </si>
  <si>
    <t>GIL-EU03004G148</t>
  </si>
  <si>
    <t>POS SHELL OVERLAY</t>
  </si>
  <si>
    <t>GIL-EU03004G074</t>
  </si>
  <si>
    <t>SHELL OVERLAY</t>
  </si>
  <si>
    <t>GIL-EU03004G031</t>
  </si>
  <si>
    <t>OCTANE DECAL KIT</t>
  </si>
  <si>
    <t>GIL-EU02005G001</t>
  </si>
  <si>
    <t>E-300 OCT DECALS</t>
  </si>
  <si>
    <t>GIL-EU02004G001</t>
  </si>
  <si>
    <t>COSTCO OVERLAY</t>
  </si>
  <si>
    <t>GIL-EU01003G017</t>
  </si>
  <si>
    <t>GIL-EU01003G002</t>
  </si>
  <si>
    <t>SOFT KEY OVERLAY</t>
  </si>
  <si>
    <t>GIL-EU01001G001</t>
  </si>
  <si>
    <t>ENCORE EPP KIT</t>
  </si>
  <si>
    <t>GIL-EPKENC3-EPK-ENC</t>
  </si>
  <si>
    <t>ENCS CROWN GRAPHIC 7-11</t>
  </si>
  <si>
    <t>GIL-ENS1401G099</t>
  </si>
  <si>
    <t>WAWA DOOR OVERLAY</t>
  </si>
  <si>
    <t>GIL-ENS1201G001</t>
  </si>
  <si>
    <t>ENCS DUAL NZL</t>
  </si>
  <si>
    <t>GIL-ENS1105G001</t>
  </si>
  <si>
    <t>WAWA RIGHT DOOR OVERLAY</t>
  </si>
  <si>
    <t>GIL-ENS1103G056</t>
  </si>
  <si>
    <t>ENCS SINGLE NOZZLE BLANK RT</t>
  </si>
  <si>
    <t>GIL-ENS1103G012</t>
  </si>
  <si>
    <t>500S GRADE PANEL</t>
  </si>
  <si>
    <t>GIL-ENS0908G017</t>
  </si>
  <si>
    <t>ENC 3+1 OVERLAY</t>
  </si>
  <si>
    <t>GIL-ENS0904G143</t>
  </si>
  <si>
    <t>ENC 4+ BRAND SUNOCO OVERLAY</t>
  </si>
  <si>
    <t>GIL-ENS0805G001</t>
  </si>
  <si>
    <t>BRAND PANEL OVERLAY</t>
  </si>
  <si>
    <t>GIL-ENS0804G176</t>
  </si>
  <si>
    <t>ENCS 3+0 BRND SODA 7-11</t>
  </si>
  <si>
    <t>GIL-ENS0804G146</t>
  </si>
  <si>
    <t>WAWA PAY PASS OVERLAY</t>
  </si>
  <si>
    <t>GIL-ENS0702G011</t>
  </si>
  <si>
    <t>SHELL MONOCHROME OVERLAY</t>
  </si>
  <si>
    <t>GIL-ENS0301G006</t>
  </si>
  <si>
    <t>SOFTKEY MONO OVERLAY</t>
  </si>
  <si>
    <t>GIL-ENS0301G001</t>
  </si>
  <si>
    <t>WAWA KEYPAD OVERLAY</t>
  </si>
  <si>
    <t>GIL-ENE1701G148</t>
  </si>
  <si>
    <t>ENC ECIM DOOR KEYPAD</t>
  </si>
  <si>
    <t>GIL-ENE1701G001</t>
  </si>
  <si>
    <t>ENCE TRIND BLANK 7-11</t>
  </si>
  <si>
    <t>GIL-ENE0702G020</t>
  </si>
  <si>
    <t>ADA OVERLAY</t>
  </si>
  <si>
    <t>GIL-ENE0611G148</t>
  </si>
  <si>
    <t>ADA PRINT SOFTKEY OVERLAY</t>
  </si>
  <si>
    <t>GIL-ENE0611G147</t>
  </si>
  <si>
    <t>ADA WAWA OVERLAY</t>
  </si>
  <si>
    <t>GIL-ENE0611G145</t>
  </si>
  <si>
    <t>E500 EPP OVERLAY</t>
  </si>
  <si>
    <t>GIL-ENE0604G113</t>
  </si>
  <si>
    <t>EPP KEYPAD OVERLAY</t>
  </si>
  <si>
    <t>GIL-ENE0604G054</t>
  </si>
  <si>
    <t>GIL-ENE0402G002</t>
  </si>
  <si>
    <t>ENCORE LEFT ECIM OVERLAY</t>
  </si>
  <si>
    <t>GIL-ENE0402G001</t>
  </si>
  <si>
    <t>SOFTKEY OVRLY</t>
  </si>
  <si>
    <t>GIL-ENE0301G003</t>
  </si>
  <si>
    <t>MAIN DISPLAY ECIM</t>
  </si>
  <si>
    <t>GIL-ENE0201G001</t>
  </si>
  <si>
    <t>ENCORE UPPER HOUSE EXXON</t>
  </si>
  <si>
    <t>GIL-EN55010GS002</t>
  </si>
  <si>
    <t>7-11 SPEC VALANCE</t>
  </si>
  <si>
    <t>GIL-EN55010GA151</t>
  </si>
  <si>
    <t>LOWER DOOR FULL PANEL</t>
  </si>
  <si>
    <t>GIL-EN13001GA753</t>
  </si>
  <si>
    <t>LOWER DOOR DECAL</t>
  </si>
  <si>
    <t>GIL-EN13001GA432</t>
  </si>
  <si>
    <t>SHELL DOOR</t>
  </si>
  <si>
    <t>GIL-EN13001GA141</t>
  </si>
  <si>
    <t>WAWA LOWER DOOR</t>
  </si>
  <si>
    <t>GIL-EN13001GA1342</t>
  </si>
  <si>
    <t>REFRIG DECAL</t>
  </si>
  <si>
    <t>GIL-EN11007G061</t>
  </si>
  <si>
    <t>ENC LEFT CIM SUNOCO DECAL</t>
  </si>
  <si>
    <t>GIL-EN11007G012</t>
  </si>
  <si>
    <t>WAWA LEFT SIM DOOR DECAL</t>
  </si>
  <si>
    <t>GIL-EN11007G001</t>
  </si>
  <si>
    <t>ENC L-CIM SUNOCO DECAL</t>
  </si>
  <si>
    <t>GIL-EN08105G014</t>
  </si>
  <si>
    <t>WAWA OVERALY</t>
  </si>
  <si>
    <t>GIL-EN08104G458</t>
  </si>
  <si>
    <t>ENCORE DEISEL OVERLAY</t>
  </si>
  <si>
    <t>GIL-EN08102-G294</t>
  </si>
  <si>
    <t>WAWA BRAND</t>
  </si>
  <si>
    <t>GIL-EN08004G458</t>
  </si>
  <si>
    <t>KERO DECAL</t>
  </si>
  <si>
    <t>GIL-EN08002G352</t>
  </si>
  <si>
    <t>EXXON OVERLAY SYNERGY</t>
  </si>
  <si>
    <t>GIL-EN05002G015</t>
  </si>
  <si>
    <t>SOFTKEY OVERLAY</t>
  </si>
  <si>
    <t>GIL-EN0402G002</t>
  </si>
  <si>
    <t>EXXON OVERLAY RIGHT</t>
  </si>
  <si>
    <t>GIL-EN04002G015</t>
  </si>
  <si>
    <t>EPSON PRINTER</t>
  </si>
  <si>
    <t>FIL-PA04270013</t>
  </si>
  <si>
    <t>ETHANOL 1" FILTER</t>
  </si>
  <si>
    <t>FIL-CC400MB-10</t>
  </si>
  <si>
    <t>30 MIC FILTER</t>
  </si>
  <si>
    <t>FIL-800-30</t>
  </si>
  <si>
    <t>300HS-30 TII Filter</t>
  </si>
  <si>
    <t>FIL-70064</t>
  </si>
  <si>
    <t>400HS-10 FILTER</t>
  </si>
  <si>
    <t>FIL-70060</t>
  </si>
  <si>
    <t>70032 FILTER</t>
  </si>
  <si>
    <t>FIL-70032 450MG</t>
  </si>
  <si>
    <t>70065 400HS-30 TII Filter</t>
  </si>
  <si>
    <t>FIL-65</t>
  </si>
  <si>
    <t>DIESEL FILTER 7-11 SPEC</t>
  </si>
  <si>
    <t>FIL-40530W-AD</t>
  </si>
  <si>
    <t>PETRO CLEAR FILTER</t>
  </si>
  <si>
    <t>FIL-40510W-AD</t>
  </si>
  <si>
    <t>SUNOCO FILTER BLUE</t>
  </si>
  <si>
    <t>FIL-40510-AD</t>
  </si>
  <si>
    <t>10 MIC 3/4 FILTER</t>
  </si>
  <si>
    <t>FIL-300HS-10</t>
  </si>
  <si>
    <t>Price Level 1</t>
  </si>
  <si>
    <t>BOBCAT FOR REMOVING DISPENSERS</t>
  </si>
  <si>
    <t>SKID STEER / EXCAVATION</t>
  </si>
  <si>
    <t>DEMO SKID STEER</t>
  </si>
  <si>
    <t>P185 AIR COMPRESSOR</t>
  </si>
  <si>
    <t>AIR COMPRESSOR - CONDUIT CLEAR</t>
  </si>
  <si>
    <t>DROP TUBE EXTRACTOR</t>
  </si>
  <si>
    <t>DROP TUBE EXTRACTOR TOOL - REINFORCED TRI-POD/COME ALONG</t>
  </si>
  <si>
    <t>1"x4" GALV NIPPLE</t>
  </si>
  <si>
    <t>3PC UNION/DB/EP</t>
  </si>
  <si>
    <t>RPS PARTS SOLD</t>
  </si>
  <si>
    <t>GENERAL RECEIPTS</t>
  </si>
  <si>
    <t>COIGA</t>
  </si>
  <si>
    <t>1" GALV CONDUIT - 10 FT</t>
  </si>
  <si>
    <t>X-873280-001</t>
  </si>
  <si>
    <t>9402 BELDEN EQUAL</t>
  </si>
  <si>
    <t>SHEPHARD12G/14G WIRE</t>
  </si>
  <si>
    <t>GENERAL RECEIPTS TOTAL:</t>
  </si>
  <si>
    <t>RPS STOCK PARTS TOTAL:</t>
  </si>
  <si>
    <t>AM 2" PRI 90 DEG ELBOW</t>
  </si>
  <si>
    <t>ELECTRICAL RECEIPTS</t>
  </si>
  <si>
    <t>MOBILIZATION TOTAL:</t>
  </si>
  <si>
    <t>RPS EQUIPMENT TOTAL:</t>
  </si>
  <si>
    <t>RENTAL EQUIPMENT RECEIPTS</t>
  </si>
  <si>
    <t>RENTAL EQUIPMENT TOTAL:</t>
  </si>
  <si>
    <t>CONSTRUCTION MOBILIZATION TOTAL:</t>
  </si>
  <si>
    <t>MOBILIZATION / TRAVEL CHARGE</t>
  </si>
  <si>
    <t xml:space="preserve">CONSTRUCTION TEAM  </t>
  </si>
  <si>
    <t>RPS LABOR - ONSITE</t>
  </si>
  <si>
    <t>CONCRETE / REBAR / BACKFILL TOTAL:</t>
  </si>
  <si>
    <t>LODGING AND PER DIEM TOTAL:</t>
  </si>
  <si>
    <t xml:space="preserve">CONCRETE / REBAR / BACKFILL       </t>
  </si>
  <si>
    <t xml:space="preserve">PETRO SUPPLY RECEIPTS   </t>
  </si>
  <si>
    <t xml:space="preserve">ZJI INDUSTRIAL </t>
  </si>
  <si>
    <t>RF Eco Entry Fitting for Flat surface 3.5"</t>
  </si>
  <si>
    <t>ELECTRICAL SUPPLIES TOTAL:</t>
  </si>
  <si>
    <t>WIRE AND CABLE</t>
  </si>
  <si>
    <t>DISPENSER WIRE TOTAL</t>
  </si>
  <si>
    <t>ICON PARTS TOTAL:</t>
  </si>
  <si>
    <t xml:space="preserve">RPS EQUIPMENT </t>
  </si>
  <si>
    <t>PUMP AND TANK PARTS:</t>
  </si>
  <si>
    <t>PIPING FERGUSONS TOTAL:</t>
  </si>
  <si>
    <t>CABLE / INTERCOM / CAT6 / VEEDER ROOT:</t>
  </si>
  <si>
    <t>DISPENSER WIRE</t>
  </si>
  <si>
    <t>CABLE/INTERCOM/CAT6/DATA WIRE</t>
  </si>
  <si>
    <t>HARD PIPING - STP/DISPENSERS/SPILL BUCKETS AND RISERS</t>
  </si>
  <si>
    <t xml:space="preserve">SPILL BUCKETS, MARKERS, HARDWARE, INTERSTITAL TOPS, FIBERGLASS FITTINGS, GLUE, CAPS, ETC </t>
  </si>
  <si>
    <t>RPS PARTS INVENTORY SOLD:</t>
  </si>
  <si>
    <t>GENERAL RECEIPTS/ACETONE/RAGS/PAINT &amp; SUPPLIES/MASKS/CONCRETE SET BOLLARDS/- SEE BREAKDOWN NEXT SHEET</t>
  </si>
  <si>
    <t xml:space="preserve">CONCRETE / BACKFILL / REBAR / CONCRETE FINISH - 54.5 YARDS TOTAL </t>
  </si>
  <si>
    <t>TOTAL LABOR  AND MOBILIZATION:</t>
  </si>
  <si>
    <t>TOTAL CONCRETE, EQUIPMENT, RENTAL, AND DISPOSAL:</t>
  </si>
  <si>
    <t>VA SALES TAX 5.3%:</t>
  </si>
  <si>
    <t>SUBTOTAL:</t>
  </si>
  <si>
    <t>SCOPE OF WORK</t>
  </si>
  <si>
    <t>updated 12/16/20</t>
  </si>
  <si>
    <t xml:space="preserve">ELECTRICAL </t>
  </si>
  <si>
    <t>(304)728-8591</t>
  </si>
  <si>
    <t>WV</t>
  </si>
  <si>
    <t>Charles Town</t>
  </si>
  <si>
    <t>49 PATRICK HENRY WAY</t>
  </si>
  <si>
    <t>(304)728-8580</t>
  </si>
  <si>
    <t>23 JEFFERSON AVE.</t>
  </si>
  <si>
    <t>(304)263-3175</t>
  </si>
  <si>
    <t>Martinsburg</t>
  </si>
  <si>
    <t>201 WINCHESTER AVE</t>
  </si>
  <si>
    <t>(304)725-3574</t>
  </si>
  <si>
    <t>868 E. WASHINGTON ST</t>
  </si>
  <si>
    <t>(304)535-6896</t>
  </si>
  <si>
    <t>Bolivar</t>
  </si>
  <si>
    <t>1655 W WASHINGTON ST</t>
  </si>
  <si>
    <t>(304)229-2700</t>
  </si>
  <si>
    <t>5677 WINCHESTER AVE</t>
  </si>
  <si>
    <t>(304)725-1909</t>
  </si>
  <si>
    <t>Ranson</t>
  </si>
  <si>
    <t>110 S. MILDRED STREET</t>
  </si>
  <si>
    <t>(304)724-6823</t>
  </si>
  <si>
    <t>809 N MILDRED ST</t>
  </si>
  <si>
    <t>(304)274-2152</t>
  </si>
  <si>
    <t>Falling Waters</t>
  </si>
  <si>
    <t>8949 WILLIAMSPORT PIKE</t>
  </si>
  <si>
    <t>(304)754-7583</t>
  </si>
  <si>
    <t>Hedgesville</t>
  </si>
  <si>
    <t>4716 HEDGESVILLE RD</t>
  </si>
  <si>
    <t>(304)258-5169</t>
  </si>
  <si>
    <t>Berkeley Springs</t>
  </si>
  <si>
    <t>25 UNION ST.</t>
  </si>
  <si>
    <t>(304)263-2975</t>
  </si>
  <si>
    <t>1754 WILLIAMSPORT PIKE</t>
  </si>
  <si>
    <t>(304)876-6385</t>
  </si>
  <si>
    <t>Shepherdstown</t>
  </si>
  <si>
    <t>7364 MARTINSBURG PIKE</t>
  </si>
  <si>
    <t>(304)267-8383</t>
  </si>
  <si>
    <t>Kearneysville</t>
  </si>
  <si>
    <t>2943 CHARLESTOWN RD</t>
  </si>
  <si>
    <t>(304)263-3111</t>
  </si>
  <si>
    <t>1015 N QUEEN ST</t>
  </si>
  <si>
    <t>VA</t>
  </si>
  <si>
    <t>Fairfax</t>
  </si>
  <si>
    <t xml:space="preserve">10619 Braddock Rd </t>
  </si>
  <si>
    <t>Chantilly</t>
  </si>
  <si>
    <t xml:space="preserve">13617 Lee Jackson Highway </t>
  </si>
  <si>
    <t>Springfield</t>
  </si>
  <si>
    <t>7320 Gambrill Rd</t>
  </si>
  <si>
    <t>Herndon</t>
  </si>
  <si>
    <t xml:space="preserve">11516 Leesburg Pike </t>
  </si>
  <si>
    <t xml:space="preserve">Lorton </t>
  </si>
  <si>
    <t>8915 Ox Road</t>
  </si>
  <si>
    <t>Mc Lean</t>
  </si>
  <si>
    <t>1957 Chain Bridge Road</t>
  </si>
  <si>
    <t xml:space="preserve">Alexandria </t>
  </si>
  <si>
    <t>3500 King Street</t>
  </si>
  <si>
    <t xml:space="preserve">6401 Lansdowne Center Drive </t>
  </si>
  <si>
    <t xml:space="preserve">Reston </t>
  </si>
  <si>
    <t>11190 South Lakes Dr</t>
  </si>
  <si>
    <t xml:space="preserve">4647 West Ox Road </t>
  </si>
  <si>
    <t>13300 Franklin Farm Rd</t>
  </si>
  <si>
    <t xml:space="preserve">Sterling </t>
  </si>
  <si>
    <t>20850 Hardwood Forest Dr</t>
  </si>
  <si>
    <t>Ashburn</t>
  </si>
  <si>
    <t>44111 Ashburn Shopping Plaza</t>
  </si>
  <si>
    <t>7025 Old Keene Mill Rd</t>
  </si>
  <si>
    <t>Arlington</t>
  </si>
  <si>
    <t xml:space="preserve">4601 N. Washington Blvd </t>
  </si>
  <si>
    <t xml:space="preserve">South Riding </t>
  </si>
  <si>
    <t>43270 Defender Drive</t>
  </si>
  <si>
    <t>42870 Truro Parish Drive</t>
  </si>
  <si>
    <t>Sterling</t>
  </si>
  <si>
    <t>44950 Rudder Road</t>
  </si>
  <si>
    <t>Dublin</t>
  </si>
  <si>
    <t>4622 Cleburne Blvd</t>
  </si>
  <si>
    <t>4625 Cleburne Blvd</t>
  </si>
  <si>
    <t>Centreville</t>
  </si>
  <si>
    <t xml:space="preserve">13825 Lee Highway    </t>
  </si>
  <si>
    <t xml:space="preserve">11519 Leesburg Pike              </t>
  </si>
  <si>
    <t>Reston</t>
  </si>
  <si>
    <t xml:space="preserve">1818 Wiehle Ave                 </t>
  </si>
  <si>
    <t xml:space="preserve">11854 Sunrise Valley Dr     </t>
  </si>
  <si>
    <t>(703) 435-9104</t>
  </si>
  <si>
    <t xml:space="preserve">2990 Centreville Rd  </t>
  </si>
  <si>
    <t xml:space="preserve">43740 Parkhurst Plaza        </t>
  </si>
  <si>
    <t xml:space="preserve">22405 Flagstaff Plaza     </t>
  </si>
  <si>
    <t>(703) 366-3724</t>
  </si>
  <si>
    <t>Manassas</t>
  </si>
  <si>
    <t>9879 Liberia Ave</t>
  </si>
  <si>
    <t xml:space="preserve">23501 Overland Dr         </t>
  </si>
  <si>
    <t>43971 Farmwell Hunt Plaza</t>
  </si>
  <si>
    <t>(571) 485-9175</t>
  </si>
  <si>
    <t xml:space="preserve">5135 Westfield Blvd               </t>
  </si>
  <si>
    <t>(540) 898-6714</t>
  </si>
  <si>
    <t>Fredericksburg</t>
  </si>
  <si>
    <t>5409 Jefferson Davis Hwy</t>
  </si>
  <si>
    <t>(703) 369-1983</t>
  </si>
  <si>
    <t xml:space="preserve">8005 Sudley Rd   </t>
  </si>
  <si>
    <t>Woodford</t>
  </si>
  <si>
    <t>5123 Mudd Tavern Rd</t>
  </si>
  <si>
    <t>(540) 786-2927</t>
  </si>
  <si>
    <t>3201 Plank Rd</t>
  </si>
  <si>
    <t>15701 Carrs Brooke Way</t>
  </si>
  <si>
    <t>Stafford</t>
  </si>
  <si>
    <t xml:space="preserve">280 Garrisonville Rd     </t>
  </si>
  <si>
    <t>La Crosse</t>
  </si>
  <si>
    <t>1120 East Atlantic Street</t>
  </si>
  <si>
    <t>Richmond</t>
  </si>
  <si>
    <t xml:space="preserve">3310 Church Road       </t>
  </si>
  <si>
    <t>7020 Staples Mill Road</t>
  </si>
  <si>
    <t>(804) 739-5942</t>
  </si>
  <si>
    <t>Midlothian</t>
  </si>
  <si>
    <t xml:space="preserve">14600 Time Square Dr.      </t>
  </si>
  <si>
    <t>Ashland</t>
  </si>
  <si>
    <t>812 England Street</t>
  </si>
  <si>
    <t>8208 W Broad Street</t>
  </si>
  <si>
    <t>Chester</t>
  </si>
  <si>
    <t>2421 West Hundred Road</t>
  </si>
  <si>
    <t>Chesterfield</t>
  </si>
  <si>
    <t>11800 Ivey Mills Road</t>
  </si>
  <si>
    <t>2117 Willis Road</t>
  </si>
  <si>
    <t>2320 W. Hundred Road</t>
  </si>
  <si>
    <t>9900 Chester Road</t>
  </si>
  <si>
    <t>Petersburg</t>
  </si>
  <si>
    <t>12201 S. Crater Road.</t>
  </si>
  <si>
    <t>Mechanicsville</t>
  </si>
  <si>
    <t xml:space="preserve">7009 Pole Green Road       </t>
  </si>
  <si>
    <t>Amelia Ch</t>
  </si>
  <si>
    <t>15418 Patrick Henry Hwy</t>
  </si>
  <si>
    <t xml:space="preserve">8601 Patterson Ave.      </t>
  </si>
  <si>
    <t>11600 Midlothian Turnpike</t>
  </si>
  <si>
    <t>Clarksville</t>
  </si>
  <si>
    <t>8188 Hwy 15 P.O Box 4</t>
  </si>
  <si>
    <t xml:space="preserve">1701 East Broad St.         </t>
  </si>
  <si>
    <t>4810 Forest Hill Ave.</t>
  </si>
  <si>
    <t>7041 Commons Plza</t>
  </si>
  <si>
    <t>(804) 213-9746</t>
  </si>
  <si>
    <t xml:space="preserve">2753 W. Broad St.         </t>
  </si>
  <si>
    <t>North Chesterfield</t>
  </si>
  <si>
    <t>10031 Hull St. Road</t>
  </si>
  <si>
    <t>Wakefield</t>
  </si>
  <si>
    <t>111 S. County Dr.</t>
  </si>
  <si>
    <t>Colonial Heights</t>
  </si>
  <si>
    <t>961 Temple Ave.</t>
  </si>
  <si>
    <t>Chase City</t>
  </si>
  <si>
    <t xml:space="preserve">213 West 2Nd Street   </t>
  </si>
  <si>
    <t xml:space="preserve">402 Virginia Ave.       </t>
  </si>
  <si>
    <t>Bracey</t>
  </si>
  <si>
    <t xml:space="preserve">3384 Hwy 903         </t>
  </si>
  <si>
    <t>701 Bermuda Hundred Rd</t>
  </si>
  <si>
    <t>(804) 364-0977 </t>
  </si>
  <si>
    <t>Glen Allen</t>
  </si>
  <si>
    <t>6100 Pouncey Tract Rd.</t>
  </si>
  <si>
    <t>(703)777-6816</t>
  </si>
  <si>
    <t>Leesburg</t>
  </si>
  <si>
    <t>110 DRYMILL RD</t>
  </si>
  <si>
    <t>(703)777-8313</t>
  </si>
  <si>
    <t>615 EAST MARKET ST</t>
  </si>
  <si>
    <t>(703)777-3730</t>
  </si>
  <si>
    <t>502 S KING ST</t>
  </si>
  <si>
    <t>(703)771-1863</t>
  </si>
  <si>
    <t>700 FIELDSTONE DR NE</t>
  </si>
  <si>
    <t>(540)822-5619</t>
  </si>
  <si>
    <t>Lovettsville</t>
  </si>
  <si>
    <t>1 EAST BROADWAY</t>
  </si>
  <si>
    <t>(540)338-9200</t>
  </si>
  <si>
    <t>Purcellville</t>
  </si>
  <si>
    <t>700 E. MAIN STREET</t>
  </si>
  <si>
    <t>(703)777-6823</t>
  </si>
  <si>
    <t>503 S. KING STREET</t>
  </si>
  <si>
    <t>(703)777-6819</t>
  </si>
  <si>
    <t>22 PLAZA ST</t>
  </si>
  <si>
    <t>(540)338-5031</t>
  </si>
  <si>
    <t>610 W MAIN ST</t>
  </si>
  <si>
    <t>(703)689-3601</t>
  </si>
  <si>
    <t>1111 S ELDEN ST</t>
  </si>
  <si>
    <t>(571)203-9618</t>
  </si>
  <si>
    <t>701 VANBUREN ST</t>
  </si>
  <si>
    <t>(703)437-5192</t>
  </si>
  <si>
    <t>150 ELDEN ST, #160</t>
  </si>
  <si>
    <t>(703)538-2852</t>
  </si>
  <si>
    <t>Falls Church</t>
  </si>
  <si>
    <t>804 S WASHINGTON ST</t>
  </si>
  <si>
    <t>(703)538-2854</t>
  </si>
  <si>
    <t>201 S WASHINGTON ST</t>
  </si>
  <si>
    <t>(703)876-8925</t>
  </si>
  <si>
    <t>7461 LEE HWY</t>
  </si>
  <si>
    <t>(703)876-8924</t>
  </si>
  <si>
    <t>7243 ARLINGTON BVD</t>
  </si>
  <si>
    <t>(703)876-8927</t>
  </si>
  <si>
    <t>Dunn Loring</t>
  </si>
  <si>
    <t>2242 GALLOWS RD</t>
  </si>
  <si>
    <t>(703)883-1711</t>
  </si>
  <si>
    <t>7451 PATTERSON RD</t>
  </si>
  <si>
    <t>(703)876-8926</t>
  </si>
  <si>
    <t>7222 ARLINGTON BVD</t>
  </si>
  <si>
    <t>(703)538-2858</t>
  </si>
  <si>
    <t>3019 ANNANDALE</t>
  </si>
  <si>
    <t>(703)359-3563</t>
  </si>
  <si>
    <t>3965 JERMANTOWN RD</t>
  </si>
  <si>
    <t>(703)359-3561</t>
  </si>
  <si>
    <t>3910 UNIVERSITY DR</t>
  </si>
  <si>
    <t>(703)359-3560</t>
  </si>
  <si>
    <t>10008 MAIN ST</t>
  </si>
  <si>
    <t>(703)359-3559</t>
  </si>
  <si>
    <t>10911 MAIN ST</t>
  </si>
  <si>
    <t>(703)430-4957</t>
  </si>
  <si>
    <t>46651 ALGONKIAN PKWY</t>
  </si>
  <si>
    <t>(703)263-0187</t>
  </si>
  <si>
    <t>4086 MAJESTIC LANE</t>
  </si>
  <si>
    <t>(703)830-3010</t>
  </si>
  <si>
    <t>13305 LEE HWY</t>
  </si>
  <si>
    <t>(703)818-8657</t>
  </si>
  <si>
    <t>13830 LEE HIGHWAY</t>
  </si>
  <si>
    <t>(703)425-2983</t>
  </si>
  <si>
    <t>8714 LITTLE RIVER TPK</t>
  </si>
  <si>
    <t>(703)359-3565</t>
  </si>
  <si>
    <t>10810 FAIRCHESTER DR</t>
  </si>
  <si>
    <t>(703)860-8972</t>
  </si>
  <si>
    <t>2601 QUINCY ADAMS RD</t>
  </si>
  <si>
    <t>(000)000-0000</t>
  </si>
  <si>
    <t>1230 WOLF ROCK DR</t>
  </si>
  <si>
    <t>25465 PLEASANT VALLEY</t>
  </si>
  <si>
    <t>(703)327-4121</t>
  </si>
  <si>
    <t>25140 LOUDOUN COUNTY PKWY</t>
  </si>
  <si>
    <t>(703)327-6519</t>
  </si>
  <si>
    <t>Aldie</t>
  </si>
  <si>
    <t>42040 VILLAGE CTR PLAZA</t>
  </si>
  <si>
    <t>(703)759-5833</t>
  </si>
  <si>
    <t>Vienna</t>
  </si>
  <si>
    <t>10508 LEESBURG PKE</t>
  </si>
  <si>
    <t>(703)368-3753</t>
  </si>
  <si>
    <t>7800 CENTREVILLE RD</t>
  </si>
  <si>
    <t>(703)392-3946</t>
  </si>
  <si>
    <t>7113 SUDLEY RD</t>
  </si>
  <si>
    <t>(703)331-5832</t>
  </si>
  <si>
    <t>9166 MATHIS AVE</t>
  </si>
  <si>
    <t>(703)257-6485</t>
  </si>
  <si>
    <t>7301 SUDLEY RD</t>
  </si>
  <si>
    <t>(703)257-0351</t>
  </si>
  <si>
    <t>Manassas Park</t>
  </si>
  <si>
    <t>101 KENT VILLAGE SQUARE</t>
  </si>
  <si>
    <t>(571)261-5064</t>
  </si>
  <si>
    <t>Gainesville</t>
  </si>
  <si>
    <t>7501 WEBB DRIVE</t>
  </si>
  <si>
    <t>(703)393-7345</t>
  </si>
  <si>
    <t>9101 ANDREW DRIVE</t>
  </si>
  <si>
    <t>(703)369-1004</t>
  </si>
  <si>
    <t>8498 EUCLID AVE</t>
  </si>
  <si>
    <t>(703)335-2012</t>
  </si>
  <si>
    <t>8708 LIBERIA AVE</t>
  </si>
  <si>
    <t>(703)368-0674</t>
  </si>
  <si>
    <t>9056 LIBERIA AVE</t>
  </si>
  <si>
    <t>(703)368-0796</t>
  </si>
  <si>
    <t>8901 GODWIN DR</t>
  </si>
  <si>
    <t>(703)368-7201</t>
  </si>
  <si>
    <t>7420 OLD CENTREVILLE ROAD</t>
  </si>
  <si>
    <t>(703)368-0027</t>
  </si>
  <si>
    <t>8211 OLD CENTREVILLE ROAD</t>
  </si>
  <si>
    <t>(540)351-2239</t>
  </si>
  <si>
    <t>Bristow</t>
  </si>
  <si>
    <t>10231 CARNOCH WAY</t>
  </si>
  <si>
    <t>(703)330-2018</t>
  </si>
  <si>
    <t>10420 PORTSMOUTH RD</t>
  </si>
  <si>
    <t>(703)257-9668</t>
  </si>
  <si>
    <t>7500 CUSHING RD</t>
  </si>
  <si>
    <t>(703)361-0847</t>
  </si>
  <si>
    <t>8375 SUDLEY RD</t>
  </si>
  <si>
    <t>(703)368-1420</t>
  </si>
  <si>
    <t>8402 DIGGS ROAD</t>
  </si>
  <si>
    <t>(703)392-6629</t>
  </si>
  <si>
    <t>11007 NOKESVILLE RD</t>
  </si>
  <si>
    <t>(703)361-5181</t>
  </si>
  <si>
    <t>10299 DUMFRIES RD</t>
  </si>
  <si>
    <t>(703)594-3212</t>
  </si>
  <si>
    <t>Nokesville</t>
  </si>
  <si>
    <t>13101 NOKESVILLE RD</t>
  </si>
  <si>
    <t>(703)424-1102</t>
  </si>
  <si>
    <t>8200 FALLS GROVE DR</t>
  </si>
  <si>
    <t>(703)378-1350</t>
  </si>
  <si>
    <t>14533 LEE RD</t>
  </si>
  <si>
    <t>(703)723-3806</t>
  </si>
  <si>
    <t>20630 ASHBURN RD</t>
  </si>
  <si>
    <t>(703)378-1362</t>
  </si>
  <si>
    <t>13990 METROTECH DR</t>
  </si>
  <si>
    <t>(703)327-8863</t>
  </si>
  <si>
    <t>43251 JOHN MOSBY HWY</t>
  </si>
  <si>
    <t>(703)713-3869</t>
  </si>
  <si>
    <t>2501 MCNAIR FARMS DR</t>
  </si>
  <si>
    <t>(703)378-8345</t>
  </si>
  <si>
    <t>14515 LEE JACKSON MEM HWY</t>
  </si>
  <si>
    <t>(703)689-3602</t>
  </si>
  <si>
    <t>13190 PARCHER AVE</t>
  </si>
  <si>
    <t>(703)759-5788</t>
  </si>
  <si>
    <t>Great Falls</t>
  </si>
  <si>
    <t>9908 GEORGETOWN PIKE</t>
  </si>
  <si>
    <t>(571)455-0583</t>
  </si>
  <si>
    <t>Mclean</t>
  </si>
  <si>
    <t>1961 CHAIN BRIDGE RD</t>
  </si>
  <si>
    <t>(703)356-1133</t>
  </si>
  <si>
    <t>6720 OLD DOMINION DR</t>
  </si>
  <si>
    <t>(703)760-0979</t>
  </si>
  <si>
    <t>8391 LEESBURG PIKE</t>
  </si>
  <si>
    <t>(703)893-3571</t>
  </si>
  <si>
    <t>1436 CHAIN BRIDGE RD</t>
  </si>
  <si>
    <t>(703)450-0248</t>
  </si>
  <si>
    <t>11501 LEESBURG PIKE</t>
  </si>
  <si>
    <t>(703)444-9003</t>
  </si>
  <si>
    <t>21800 TOWNE CTR UNIT 201</t>
  </si>
  <si>
    <t>(703)883-1710</t>
  </si>
  <si>
    <t>1357 CHAIN BRIDGE RD</t>
  </si>
  <si>
    <t>(703)883-1713</t>
  </si>
  <si>
    <t>1931 OLD GALLOWS RD</t>
  </si>
  <si>
    <t>(703)883-1712</t>
  </si>
  <si>
    <t>8110 OLD DOMINION DR</t>
  </si>
  <si>
    <t>(703)444-1215</t>
  </si>
  <si>
    <t>712 W CHURCH ST</t>
  </si>
  <si>
    <t>(703)430-7598</t>
  </si>
  <si>
    <t>46580 SOUTH COTTAGE RD</t>
  </si>
  <si>
    <t>(703)421-0125</t>
  </si>
  <si>
    <t>21944 CASCADES PKWY</t>
  </si>
  <si>
    <t>(571)434-6298</t>
  </si>
  <si>
    <t>46141 WOODSHIRE DR</t>
  </si>
  <si>
    <t>(703)437-0104</t>
  </si>
  <si>
    <t>23131 ROCK HILL ROAD</t>
  </si>
  <si>
    <t>(703)444-2007</t>
  </si>
  <si>
    <t>46789 SUGARLAND RUN DR</t>
  </si>
  <si>
    <t>(703)430-1622</t>
  </si>
  <si>
    <t>133C EDDS LANE</t>
  </si>
  <si>
    <t>(703)430-1089</t>
  </si>
  <si>
    <t>20955 DAVENPORT DRIVE</t>
  </si>
  <si>
    <t>(703)447-1400</t>
  </si>
  <si>
    <t>2303-C SOAPSTONE RD</t>
  </si>
  <si>
    <t>(703)689-3604</t>
  </si>
  <si>
    <t>1115 CRESTVIEW DR</t>
  </si>
  <si>
    <t>(703)255-9302</t>
  </si>
  <si>
    <t>427 MAPLE AVE</t>
  </si>
  <si>
    <t>(703)255-9301</t>
  </si>
  <si>
    <t>537 MAPLE AV</t>
  </si>
  <si>
    <t>(703)378-1959</t>
  </si>
  <si>
    <t>12730 SHOPPES LANE</t>
  </si>
  <si>
    <t>(703)218-8060</t>
  </si>
  <si>
    <t>10485 FAIRFAX BLVD</t>
  </si>
  <si>
    <t>(703)385-4346</t>
  </si>
  <si>
    <t>10140 FAIRFAX BLVD</t>
  </si>
  <si>
    <t>(571)432-0469</t>
  </si>
  <si>
    <t>9617 FAIRFAX BLVD</t>
  </si>
  <si>
    <t>(703)255-9303</t>
  </si>
  <si>
    <t>Oakton</t>
  </si>
  <si>
    <t>2973 CHAIN BRIDGE RD</t>
  </si>
  <si>
    <t>(703)876-8921</t>
  </si>
  <si>
    <t>8616 PARK ST</t>
  </si>
  <si>
    <t>(703)876-8920</t>
  </si>
  <si>
    <t>2915 CEDAR LANE</t>
  </si>
  <si>
    <t>(703)359-3566</t>
  </si>
  <si>
    <t>9511 BLAKE LN</t>
  </si>
  <si>
    <t>(703)330-5081</t>
  </si>
  <si>
    <t>9291 WELLINGTON RD</t>
  </si>
  <si>
    <t>(703)753-2250</t>
  </si>
  <si>
    <t>13821 HEATHCOTE BLVD</t>
  </si>
  <si>
    <t>(703)330-3510</t>
  </si>
  <si>
    <t>10470 SUDLEY MANOR DRIVE</t>
  </si>
  <si>
    <t>(703)754-0318</t>
  </si>
  <si>
    <t>7489 LIMESTONE DR</t>
  </si>
  <si>
    <t>(703)530-9285</t>
  </si>
  <si>
    <t>10438 DUMFRIES RD</t>
  </si>
  <si>
    <t>(703)365-0797</t>
  </si>
  <si>
    <t>11171 BALLS FORD RD</t>
  </si>
  <si>
    <t>(703)366-3604</t>
  </si>
  <si>
    <t>6865 WELLINGTON RD</t>
  </si>
  <si>
    <t>(703)368-0076</t>
  </si>
  <si>
    <t>9407 GRANT AVE</t>
  </si>
  <si>
    <t>(703)754-4607</t>
  </si>
  <si>
    <t>Haymarket</t>
  </si>
  <si>
    <t>4075 SUDLEY RD</t>
  </si>
  <si>
    <t>(703)368-0521</t>
  </si>
  <si>
    <t>10740 COVERSTONE DR</t>
  </si>
  <si>
    <t>(703)845-7600</t>
  </si>
  <si>
    <t>4154 S FOUR MILE RUN DR</t>
  </si>
  <si>
    <t>(703)243-9282</t>
  </si>
  <si>
    <t>3137 WILSON BLVD</t>
  </si>
  <si>
    <t>(703)534-5837</t>
  </si>
  <si>
    <t>2906 N SYCAMORE ST</t>
  </si>
  <si>
    <t>(703)248-9113</t>
  </si>
  <si>
    <t>3503 FAIRFAX DRIVE #100</t>
  </si>
  <si>
    <t>(703)312-5105</t>
  </si>
  <si>
    <t>3000 N WASHINGTON BLVD</t>
  </si>
  <si>
    <t>(703)312-1084</t>
  </si>
  <si>
    <t>4223 FAIRFAX DRIVE</t>
  </si>
  <si>
    <t>(703)578-6064</t>
  </si>
  <si>
    <t>4970 COLUMBIA PIKE</t>
  </si>
  <si>
    <t>(703)243-4731</t>
  </si>
  <si>
    <t>2704 N WASHINGTON BVD</t>
  </si>
  <si>
    <t>(703)243-4733</t>
  </si>
  <si>
    <t>2525 N LEE HWY</t>
  </si>
  <si>
    <t>(703)578-6062</t>
  </si>
  <si>
    <t>17 S CARLYN SPRING RD</t>
  </si>
  <si>
    <t>(703)690-2463</t>
  </si>
  <si>
    <t>Lorton</t>
  </si>
  <si>
    <t>8228 GUNSTON CORNER LN</t>
  </si>
  <si>
    <t>(703)490-6702</t>
  </si>
  <si>
    <t>Woodbridge</t>
  </si>
  <si>
    <t>13990 JEFFERSON DAVIS HWY</t>
  </si>
  <si>
    <t>(703)765-3897</t>
  </si>
  <si>
    <t>Alexandria</t>
  </si>
  <si>
    <t>7924 FORT HUNT RD</t>
  </si>
  <si>
    <t>(703)680-2946</t>
  </si>
  <si>
    <t>14116 MINNIEVILLE ROAD</t>
  </si>
  <si>
    <t>(703)339-6896</t>
  </si>
  <si>
    <t>9402 RICHMOND HWY</t>
  </si>
  <si>
    <t>(703)339-6895</t>
  </si>
  <si>
    <t>9804 GUNSTON RD</t>
  </si>
  <si>
    <t>(703)799-4703</t>
  </si>
  <si>
    <t>8629 RICHMOND HWY</t>
  </si>
  <si>
    <t>(703)799-4707</t>
  </si>
  <si>
    <t>1910 ELKINS ST</t>
  </si>
  <si>
    <t>(571)512-8368</t>
  </si>
  <si>
    <t>8226 RUSSELL RD</t>
  </si>
  <si>
    <t>(703)799-4702</t>
  </si>
  <si>
    <t>5638 MT VERNON HWY</t>
  </si>
  <si>
    <t>(703)799-4708</t>
  </si>
  <si>
    <t>8434 FRYE RD</t>
  </si>
  <si>
    <t>(703)765-1095</t>
  </si>
  <si>
    <t>6138 N KINGS HWY</t>
  </si>
  <si>
    <t>(703)491-2679</t>
  </si>
  <si>
    <t>14400 GIDEON DR</t>
  </si>
  <si>
    <t>(703)580-6201</t>
  </si>
  <si>
    <t>Dale City</t>
  </si>
  <si>
    <t>7001 DALE BLVD</t>
  </si>
  <si>
    <t>(703)490-2444</t>
  </si>
  <si>
    <t>2631 PRINCE WILLIAM PKWY</t>
  </si>
  <si>
    <t>(703)719-6748</t>
  </si>
  <si>
    <t>6112A FRANCONIA RD</t>
  </si>
  <si>
    <t>(703)791-5052</t>
  </si>
  <si>
    <t>13639 DUMFRIES RD</t>
  </si>
  <si>
    <t>(703)491-2077</t>
  </si>
  <si>
    <t>1701 FEATHERSTONE RD</t>
  </si>
  <si>
    <t>(703)670-7009</t>
  </si>
  <si>
    <t>14410 MINNIEVILLE RD</t>
  </si>
  <si>
    <t>(703)791-3217</t>
  </si>
  <si>
    <t>12125 DUMFRIES RD</t>
  </si>
  <si>
    <t>(703)590-3332</t>
  </si>
  <si>
    <t>13131 HILLENDALE AVENUE</t>
  </si>
  <si>
    <t>(703)494-5775</t>
  </si>
  <si>
    <t>1445 OLD BRIDGE RD</t>
  </si>
  <si>
    <t>(703)494-5006</t>
  </si>
  <si>
    <t>14517 JEFFERSON DAVIS HWY</t>
  </si>
  <si>
    <t>(703)494-6708</t>
  </si>
  <si>
    <t>12520 GORDON BLVD</t>
  </si>
  <si>
    <t>(703)494-7373</t>
  </si>
  <si>
    <t>13304 OCCOQUAN RD</t>
  </si>
  <si>
    <t>(703)243-4436</t>
  </si>
  <si>
    <t>4505 LEE HWY</t>
  </si>
  <si>
    <t>(703)706-5701</t>
  </si>
  <si>
    <t>2002 EISENHOWER BLVD</t>
  </si>
  <si>
    <t>(703)241-5505</t>
  </si>
  <si>
    <t>6730 LEE HWY</t>
  </si>
  <si>
    <t>(703)518-0643</t>
  </si>
  <si>
    <t>504 JOHN CARLYLE STREET</t>
  </si>
  <si>
    <t>(703)532-5424</t>
  </si>
  <si>
    <t>5030 LEE HWY</t>
  </si>
  <si>
    <t>(703)578-6069</t>
  </si>
  <si>
    <t>3827 S GEORGE MASON</t>
  </si>
  <si>
    <t>(703)768-9197</t>
  </si>
  <si>
    <t>2405 FAIRHAVEN AVE</t>
  </si>
  <si>
    <t>(703)960-1852</t>
  </si>
  <si>
    <t>2305 HUNTINGTON AVE</t>
  </si>
  <si>
    <t>(703)578-6060</t>
  </si>
  <si>
    <t>4949 SEMINARY RD</t>
  </si>
  <si>
    <t>(703)250-5470</t>
  </si>
  <si>
    <t>Burke</t>
  </si>
  <si>
    <t>6030 BURKE COMMONS RD</t>
  </si>
  <si>
    <t>(703)425-2981</t>
  </si>
  <si>
    <t>9413-A BURKE LAKE RD</t>
  </si>
  <si>
    <t>(703)866-0901</t>
  </si>
  <si>
    <t>6311 LEE CHAPEL RD</t>
  </si>
  <si>
    <t>(703)971-3412</t>
  </si>
  <si>
    <t>7720 TELEGRAPH RD</t>
  </si>
  <si>
    <t>(703)684-1941</t>
  </si>
  <si>
    <t>800 FRANKLIN ST</t>
  </si>
  <si>
    <t>(703)670-7002</t>
  </si>
  <si>
    <t>14820 CLOVERDALE RD</t>
  </si>
  <si>
    <t>(703)658-1905</t>
  </si>
  <si>
    <t>Annandale</t>
  </si>
  <si>
    <t>4131 HUMMER RD</t>
  </si>
  <si>
    <t>(703)866-0902</t>
  </si>
  <si>
    <t>6225 BACKLICK RD</t>
  </si>
  <si>
    <t>(703)658-1903</t>
  </si>
  <si>
    <t>4209 ANNANDALE RD</t>
  </si>
  <si>
    <t>(703)425-2982</t>
  </si>
  <si>
    <t>8017 BRADDOCK RD</t>
  </si>
  <si>
    <t>(703)876-8923</t>
  </si>
  <si>
    <t>3338 GALLOWS RD</t>
  </si>
  <si>
    <t>(703)658-1902</t>
  </si>
  <si>
    <t>6910I BRADDOCK S.C.</t>
  </si>
  <si>
    <t>(703)866-0906</t>
  </si>
  <si>
    <t>6221 ROLLING RD</t>
  </si>
  <si>
    <t>(703)642-0636</t>
  </si>
  <si>
    <t>6545 LITTLE RIVER TRNPK</t>
  </si>
  <si>
    <t>(703)658-1910</t>
  </si>
  <si>
    <t>6464 LINCOLNIA RD</t>
  </si>
  <si>
    <t>(703)660-9520</t>
  </si>
  <si>
    <t>6327 S KINGS HWY</t>
  </si>
  <si>
    <t>(703)461-1906</t>
  </si>
  <si>
    <t>30 REYNOLDS ST</t>
  </si>
  <si>
    <t>(703)461-1902</t>
  </si>
  <si>
    <t>2 S JORDAN ST</t>
  </si>
  <si>
    <t>(703)461-1905</t>
  </si>
  <si>
    <t>331 S WHITING ST</t>
  </si>
  <si>
    <t>(703)768-2302</t>
  </si>
  <si>
    <t>6946 S KINGS HIGHWAY</t>
  </si>
  <si>
    <t>(703)971-0578</t>
  </si>
  <si>
    <t>6146 ROSE HILL DR</t>
  </si>
  <si>
    <t>(703)461-1904</t>
  </si>
  <si>
    <t>5725 EDSALL RD</t>
  </si>
  <si>
    <t>(703)658-1909</t>
  </si>
  <si>
    <t>4818 N BEAUREGARD</t>
  </si>
  <si>
    <t>(703)866-0904</t>
  </si>
  <si>
    <t>8319 OLD KEENE MILL RD</t>
  </si>
  <si>
    <t>(703)658-1904</t>
  </si>
  <si>
    <t>6120 LINCOLNIA RD</t>
  </si>
  <si>
    <t>(571)384-9219</t>
  </si>
  <si>
    <t>5747 LEE HWY</t>
  </si>
  <si>
    <t>(703)294-4128</t>
  </si>
  <si>
    <t>2001 CLARENDON BLVD</t>
  </si>
  <si>
    <t>(703)451-1827</t>
  </si>
  <si>
    <t>6691 BACKLICK RD</t>
  </si>
  <si>
    <t>(703)312-0405</t>
  </si>
  <si>
    <t>1625 WILSON BLV</t>
  </si>
  <si>
    <t>(703)769-3765</t>
  </si>
  <si>
    <t>2311 S 2ND ST</t>
  </si>
  <si>
    <t>(703)451-6449</t>
  </si>
  <si>
    <t>7029 BROOKFIELD PLAZA</t>
  </si>
  <si>
    <t>(703)979-8793</t>
  </si>
  <si>
    <t>426 SOUTH 23RD ST</t>
  </si>
  <si>
    <t>(703)271-0646</t>
  </si>
  <si>
    <t>201 S GLEBE RD</t>
  </si>
  <si>
    <t>(703)769-3760</t>
  </si>
  <si>
    <t>3003 COLUMBIA PIKE</t>
  </si>
  <si>
    <t>(703)243-4737</t>
  </si>
  <si>
    <t>5122 WILSON BLVD</t>
  </si>
  <si>
    <t>(703)769-3762</t>
  </si>
  <si>
    <t>1500 S FERN ST</t>
  </si>
  <si>
    <t>(703)769-3764</t>
  </si>
  <si>
    <t>3600 COLUMBIA PIKE</t>
  </si>
  <si>
    <t>(703)243-4734</t>
  </si>
  <si>
    <t>3510 N WILSON BLVD</t>
  </si>
  <si>
    <t>(703)769-3763</t>
  </si>
  <si>
    <t>1131 S GEORGE MASON DR</t>
  </si>
  <si>
    <t>(703)799-0163</t>
  </si>
  <si>
    <t>7849 RICHMOND HWY</t>
  </si>
  <si>
    <t>(703)670-6984</t>
  </si>
  <si>
    <t>Lake Ridge</t>
  </si>
  <si>
    <t>12417 CAPE COD COURT</t>
  </si>
  <si>
    <t>(703)440-0137</t>
  </si>
  <si>
    <t>8071 ALBAN RD</t>
  </si>
  <si>
    <t>(703)897-8887</t>
  </si>
  <si>
    <t>13360 MINNIEVILLE RD</t>
  </si>
  <si>
    <t>(703)799-4701</t>
  </si>
  <si>
    <t>8010 RICHMOND HWY</t>
  </si>
  <si>
    <t>(703)866-0903</t>
  </si>
  <si>
    <t>7907 ROLLING RD</t>
  </si>
  <si>
    <t>(703)765-7968</t>
  </si>
  <si>
    <t>2800 BEACON HILL RD</t>
  </si>
  <si>
    <t>(703)765-0168</t>
  </si>
  <si>
    <t>7330 RICHMOND HWY</t>
  </si>
  <si>
    <t>(703)765-1322</t>
  </si>
  <si>
    <t>2901 ARLINGTON DR</t>
  </si>
  <si>
    <t>(703)799-4704</t>
  </si>
  <si>
    <t>8146 OLD MT VERNON HWY</t>
  </si>
  <si>
    <t>(703)768-2371</t>
  </si>
  <si>
    <t>3100 LOCKHEED BLVD</t>
  </si>
  <si>
    <t>(703)878-2389</t>
  </si>
  <si>
    <t>15052 CARDINAL DR</t>
  </si>
  <si>
    <t>(703)441-3218</t>
  </si>
  <si>
    <t>Dumfries</t>
  </si>
  <si>
    <t>17360 DUMFRIES RD</t>
  </si>
  <si>
    <t>(703)221-5634</t>
  </si>
  <si>
    <t>4100 TALON DR</t>
  </si>
  <si>
    <t>(703)221-0334</t>
  </si>
  <si>
    <t>16806 JEFFERSON DAVIS HWY</t>
  </si>
  <si>
    <t>(703)221-6819</t>
  </si>
  <si>
    <t>17105 OLD STAGE RD</t>
  </si>
  <si>
    <t>(703)878-7674</t>
  </si>
  <si>
    <t>15621 JEFFERSON DAVIS HWY</t>
  </si>
  <si>
    <t>(703)670-2432</t>
  </si>
  <si>
    <t>16170 COUNTRY CLUB DR</t>
  </si>
  <si>
    <t>(703)590-8882</t>
  </si>
  <si>
    <t>5041 PRINCE WM PKWY</t>
  </si>
  <si>
    <t>(703)590-3550</t>
  </si>
  <si>
    <t>4800 DALE BLVD</t>
  </si>
  <si>
    <t>(703)670-7004</t>
  </si>
  <si>
    <t>14797 DARBYDALE AVE</t>
  </si>
  <si>
    <t>(703)221-6800</t>
  </si>
  <si>
    <t>18075 FRALEY BLVD</t>
  </si>
  <si>
    <t>(703)461-1900</t>
  </si>
  <si>
    <t>3023 DUKE ST</t>
  </si>
  <si>
    <t>(703)221-6200</t>
  </si>
  <si>
    <t>Triangle</t>
  </si>
  <si>
    <t>18750 FULLER HEIGHTS RD</t>
  </si>
  <si>
    <t>(703)461-1903</t>
  </si>
  <si>
    <t>4610 KENMORE AVE</t>
  </si>
  <si>
    <t>(703)569-7492</t>
  </si>
  <si>
    <t>7225 OLD KEENE MILL RD</t>
  </si>
  <si>
    <t>(703)329-0847</t>
  </si>
  <si>
    <t>5834 N KINGS HWY</t>
  </si>
  <si>
    <t>(703)578-6061</t>
  </si>
  <si>
    <t>4689 KING ST</t>
  </si>
  <si>
    <t>(703)684-1943</t>
  </si>
  <si>
    <t>2108 MT VERNON AVE</t>
  </si>
  <si>
    <t>(703)971-8813</t>
  </si>
  <si>
    <t>7214 BEULAH ST</t>
  </si>
  <si>
    <t>(703)548-1819</t>
  </si>
  <si>
    <t>421 E BRADDOCK RD</t>
  </si>
  <si>
    <t>(703)684-1945</t>
  </si>
  <si>
    <t>3412 MT VERNON AVE</t>
  </si>
  <si>
    <t>(703)971-0357</t>
  </si>
  <si>
    <t>6147 FRANCONIA RD</t>
  </si>
  <si>
    <t>(703)578-6066</t>
  </si>
  <si>
    <t>2815 S WAKEFIELD ST</t>
  </si>
  <si>
    <t>(703)578-6063</t>
  </si>
  <si>
    <t>3420 CARLIN SPRING RD</t>
  </si>
  <si>
    <t>(703)578-6067</t>
  </si>
  <si>
    <t>1667 QUAKER LANE</t>
  </si>
  <si>
    <t>(571)457-9442</t>
  </si>
  <si>
    <t>3011 PATRICK HENRY DR</t>
  </si>
  <si>
    <t>(703)578-6068</t>
  </si>
  <si>
    <t>3337 E GLEN CARLYN</t>
  </si>
  <si>
    <t>(703)684-1946</t>
  </si>
  <si>
    <t>1025 W GLEBE RD</t>
  </si>
  <si>
    <t>(703)243-4735</t>
  </si>
  <si>
    <t>3901 LEE HWY</t>
  </si>
  <si>
    <t>MD</t>
  </si>
  <si>
    <t>Hunt Valley</t>
  </si>
  <si>
    <t xml:space="preserve">11416 York Road      </t>
  </si>
  <si>
    <t>(301)874-2098</t>
  </si>
  <si>
    <t>Frederick</t>
  </si>
  <si>
    <t>8900 FINGERBOARD RD</t>
  </si>
  <si>
    <t>(301)695-5047</t>
  </si>
  <si>
    <t>501 EAST STREET</t>
  </si>
  <si>
    <t>(301)695-2840</t>
  </si>
  <si>
    <t>1501 W PATRICK ST</t>
  </si>
  <si>
    <t>(301)662-0880</t>
  </si>
  <si>
    <t>313 SOUTH JEFFERSON ST</t>
  </si>
  <si>
    <t>(301)698-5893</t>
  </si>
  <si>
    <t>5703 BUCKEYSTOWN PK</t>
  </si>
  <si>
    <t>(301)695-2558</t>
  </si>
  <si>
    <t>1042 W. PATRICK STREET</t>
  </si>
  <si>
    <t>(301)770-0152</t>
  </si>
  <si>
    <t>Rockville</t>
  </si>
  <si>
    <t>1701 ROCKVILLE PIKE</t>
  </si>
  <si>
    <t>(301)921-0124</t>
  </si>
  <si>
    <t>Gaithersburg</t>
  </si>
  <si>
    <t>405-D N FREDERICK RD</t>
  </si>
  <si>
    <t>(301)869-6404</t>
  </si>
  <si>
    <t>15900 SHADYGROVE RD</t>
  </si>
  <si>
    <t>(301)468-1126</t>
  </si>
  <si>
    <t>11530-G ROCKVILLE PIKE</t>
  </si>
  <si>
    <t>(301)424-8087</t>
  </si>
  <si>
    <t>785 ROCKVILLE PIKE</t>
  </si>
  <si>
    <t>(301)762-2901</t>
  </si>
  <si>
    <t>824 BALTIMORE RD</t>
  </si>
  <si>
    <t>(301)770-7082</t>
  </si>
  <si>
    <t>5402 RANDOLPH RD</t>
  </si>
  <si>
    <t>(301)529-4311</t>
  </si>
  <si>
    <t>13251 ATLANTIC AVE</t>
  </si>
  <si>
    <t>(301)869-3296</t>
  </si>
  <si>
    <t>8946 N WESTLAND DR</t>
  </si>
  <si>
    <t>(301)881-1390</t>
  </si>
  <si>
    <t>11421 ROCKVILLE PIKE</t>
  </si>
  <si>
    <t>(301)972-6300</t>
  </si>
  <si>
    <t>Germantown</t>
  </si>
  <si>
    <t>18701 LIBERTY MILL RD</t>
  </si>
  <si>
    <t>(301)540-1086</t>
  </si>
  <si>
    <t>19412 WALTER JOHNSON RD</t>
  </si>
  <si>
    <t>(240)631-6099</t>
  </si>
  <si>
    <t>9051 SNOUFFER SCHOOL RD</t>
  </si>
  <si>
    <t>(301)972-3044</t>
  </si>
  <si>
    <t>12861 CLOPPER RD</t>
  </si>
  <si>
    <t>(301)972-6874</t>
  </si>
  <si>
    <t>13001 WISTERIA DR</t>
  </si>
  <si>
    <t>(301)515-0232</t>
  </si>
  <si>
    <t>19786 CRYSTAL ROCK DRIVE</t>
  </si>
  <si>
    <t>(301)977-0773</t>
  </si>
  <si>
    <t>8035 SNOUFFER SCHOOL RD</t>
  </si>
  <si>
    <t>(301)948-7939</t>
  </si>
  <si>
    <t>Derwood</t>
  </si>
  <si>
    <t>17701 MUNCASTER RD</t>
  </si>
  <si>
    <t>Silver Spring</t>
  </si>
  <si>
    <t>16201 NEW HAMPSHIRE AVE</t>
  </si>
  <si>
    <t>(301)622-0873</t>
  </si>
  <si>
    <t>12257 TECH RD</t>
  </si>
  <si>
    <t>(301)989-0057</t>
  </si>
  <si>
    <t>13880 OLD COLUMBIA PIKE</t>
  </si>
  <si>
    <t>(301)593-9425</t>
  </si>
  <si>
    <t>11303 LOCKWOOD DR</t>
  </si>
  <si>
    <t>(301)236-5611</t>
  </si>
  <si>
    <t>13401 NEW HAMPSHIRE</t>
  </si>
  <si>
    <t>(301)421-9177</t>
  </si>
  <si>
    <t>Burtonsville</t>
  </si>
  <si>
    <t>15585 OLD COLUMBIA PIKE</t>
  </si>
  <si>
    <t>(301)946-6900</t>
  </si>
  <si>
    <t>Wheaton</t>
  </si>
  <si>
    <t>11445 AMHERST AVE</t>
  </si>
  <si>
    <t>(301)431-4404</t>
  </si>
  <si>
    <t>Hillandale</t>
  </si>
  <si>
    <t>10203 NEW HAMPSHIRE AVE</t>
  </si>
  <si>
    <t>(301)384-6743</t>
  </si>
  <si>
    <t>15539 NEW HAMPSHIRE AVE</t>
  </si>
  <si>
    <t>(301)898-5999</t>
  </si>
  <si>
    <t>Libertytown</t>
  </si>
  <si>
    <t>11922 MAIN STREET</t>
  </si>
  <si>
    <t>(410)635-6889</t>
  </si>
  <si>
    <t>New Windsor</t>
  </si>
  <si>
    <t>2899 NEW WINDSOR RD</t>
  </si>
  <si>
    <t>(410)775-0356</t>
  </si>
  <si>
    <t>Union Bridge</t>
  </si>
  <si>
    <t>120 SOUTH MAIN ST</t>
  </si>
  <si>
    <t>(410)875-2251</t>
  </si>
  <si>
    <t>Westminster</t>
  </si>
  <si>
    <t>4213 RIDGE RD</t>
  </si>
  <si>
    <t>(301)829-0878</t>
  </si>
  <si>
    <t>Mount Airy</t>
  </si>
  <si>
    <t>1610 RIDGESIDE DR</t>
  </si>
  <si>
    <t>(301)924-3856</t>
  </si>
  <si>
    <t>Ashton</t>
  </si>
  <si>
    <t>29 OLNEY SANDY SPRING RD</t>
  </si>
  <si>
    <t>(301)963-2335</t>
  </si>
  <si>
    <t>Laytonsville</t>
  </si>
  <si>
    <t>6848 OLNEY-LAYTONSVILLE</t>
  </si>
  <si>
    <t>(410)876-2497</t>
  </si>
  <si>
    <t>353 BALTIMORE BOULEVARD</t>
  </si>
  <si>
    <t>(301)774-9495</t>
  </si>
  <si>
    <t>Olney</t>
  </si>
  <si>
    <t>18120 GEORGIA AV</t>
  </si>
  <si>
    <t>(301)990-7807</t>
  </si>
  <si>
    <t>418 ALLIED PLACE</t>
  </si>
  <si>
    <t>(410)386-0936</t>
  </si>
  <si>
    <t>Finksburg</t>
  </si>
  <si>
    <t>2101 SANDYMOUNT RD</t>
  </si>
  <si>
    <t>(301)977-2570</t>
  </si>
  <si>
    <t>121 KENTLANDS BLV</t>
  </si>
  <si>
    <t>(301)528-6525</t>
  </si>
  <si>
    <t>21040 HENDERSON CORNER RD</t>
  </si>
  <si>
    <t>(301)424-3337</t>
  </si>
  <si>
    <t>9900A KEY WEST AVE</t>
  </si>
  <si>
    <t>(410)239-0822</t>
  </si>
  <si>
    <t>Hampstead</t>
  </si>
  <si>
    <t>125 HANOVER PIKE</t>
  </si>
  <si>
    <t>(301)279-5880</t>
  </si>
  <si>
    <t>10020 DARNESTOWN RD</t>
  </si>
  <si>
    <t>(410)781-6240</t>
  </si>
  <si>
    <t>Sykesville</t>
  </si>
  <si>
    <t>2033 LIBERTY RD</t>
  </si>
  <si>
    <t>(301)468-1127</t>
  </si>
  <si>
    <t>160 ROLLINS AVE</t>
  </si>
  <si>
    <t>20510 FREDERICK RD</t>
  </si>
  <si>
    <t>(301)972-5122</t>
  </si>
  <si>
    <t>12301 MIDDLEBROOK RD</t>
  </si>
  <si>
    <t>(571)343-4147</t>
  </si>
  <si>
    <t>Clarksburg</t>
  </si>
  <si>
    <t>12101 SNOWDEN FARM PKWY</t>
  </si>
  <si>
    <t>(301)869-2601</t>
  </si>
  <si>
    <t>3 PROFESSIONAL DR</t>
  </si>
  <si>
    <t>(301)865-3472</t>
  </si>
  <si>
    <t>Monrovia</t>
  </si>
  <si>
    <t>11801 FINGERBOARD ROAD</t>
  </si>
  <si>
    <t>(301)695-2857</t>
  </si>
  <si>
    <t>204 AMBER DR</t>
  </si>
  <si>
    <t>(301)869-7705</t>
  </si>
  <si>
    <t>19235 WATKINS MILL RD</t>
  </si>
  <si>
    <t>(301)972-5751</t>
  </si>
  <si>
    <t>19700 FREDERICK RD</t>
  </si>
  <si>
    <t>(301)253-6022</t>
  </si>
  <si>
    <t>Damascus</t>
  </si>
  <si>
    <t>26344 RIDGE RD</t>
  </si>
  <si>
    <t>(301)942-1691</t>
  </si>
  <si>
    <t>11406 D GEORGIA AVE</t>
  </si>
  <si>
    <t>(240)314-0273</t>
  </si>
  <si>
    <t>259 DERWOOD CIRCLE</t>
  </si>
  <si>
    <t>(301)309-8669</t>
  </si>
  <si>
    <t>779 HUNGERFORD DR</t>
  </si>
  <si>
    <t>(301)949-6955</t>
  </si>
  <si>
    <t>Kensington</t>
  </si>
  <si>
    <t>10524 CONNECTICUT AVE</t>
  </si>
  <si>
    <t>(301)593-1492</t>
  </si>
  <si>
    <t>2 UNIVERSITY BLVD WEST</t>
  </si>
  <si>
    <t>(301)933-8233</t>
  </si>
  <si>
    <t>3507 UNIVERSITY BLVD</t>
  </si>
  <si>
    <t>(301)330-4697</t>
  </si>
  <si>
    <t>15821 FREDERICK RD</t>
  </si>
  <si>
    <t>(301)598-5160</t>
  </si>
  <si>
    <t>14430 LAYHILL RD</t>
  </si>
  <si>
    <t>(301)871-1330</t>
  </si>
  <si>
    <t>14101 GEORGIA AV</t>
  </si>
  <si>
    <t>(301)946-8382</t>
  </si>
  <si>
    <t>10594 METROPOLITAN AVE</t>
  </si>
  <si>
    <t>(301)942-0979</t>
  </si>
  <si>
    <t>12405 GEORGIA AVE</t>
  </si>
  <si>
    <t>(301)898-5000</t>
  </si>
  <si>
    <t>7729 SUNDAYS LANE</t>
  </si>
  <si>
    <t>(301)271-3333</t>
  </si>
  <si>
    <t>Thurmont</t>
  </si>
  <si>
    <t>140 FREDERICK RD</t>
  </si>
  <si>
    <t>(301)845-4867</t>
  </si>
  <si>
    <t>11108 ANGLEBERGER RD</t>
  </si>
  <si>
    <t>(301)739-6556</t>
  </si>
  <si>
    <t>Hagerstown</t>
  </si>
  <si>
    <t>1623 DUAL HIGHWAY</t>
  </si>
  <si>
    <t>(301)733-5099</t>
  </si>
  <si>
    <t>19340 LEITERSBURG PIKE</t>
  </si>
  <si>
    <t>(301)739-0777</t>
  </si>
  <si>
    <t>802 SALEM AVENUE</t>
  </si>
  <si>
    <t>(410)939-7063</t>
  </si>
  <si>
    <t>Havre De Grace</t>
  </si>
  <si>
    <t>500 N UNION ST</t>
  </si>
  <si>
    <t>(410)398-6509</t>
  </si>
  <si>
    <t>Elkton</t>
  </si>
  <si>
    <t>321 NORTH ST</t>
  </si>
  <si>
    <t>(410)620-3929</t>
  </si>
  <si>
    <t>1504 ELKTON RD</t>
  </si>
  <si>
    <t>(410)272-3498</t>
  </si>
  <si>
    <t>Aberdeen</t>
  </si>
  <si>
    <t>1345 JAMESWAY RD</t>
  </si>
  <si>
    <t>(410)676-5280</t>
  </si>
  <si>
    <t>Edgewood</t>
  </si>
  <si>
    <t>504 EDGEWOOD ROAD</t>
  </si>
  <si>
    <t>(410)392-5804</t>
  </si>
  <si>
    <t>299 E PULASKI HWY</t>
  </si>
  <si>
    <t>(410)676-4585</t>
  </si>
  <si>
    <t>1020 GATEWAY ROAD</t>
  </si>
  <si>
    <t>(410)272-8116</t>
  </si>
  <si>
    <t>739 WEST BELAIR AVENUE</t>
  </si>
  <si>
    <t>(410)557-9265</t>
  </si>
  <si>
    <t>Jarrettsville</t>
  </si>
  <si>
    <t>1752 JARRETTSVILLE RD</t>
  </si>
  <si>
    <t>(410)642-6770</t>
  </si>
  <si>
    <t>Perryville</t>
  </si>
  <si>
    <t>5400 PULASKI HIGHWAY</t>
  </si>
  <si>
    <t>(410)297-8135</t>
  </si>
  <si>
    <t>602 S. PHILADELPHIA BLVD.</t>
  </si>
  <si>
    <t>(410)388-0558</t>
  </si>
  <si>
    <t>Sparrows Point</t>
  </si>
  <si>
    <t>5230 NORTH POINT BLVD</t>
  </si>
  <si>
    <t>(410)931-3988</t>
  </si>
  <si>
    <t>Nottingham</t>
  </si>
  <si>
    <t>8235 PERRY HALL BLVD</t>
  </si>
  <si>
    <t>(410)671-7163</t>
  </si>
  <si>
    <t>Abingdon</t>
  </si>
  <si>
    <t>3901 PULASKI HWY</t>
  </si>
  <si>
    <t>(410)679-1247</t>
  </si>
  <si>
    <t>3508 PHILADELPHIA RD</t>
  </si>
  <si>
    <t>(410)638-9782</t>
  </si>
  <si>
    <t>Bel Air</t>
  </si>
  <si>
    <t>1520 CONOWINGO RD</t>
  </si>
  <si>
    <t>(410)838-7846</t>
  </si>
  <si>
    <t>1302 E. CHURCHVILLE RD</t>
  </si>
  <si>
    <t>(410)931-2711</t>
  </si>
  <si>
    <t>8601 HONEYGO BLVD</t>
  </si>
  <si>
    <t>(410)569-0326</t>
  </si>
  <si>
    <t>3000 ABINGDON RD</t>
  </si>
  <si>
    <t>(410)877-0667</t>
  </si>
  <si>
    <t>Fallston</t>
  </si>
  <si>
    <t>2400 PLEASANTVILLE RD</t>
  </si>
  <si>
    <t>(410)285-3990</t>
  </si>
  <si>
    <t>Dundalk</t>
  </si>
  <si>
    <t>7440 HOLABIRD AVE</t>
  </si>
  <si>
    <t>(410)838-3490</t>
  </si>
  <si>
    <t>806 CONOWINGO RD</t>
  </si>
  <si>
    <t>(410)758-2503</t>
  </si>
  <si>
    <t>2601 CENTREVILLE RD</t>
  </si>
  <si>
    <t>(410)827-7060</t>
  </si>
  <si>
    <t>Queenstown</t>
  </si>
  <si>
    <t>212 GRANGE HALL RD</t>
  </si>
  <si>
    <t>(410)987-1791</t>
  </si>
  <si>
    <t>Millersville</t>
  </si>
  <si>
    <t>8529 VETERANS HIGHWAY</t>
  </si>
  <si>
    <t>(410)827-0921</t>
  </si>
  <si>
    <t>Grasonville</t>
  </si>
  <si>
    <t>110 PULLMAN CROSSING RD</t>
  </si>
  <si>
    <t>(410)255-2094</t>
  </si>
  <si>
    <t>Pasadena</t>
  </si>
  <si>
    <t>8930 FT. SMALLWOOD RD.</t>
  </si>
  <si>
    <t>(410)647-4005</t>
  </si>
  <si>
    <t>Severna Park</t>
  </si>
  <si>
    <t>600 RITCHIE HWY</t>
  </si>
  <si>
    <t>(410)822-6676</t>
  </si>
  <si>
    <t>Easton</t>
  </si>
  <si>
    <t>410 N WASHINGTON</t>
  </si>
  <si>
    <t>(410)987-5075</t>
  </si>
  <si>
    <t>495 OLD MILL ROAD</t>
  </si>
  <si>
    <t>(410)643-3369</t>
  </si>
  <si>
    <t>107 DOMINION RD</t>
  </si>
  <si>
    <t>(410)349-0437</t>
  </si>
  <si>
    <t>Annapolis</t>
  </si>
  <si>
    <t>730 E COLLEGE PKWY</t>
  </si>
  <si>
    <t>(410)778-0630</t>
  </si>
  <si>
    <t>Chestertown</t>
  </si>
  <si>
    <t>212 S MAPLE AVE</t>
  </si>
  <si>
    <t>(410)479-0706</t>
  </si>
  <si>
    <t>Denton</t>
  </si>
  <si>
    <t>609 N 6TH ST</t>
  </si>
  <si>
    <t>(410)289-1006</t>
  </si>
  <si>
    <t>Ocean City</t>
  </si>
  <si>
    <t>106 N DIVISION</t>
  </si>
  <si>
    <t>(410)723-2070</t>
  </si>
  <si>
    <t>9404 COASTAL HIGHWAY</t>
  </si>
  <si>
    <t>(410)723-1661</t>
  </si>
  <si>
    <t>11911 COASTAL HWY</t>
  </si>
  <si>
    <t>(410)543-8313</t>
  </si>
  <si>
    <t>Salisbury</t>
  </si>
  <si>
    <t>516 W SALISBURY PKWY</t>
  </si>
  <si>
    <t>(410)723-4016</t>
  </si>
  <si>
    <t>5809 COASTAL HIGHWAY</t>
  </si>
  <si>
    <t>(410)250-2472</t>
  </si>
  <si>
    <t>13900 COASTAL HIGHWAY</t>
  </si>
  <si>
    <t>(410)641-5118</t>
  </si>
  <si>
    <t>Berlin</t>
  </si>
  <si>
    <t>11055 RACETRACK ROAD</t>
  </si>
  <si>
    <t>(410)289-5225</t>
  </si>
  <si>
    <t>2611 N PHILADELPHIA AVE</t>
  </si>
  <si>
    <t>(410)477-1781</t>
  </si>
  <si>
    <t>4000 NORTH POINT BLVD</t>
  </si>
  <si>
    <t>(410)838-8106</t>
  </si>
  <si>
    <t>Forest Hill</t>
  </si>
  <si>
    <t>1501 ROCK SPRING RD</t>
  </si>
  <si>
    <t>(410)391-7631</t>
  </si>
  <si>
    <t>Essex</t>
  </si>
  <si>
    <t>25 EASTERN BLV</t>
  </si>
  <si>
    <t>(410)766-8277</t>
  </si>
  <si>
    <t>Glen Burnie</t>
  </si>
  <si>
    <t>6930 AVIATION BLVD</t>
  </si>
  <si>
    <t>(410)925-3339</t>
  </si>
  <si>
    <t>836 EASTERN AVENUE</t>
  </si>
  <si>
    <t>(443)377-4913</t>
  </si>
  <si>
    <t>4730 MOUNTAIN RD</t>
  </si>
  <si>
    <t>(410)355-6922</t>
  </si>
  <si>
    <t>Baltimore</t>
  </si>
  <si>
    <t>645 E PATAPSCO AVE</t>
  </si>
  <si>
    <t>(410)335-4376</t>
  </si>
  <si>
    <t>Middle River</t>
  </si>
  <si>
    <t>204 BOWLEYS QUARTERS RD</t>
  </si>
  <si>
    <t>(410)633-3358</t>
  </si>
  <si>
    <t>6700 BRENTWOOD AVE</t>
  </si>
  <si>
    <t>(410)638-2910</t>
  </si>
  <si>
    <t>306 S MAIN ST</t>
  </si>
  <si>
    <t>(410)679-8940</t>
  </si>
  <si>
    <t>Joppa</t>
  </si>
  <si>
    <t>602 PULASKI HWY</t>
  </si>
  <si>
    <t>(410)388-0604</t>
  </si>
  <si>
    <t>7100 NORTH POINT RD</t>
  </si>
  <si>
    <t>(410)760-9259</t>
  </si>
  <si>
    <t>7600 BALTIMORE ANNAPOLIS</t>
  </si>
  <si>
    <t>(410)686-4202</t>
  </si>
  <si>
    <t>9601 PHILADELPHIA ROAD</t>
  </si>
  <si>
    <t>(410)789-1392</t>
  </si>
  <si>
    <t>4000 RITCHIE HWY.</t>
  </si>
  <si>
    <t>(410)391-7952</t>
  </si>
  <si>
    <t>200 BACK RIVER NECK RD</t>
  </si>
  <si>
    <t>(410)879-7773</t>
  </si>
  <si>
    <t>214 BALTIMORE PIKE</t>
  </si>
  <si>
    <t>(410)282-5556</t>
  </si>
  <si>
    <t>Highlandtown</t>
  </si>
  <si>
    <t>7201 E BALTIMORE ST</t>
  </si>
  <si>
    <t>(410)761-9214</t>
  </si>
  <si>
    <t>7179 BALTIMORE ANNAPOLIS</t>
  </si>
  <si>
    <t>(410)789-6296</t>
  </si>
  <si>
    <t>6971 BALTIMORE ANNAPOLIS</t>
  </si>
  <si>
    <t>(410)859-5730</t>
  </si>
  <si>
    <t>Hanover</t>
  </si>
  <si>
    <t>1401 DORSEY RD</t>
  </si>
  <si>
    <t>(410)795-1035</t>
  </si>
  <si>
    <t>945 RITCHIE HWY</t>
  </si>
  <si>
    <t>(410)439-9066</t>
  </si>
  <si>
    <t>2800 MOUNTAIN RD</t>
  </si>
  <si>
    <t>(410)282-9262</t>
  </si>
  <si>
    <t>3003 NORTH POINT RD.</t>
  </si>
  <si>
    <t>(410)282-4533</t>
  </si>
  <si>
    <t>7901 WISE AVE</t>
  </si>
  <si>
    <t>(410)761-0655</t>
  </si>
  <si>
    <t>7701 QUARTERFIELD RD.</t>
  </si>
  <si>
    <t>(410)647-8037</t>
  </si>
  <si>
    <t>162 RITCHIE HWY</t>
  </si>
  <si>
    <t>(410)686-2545</t>
  </si>
  <si>
    <t>1921 EASTERN BLVD</t>
  </si>
  <si>
    <t>(410)761-0727</t>
  </si>
  <si>
    <t>705 GREENWAY SE</t>
  </si>
  <si>
    <t>(410)768-6989</t>
  </si>
  <si>
    <t>7753 BALT ANNAPOLIS BLVD</t>
  </si>
  <si>
    <t>(410)590-2168</t>
  </si>
  <si>
    <t>1250 S CRAIN HWY</t>
  </si>
  <si>
    <t>(240)278-5208</t>
  </si>
  <si>
    <t>Gambrills</t>
  </si>
  <si>
    <t>893 CRAIN HIGHWAY N</t>
  </si>
  <si>
    <t>(410)305-1282</t>
  </si>
  <si>
    <t>Odenton</t>
  </si>
  <si>
    <t>1101 ANNAPOLIS RD</t>
  </si>
  <si>
    <t>(410)451-1784</t>
  </si>
  <si>
    <t>1044 MD ROUTE 3 N</t>
  </si>
  <si>
    <t>(410)768-2043</t>
  </si>
  <si>
    <t>Severn</t>
  </si>
  <si>
    <t>500 DONALDSON AVENUE</t>
  </si>
  <si>
    <t>(410)544-7981</t>
  </si>
  <si>
    <t>497 JUMPERS HOLE RD.</t>
  </si>
  <si>
    <t>(410)721-1480</t>
  </si>
  <si>
    <t>Crofton</t>
  </si>
  <si>
    <t>2046 DAVIDSONVILLE RD</t>
  </si>
  <si>
    <t>(410)674-7699</t>
  </si>
  <si>
    <t>1350 ODENTON RD</t>
  </si>
  <si>
    <t>(410)721-2493</t>
  </si>
  <si>
    <t>2129 DEFENSE HWY</t>
  </si>
  <si>
    <t>(410)266-9511</t>
  </si>
  <si>
    <t>161 DEFENSE HWY</t>
  </si>
  <si>
    <t>(410)956-4903</t>
  </si>
  <si>
    <t>Edgewater</t>
  </si>
  <si>
    <t>3078 SOLOMAN'S ISLAND RD</t>
  </si>
  <si>
    <t>(410)766-2043</t>
  </si>
  <si>
    <t>7243 E FURNACE BRANCH RD</t>
  </si>
  <si>
    <t>(410)263-3095</t>
  </si>
  <si>
    <t>111 WEST ST</t>
  </si>
  <si>
    <t>(410)859-8394</t>
  </si>
  <si>
    <t>Linthicum Heights</t>
  </si>
  <si>
    <t>1595 W NURSERY RD</t>
  </si>
  <si>
    <t>(410)266-0011</t>
  </si>
  <si>
    <t>710 BESTGATE RD #101</t>
  </si>
  <si>
    <t>(410)590-0732</t>
  </si>
  <si>
    <t>1075 DORSEY RD</t>
  </si>
  <si>
    <t>(410)269-5541</t>
  </si>
  <si>
    <t>980 BAY RIDGE RD</t>
  </si>
  <si>
    <t>(410)269-6840</t>
  </si>
  <si>
    <t>1527 FOREST DR.</t>
  </si>
  <si>
    <t>(410)789-3134</t>
  </si>
  <si>
    <t>Brooklyn Park</t>
  </si>
  <si>
    <t>5617 RITCHIE HWY</t>
  </si>
  <si>
    <t>(410)267-7329</t>
  </si>
  <si>
    <t>611 TAYLOR AVE</t>
  </si>
  <si>
    <t>(410)357-4140</t>
  </si>
  <si>
    <t>Hereford</t>
  </si>
  <si>
    <t>16956 YORK RD</t>
  </si>
  <si>
    <t>(410)282-1256</t>
  </si>
  <si>
    <t>901 NORTH POINT BLVD</t>
  </si>
  <si>
    <t>(410)866-2137</t>
  </si>
  <si>
    <t>Rosedale</t>
  </si>
  <si>
    <t>6401 GOLDEN RING RD</t>
  </si>
  <si>
    <t>(410)256-7307</t>
  </si>
  <si>
    <t>White Marsh</t>
  </si>
  <si>
    <t>11625 PHILADELPHIA RD</t>
  </si>
  <si>
    <t>(410)529-9244</t>
  </si>
  <si>
    <t>4139 E JOPPA RD</t>
  </si>
  <si>
    <t>(410)282-7994</t>
  </si>
  <si>
    <t>7501 DUNMANWAY</t>
  </si>
  <si>
    <t>(410)661-5585</t>
  </si>
  <si>
    <t>9410 HARFORD RD</t>
  </si>
  <si>
    <t>(410)256-0001</t>
  </si>
  <si>
    <t>9617 BELAIR RD</t>
  </si>
  <si>
    <t>(410)661-2555</t>
  </si>
  <si>
    <t>8002 BELAIR RD</t>
  </si>
  <si>
    <t>(410)667-1920</t>
  </si>
  <si>
    <t>Phoenix</t>
  </si>
  <si>
    <t>14215 JARRETTSVILLE PIKE</t>
  </si>
  <si>
    <t>(410)244-5794</t>
  </si>
  <si>
    <t>705 WASHINGTON BLVD</t>
  </si>
  <si>
    <t>(410)796-1158</t>
  </si>
  <si>
    <t>Elkridge</t>
  </si>
  <si>
    <t>7311 WASHINGTON BLVD</t>
  </si>
  <si>
    <t>(410)884-0950</t>
  </si>
  <si>
    <t>Columbia</t>
  </si>
  <si>
    <t>8850 CENTRE PARK DR</t>
  </si>
  <si>
    <t>(410)379-8641</t>
  </si>
  <si>
    <t>6510 WASHINGTON BLVD</t>
  </si>
  <si>
    <t>(443)568-2222</t>
  </si>
  <si>
    <t>Halethorpe</t>
  </si>
  <si>
    <t>3023 HAMMONDS FERRY ROAD</t>
  </si>
  <si>
    <t>(410)837-1061</t>
  </si>
  <si>
    <t>1769 WASHINGTON BLVD</t>
  </si>
  <si>
    <t>(410)653-0894</t>
  </si>
  <si>
    <t>1801 REISTERSTOWN RD</t>
  </si>
  <si>
    <t>(410)486-2629</t>
  </si>
  <si>
    <t>Pikesville</t>
  </si>
  <si>
    <t>1 GREENWOOD PLACE</t>
  </si>
  <si>
    <t>(410)644-1114</t>
  </si>
  <si>
    <t>3436 WILKENS</t>
  </si>
  <si>
    <t>(410)203-1362</t>
  </si>
  <si>
    <t>Ellicott City</t>
  </si>
  <si>
    <t>4882 MONTGOMERY RD</t>
  </si>
  <si>
    <t>(410)799-5169</t>
  </si>
  <si>
    <t>6590 OLD WATERLOO RD</t>
  </si>
  <si>
    <t>(410)788-3922</t>
  </si>
  <si>
    <t>Catonsville</t>
  </si>
  <si>
    <t>403 FREDERICK ROAD</t>
  </si>
  <si>
    <t>(410)523-1193</t>
  </si>
  <si>
    <t>2500 LIBERTY HEIGHTS AVE</t>
  </si>
  <si>
    <t>(410)945-1770</t>
  </si>
  <si>
    <t>2701 W FRANKLIN ST</t>
  </si>
  <si>
    <t>(410)788-4441</t>
  </si>
  <si>
    <t>1611 EDMONDSON AVE</t>
  </si>
  <si>
    <t>(410)788-3094</t>
  </si>
  <si>
    <t>6350 FREDERICK RD</t>
  </si>
  <si>
    <t>(410)730-3520</t>
  </si>
  <si>
    <t>5740 COLUMBIA ROAD</t>
  </si>
  <si>
    <t>(410)247-0592</t>
  </si>
  <si>
    <t>1313 FRANCIS AV</t>
  </si>
  <si>
    <t>(410)654-4876</t>
  </si>
  <si>
    <t>Owings Mills</t>
  </si>
  <si>
    <t>8890 MCDONOGH RD</t>
  </si>
  <si>
    <t>(410)665-2872</t>
  </si>
  <si>
    <t>7631 BELAIR RD</t>
  </si>
  <si>
    <t>(410)666-5740</t>
  </si>
  <si>
    <t>Timonium</t>
  </si>
  <si>
    <t>9709 BEAVER DAM RD</t>
  </si>
  <si>
    <t>(443)394-9216</t>
  </si>
  <si>
    <t>3731 CRONDALL LANE</t>
  </si>
  <si>
    <t>(410)467-4234</t>
  </si>
  <si>
    <t>3601 FALLS ROAD</t>
  </si>
  <si>
    <t>(410)667-6668</t>
  </si>
  <si>
    <t>Cockeysville</t>
  </si>
  <si>
    <t>10045 YORK RD #47</t>
  </si>
  <si>
    <t>(410)235-1507</t>
  </si>
  <si>
    <t>630 W 33RD ST</t>
  </si>
  <si>
    <t>(410)377-9000</t>
  </si>
  <si>
    <t>6223 N CHARLES ST</t>
  </si>
  <si>
    <t>(410)377-4273</t>
  </si>
  <si>
    <t>6315 SHERWOOD RD</t>
  </si>
  <si>
    <t>(410)296-5171</t>
  </si>
  <si>
    <t>Lutherville</t>
  </si>
  <si>
    <t>1538 YORK RD</t>
  </si>
  <si>
    <t>(410)922-4126</t>
  </si>
  <si>
    <t>Randallstown</t>
  </si>
  <si>
    <t>8601 LIBERTY RD</t>
  </si>
  <si>
    <t>(410)655-0263</t>
  </si>
  <si>
    <t>9856 LIBERTY RD</t>
  </si>
  <si>
    <t>(443)429-3507</t>
  </si>
  <si>
    <t>Windsor Mill</t>
  </si>
  <si>
    <t>2701 N ROLLING RD</t>
  </si>
  <si>
    <t>(410)655-7711</t>
  </si>
  <si>
    <t>9100 LIBERTY RD</t>
  </si>
  <si>
    <t>(410)298-4531</t>
  </si>
  <si>
    <t>6751 WINDSOR MILL RD</t>
  </si>
  <si>
    <t>(410)465-4090</t>
  </si>
  <si>
    <t>9398 BALTIMORE NATIONAL P</t>
  </si>
  <si>
    <t>(410)298-5054</t>
  </si>
  <si>
    <t>1808 WOODLAWN AVE</t>
  </si>
  <si>
    <t>(410)465-8148</t>
  </si>
  <si>
    <t>9049 FREDERICK RD</t>
  </si>
  <si>
    <t>(410)747-5253</t>
  </si>
  <si>
    <t>1117 NORTH ROLLING RD</t>
  </si>
  <si>
    <t>(410)747-5399</t>
  </si>
  <si>
    <t>1114 INGLESIDE AV</t>
  </si>
  <si>
    <t>(410)962-5730</t>
  </si>
  <si>
    <t>1111 LIGHT ST</t>
  </si>
  <si>
    <t>(410)528-5901</t>
  </si>
  <si>
    <t>1465 KEY HWY</t>
  </si>
  <si>
    <t>(410)209-2711</t>
  </si>
  <si>
    <t>529 N CHARLES ST</t>
  </si>
  <si>
    <t>(410)366-0618</t>
  </si>
  <si>
    <t>3003 N CHARLES ST</t>
  </si>
  <si>
    <t>(410)235-5065</t>
  </si>
  <si>
    <t>4535 FALLS RD</t>
  </si>
  <si>
    <t>(410)235-6624</t>
  </si>
  <si>
    <t>729 EAST 25 STREET</t>
  </si>
  <si>
    <t>(410)764-6026</t>
  </si>
  <si>
    <t>6401 REISTERSTOWN RD</t>
  </si>
  <si>
    <t>(410)837-4394</t>
  </si>
  <si>
    <t>1000 S HANOVER ST</t>
  </si>
  <si>
    <t>(410)367-6363</t>
  </si>
  <si>
    <t>5512 PARK HEIGHTS AVE</t>
  </si>
  <si>
    <t>(410)235-1380</t>
  </si>
  <si>
    <t>401 E 33RD ST</t>
  </si>
  <si>
    <t>(410)537-1563</t>
  </si>
  <si>
    <t>855 N WOLFE ST</t>
  </si>
  <si>
    <t>(410)354-3863</t>
  </si>
  <si>
    <t>2830 HANOVER ST</t>
  </si>
  <si>
    <t>(410)685-0368</t>
  </si>
  <si>
    <t>55 MARKET PLACE</t>
  </si>
  <si>
    <t>(410)522-1587</t>
  </si>
  <si>
    <t>1615 THAMES ST</t>
  </si>
  <si>
    <t>(410)244-7399</t>
  </si>
  <si>
    <t>1020 PARK AVE</t>
  </si>
  <si>
    <t>(410)244-1737</t>
  </si>
  <si>
    <t>22 LIGHT ST</t>
  </si>
  <si>
    <t>(410)244-8083</t>
  </si>
  <si>
    <t>231 E BALTIMORE ST</t>
  </si>
  <si>
    <t>(410)244-0711</t>
  </si>
  <si>
    <t>300 BALTIMORE ST</t>
  </si>
  <si>
    <t>(443)835-1877</t>
  </si>
  <si>
    <t>211 WEST 28 STREET</t>
  </si>
  <si>
    <t>(410)276-4090</t>
  </si>
  <si>
    <t>100 S BROADWAY</t>
  </si>
  <si>
    <t>(410)254-0193</t>
  </si>
  <si>
    <t>6232 BELAIR RD</t>
  </si>
  <si>
    <t>(410)276-3129</t>
  </si>
  <si>
    <t>2701 BOSTON ST</t>
  </si>
  <si>
    <t>(410)558-1489</t>
  </si>
  <si>
    <t>3500 BOSTON ST</t>
  </si>
  <si>
    <t>(410)488-4093</t>
  </si>
  <si>
    <t>4700 ERDMAN AVE</t>
  </si>
  <si>
    <t>(410)631-7157</t>
  </si>
  <si>
    <t>6314 EASTERN AVE</t>
  </si>
  <si>
    <t>(410)823-2461</t>
  </si>
  <si>
    <t>Towson</t>
  </si>
  <si>
    <t>321 YORK ROAD</t>
  </si>
  <si>
    <t>(410)426-0942</t>
  </si>
  <si>
    <t>6001 HARFORD RD</t>
  </si>
  <si>
    <t>(410)444-1513</t>
  </si>
  <si>
    <t>4918 HARFORD RD</t>
  </si>
  <si>
    <t>(410)488-8569</t>
  </si>
  <si>
    <t>5920 PULASKI HWY</t>
  </si>
  <si>
    <t>(410)828-4116</t>
  </si>
  <si>
    <t>8621 PLEASANT PLAINS RD</t>
  </si>
  <si>
    <t>(410)528-1749</t>
  </si>
  <si>
    <t>38 S PACA ST</t>
  </si>
  <si>
    <t>(410)962-1098</t>
  </si>
  <si>
    <t>300 N CHARLES ST</t>
  </si>
  <si>
    <t>(410)646-0246</t>
  </si>
  <si>
    <t>3224 WASHINGTON BLVD</t>
  </si>
  <si>
    <t>(410)895-0426</t>
  </si>
  <si>
    <t>10 N CALVERT ST</t>
  </si>
  <si>
    <t>(410)321-1038</t>
  </si>
  <si>
    <t>Parkville</t>
  </si>
  <si>
    <t>1390 TAYLOR AVE</t>
  </si>
  <si>
    <t>(410)661-2115</t>
  </si>
  <si>
    <t>8507 B LOCH RAVEN BLVD</t>
  </si>
  <si>
    <t>(410)254-4411</t>
  </si>
  <si>
    <t>7330 HARFORD RD</t>
  </si>
  <si>
    <t>(410)496-3069</t>
  </si>
  <si>
    <t>8014 LIBERTY RD</t>
  </si>
  <si>
    <t>(410)665-8996</t>
  </si>
  <si>
    <t>8605 OLD HARFORD RD</t>
  </si>
  <si>
    <t>(410)528-1349</t>
  </si>
  <si>
    <t>239 N GAY ST</t>
  </si>
  <si>
    <t>(410)485-1611</t>
  </si>
  <si>
    <t>5701 BELAIR RD</t>
  </si>
  <si>
    <t>(410)415-5489</t>
  </si>
  <si>
    <t>1204 REISTERSTOWN RD</t>
  </si>
  <si>
    <t>(410)483-3188</t>
  </si>
  <si>
    <t>5401 RADECKE AVE</t>
  </si>
  <si>
    <t>(410)325-5678</t>
  </si>
  <si>
    <t>4401 BELAIR RD</t>
  </si>
  <si>
    <t>(410)646-4155</t>
  </si>
  <si>
    <t>3204 HOLLINS FERRY RD</t>
  </si>
  <si>
    <t>(410)323-2380</t>
  </si>
  <si>
    <t>1120 E COLD SPRING LANE</t>
  </si>
  <si>
    <t>(410)486-2656</t>
  </si>
  <si>
    <t>620 REISTERSTOWN RD</t>
  </si>
  <si>
    <t>(410)636-5952</t>
  </si>
  <si>
    <t>4315 ANNAPOLIS RD</t>
  </si>
  <si>
    <t>(301)779-1059</t>
  </si>
  <si>
    <t>Bladensburg</t>
  </si>
  <si>
    <t>5456 ANNAPOLIS RD</t>
  </si>
  <si>
    <t>(301)699-2151</t>
  </si>
  <si>
    <t>4907 ANNAPOLIS RD</t>
  </si>
  <si>
    <t>(301)345-2101</t>
  </si>
  <si>
    <t>Berwyn Heights</t>
  </si>
  <si>
    <t>5815 GREENBELT RD</t>
  </si>
  <si>
    <t>(301)220-1194</t>
  </si>
  <si>
    <t>College Park</t>
  </si>
  <si>
    <t>8905 RHODE ISLAND AVE</t>
  </si>
  <si>
    <t>(301)779-6362</t>
  </si>
  <si>
    <t>4199 KENILWORTH AVE</t>
  </si>
  <si>
    <t>(301)474-0316</t>
  </si>
  <si>
    <t>8900 EDMONSTON RD</t>
  </si>
  <si>
    <t>(301)864-5235</t>
  </si>
  <si>
    <t>Riverdale</t>
  </si>
  <si>
    <t>5415 KENILWORTH AVE.</t>
  </si>
  <si>
    <t>(301)474-0380</t>
  </si>
  <si>
    <t>4921 EDGEWOOD RD</t>
  </si>
  <si>
    <t>(301)262-4478</t>
  </si>
  <si>
    <t>Bowie</t>
  </si>
  <si>
    <t>6860 RACETRACK RD</t>
  </si>
  <si>
    <t>(301)420-3812</t>
  </si>
  <si>
    <t>Suitland</t>
  </si>
  <si>
    <t>4910 SILVER HILL RD</t>
  </si>
  <si>
    <t>(301)967-0721</t>
  </si>
  <si>
    <t>District Heights</t>
  </si>
  <si>
    <t>6116 MARLBORO PIKE</t>
  </si>
  <si>
    <t>(301)899-1971</t>
  </si>
  <si>
    <t>Temple Hills</t>
  </si>
  <si>
    <t>4508 ST BARNABAS RD</t>
  </si>
  <si>
    <t>(301)856-2655</t>
  </si>
  <si>
    <t>Clinton</t>
  </si>
  <si>
    <t>6570 COVENTRY WAY</t>
  </si>
  <si>
    <t>(301)868-7337</t>
  </si>
  <si>
    <t>9019 OLD BRANCH AVE.</t>
  </si>
  <si>
    <t>(301)568-3137</t>
  </si>
  <si>
    <t>5401 SILVER HILL RD</t>
  </si>
  <si>
    <t>(301)423-6593</t>
  </si>
  <si>
    <t>Marlow Heights</t>
  </si>
  <si>
    <t>3411 DALLAS DRIVE</t>
  </si>
  <si>
    <t>(301)568-5850</t>
  </si>
  <si>
    <t>6201 SUITLAND RD.</t>
  </si>
  <si>
    <t>(301)568-5848</t>
  </si>
  <si>
    <t>Forestville</t>
  </si>
  <si>
    <t>3004 FORESTVILLE RD.</t>
  </si>
  <si>
    <t>(301)248-3518</t>
  </si>
  <si>
    <t>Fort Washington</t>
  </si>
  <si>
    <t>7611 ALLENTOWN RD.</t>
  </si>
  <si>
    <t>(301)918-8219</t>
  </si>
  <si>
    <t>Landover Hills</t>
  </si>
  <si>
    <t>7467 ANNAPOLIS RD</t>
  </si>
  <si>
    <t>(301)583-7819</t>
  </si>
  <si>
    <t>6607 ANNAPOLIS RD</t>
  </si>
  <si>
    <t>(301)577-7103</t>
  </si>
  <si>
    <t>Lanham</t>
  </si>
  <si>
    <t>9002-A LANHAM SEVERN RD</t>
  </si>
  <si>
    <t>(301)731-7651</t>
  </si>
  <si>
    <t>9900 GREENBELT</t>
  </si>
  <si>
    <t>(301)552-3151</t>
  </si>
  <si>
    <t>7900 GOOD LUCK RD</t>
  </si>
  <si>
    <t>(301)731-0366</t>
  </si>
  <si>
    <t>New Carrollton</t>
  </si>
  <si>
    <t>8461 ANNAPOLIS RD.</t>
  </si>
  <si>
    <t>(301)577-1238</t>
  </si>
  <si>
    <t>7730 FINNS LANE</t>
  </si>
  <si>
    <t>(301)322-1648</t>
  </si>
  <si>
    <t>Glenarden</t>
  </si>
  <si>
    <t>8200 MARTIN LUTHER KING A</t>
  </si>
  <si>
    <t>(301)577-1611</t>
  </si>
  <si>
    <t>9111 ANNAPOLIS RD</t>
  </si>
  <si>
    <t>(301)577-0280</t>
  </si>
  <si>
    <t>Seabrook</t>
  </si>
  <si>
    <t>9464 LANHAM-SEVERN RD.</t>
  </si>
  <si>
    <t>(301)352-7681</t>
  </si>
  <si>
    <t>3570 CRAIN HIGHWAY</t>
  </si>
  <si>
    <t>(301)350-2007</t>
  </si>
  <si>
    <t>Largo</t>
  </si>
  <si>
    <t>798 HARRY S TRUMAN DR</t>
  </si>
  <si>
    <t>(301)567-7006</t>
  </si>
  <si>
    <t>9201 OXON HILL RD</t>
  </si>
  <si>
    <t>(301)390-7652</t>
  </si>
  <si>
    <t>15700 MT OAK RD</t>
  </si>
  <si>
    <t>(301)350-5335</t>
  </si>
  <si>
    <t>Capitol Heights</t>
  </si>
  <si>
    <t>1428 RITCHIE RD.</t>
  </si>
  <si>
    <t>(301)249-4827</t>
  </si>
  <si>
    <t>Upper Marlboro</t>
  </si>
  <si>
    <t>22 WATKINS PARK DR.</t>
  </si>
  <si>
    <t>(301)248-8665</t>
  </si>
  <si>
    <t>9413 LIVINGSTON RD.</t>
  </si>
  <si>
    <t>(301)627-6067</t>
  </si>
  <si>
    <t>7701 CRAIN HWY.</t>
  </si>
  <si>
    <t>(301)868-3930</t>
  </si>
  <si>
    <t>9820 PISCATAWAY RD.</t>
  </si>
  <si>
    <t>(301)868-0062</t>
  </si>
  <si>
    <t>9705 BRANDYWINE RD.</t>
  </si>
  <si>
    <t>(301)932-9701</t>
  </si>
  <si>
    <t>Waldorf</t>
  </si>
  <si>
    <t>2471 CRAIN HWY</t>
  </si>
  <si>
    <t>(301)645-0971</t>
  </si>
  <si>
    <t>3370 MIDDLETOWN RD</t>
  </si>
  <si>
    <t>(301)638-5812</t>
  </si>
  <si>
    <t>11575 BERRY ROAD</t>
  </si>
  <si>
    <t>(301)568-9216</t>
  </si>
  <si>
    <t>2928 BOONES LANE</t>
  </si>
  <si>
    <t>(301)934-4797</t>
  </si>
  <si>
    <t>La Plata</t>
  </si>
  <si>
    <t>6285 CRAIN HWY</t>
  </si>
  <si>
    <t>(301)645-2878</t>
  </si>
  <si>
    <t>1065 ST. IGNATIUS DRIVE</t>
  </si>
  <si>
    <t>(301)336-4826</t>
  </si>
  <si>
    <t>8810 HAMPTON MALL DR.</t>
  </si>
  <si>
    <t>(301)645-2126</t>
  </si>
  <si>
    <t>2170 CRAIN HIGHWAY</t>
  </si>
  <si>
    <t>(301)645-8360</t>
  </si>
  <si>
    <t>309 EAST SMALLWOOD DR</t>
  </si>
  <si>
    <t>(301)341-1633</t>
  </si>
  <si>
    <t>Landover</t>
  </si>
  <si>
    <t>7206 SHERIFF RD</t>
  </si>
  <si>
    <t>(240)493-7653</t>
  </si>
  <si>
    <t>12800 OLD FORT RD</t>
  </si>
  <si>
    <t>(301)705-5473</t>
  </si>
  <si>
    <t>2850 CRAIN HIGHWAY</t>
  </si>
  <si>
    <t>(301)283-0374</t>
  </si>
  <si>
    <t>Accokeek</t>
  </si>
  <si>
    <t>401 MANNING ROAD</t>
  </si>
  <si>
    <t>(301)782-4036</t>
  </si>
  <si>
    <t>Brandywine</t>
  </si>
  <si>
    <t>16400  CRAIN HWY</t>
  </si>
  <si>
    <t>(301)868-6112</t>
  </si>
  <si>
    <t>10175 FOX RUN DR</t>
  </si>
  <si>
    <t>(301)884-5991</t>
  </si>
  <si>
    <t>Charlotte Hall</t>
  </si>
  <si>
    <t>29969 THREE NOTCH ROAD</t>
  </si>
  <si>
    <t>(301)884-6063</t>
  </si>
  <si>
    <t>28240 THREE NOTCH ROAD</t>
  </si>
  <si>
    <t>(301)645-4359</t>
  </si>
  <si>
    <t>3395 LEONARDTOWN ROAD</t>
  </si>
  <si>
    <t>(301)899-8652</t>
  </si>
  <si>
    <t>Camp Springs</t>
  </si>
  <si>
    <t>6404 AUTH RD.</t>
  </si>
  <si>
    <t>(301)449-6653</t>
  </si>
  <si>
    <t>6319 ALLENTOWN RD.</t>
  </si>
  <si>
    <t>(443)771-6006</t>
  </si>
  <si>
    <t>Prince Frederick</t>
  </si>
  <si>
    <t>3675 HALLOWING POINT ROAD</t>
  </si>
  <si>
    <t>(410)286-9874</t>
  </si>
  <si>
    <t>Sunderland</t>
  </si>
  <si>
    <t>35 DALRYMPLE RO</t>
  </si>
  <si>
    <t>(410)414-8032</t>
  </si>
  <si>
    <t>685 PRINCE FREDERICK</t>
  </si>
  <si>
    <t>(410)257-6704</t>
  </si>
  <si>
    <t>Dunkirk</t>
  </si>
  <si>
    <t>2849 CHESAPEAKE BEACH RD</t>
  </si>
  <si>
    <t>(443)607-6296</t>
  </si>
  <si>
    <t>Deale</t>
  </si>
  <si>
    <t>5809 DEALE-CHURCHTON RD</t>
  </si>
  <si>
    <t>(410)326-2996</t>
  </si>
  <si>
    <t>Solomons</t>
  </si>
  <si>
    <t>13974 HG TRUEMAN ROAD</t>
  </si>
  <si>
    <t>(301)627-6594</t>
  </si>
  <si>
    <t>5315 WATER ST</t>
  </si>
  <si>
    <t>(301)627-7099</t>
  </si>
  <si>
    <t>4704 CRAIN HWY</t>
  </si>
  <si>
    <t>(410)535-3630</t>
  </si>
  <si>
    <t>Huntingtown</t>
  </si>
  <si>
    <t>3855 OLD TOWN RD</t>
  </si>
  <si>
    <t>(410)535-6028</t>
  </si>
  <si>
    <t>15 SOLOMONS ISLAND RD.</t>
  </si>
  <si>
    <t>(301)322-2415</t>
  </si>
  <si>
    <t>Hyattsville</t>
  </si>
  <si>
    <t>7501 LANDOVER RD</t>
  </si>
  <si>
    <t>(301)779-2049</t>
  </si>
  <si>
    <t>6315 BALTIMORE AVE</t>
  </si>
  <si>
    <t>(301)277-3079</t>
  </si>
  <si>
    <t>7201 BALTIMORE AVE</t>
  </si>
  <si>
    <t>(301)317-8508</t>
  </si>
  <si>
    <t>Annapolis Junction</t>
  </si>
  <si>
    <t>10930 GUILFORD RD</t>
  </si>
  <si>
    <t>(410)551-6647</t>
  </si>
  <si>
    <t>2616 ANNAPOLIS RD.</t>
  </si>
  <si>
    <t>(301)776-0814</t>
  </si>
  <si>
    <t>Laurel</t>
  </si>
  <si>
    <t>12009 LAUREL BOWIE RD</t>
  </si>
  <si>
    <t>(301)474-7612</t>
  </si>
  <si>
    <t>8600 BALTIMORE AVE</t>
  </si>
  <si>
    <t>(301)927-2607</t>
  </si>
  <si>
    <t>6034 BALTIMORE AV</t>
  </si>
  <si>
    <t>(301)864-8709</t>
  </si>
  <si>
    <t>4404 KNOX RD</t>
  </si>
  <si>
    <t>(301)262-5131</t>
  </si>
  <si>
    <t>7404 LAUREL-BOWIE RD</t>
  </si>
  <si>
    <t>(301)559-3007</t>
  </si>
  <si>
    <t>3110 HAMILTON ST</t>
  </si>
  <si>
    <t>(301)585-5228</t>
  </si>
  <si>
    <t>8472 PINEY BRANCH RD</t>
  </si>
  <si>
    <t>(301)559-5674</t>
  </si>
  <si>
    <t>900 CHILLUM RD</t>
  </si>
  <si>
    <t>(301)589-6709</t>
  </si>
  <si>
    <t>1319 FENWICK LANE</t>
  </si>
  <si>
    <t>(301)434-5635</t>
  </si>
  <si>
    <t>650 UNIVERSITY BLVD E</t>
  </si>
  <si>
    <t>(301)587-7286</t>
  </si>
  <si>
    <t>8101 FENTON ST</t>
  </si>
  <si>
    <t>(301)439-3336</t>
  </si>
  <si>
    <t>Adelphi</t>
  </si>
  <si>
    <t>9151 RIGGS RD</t>
  </si>
  <si>
    <t>(301)445-1180</t>
  </si>
  <si>
    <t>Takoma Park</t>
  </si>
  <si>
    <t>900 MERRIMAC DR</t>
  </si>
  <si>
    <t>(301)229-4474</t>
  </si>
  <si>
    <t>Bethesda</t>
  </si>
  <si>
    <t>7305 MAC ARTHUR BLVD</t>
  </si>
  <si>
    <t>(301)735-0431</t>
  </si>
  <si>
    <t>4857 MARLBORO PIKE</t>
  </si>
  <si>
    <t>(301)894-7089</t>
  </si>
  <si>
    <t>Oxon Hill</t>
  </si>
  <si>
    <t>5622 ST BARNABUS AVE</t>
  </si>
  <si>
    <t>(301)316-5456</t>
  </si>
  <si>
    <t>3730 BRANCH AVE</t>
  </si>
  <si>
    <t>(301)894-8601</t>
  </si>
  <si>
    <t>3314 BRANCH AVE.</t>
  </si>
  <si>
    <t>(301)839-6881</t>
  </si>
  <si>
    <t>5521 LIVINGSTON RD.</t>
  </si>
  <si>
    <t>(301)839-5515</t>
  </si>
  <si>
    <t>6106 OXON HILL RD.</t>
  </si>
  <si>
    <t>(301)336-5446</t>
  </si>
  <si>
    <t>7411 CENTRAL AVE.</t>
  </si>
  <si>
    <t>(301)839-5487</t>
  </si>
  <si>
    <t>6800 LIVINGSTON RD.</t>
  </si>
  <si>
    <t>(301)587-5596</t>
  </si>
  <si>
    <t>7980 GEORGIA AVENUE</t>
  </si>
  <si>
    <t>(301)209-7012</t>
  </si>
  <si>
    <t>Mount Rainier</t>
  </si>
  <si>
    <t>3310 CHILLUM RD</t>
  </si>
  <si>
    <t>(301)431-5791</t>
  </si>
  <si>
    <t>2000 UNIVERSITY AVE</t>
  </si>
  <si>
    <t>(301)422-4858</t>
  </si>
  <si>
    <t>2000 E. WEST HWY</t>
  </si>
  <si>
    <t>(301)779-2508</t>
  </si>
  <si>
    <t>2310 VARNUM STREET</t>
  </si>
  <si>
    <t>(301)559-5941</t>
  </si>
  <si>
    <t>1331 CHILLUM RD</t>
  </si>
  <si>
    <t>(301)322-1643</t>
  </si>
  <si>
    <t>6001 ARBOR ST.</t>
  </si>
  <si>
    <t>(202)557-9403</t>
  </si>
  <si>
    <t>6900 NEW HAMPSHIRE AVE</t>
  </si>
  <si>
    <t>(202)360-5251</t>
  </si>
  <si>
    <t>8484 GEORGIA AVE</t>
  </si>
  <si>
    <t>(301)495-3487</t>
  </si>
  <si>
    <t>8202 GEORGIA AVE</t>
  </si>
  <si>
    <t>(301)434-5468</t>
  </si>
  <si>
    <t>1301 UNIVERSITY BLVD</t>
  </si>
  <si>
    <t>(301)277-2279</t>
  </si>
  <si>
    <t>3737 HAMILTON ST</t>
  </si>
  <si>
    <t>(301)652-8589</t>
  </si>
  <si>
    <t>7820 WISCONSIN AVE</t>
  </si>
  <si>
    <t>(301)654-5576</t>
  </si>
  <si>
    <t>5114 RIVER RD</t>
  </si>
  <si>
    <t>(301)490-1240</t>
  </si>
  <si>
    <t>605 SEVENTH ST</t>
  </si>
  <si>
    <t>(301)497-1508</t>
  </si>
  <si>
    <t>14651 LAUREL BOWIE RD</t>
  </si>
  <si>
    <t>(301)617-9920</t>
  </si>
  <si>
    <t>9651 WASHINGTON BLVD</t>
  </si>
  <si>
    <t>(301)317-3860</t>
  </si>
  <si>
    <t>3393 LAUREL FT MEADE RD</t>
  </si>
  <si>
    <t>(301)937-0523</t>
  </si>
  <si>
    <t>Beltsville</t>
  </si>
  <si>
    <t>5049 GARRETT AVE.</t>
  </si>
  <si>
    <t>(301)498-6104</t>
  </si>
  <si>
    <t>14001 BALTIMORE AVE</t>
  </si>
  <si>
    <t>(301)937-4821</t>
  </si>
  <si>
    <t>10550 BALTIMORE RD</t>
  </si>
  <si>
    <t>(301)439-6785</t>
  </si>
  <si>
    <t>9254 NEW HAMPSHIRE AVE</t>
  </si>
  <si>
    <t>(301)937-1963</t>
  </si>
  <si>
    <t>11422 CHERRY HILL RD</t>
  </si>
  <si>
    <t>(301)937-6793</t>
  </si>
  <si>
    <t>4410 POWDER MILL RD</t>
  </si>
  <si>
    <t>Phone Number</t>
  </si>
  <si>
    <t>Zip Code</t>
  </si>
  <si>
    <t>State</t>
  </si>
  <si>
    <t>City</t>
  </si>
  <si>
    <t>Address</t>
  </si>
  <si>
    <t>Store Number</t>
  </si>
  <si>
    <t>CITY</t>
  </si>
  <si>
    <t>CF3/4X12GANIP</t>
  </si>
  <si>
    <t>3/4X12 GALV COND NIPPLE</t>
  </si>
  <si>
    <t>3/4" Rigid Conduit Locknut</t>
  </si>
  <si>
    <t>Item ID</t>
  </si>
  <si>
    <t>Description</t>
  </si>
  <si>
    <t>GIL-M14579A101B</t>
  </si>
  <si>
    <t>SSOM KIT</t>
  </si>
  <si>
    <t>GIL-T20011-G1</t>
  </si>
  <si>
    <t>Adv Pump Controller</t>
  </si>
  <si>
    <t>GRD-13581-01</t>
  </si>
  <si>
    <t>MALE NULL MODEM COMMANDER</t>
  </si>
  <si>
    <t>GRD-21BV-0200</t>
  </si>
  <si>
    <t>2" FULL PORT 2 WAY BALL VALVE</t>
  </si>
  <si>
    <t>4" MON WELL PLUG</t>
  </si>
  <si>
    <t>GRD-EVO-UPGRD</t>
  </si>
  <si>
    <t>EVO 600 UPGRADE KIT</t>
  </si>
  <si>
    <t>GRD-FE400236903</t>
  </si>
  <si>
    <t>FE PETRO SEAL</t>
  </si>
  <si>
    <t>GRD-FL100-SK18</t>
  </si>
  <si>
    <t>18" FIBERLITE LID WITH SKIRT</t>
  </si>
  <si>
    <t>GRD-FMP-DTS-U</t>
  </si>
  <si>
    <t>DISC TURBINE SUMP BRITE SENSOR</t>
  </si>
  <si>
    <t>GRD-FMP-HIS-XL-U</t>
  </si>
  <si>
    <t>21" HYDRO INTERS BRINE BRITE</t>
  </si>
  <si>
    <t>GRD-FMP-LL3-131</t>
  </si>
  <si>
    <t>LEAK DET/INV MAG LL3</t>
  </si>
  <si>
    <t>GRD-P050-01-200</t>
  </si>
  <si>
    <t>TOPAZ/RUBY CASH DRAWER</t>
  </si>
  <si>
    <t>VDR-858090-201</t>
  </si>
  <si>
    <t>1401 Hampton Pk Blvd</t>
  </si>
  <si>
    <t>16410 McKendree Road</t>
  </si>
  <si>
    <t>805 LEIDY RD</t>
  </si>
  <si>
    <t>14461 Lee Hwy</t>
  </si>
  <si>
    <t>4625 Harrison Rd</t>
  </si>
  <si>
    <t>3402 SHANNON PARK DR</t>
  </si>
  <si>
    <t>1140 Carl D Silver Pkwy</t>
  </si>
  <si>
    <t>13350 MINNIEVILLE RD</t>
  </si>
  <si>
    <t>2051 DANIEL STEWART SQUARE</t>
  </si>
  <si>
    <t>10628 COURTHOUSE RD</t>
  </si>
  <si>
    <t>4527 PLANK RD</t>
  </si>
  <si>
    <t>72 Austin Pk</t>
  </si>
  <si>
    <t>2390 Plank Rd</t>
  </si>
  <si>
    <t>830 WARRENTON RD</t>
  </si>
  <si>
    <t>5362 JAMES MADISON PKWY</t>
  </si>
  <si>
    <t>15809 JEFFERSON DAVIS HIGHWAY</t>
  </si>
  <si>
    <t>275 Butler Road</t>
  </si>
  <si>
    <t>15 EUSTACE rd</t>
  </si>
  <si>
    <t>199 Falcon Dr</t>
  </si>
  <si>
    <t>105 GARRISONVILLE ROAD</t>
  </si>
  <si>
    <t>10060 JEFFERSON DAVIS HWY</t>
  </si>
  <si>
    <t>531 W. Shirley Ave</t>
  </si>
  <si>
    <t>3450 Historic Sully Way</t>
  </si>
  <si>
    <t>23055 Oakgrove Rd</t>
  </si>
  <si>
    <t>Warrenton</t>
  </si>
  <si>
    <t>King George</t>
  </si>
  <si>
    <t>va</t>
  </si>
  <si>
    <t>(301) 336-1704</t>
  </si>
  <si>
    <t>(301) 782-7432</t>
  </si>
  <si>
    <t>(410) 871-1009</t>
  </si>
  <si>
    <t>(571) 261-4089</t>
  </si>
  <si>
    <t>(540) 898-3701</t>
  </si>
  <si>
    <t>(540) 368-3924</t>
  </si>
  <si>
    <t>(540) 785-3438</t>
  </si>
  <si>
    <t>(703) 492-9984</t>
  </si>
  <si>
    <t>(703) 492-9858</t>
  </si>
  <si>
    <t>(540) 898-4278</t>
  </si>
  <si>
    <t>(540) 785-5535</t>
  </si>
  <si>
    <t>(540) 288-0655</t>
  </si>
  <si>
    <t>(540) 899-2043</t>
  </si>
  <si>
    <t>(540) 373-0571</t>
  </si>
  <si>
    <t>(540) 644-8045</t>
  </si>
  <si>
    <t>(703) 583-3558</t>
  </si>
  <si>
    <t>(540) 288-2057</t>
  </si>
  <si>
    <t>(540) 834-2025</t>
  </si>
  <si>
    <t>(540) 659-8672</t>
  </si>
  <si>
    <t>(540) 710-7970</t>
  </si>
  <si>
    <t>(540) 349-8999</t>
  </si>
  <si>
    <t>Sensor Kit</t>
  </si>
  <si>
    <t>FG Sensor Guide Kit</t>
  </si>
  <si>
    <t>APT</t>
  </si>
  <si>
    <t>DCT-400-F</t>
  </si>
  <si>
    <t>Flexible Ducting Connector</t>
  </si>
  <si>
    <t>Chase Pipe</t>
  </si>
  <si>
    <t>Flexible Product Line Ducting Per FT</t>
  </si>
  <si>
    <t>Dispenser Wire</t>
  </si>
  <si>
    <t>Intrinsically Safe Wire</t>
  </si>
  <si>
    <t>303-1535</t>
  </si>
  <si>
    <t>1.5" Offset - 4"</t>
  </si>
  <si>
    <t>VIXXO</t>
  </si>
  <si>
    <t>1-4906517332</t>
  </si>
  <si>
    <t>JG TD CPS NCS</t>
  </si>
  <si>
    <t>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</si>
</sst>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 &quot;&quot;$&quot;* #,##0.00&quot; &quot;;&quot; &quot;&quot;$&quot;* \(#,##0.00\);&quot; &quot;&quot;$&quot;* &quot;-&quot;??&quot; &quot;"/>
    <numFmt numFmtId="165" formatCode="&quot;$&quot;#,##0.00&quot; &quot;;\(&quot;$&quot;#,##0.00\)"/>
    <numFmt numFmtId="166" formatCode="&quot;$&quot;#,##0.00"/>
    <numFmt numFmtId="167" formatCode="&quot; &quot;&quot;$&quot;* #,##0.00&quot; &quot;;&quot;-&quot;&quot;$&quot;* #,##0.00&quot; &quot;;&quot; &quot;&quot;$&quot;* &quot;-&quot;??&quot; &quot;"/>
    <numFmt numFmtId="168" formatCode="&quot;$&quot;0.00"/>
    <numFmt numFmtId="169" formatCode="&quot;$&quot;#0.00"/>
  </numFmts>
  <fonts count="48">
    <font>
      <sz val="10"/>
      <color indexed="8"/>
      <name val="Arial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b/>
      <sz val="6"/>
      <color indexed="8"/>
      <name val="Arial"/>
      <family val="2"/>
    </font>
    <font>
      <b/>
      <sz val="5"/>
      <color indexed="8"/>
      <name val="Arial"/>
      <family val="2"/>
    </font>
    <font>
      <b/>
      <sz val="7"/>
      <color indexed="8"/>
      <name val="Arial"/>
      <family val="2"/>
    </font>
    <font>
      <b/>
      <sz val="5"/>
      <color indexed="8"/>
      <name val="Abadi MT Condensed Extra Bold"/>
      <family val="2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b/>
      <sz val="8"/>
      <color indexed="8"/>
      <name val="Arial"/>
      <family val="2"/>
    </font>
    <font>
      <sz val="6"/>
      <color indexed="9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sz val="6"/>
      <color indexed="8"/>
      <name val="Arial"/>
      <family val="2"/>
    </font>
    <font>
      <sz val="12"/>
      <color indexed="8"/>
      <name val="Trattatello"/>
      <family val="4"/>
    </font>
    <font>
      <i/>
      <sz val="6"/>
      <color indexed="8"/>
      <name val="Helvetica Light"/>
    </font>
    <font>
      <b/>
      <sz val="8"/>
      <color indexed="9"/>
      <name val="Calibri"/>
      <family val="2"/>
    </font>
    <font>
      <b/>
      <u/>
      <sz val="6"/>
      <color indexed="8"/>
      <name val="Calibri"/>
      <family val="2"/>
    </font>
    <font>
      <b/>
      <u/>
      <sz val="6"/>
      <color indexed="9"/>
      <name val="Calibri"/>
      <family val="2"/>
    </font>
    <font>
      <b/>
      <sz val="6"/>
      <color indexed="9"/>
      <name val="Calibri"/>
      <family val="2"/>
    </font>
    <font>
      <b/>
      <sz val="6"/>
      <color indexed="8"/>
      <name val="Helv"/>
    </font>
    <font>
      <b/>
      <sz val="9"/>
      <color indexed="9"/>
      <name val="Calibri"/>
      <family val="2"/>
    </font>
    <font>
      <b/>
      <sz val="10"/>
      <color indexed="9"/>
      <name val="Calibri"/>
      <family val="2"/>
    </font>
    <font>
      <b/>
      <sz val="6"/>
      <color indexed="9"/>
      <name val="Calibri (Body)"/>
    </font>
    <font>
      <sz val="11"/>
      <color indexed="8"/>
      <name val="Calibri"/>
      <family val="2"/>
    </font>
    <font>
      <b/>
      <u/>
      <sz val="8"/>
      <color indexed="8"/>
      <name val="Calibri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  <font>
      <b/>
      <u/>
      <sz val="6"/>
      <color theme="0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Arial"/>
      <family val="2"/>
    </font>
    <font>
      <b/>
      <sz val="6"/>
      <color rgb="FF000000"/>
      <name val="Arial"/>
      <family val="2"/>
    </font>
    <font>
      <sz val="7"/>
      <color theme="0"/>
      <name val="Arial"/>
      <family val="2"/>
    </font>
    <font>
      <b/>
      <sz val="7"/>
      <color theme="0"/>
      <name val="Calibri"/>
      <family val="2"/>
    </font>
    <font>
      <b/>
      <sz val="8"/>
      <color theme="0"/>
      <name val="Arial"/>
      <family val="2"/>
    </font>
    <font>
      <b/>
      <sz val="5"/>
      <color theme="0"/>
      <name val="Arial"/>
      <family val="2"/>
    </font>
    <font>
      <b/>
      <sz val="10"/>
      <color theme="0"/>
      <name val="Arial"/>
      <family val="2"/>
    </font>
    <font>
      <sz val="8.25"/>
      <color theme="1"/>
      <name val="Tahoma"/>
      <family val="2"/>
    </font>
    <font>
      <sz val="12"/>
      <color indexed="8"/>
      <name val="Helvetica"/>
      <family val="2"/>
    </font>
    <font>
      <b/>
      <sz val="12"/>
      <color indexed="8"/>
      <name val="Arial"/>
      <family val="2"/>
    </font>
    <font>
      <b/>
      <u/>
      <sz val="12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Helv"/>
    </font>
    <font>
      <b/>
      <u/>
      <sz val="8"/>
      <color theme="0"/>
      <name val="Calibri"/>
      <family val="2"/>
    </font>
    <font>
      <sz val="10"/>
      <color indexed="8"/>
      <name val="Arial"/>
      <family val="2"/>
    </font>
    <font>
      <b/>
      <sz val="6"/>
      <color rgb="FF202124"/>
      <name val="Helvetica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E3F9FF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25" fillId="0" borderId="6" applyNumberFormat="0" applyFill="0" applyBorder="0" applyProtection="0"/>
    <xf numFmtId="0" fontId="2" fillId="0" borderId="6"/>
  </cellStyleXfs>
  <cellXfs count="472">
    <xf numFmtId="0" fontId="0" fillId="0" borderId="0" xfId="0" applyFont="1" applyAlignment="1"/>
    <xf numFmtId="0" fontId="0" fillId="0" borderId="0" xfId="0" applyNumberFormat="1" applyFont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3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49" fontId="5" fillId="2" borderId="6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49" fontId="6" fillId="2" borderId="6" xfId="0" applyNumberFormat="1" applyFont="1" applyFill="1" applyBorder="1" applyAlignment="1"/>
    <xf numFmtId="0" fontId="6" fillId="2" borderId="6" xfId="0" applyFont="1" applyFill="1" applyBorder="1" applyAlignment="1"/>
    <xf numFmtId="14" fontId="4" fillId="2" borderId="7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/>
    <xf numFmtId="0" fontId="4" fillId="2" borderId="6" xfId="0" applyFont="1" applyFill="1" applyBorder="1" applyAlignment="1"/>
    <xf numFmtId="0" fontId="4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top"/>
    </xf>
    <xf numFmtId="0" fontId="0" fillId="2" borderId="8" xfId="0" applyFont="1" applyFill="1" applyBorder="1" applyAlignment="1"/>
    <xf numFmtId="0" fontId="3" fillId="2" borderId="8" xfId="0" applyFont="1" applyFill="1" applyBorder="1" applyAlignment="1"/>
    <xf numFmtId="0" fontId="0" fillId="2" borderId="10" xfId="0" applyFont="1" applyFill="1" applyBorder="1" applyAlignment="1"/>
    <xf numFmtId="49" fontId="3" fillId="2" borderId="19" xfId="0" applyNumberFormat="1" applyFont="1" applyFill="1" applyBorder="1" applyAlignment="1">
      <alignment horizontal="left" vertical="center"/>
    </xf>
    <xf numFmtId="49" fontId="3" fillId="2" borderId="2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/>
    <xf numFmtId="0" fontId="3" fillId="2" borderId="30" xfId="0" applyFont="1" applyFill="1" applyBorder="1" applyAlignment="1">
      <alignment horizontal="left" vertical="center"/>
    </xf>
    <xf numFmtId="0" fontId="3" fillId="2" borderId="6" xfId="0" applyFont="1" applyFill="1" applyBorder="1" applyAlignment="1"/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0" fillId="2" borderId="32" xfId="0" applyFont="1" applyFill="1" applyBorder="1" applyAlignment="1"/>
    <xf numFmtId="0" fontId="0" fillId="2" borderId="33" xfId="0" applyFont="1" applyFill="1" applyBorder="1" applyAlignment="1"/>
    <xf numFmtId="0" fontId="4" fillId="5" borderId="34" xfId="0" applyFont="1" applyFill="1" applyBorder="1" applyAlignment="1">
      <alignment horizontal="left" vertical="center"/>
    </xf>
    <xf numFmtId="49" fontId="4" fillId="5" borderId="34" xfId="0" applyNumberFormat="1" applyFont="1" applyFill="1" applyBorder="1" applyAlignment="1">
      <alignment horizontal="center" vertical="center"/>
    </xf>
    <xf numFmtId="49" fontId="4" fillId="5" borderId="34" xfId="0" applyNumberFormat="1" applyFont="1" applyFill="1" applyBorder="1" applyAlignment="1">
      <alignment horizontal="center" vertical="center" wrapText="1"/>
    </xf>
    <xf numFmtId="0" fontId="4" fillId="3" borderId="34" xfId="0" applyNumberFormat="1" applyFont="1" applyFill="1" applyBorder="1" applyAlignment="1">
      <alignment horizontal="center"/>
    </xf>
    <xf numFmtId="165" fontId="4" fillId="2" borderId="34" xfId="0" applyNumberFormat="1" applyFont="1" applyFill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164" fontId="4" fillId="2" borderId="34" xfId="0" applyNumberFormat="1" applyFont="1" applyFill="1" applyBorder="1" applyAlignment="1">
      <alignment horizontal="center" vertical="center"/>
    </xf>
    <xf numFmtId="164" fontId="4" fillId="3" borderId="34" xfId="0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left" vertical="center"/>
    </xf>
    <xf numFmtId="49" fontId="3" fillId="5" borderId="34" xfId="0" applyNumberFormat="1" applyFont="1" applyFill="1" applyBorder="1" applyAlignment="1">
      <alignment horizontal="center" vertical="center"/>
    </xf>
    <xf numFmtId="49" fontId="3" fillId="5" borderId="34" xfId="0" applyNumberFormat="1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49" fontId="3" fillId="5" borderId="14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164" fontId="3" fillId="5" borderId="34" xfId="0" applyNumberFormat="1" applyFont="1" applyFill="1" applyBorder="1" applyAlignment="1">
      <alignment horizontal="center" vertical="center" wrapText="1"/>
    </xf>
    <xf numFmtId="0" fontId="3" fillId="3" borderId="34" xfId="0" applyNumberFormat="1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4" fontId="8" fillId="4" borderId="34" xfId="0" applyNumberFormat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165" fontId="3" fillId="2" borderId="34" xfId="0" applyNumberFormat="1" applyFont="1" applyFill="1" applyBorder="1" applyAlignment="1">
      <alignment vertical="center"/>
    </xf>
    <xf numFmtId="166" fontId="3" fillId="2" borderId="34" xfId="0" applyNumberFormat="1" applyFont="1" applyFill="1" applyBorder="1" applyAlignment="1">
      <alignment horizontal="center" vertical="center"/>
    </xf>
    <xf numFmtId="165" fontId="3" fillId="3" borderId="34" xfId="0" applyNumberFormat="1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164" fontId="3" fillId="3" borderId="34" xfId="0" applyNumberFormat="1" applyFont="1" applyFill="1" applyBorder="1" applyAlignment="1">
      <alignment horizontal="center" vertical="center"/>
    </xf>
    <xf numFmtId="10" fontId="8" fillId="7" borderId="34" xfId="0" applyNumberFormat="1" applyFont="1" applyFill="1" applyBorder="1" applyAlignment="1">
      <alignment horizontal="center" vertical="center"/>
    </xf>
    <xf numFmtId="14" fontId="16" fillId="2" borderId="8" xfId="0" applyNumberFormat="1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0" fillId="2" borderId="6" xfId="0" applyFont="1" applyFill="1" applyBorder="1" applyAlignment="1">
      <alignment vertical="top" wrapText="1"/>
    </xf>
    <xf numFmtId="0" fontId="0" fillId="0" borderId="0" xfId="0" applyNumberFormat="1" applyFont="1" applyAlignment="1"/>
    <xf numFmtId="0" fontId="3" fillId="7" borderId="53" xfId="0" applyFont="1" applyFill="1" applyBorder="1" applyAlignment="1">
      <alignment horizontal="left"/>
    </xf>
    <xf numFmtId="0" fontId="3" fillId="10" borderId="53" xfId="0" applyFont="1" applyFill="1" applyBorder="1" applyAlignment="1">
      <alignment horizontal="left"/>
    </xf>
    <xf numFmtId="49" fontId="3" fillId="10" borderId="53" xfId="0" applyNumberFormat="1" applyFont="1" applyFill="1" applyBorder="1" applyAlignment="1">
      <alignment horizontal="left"/>
    </xf>
    <xf numFmtId="0" fontId="3" fillId="10" borderId="53" xfId="0" applyNumberFormat="1" applyFont="1" applyFill="1" applyBorder="1" applyAlignment="1">
      <alignment horizontal="left" readingOrder="1"/>
    </xf>
    <xf numFmtId="14" fontId="3" fillId="10" borderId="53" xfId="0" applyNumberFormat="1" applyFont="1" applyFill="1" applyBorder="1" applyAlignment="1">
      <alignment horizontal="left"/>
    </xf>
    <xf numFmtId="49" fontId="18" fillId="10" borderId="53" xfId="0" applyNumberFormat="1" applyFont="1" applyFill="1" applyBorder="1" applyAlignment="1">
      <alignment horizontal="left"/>
    </xf>
    <xf numFmtId="164" fontId="18" fillId="10" borderId="53" xfId="0" applyNumberFormat="1" applyFont="1" applyFill="1" applyBorder="1" applyAlignment="1">
      <alignment horizontal="left"/>
    </xf>
    <xf numFmtId="0" fontId="18" fillId="10" borderId="53" xfId="0" applyFont="1" applyFill="1" applyBorder="1" applyAlignment="1">
      <alignment horizontal="left"/>
    </xf>
    <xf numFmtId="49" fontId="18" fillId="10" borderId="53" xfId="0" applyNumberFormat="1" applyFont="1" applyFill="1" applyBorder="1" applyAlignment="1">
      <alignment horizontal="center"/>
    </xf>
    <xf numFmtId="0" fontId="18" fillId="10" borderId="53" xfId="0" applyFont="1" applyFill="1" applyBorder="1" applyAlignment="1">
      <alignment horizontal="center"/>
    </xf>
    <xf numFmtId="164" fontId="3" fillId="10" borderId="53" xfId="0" applyNumberFormat="1" applyFont="1" applyFill="1" applyBorder="1" applyAlignment="1">
      <alignment horizontal="left"/>
    </xf>
    <xf numFmtId="167" fontId="3" fillId="10" borderId="53" xfId="0" applyNumberFormat="1" applyFont="1" applyFill="1" applyBorder="1" applyAlignment="1">
      <alignment horizontal="left"/>
    </xf>
    <xf numFmtId="0" fontId="3" fillId="11" borderId="53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left"/>
    </xf>
    <xf numFmtId="164" fontId="3" fillId="2" borderId="53" xfId="0" applyNumberFormat="1" applyFont="1" applyFill="1" applyBorder="1" applyAlignment="1">
      <alignment horizontal="left"/>
    </xf>
    <xf numFmtId="0" fontId="3" fillId="11" borderId="53" xfId="0" applyNumberFormat="1" applyFont="1" applyFill="1" applyBorder="1" applyAlignment="1">
      <alignment horizontal="center"/>
    </xf>
    <xf numFmtId="0" fontId="3" fillId="11" borderId="53" xfId="0" applyFont="1" applyFill="1" applyBorder="1" applyAlignment="1">
      <alignment horizontal="left"/>
    </xf>
    <xf numFmtId="167" fontId="3" fillId="2" borderId="53" xfId="0" applyNumberFormat="1" applyFont="1" applyFill="1" applyBorder="1" applyAlignment="1">
      <alignment horizontal="left"/>
    </xf>
    <xf numFmtId="49" fontId="18" fillId="12" borderId="53" xfId="0" applyNumberFormat="1" applyFont="1" applyFill="1" applyBorder="1" applyAlignment="1">
      <alignment horizontal="left"/>
    </xf>
    <xf numFmtId="164" fontId="18" fillId="12" borderId="53" xfId="0" applyNumberFormat="1" applyFont="1" applyFill="1" applyBorder="1" applyAlignment="1">
      <alignment horizontal="left"/>
    </xf>
    <xf numFmtId="0" fontId="18" fillId="12" borderId="53" xfId="0" applyFont="1" applyFill="1" applyBorder="1" applyAlignment="1">
      <alignment horizontal="left"/>
    </xf>
    <xf numFmtId="0" fontId="3" fillId="10" borderId="53" xfId="0" applyNumberFormat="1" applyFont="1" applyFill="1" applyBorder="1" applyAlignment="1">
      <alignment horizontal="left"/>
    </xf>
    <xf numFmtId="49" fontId="21" fillId="10" borderId="53" xfId="0" applyNumberFormat="1" applyFont="1" applyFill="1" applyBorder="1" applyAlignment="1"/>
    <xf numFmtId="168" fontId="3" fillId="10" borderId="53" xfId="0" applyNumberFormat="1" applyFont="1" applyFill="1" applyBorder="1" applyAlignment="1">
      <alignment horizontal="left"/>
    </xf>
    <xf numFmtId="49" fontId="21" fillId="2" borderId="53" xfId="0" applyNumberFormat="1" applyFont="1" applyFill="1" applyBorder="1" applyAlignment="1"/>
    <xf numFmtId="164" fontId="20" fillId="6" borderId="53" xfId="0" applyNumberFormat="1" applyFont="1" applyFill="1" applyBorder="1" applyAlignment="1">
      <alignment horizontal="left"/>
    </xf>
    <xf numFmtId="49" fontId="3" fillId="10" borderId="53" xfId="0" applyNumberFormat="1" applyFont="1" applyFill="1" applyBorder="1" applyAlignment="1"/>
    <xf numFmtId="165" fontId="3" fillId="2" borderId="53" xfId="0" applyNumberFormat="1" applyFont="1" applyFill="1" applyBorder="1" applyAlignment="1">
      <alignment horizontal="left"/>
    </xf>
    <xf numFmtId="49" fontId="19" fillId="9" borderId="53" xfId="0" applyNumberFormat="1" applyFont="1" applyFill="1" applyBorder="1" applyAlignment="1">
      <alignment horizontal="left"/>
    </xf>
    <xf numFmtId="0" fontId="19" fillId="9" borderId="53" xfId="0" applyFont="1" applyFill="1" applyBorder="1" applyAlignment="1">
      <alignment horizontal="left"/>
    </xf>
    <xf numFmtId="49" fontId="19" fillId="9" borderId="53" xfId="0" applyNumberFormat="1" applyFont="1" applyFill="1" applyBorder="1" applyAlignment="1">
      <alignment horizontal="left" wrapText="1"/>
    </xf>
    <xf numFmtId="49" fontId="19" fillId="9" borderId="53" xfId="0" applyNumberFormat="1" applyFont="1" applyFill="1" applyBorder="1" applyAlignment="1">
      <alignment horizontal="center"/>
    </xf>
    <xf numFmtId="164" fontId="20" fillId="9" borderId="53" xfId="0" applyNumberFormat="1" applyFont="1" applyFill="1" applyBorder="1" applyAlignment="1">
      <alignment horizontal="left"/>
    </xf>
    <xf numFmtId="165" fontId="3" fillId="10" borderId="53" xfId="0" applyNumberFormat="1" applyFont="1" applyFill="1" applyBorder="1" applyAlignment="1">
      <alignment horizontal="left"/>
    </xf>
    <xf numFmtId="164" fontId="20" fillId="13" borderId="53" xfId="0" applyNumberFormat="1" applyFont="1" applyFill="1" applyBorder="1" applyAlignment="1">
      <alignment horizontal="left"/>
    </xf>
    <xf numFmtId="49" fontId="26" fillId="12" borderId="54" xfId="0" applyNumberFormat="1" applyFont="1" applyFill="1" applyBorder="1" applyAlignment="1">
      <alignment horizontal="left"/>
    </xf>
    <xf numFmtId="49" fontId="26" fillId="12" borderId="54" xfId="0" applyNumberFormat="1" applyFont="1" applyFill="1" applyBorder="1" applyAlignment="1">
      <alignment horizontal="center"/>
    </xf>
    <xf numFmtId="49" fontId="27" fillId="0" borderId="54" xfId="0" applyNumberFormat="1" applyFont="1" applyBorder="1" applyAlignment="1">
      <alignment horizontal="left"/>
    </xf>
    <xf numFmtId="168" fontId="27" fillId="0" borderId="54" xfId="0" applyNumberFormat="1" applyFont="1" applyBorder="1" applyAlignment="1">
      <alignment horizontal="left"/>
    </xf>
    <xf numFmtId="0" fontId="28" fillId="0" borderId="53" xfId="0" applyNumberFormat="1" applyFont="1" applyBorder="1" applyAlignment="1">
      <alignment horizontal="left"/>
    </xf>
    <xf numFmtId="164" fontId="20" fillId="16" borderId="53" xfId="0" applyNumberFormat="1" applyFont="1" applyFill="1" applyBorder="1" applyAlignment="1">
      <alignment horizontal="left"/>
    </xf>
    <xf numFmtId="44" fontId="3" fillId="10" borderId="53" xfId="0" applyNumberFormat="1" applyFont="1" applyFill="1" applyBorder="1" applyAlignment="1">
      <alignment horizontal="left"/>
    </xf>
    <xf numFmtId="2" fontId="33" fillId="18" borderId="57" xfId="0" applyNumberFormat="1" applyFont="1" applyFill="1" applyBorder="1" applyAlignment="1">
      <alignment horizontal="left"/>
    </xf>
    <xf numFmtId="0" fontId="33" fillId="18" borderId="57" xfId="0" applyFont="1" applyFill="1" applyBorder="1" applyAlignment="1">
      <alignment horizontal="left"/>
    </xf>
    <xf numFmtId="0" fontId="33" fillId="19" borderId="57" xfId="0" applyFont="1" applyFill="1" applyBorder="1" applyAlignment="1">
      <alignment horizontal="center"/>
    </xf>
    <xf numFmtId="14" fontId="33" fillId="18" borderId="58" xfId="0" applyNumberFormat="1" applyFont="1" applyFill="1" applyBorder="1" applyAlignment="1">
      <alignment horizontal="left"/>
    </xf>
    <xf numFmtId="2" fontId="33" fillId="18" borderId="58" xfId="0" applyNumberFormat="1" applyFont="1" applyFill="1" applyBorder="1" applyAlignment="1">
      <alignment horizontal="left"/>
    </xf>
    <xf numFmtId="164" fontId="33" fillId="17" borderId="58" xfId="0" applyNumberFormat="1" applyFont="1" applyFill="1" applyBorder="1" applyAlignment="1">
      <alignment horizontal="left"/>
    </xf>
    <xf numFmtId="0" fontId="33" fillId="18" borderId="58" xfId="0" applyFont="1" applyFill="1" applyBorder="1" applyAlignment="1">
      <alignment horizontal="left"/>
    </xf>
    <xf numFmtId="49" fontId="33" fillId="18" borderId="58" xfId="0" applyNumberFormat="1" applyFont="1" applyFill="1" applyBorder="1" applyAlignment="1">
      <alignment horizontal="left"/>
    </xf>
    <xf numFmtId="164" fontId="34" fillId="20" borderId="53" xfId="0" applyNumberFormat="1" applyFont="1" applyFill="1" applyBorder="1" applyAlignment="1"/>
    <xf numFmtId="164" fontId="32" fillId="16" borderId="53" xfId="0" applyNumberFormat="1" applyFont="1" applyFill="1" applyBorder="1" applyAlignment="1">
      <alignment horizontal="left"/>
    </xf>
    <xf numFmtId="164" fontId="35" fillId="16" borderId="59" xfId="0" applyNumberFormat="1" applyFont="1" applyFill="1" applyBorder="1" applyAlignment="1">
      <alignment horizontal="left"/>
    </xf>
    <xf numFmtId="164" fontId="32" fillId="16" borderId="59" xfId="0" applyNumberFormat="1" applyFont="1" applyFill="1" applyBorder="1" applyAlignment="1">
      <alignment horizontal="left"/>
    </xf>
    <xf numFmtId="0" fontId="14" fillId="0" borderId="53" xfId="0" applyNumberFormat="1" applyFont="1" applyBorder="1" applyAlignment="1">
      <alignment horizontal="left"/>
    </xf>
    <xf numFmtId="164" fontId="24" fillId="20" borderId="53" xfId="0" applyNumberFormat="1" applyFont="1" applyFill="1" applyBorder="1" applyAlignment="1">
      <alignment horizontal="left"/>
    </xf>
    <xf numFmtId="0" fontId="24" fillId="20" borderId="53" xfId="0" applyFont="1" applyFill="1" applyBorder="1" applyAlignment="1">
      <alignment horizontal="center"/>
    </xf>
    <xf numFmtId="49" fontId="19" fillId="9" borderId="53" xfId="0" applyNumberFormat="1" applyFont="1" applyFill="1" applyBorder="1" applyAlignment="1">
      <alignment horizontal="right"/>
    </xf>
    <xf numFmtId="49" fontId="30" fillId="15" borderId="53" xfId="0" applyNumberFormat="1" applyFont="1" applyFill="1" applyBorder="1" applyAlignment="1">
      <alignment horizontal="left"/>
    </xf>
    <xf numFmtId="164" fontId="30" fillId="15" borderId="53" xfId="0" applyNumberFormat="1" applyFont="1" applyFill="1" applyBorder="1" applyAlignment="1">
      <alignment horizontal="left"/>
    </xf>
    <xf numFmtId="0" fontId="30" fillId="15" borderId="53" xfId="0" applyFont="1" applyFill="1" applyBorder="1" applyAlignment="1">
      <alignment horizontal="left"/>
    </xf>
    <xf numFmtId="49" fontId="30" fillId="15" borderId="53" xfId="0" applyNumberFormat="1" applyFont="1" applyFill="1" applyBorder="1" applyAlignment="1">
      <alignment horizontal="center"/>
    </xf>
    <xf numFmtId="0" fontId="20" fillId="24" borderId="53" xfId="0" applyFont="1" applyFill="1" applyBorder="1" applyAlignment="1">
      <alignment horizontal="left"/>
    </xf>
    <xf numFmtId="2" fontId="4" fillId="2" borderId="34" xfId="0" applyNumberFormat="1" applyFont="1" applyFill="1" applyBorder="1" applyAlignment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  <protection locked="0"/>
    </xf>
    <xf numFmtId="0" fontId="3" fillId="3" borderId="34" xfId="0" applyNumberFormat="1" applyFont="1" applyFill="1" applyBorder="1" applyAlignment="1" applyProtection="1">
      <alignment horizontal="center" vertical="center"/>
      <protection locked="0"/>
    </xf>
    <xf numFmtId="166" fontId="4" fillId="2" borderId="34" xfId="0" applyNumberFormat="1" applyFont="1" applyFill="1" applyBorder="1" applyAlignment="1" applyProtection="1">
      <alignment vertical="center"/>
    </xf>
    <xf numFmtId="164" fontId="20" fillId="20" borderId="53" xfId="0" applyNumberFormat="1" applyFont="1" applyFill="1" applyBorder="1" applyAlignment="1">
      <alignment horizontal="left"/>
    </xf>
    <xf numFmtId="0" fontId="0" fillId="2" borderId="64" xfId="0" applyFont="1" applyFill="1" applyBorder="1" applyAlignment="1"/>
    <xf numFmtId="0" fontId="0" fillId="2" borderId="65" xfId="0" applyFont="1" applyFill="1" applyBorder="1" applyAlignment="1"/>
    <xf numFmtId="0" fontId="4" fillId="2" borderId="65" xfId="0" applyNumberFormat="1" applyFont="1" applyFill="1" applyBorder="1" applyAlignment="1">
      <alignment horizontal="center" vertical="center"/>
    </xf>
    <xf numFmtId="0" fontId="3" fillId="2" borderId="65" xfId="0" applyNumberFormat="1" applyFont="1" applyFill="1" applyBorder="1" applyAlignment="1">
      <alignment horizontal="center" vertical="center"/>
    </xf>
    <xf numFmtId="0" fontId="0" fillId="2" borderId="65" xfId="0" applyNumberFormat="1" applyFont="1" applyFill="1" applyBorder="1" applyAlignment="1"/>
    <xf numFmtId="0" fontId="0" fillId="0" borderId="6" xfId="0" applyNumberFormat="1" applyFont="1" applyBorder="1" applyAlignment="1"/>
    <xf numFmtId="0" fontId="3" fillId="21" borderId="66" xfId="0" applyFont="1" applyFill="1" applyBorder="1" applyAlignment="1">
      <alignment horizontal="left"/>
    </xf>
    <xf numFmtId="0" fontId="3" fillId="21" borderId="67" xfId="0" applyFont="1" applyFill="1" applyBorder="1" applyAlignment="1">
      <alignment horizontal="left"/>
    </xf>
    <xf numFmtId="0" fontId="3" fillId="21" borderId="67" xfId="0" applyNumberFormat="1" applyFont="1" applyFill="1" applyBorder="1" applyAlignment="1">
      <alignment horizontal="left"/>
    </xf>
    <xf numFmtId="0" fontId="18" fillId="21" borderId="67" xfId="0" applyFont="1" applyFill="1" applyBorder="1" applyAlignment="1">
      <alignment horizontal="left"/>
    </xf>
    <xf numFmtId="0" fontId="3" fillId="14" borderId="67" xfId="0" applyFont="1" applyFill="1" applyBorder="1" applyAlignment="1">
      <alignment horizontal="left"/>
    </xf>
    <xf numFmtId="0" fontId="33" fillId="22" borderId="68" xfId="0" applyFont="1" applyFill="1" applyBorder="1" applyAlignment="1">
      <alignment horizontal="left"/>
    </xf>
    <xf numFmtId="49" fontId="8" fillId="14" borderId="67" xfId="0" applyNumberFormat="1" applyFont="1" applyFill="1" applyBorder="1" applyAlignment="1">
      <alignment horizontal="center" vertical="center"/>
    </xf>
    <xf numFmtId="0" fontId="0" fillId="14" borderId="6" xfId="0" applyNumberFormat="1" applyFont="1" applyFill="1" applyBorder="1" applyAlignment="1"/>
    <xf numFmtId="166" fontId="3" fillId="10" borderId="53" xfId="0" applyNumberFormat="1" applyFont="1" applyFill="1" applyBorder="1" applyAlignment="1">
      <alignment horizontal="left"/>
    </xf>
    <xf numFmtId="0" fontId="2" fillId="0" borderId="6" xfId="2"/>
    <xf numFmtId="0" fontId="2" fillId="0" borderId="6" xfId="2" applyAlignment="1">
      <alignment horizontal="center"/>
    </xf>
    <xf numFmtId="0" fontId="2" fillId="0" borderId="6" xfId="2" applyAlignment="1">
      <alignment horizontal="left"/>
    </xf>
    <xf numFmtId="0" fontId="0" fillId="0" borderId="0" xfId="0" applyNumberFormat="1"/>
    <xf numFmtId="0" fontId="3" fillId="10" borderId="53" xfId="0" applyNumberFormat="1" applyFont="1" applyFill="1" applyBorder="1" applyAlignment="1" applyProtection="1">
      <alignment horizontal="left"/>
    </xf>
    <xf numFmtId="49" fontId="39" fillId="0" borderId="0" xfId="0" applyNumberFormat="1" applyFont="1" applyAlignment="1">
      <alignment horizontal="left"/>
    </xf>
    <xf numFmtId="49" fontId="39" fillId="0" borderId="0" xfId="0" applyNumberFormat="1" applyFont="1" applyAlignment="1">
      <alignment horizontal="right"/>
    </xf>
    <xf numFmtId="0" fontId="0" fillId="0" borderId="0" xfId="0"/>
    <xf numFmtId="169" fontId="39" fillId="0" borderId="0" xfId="0" applyNumberFormat="1" applyFont="1" applyAlignment="1">
      <alignment horizontal="right"/>
    </xf>
    <xf numFmtId="0" fontId="1" fillId="0" borderId="6" xfId="2" applyFont="1" applyAlignment="1">
      <alignment horizontal="left"/>
    </xf>
    <xf numFmtId="0" fontId="40" fillId="0" borderId="0" xfId="0" applyFont="1" applyAlignment="1"/>
    <xf numFmtId="49" fontId="3" fillId="0" borderId="53" xfId="0" applyNumberFormat="1" applyFont="1" applyFill="1" applyBorder="1" applyAlignment="1">
      <alignment horizontal="left"/>
    </xf>
    <xf numFmtId="0" fontId="3" fillId="0" borderId="53" xfId="0" applyFont="1" applyFill="1" applyBorder="1" applyAlignment="1">
      <alignment horizontal="left"/>
    </xf>
    <xf numFmtId="49" fontId="18" fillId="0" borderId="53" xfId="0" applyNumberFormat="1" applyFont="1" applyFill="1" applyBorder="1" applyAlignment="1">
      <alignment horizontal="left"/>
    </xf>
    <xf numFmtId="0" fontId="0" fillId="0" borderId="0" xfId="0" applyFont="1" applyFill="1" applyAlignment="1"/>
    <xf numFmtId="0" fontId="18" fillId="0" borderId="53" xfId="0" applyFont="1" applyFill="1" applyBorder="1" applyAlignment="1">
      <alignment horizontal="left"/>
    </xf>
    <xf numFmtId="164" fontId="3" fillId="0" borderId="53" xfId="0" applyNumberFormat="1" applyFont="1" applyFill="1" applyBorder="1" applyAlignment="1">
      <alignment horizontal="left"/>
    </xf>
    <xf numFmtId="164" fontId="18" fillId="0" borderId="53" xfId="0" applyNumberFormat="1" applyFont="1" applyFill="1" applyBorder="1" applyAlignment="1">
      <alignment horizontal="left"/>
    </xf>
    <xf numFmtId="0" fontId="41" fillId="0" borderId="53" xfId="0" applyFont="1" applyFill="1" applyBorder="1" applyAlignment="1">
      <alignment horizontal="left"/>
    </xf>
    <xf numFmtId="49" fontId="42" fillId="0" borderId="53" xfId="0" applyNumberFormat="1" applyFont="1" applyFill="1" applyBorder="1" applyAlignment="1">
      <alignment horizontal="left"/>
    </xf>
    <xf numFmtId="49" fontId="41" fillId="0" borderId="53" xfId="0" applyNumberFormat="1" applyFont="1" applyFill="1" applyBorder="1" applyAlignment="1">
      <alignment horizontal="left"/>
    </xf>
    <xf numFmtId="14" fontId="41" fillId="0" borderId="53" xfId="0" applyNumberFormat="1" applyFont="1" applyFill="1" applyBorder="1" applyAlignment="1">
      <alignment horizontal="left"/>
    </xf>
    <xf numFmtId="0" fontId="43" fillId="0" borderId="0" xfId="0" applyFont="1" applyAlignment="1"/>
    <xf numFmtId="0" fontId="42" fillId="0" borderId="53" xfId="0" applyFont="1" applyFill="1" applyBorder="1" applyAlignment="1">
      <alignment horizontal="left"/>
    </xf>
    <xf numFmtId="0" fontId="43" fillId="0" borderId="0" xfId="0" applyFont="1" applyFill="1" applyAlignment="1"/>
    <xf numFmtId="164" fontId="41" fillId="0" borderId="53" xfId="0" applyNumberFormat="1" applyFont="1" applyFill="1" applyBorder="1" applyAlignment="1">
      <alignment horizontal="left"/>
    </xf>
    <xf numFmtId="164" fontId="42" fillId="0" borderId="53" xfId="0" applyNumberFormat="1" applyFont="1" applyFill="1" applyBorder="1" applyAlignment="1">
      <alignment horizontal="left"/>
    </xf>
    <xf numFmtId="49" fontId="41" fillId="0" borderId="53" xfId="0" applyNumberFormat="1" applyFont="1" applyFill="1" applyBorder="1" applyAlignment="1"/>
    <xf numFmtId="0" fontId="41" fillId="0" borderId="53" xfId="0" applyNumberFormat="1" applyFont="1" applyFill="1" applyBorder="1" applyAlignment="1">
      <alignment horizontal="left"/>
    </xf>
    <xf numFmtId="49" fontId="44" fillId="0" borderId="53" xfId="0" applyNumberFormat="1" applyFont="1" applyFill="1" applyBorder="1" applyAlignment="1"/>
    <xf numFmtId="49" fontId="30" fillId="25" borderId="53" xfId="0" applyNumberFormat="1" applyFont="1" applyFill="1" applyBorder="1" applyAlignment="1">
      <alignment horizontal="left"/>
    </xf>
    <xf numFmtId="164" fontId="30" fillId="25" borderId="53" xfId="0" applyNumberFormat="1" applyFont="1" applyFill="1" applyBorder="1" applyAlignment="1">
      <alignment horizontal="left"/>
    </xf>
    <xf numFmtId="0" fontId="30" fillId="25" borderId="53" xfId="0" applyFont="1" applyFill="1" applyBorder="1" applyAlignment="1">
      <alignment horizontal="left"/>
    </xf>
    <xf numFmtId="164" fontId="3" fillId="26" borderId="53" xfId="0" applyNumberFormat="1" applyFont="1" applyFill="1" applyBorder="1" applyAlignment="1">
      <alignment horizontal="left"/>
    </xf>
    <xf numFmtId="167" fontId="3" fillId="26" borderId="53" xfId="0" applyNumberFormat="1" applyFont="1" applyFill="1" applyBorder="1" applyAlignment="1">
      <alignment horizontal="left"/>
    </xf>
    <xf numFmtId="0" fontId="3" fillId="26" borderId="53" xfId="0" applyFont="1" applyFill="1" applyBorder="1" applyAlignment="1">
      <alignment horizontal="left"/>
    </xf>
    <xf numFmtId="0" fontId="3" fillId="26" borderId="53" xfId="0" applyFont="1" applyFill="1" applyBorder="1" applyAlignment="1">
      <alignment horizontal="center"/>
    </xf>
    <xf numFmtId="0" fontId="3" fillId="26" borderId="53" xfId="0" applyNumberFormat="1" applyFont="1" applyFill="1" applyBorder="1" applyAlignment="1">
      <alignment horizontal="center"/>
    </xf>
    <xf numFmtId="0" fontId="18" fillId="26" borderId="53" xfId="0" applyFont="1" applyFill="1" applyBorder="1" applyAlignment="1">
      <alignment horizontal="left"/>
    </xf>
    <xf numFmtId="164" fontId="18" fillId="26" borderId="53" xfId="0" applyNumberFormat="1" applyFont="1" applyFill="1" applyBorder="1" applyAlignment="1">
      <alignment horizontal="left"/>
    </xf>
    <xf numFmtId="0" fontId="18" fillId="21" borderId="75" xfId="0" applyFont="1" applyFill="1" applyBorder="1" applyAlignment="1">
      <alignment horizontal="left"/>
    </xf>
    <xf numFmtId="49" fontId="3" fillId="16" borderId="66" xfId="0" applyNumberFormat="1" applyFont="1" applyFill="1" applyBorder="1" applyAlignment="1">
      <alignment horizontal="left"/>
    </xf>
    <xf numFmtId="164" fontId="3" fillId="16" borderId="66" xfId="0" applyNumberFormat="1" applyFont="1" applyFill="1" applyBorder="1" applyAlignment="1">
      <alignment horizontal="left"/>
    </xf>
    <xf numFmtId="168" fontId="3" fillId="16" borderId="66" xfId="0" applyNumberFormat="1" applyFont="1" applyFill="1" applyBorder="1" applyAlignment="1">
      <alignment horizontal="left"/>
    </xf>
    <xf numFmtId="167" fontId="3" fillId="16" borderId="66" xfId="0" applyNumberFormat="1" applyFont="1" applyFill="1" applyBorder="1" applyAlignment="1">
      <alignment horizontal="left"/>
    </xf>
    <xf numFmtId="0" fontId="3" fillId="16" borderId="66" xfId="0" applyFont="1" applyFill="1" applyBorder="1" applyAlignment="1">
      <alignment horizontal="left"/>
    </xf>
    <xf numFmtId="49" fontId="3" fillId="10" borderId="77" xfId="0" applyNumberFormat="1" applyFont="1" applyFill="1" applyBorder="1" applyAlignment="1">
      <alignment horizontal="left"/>
    </xf>
    <xf numFmtId="164" fontId="3" fillId="10" borderId="77" xfId="0" applyNumberFormat="1" applyFont="1" applyFill="1" applyBorder="1" applyAlignment="1">
      <alignment horizontal="left"/>
    </xf>
    <xf numFmtId="168" fontId="3" fillId="10" borderId="77" xfId="0" applyNumberFormat="1" applyFont="1" applyFill="1" applyBorder="1" applyAlignment="1">
      <alignment horizontal="left"/>
    </xf>
    <xf numFmtId="167" fontId="3" fillId="10" borderId="77" xfId="0" applyNumberFormat="1" applyFont="1" applyFill="1" applyBorder="1" applyAlignment="1">
      <alignment horizontal="left"/>
    </xf>
    <xf numFmtId="0" fontId="3" fillId="10" borderId="77" xfId="0" applyFont="1" applyFill="1" applyBorder="1" applyAlignment="1">
      <alignment horizontal="left"/>
    </xf>
    <xf numFmtId="0" fontId="18" fillId="28" borderId="78" xfId="0" applyFont="1" applyFill="1" applyBorder="1" applyAlignment="1">
      <alignment horizontal="left"/>
    </xf>
    <xf numFmtId="164" fontId="18" fillId="28" borderId="78" xfId="0" applyNumberFormat="1" applyFont="1" applyFill="1" applyBorder="1" applyAlignment="1">
      <alignment horizontal="left"/>
    </xf>
    <xf numFmtId="0" fontId="18" fillId="28" borderId="78" xfId="0" applyFont="1" applyFill="1" applyBorder="1" applyAlignment="1">
      <alignment horizontal="center"/>
    </xf>
    <xf numFmtId="0" fontId="18" fillId="28" borderId="79" xfId="0" applyFont="1" applyFill="1" applyBorder="1" applyAlignment="1">
      <alignment horizontal="left"/>
    </xf>
    <xf numFmtId="49" fontId="26" fillId="28" borderId="80" xfId="0" applyNumberFormat="1" applyFont="1" applyFill="1" applyBorder="1" applyAlignment="1">
      <alignment horizontal="left"/>
    </xf>
    <xf numFmtId="0" fontId="18" fillId="28" borderId="81" xfId="0" applyFont="1" applyFill="1" applyBorder="1" applyAlignment="1">
      <alignment horizontal="left"/>
    </xf>
    <xf numFmtId="164" fontId="3" fillId="28" borderId="81" xfId="0" applyNumberFormat="1" applyFont="1" applyFill="1" applyBorder="1" applyAlignment="1">
      <alignment horizontal="left"/>
    </xf>
    <xf numFmtId="164" fontId="18" fillId="28" borderId="81" xfId="0" applyNumberFormat="1" applyFont="1" applyFill="1" applyBorder="1" applyAlignment="1">
      <alignment horizontal="left"/>
    </xf>
    <xf numFmtId="168" fontId="3" fillId="28" borderId="81" xfId="0" applyNumberFormat="1" applyFont="1" applyFill="1" applyBorder="1" applyAlignment="1">
      <alignment horizontal="left"/>
    </xf>
    <xf numFmtId="167" fontId="3" fillId="28" borderId="81" xfId="0" applyNumberFormat="1" applyFont="1" applyFill="1" applyBorder="1" applyAlignment="1">
      <alignment horizontal="left"/>
    </xf>
    <xf numFmtId="0" fontId="3" fillId="28" borderId="81" xfId="0" applyFont="1" applyFill="1" applyBorder="1" applyAlignment="1">
      <alignment horizontal="left"/>
    </xf>
    <xf numFmtId="0" fontId="18" fillId="28" borderId="82" xfId="0" applyFont="1" applyFill="1" applyBorder="1" applyAlignment="1">
      <alignment horizontal="left"/>
    </xf>
    <xf numFmtId="49" fontId="26" fillId="28" borderId="83" xfId="0" applyNumberFormat="1" applyFont="1" applyFill="1" applyBorder="1" applyAlignment="1">
      <alignment horizontal="left"/>
    </xf>
    <xf numFmtId="0" fontId="3" fillId="10" borderId="66" xfId="0" applyFont="1" applyFill="1" applyBorder="1" applyAlignment="1">
      <alignment horizontal="left"/>
    </xf>
    <xf numFmtId="49" fontId="3" fillId="10" borderId="66" xfId="0" applyNumberFormat="1" applyFont="1" applyFill="1" applyBorder="1" applyAlignment="1">
      <alignment horizontal="left"/>
    </xf>
    <xf numFmtId="164" fontId="3" fillId="10" borderId="66" xfId="0" applyNumberFormat="1" applyFont="1" applyFill="1" applyBorder="1" applyAlignment="1">
      <alignment horizontal="left"/>
    </xf>
    <xf numFmtId="168" fontId="3" fillId="10" borderId="66" xfId="0" applyNumberFormat="1" applyFont="1" applyFill="1" applyBorder="1" applyAlignment="1">
      <alignment horizontal="left"/>
    </xf>
    <xf numFmtId="167" fontId="3" fillId="10" borderId="66" xfId="0" applyNumberFormat="1" applyFont="1" applyFill="1" applyBorder="1" applyAlignment="1">
      <alignment horizontal="left"/>
    </xf>
    <xf numFmtId="164" fontId="3" fillId="28" borderId="82" xfId="0" applyNumberFormat="1" applyFont="1" applyFill="1" applyBorder="1" applyAlignment="1">
      <alignment horizontal="left"/>
    </xf>
    <xf numFmtId="49" fontId="3" fillId="26" borderId="53" xfId="0" applyNumberFormat="1" applyFont="1" applyFill="1" applyBorder="1" applyAlignment="1"/>
    <xf numFmtId="49" fontId="26" fillId="12" borderId="53" xfId="0" applyNumberFormat="1" applyFont="1" applyFill="1" applyBorder="1" applyAlignment="1">
      <alignment horizontal="left"/>
    </xf>
    <xf numFmtId="0" fontId="3" fillId="29" borderId="53" xfId="0" applyFont="1" applyFill="1" applyBorder="1" applyAlignment="1">
      <alignment horizontal="left"/>
    </xf>
    <xf numFmtId="0" fontId="3" fillId="29" borderId="66" xfId="0" applyFont="1" applyFill="1" applyBorder="1" applyAlignment="1">
      <alignment horizontal="left"/>
    </xf>
    <xf numFmtId="0" fontId="3" fillId="29" borderId="77" xfId="0" applyFont="1" applyFill="1" applyBorder="1" applyAlignment="1">
      <alignment horizontal="left"/>
    </xf>
    <xf numFmtId="0" fontId="18" fillId="29" borderId="77" xfId="0" applyFont="1" applyFill="1" applyBorder="1" applyAlignment="1">
      <alignment horizontal="center"/>
    </xf>
    <xf numFmtId="0" fontId="18" fillId="29" borderId="53" xfId="0" applyFont="1" applyFill="1" applyBorder="1" applyAlignment="1">
      <alignment horizontal="center"/>
    </xf>
    <xf numFmtId="164" fontId="8" fillId="6" borderId="14" xfId="0" applyNumberFormat="1" applyFont="1" applyFill="1" applyBorder="1" applyAlignment="1">
      <alignment horizontal="center" vertical="center"/>
    </xf>
    <xf numFmtId="164" fontId="8" fillId="6" borderId="15" xfId="0" applyNumberFormat="1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5" xfId="0" applyFont="1" applyFill="1" applyBorder="1" applyAlignment="1">
      <alignment horizontal="right" vertical="center"/>
    </xf>
    <xf numFmtId="49" fontId="12" fillId="8" borderId="14" xfId="0" applyNumberFormat="1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5" xfId="0" applyFont="1" applyFill="1" applyBorder="1" applyAlignment="1">
      <alignment horizontal="right" vertical="center"/>
    </xf>
    <xf numFmtId="164" fontId="8" fillId="8" borderId="14" xfId="0" applyNumberFormat="1" applyFont="1" applyFill="1" applyBorder="1" applyAlignment="1">
      <alignment vertical="center"/>
    </xf>
    <xf numFmtId="164" fontId="8" fillId="8" borderId="15" xfId="0" applyNumberFormat="1" applyFont="1" applyFill="1" applyBorder="1" applyAlignment="1">
      <alignment vertical="center"/>
    </xf>
    <xf numFmtId="49" fontId="3" fillId="5" borderId="14" xfId="0" applyNumberFormat="1" applyFont="1" applyFill="1" applyBorder="1" applyAlignment="1">
      <alignment horizontal="center" vertical="center" wrapText="1"/>
    </xf>
    <xf numFmtId="164" fontId="3" fillId="5" borderId="15" xfId="0" applyNumberFormat="1" applyFont="1" applyFill="1" applyBorder="1" applyAlignment="1">
      <alignment horizontal="center" vertical="center" wrapText="1"/>
    </xf>
    <xf numFmtId="0" fontId="3" fillId="2" borderId="44" xfId="0" applyNumberFormat="1" applyFont="1" applyFill="1" applyBorder="1" applyAlignment="1" applyProtection="1">
      <alignment wrapText="1"/>
    </xf>
    <xf numFmtId="0" fontId="0" fillId="2" borderId="36" xfId="0" applyNumberFormat="1" applyFont="1" applyFill="1" applyBorder="1" applyAlignment="1" applyProtection="1">
      <alignment wrapText="1"/>
    </xf>
    <xf numFmtId="0" fontId="0" fillId="2" borderId="37" xfId="0" applyNumberFormat="1" applyFont="1" applyFill="1" applyBorder="1" applyAlignment="1" applyProtection="1">
      <alignment wrapText="1"/>
    </xf>
    <xf numFmtId="165" fontId="3" fillId="3" borderId="34" xfId="0" applyNumberFormat="1" applyFont="1" applyFill="1" applyBorder="1" applyAlignment="1">
      <alignment vertical="center"/>
    </xf>
    <xf numFmtId="164" fontId="3" fillId="3" borderId="34" xfId="0" applyNumberFormat="1" applyFont="1" applyFill="1" applyBorder="1" applyAlignment="1">
      <alignment vertical="center"/>
    </xf>
    <xf numFmtId="49" fontId="3" fillId="2" borderId="44" xfId="0" applyNumberFormat="1" applyFont="1" applyFill="1" applyBorder="1" applyAlignment="1" applyProtection="1">
      <alignment wrapText="1"/>
    </xf>
    <xf numFmtId="49" fontId="12" fillId="4" borderId="14" xfId="0" applyNumberFormat="1" applyFont="1" applyFill="1" applyBorder="1" applyAlignment="1">
      <alignment horizontal="right" vertical="center"/>
    </xf>
    <xf numFmtId="49" fontId="12" fillId="4" borderId="9" xfId="0" applyNumberFormat="1" applyFont="1" applyFill="1" applyBorder="1" applyAlignment="1">
      <alignment horizontal="right" vertical="center"/>
    </xf>
    <xf numFmtId="49" fontId="12" fillId="4" borderId="15" xfId="0" applyNumberFormat="1" applyFont="1" applyFill="1" applyBorder="1" applyAlignment="1">
      <alignment horizontal="right" vertical="center"/>
    </xf>
    <xf numFmtId="49" fontId="15" fillId="2" borderId="5" xfId="0" applyNumberFormat="1" applyFont="1" applyFill="1" applyBorder="1" applyAlignment="1">
      <alignment horizontal="center"/>
    </xf>
    <xf numFmtId="0" fontId="0" fillId="2" borderId="45" xfId="0" applyFont="1" applyFill="1" applyBorder="1" applyAlignment="1"/>
    <xf numFmtId="0" fontId="0" fillId="2" borderId="46" xfId="0" applyFont="1" applyFill="1" applyBorder="1" applyAlignment="1"/>
    <xf numFmtId="0" fontId="0" fillId="2" borderId="47" xfId="0" applyFont="1" applyFill="1" applyBorder="1" applyAlignment="1"/>
    <xf numFmtId="0" fontId="0" fillId="2" borderId="48" xfId="0" applyFont="1" applyFill="1" applyBorder="1" applyAlignment="1"/>
    <xf numFmtId="0" fontId="0" fillId="2" borderId="1" xfId="0" applyFont="1" applyFill="1" applyBorder="1" applyAlignment="1"/>
    <xf numFmtId="0" fontId="0" fillId="2" borderId="49" xfId="0" applyFont="1" applyFill="1" applyBorder="1" applyAlignment="1"/>
    <xf numFmtId="49" fontId="9" fillId="2" borderId="50" xfId="0" applyNumberFormat="1" applyFont="1" applyFill="1" applyBorder="1" applyAlignment="1">
      <alignment horizontal="center"/>
    </xf>
    <xf numFmtId="0" fontId="9" fillId="2" borderId="51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49" fontId="3" fillId="2" borderId="50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49" fontId="12" fillId="9" borderId="14" xfId="0" applyNumberFormat="1" applyFont="1" applyFill="1" applyBorder="1" applyAlignment="1">
      <alignment horizontal="right" vertical="center"/>
    </xf>
    <xf numFmtId="0" fontId="12" fillId="9" borderId="9" xfId="0" applyFont="1" applyFill="1" applyBorder="1" applyAlignment="1">
      <alignment horizontal="right" vertical="center"/>
    </xf>
    <xf numFmtId="0" fontId="12" fillId="9" borderId="15" xfId="0" applyFont="1" applyFill="1" applyBorder="1" applyAlignment="1">
      <alignment horizontal="right" vertical="center"/>
    </xf>
    <xf numFmtId="164" fontId="32" fillId="20" borderId="14" xfId="0" applyNumberFormat="1" applyFont="1" applyFill="1" applyBorder="1" applyAlignment="1">
      <alignment horizontal="center" vertical="center"/>
    </xf>
    <xf numFmtId="164" fontId="32" fillId="20" borderId="15" xfId="0" applyNumberFormat="1" applyFont="1" applyFill="1" applyBorder="1" applyAlignment="1">
      <alignment horizontal="center" vertical="center"/>
    </xf>
    <xf numFmtId="49" fontId="8" fillId="7" borderId="14" xfId="0" applyNumberFormat="1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7" borderId="15" xfId="0" applyFont="1" applyFill="1" applyBorder="1" applyAlignment="1">
      <alignment horizontal="right" vertical="center"/>
    </xf>
    <xf numFmtId="49" fontId="13" fillId="7" borderId="14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164" fontId="32" fillId="20" borderId="14" xfId="0" applyNumberFormat="1" applyFont="1" applyFill="1" applyBorder="1" applyAlignment="1">
      <alignment vertical="center"/>
    </xf>
    <xf numFmtId="164" fontId="32" fillId="20" borderId="15" xfId="0" applyNumberFormat="1" applyFont="1" applyFill="1" applyBorder="1" applyAlignment="1">
      <alignment vertical="center"/>
    </xf>
    <xf numFmtId="49" fontId="4" fillId="5" borderId="14" xfId="0" applyNumberFormat="1" applyFont="1" applyFill="1" applyBorder="1" applyAlignment="1">
      <alignment horizontal="center" vertical="center" wrapText="1"/>
    </xf>
    <xf numFmtId="164" fontId="4" fillId="5" borderId="15" xfId="0" applyNumberFormat="1" applyFont="1" applyFill="1" applyBorder="1" applyAlignment="1">
      <alignment horizontal="center" vertical="center" wrapText="1"/>
    </xf>
    <xf numFmtId="14" fontId="3" fillId="2" borderId="34" xfId="0" applyNumberFormat="1" applyFont="1" applyFill="1" applyBorder="1" applyAlignment="1">
      <alignment wrapText="1"/>
    </xf>
    <xf numFmtId="14" fontId="3" fillId="2" borderId="44" xfId="0" applyNumberFormat="1" applyFont="1" applyFill="1" applyBorder="1" applyAlignment="1">
      <alignment horizontal="left" vertical="center" wrapText="1"/>
    </xf>
    <xf numFmtId="14" fontId="3" fillId="2" borderId="36" xfId="0" applyNumberFormat="1" applyFont="1" applyFill="1" applyBorder="1" applyAlignment="1">
      <alignment horizontal="left" vertical="center" wrapText="1"/>
    </xf>
    <xf numFmtId="14" fontId="3" fillId="2" borderId="37" xfId="0" applyNumberFormat="1" applyFont="1" applyFill="1" applyBorder="1" applyAlignment="1">
      <alignment horizontal="left" vertical="center" wrapText="1"/>
    </xf>
    <xf numFmtId="14" fontId="4" fillId="2" borderId="44" xfId="0" applyNumberFormat="1" applyFont="1" applyFill="1" applyBorder="1" applyAlignment="1">
      <alignment horizontal="left" vertical="center" wrapText="1"/>
    </xf>
    <xf numFmtId="14" fontId="4" fillId="2" borderId="36" xfId="0" applyNumberFormat="1" applyFont="1" applyFill="1" applyBorder="1" applyAlignment="1">
      <alignment horizontal="left" vertical="center" wrapText="1"/>
    </xf>
    <xf numFmtId="14" fontId="4" fillId="2" borderId="37" xfId="0" applyNumberFormat="1" applyFont="1" applyFill="1" applyBorder="1" applyAlignment="1">
      <alignment horizontal="left" vertical="center" wrapText="1"/>
    </xf>
    <xf numFmtId="49" fontId="8" fillId="4" borderId="14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2" borderId="34" xfId="0" applyNumberFormat="1" applyFont="1" applyFill="1" applyBorder="1" applyAlignment="1" applyProtection="1">
      <alignment wrapText="1"/>
    </xf>
    <xf numFmtId="0" fontId="0" fillId="2" borderId="35" xfId="0" applyFont="1" applyFill="1" applyBorder="1" applyAlignment="1">
      <alignment horizontal="right" vertical="center"/>
    </xf>
    <xf numFmtId="0" fontId="0" fillId="2" borderId="36" xfId="0" applyFont="1" applyFill="1" applyBorder="1" applyAlignment="1">
      <alignment horizontal="right" vertical="center"/>
    </xf>
    <xf numFmtId="0" fontId="0" fillId="2" borderId="37" xfId="0" applyFont="1" applyFill="1" applyBorder="1" applyAlignment="1">
      <alignment horizontal="right" vertical="center"/>
    </xf>
    <xf numFmtId="49" fontId="4" fillId="2" borderId="34" xfId="0" applyNumberFormat="1" applyFont="1" applyFill="1" applyBorder="1" applyAlignment="1">
      <alignment wrapText="1"/>
    </xf>
    <xf numFmtId="14" fontId="4" fillId="2" borderId="34" xfId="0" applyNumberFormat="1" applyFont="1" applyFill="1" applyBorder="1" applyAlignment="1">
      <alignment wrapText="1"/>
    </xf>
    <xf numFmtId="164" fontId="32" fillId="16" borderId="34" xfId="0" applyNumberFormat="1" applyFont="1" applyFill="1" applyBorder="1" applyAlignment="1">
      <alignment vertical="center"/>
    </xf>
    <xf numFmtId="49" fontId="13" fillId="7" borderId="32" xfId="0" applyNumberFormat="1" applyFont="1" applyFill="1" applyBorder="1" applyAlignment="1">
      <alignment horizontal="right" vertical="center"/>
    </xf>
    <xf numFmtId="0" fontId="0" fillId="2" borderId="41" xfId="0" applyFont="1" applyFill="1" applyBorder="1" applyAlignment="1">
      <alignment horizontal="right" vertical="center"/>
    </xf>
    <xf numFmtId="0" fontId="0" fillId="2" borderId="42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2" borderId="43" xfId="0" applyFont="1" applyFill="1" applyBorder="1" applyAlignment="1">
      <alignment horizontal="right" vertical="center"/>
    </xf>
    <xf numFmtId="164" fontId="12" fillId="7" borderId="14" xfId="0" applyNumberFormat="1" applyFont="1" applyFill="1" applyBorder="1" applyAlignment="1">
      <alignment vertical="center"/>
    </xf>
    <xf numFmtId="164" fontId="12" fillId="7" borderId="15" xfId="0" applyNumberFormat="1" applyFont="1" applyFill="1" applyBorder="1" applyAlignment="1">
      <alignment vertical="center"/>
    </xf>
    <xf numFmtId="164" fontId="4" fillId="3" borderId="34" xfId="0" applyNumberFormat="1" applyFont="1" applyFill="1" applyBorder="1" applyAlignment="1">
      <alignment vertical="center"/>
    </xf>
    <xf numFmtId="49" fontId="12" fillId="4" borderId="3" xfId="0" applyNumberFormat="1" applyFont="1" applyFill="1" applyBorder="1" applyAlignment="1">
      <alignment horizontal="right" vertical="center"/>
    </xf>
    <xf numFmtId="0" fontId="0" fillId="2" borderId="38" xfId="0" applyFont="1" applyFill="1" applyBorder="1" applyAlignment="1">
      <alignment vertical="center"/>
    </xf>
    <xf numFmtId="0" fontId="0" fillId="2" borderId="39" xfId="0" applyFont="1" applyFill="1" applyBorder="1" applyAlignment="1">
      <alignment vertical="center"/>
    </xf>
    <xf numFmtId="0" fontId="0" fillId="2" borderId="40" xfId="0" applyFont="1" applyFill="1" applyBorder="1" applyAlignment="1">
      <alignment vertical="center"/>
    </xf>
    <xf numFmtId="0" fontId="12" fillId="4" borderId="9" xfId="0" applyFont="1" applyFill="1" applyBorder="1" applyAlignment="1">
      <alignment horizontal="right" vertical="center"/>
    </xf>
    <xf numFmtId="0" fontId="12" fillId="4" borderId="15" xfId="0" applyFont="1" applyFill="1" applyBorder="1" applyAlignment="1">
      <alignment horizontal="right" vertical="center"/>
    </xf>
    <xf numFmtId="49" fontId="9" fillId="5" borderId="14" xfId="0" applyNumberFormat="1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49" fontId="8" fillId="4" borderId="14" xfId="0" applyNumberFormat="1" applyFont="1" applyFill="1" applyBorder="1" applyAlignment="1">
      <alignment horizontal="right" vertical="center"/>
    </xf>
    <xf numFmtId="0" fontId="8" fillId="4" borderId="9" xfId="0" applyFont="1" applyFill="1" applyBorder="1" applyAlignment="1">
      <alignment horizontal="right" vertical="center"/>
    </xf>
    <xf numFmtId="0" fontId="8" fillId="4" borderId="15" xfId="0" applyFont="1" applyFill="1" applyBorder="1" applyAlignment="1">
      <alignment horizontal="right" vertical="center"/>
    </xf>
    <xf numFmtId="0" fontId="11" fillId="5" borderId="9" xfId="0" applyFont="1" applyFill="1" applyBorder="1" applyAlignment="1">
      <alignment horizontal="left" vertical="center"/>
    </xf>
    <xf numFmtId="0" fontId="11" fillId="5" borderId="15" xfId="0" applyFont="1" applyFill="1" applyBorder="1" applyAlignment="1">
      <alignment horizontal="left" vertical="center"/>
    </xf>
    <xf numFmtId="0" fontId="10" fillId="4" borderId="14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49" fontId="8" fillId="4" borderId="9" xfId="0" applyNumberFormat="1" applyFont="1" applyFill="1" applyBorder="1" applyAlignment="1">
      <alignment horizontal="right" vertical="center"/>
    </xf>
    <xf numFmtId="49" fontId="3" fillId="2" borderId="6" xfId="0" applyNumberFormat="1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right" vertical="center"/>
    </xf>
    <xf numFmtId="49" fontId="4" fillId="2" borderId="8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4" fontId="4" fillId="2" borderId="9" xfId="0" applyNumberFormat="1" applyFont="1" applyFill="1" applyBorder="1" applyAlignment="1">
      <alignment horizontal="left"/>
    </xf>
    <xf numFmtId="0" fontId="4" fillId="2" borderId="9" xfId="0" applyNumberFormat="1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49" fontId="3" fillId="3" borderId="11" xfId="0" applyNumberFormat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49" fontId="7" fillId="4" borderId="14" xfId="0" applyNumberFormat="1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49" fontId="8" fillId="4" borderId="27" xfId="0" applyNumberFormat="1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/>
    </xf>
    <xf numFmtId="0" fontId="8" fillId="4" borderId="29" xfId="0" applyFont="1" applyFill="1" applyBorder="1" applyAlignment="1">
      <alignment horizontal="left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/>
    </xf>
    <xf numFmtId="0" fontId="4" fillId="2" borderId="34" xfId="0" applyFont="1" applyFill="1" applyBorder="1" applyAlignment="1">
      <alignment wrapText="1"/>
    </xf>
    <xf numFmtId="49" fontId="3" fillId="2" borderId="16" xfId="0" applyNumberFormat="1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0" xfId="0" applyFont="1" applyFill="1" applyBorder="1" applyAlignment="1" applyProtection="1">
      <alignment horizontal="left" vertical="center"/>
    </xf>
    <xf numFmtId="0" fontId="3" fillId="2" borderId="21" xfId="0" applyFont="1" applyFill="1" applyBorder="1" applyAlignment="1" applyProtection="1">
      <alignment horizontal="left" vertical="center"/>
    </xf>
    <xf numFmtId="0" fontId="3" fillId="2" borderId="22" xfId="0" applyFont="1" applyFill="1" applyBorder="1" applyAlignment="1" applyProtection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0" fontId="0" fillId="2" borderId="25" xfId="0" applyFont="1" applyFill="1" applyBorder="1" applyAlignment="1">
      <alignment vertical="center"/>
    </xf>
    <xf numFmtId="49" fontId="3" fillId="2" borderId="25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0" fillId="4" borderId="14" xfId="0" applyFont="1" applyFill="1" applyBorder="1" applyAlignment="1"/>
    <xf numFmtId="0" fontId="0" fillId="4" borderId="9" xfId="0" applyFont="1" applyFill="1" applyBorder="1" applyAlignment="1"/>
    <xf numFmtId="0" fontId="0" fillId="4" borderId="15" xfId="0" applyFont="1" applyFill="1" applyBorder="1" applyAlignment="1"/>
    <xf numFmtId="49" fontId="3" fillId="3" borderId="14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49" fontId="12" fillId="8" borderId="9" xfId="0" applyNumberFormat="1" applyFont="1" applyFill="1" applyBorder="1" applyAlignment="1">
      <alignment horizontal="right" vertical="center"/>
    </xf>
    <xf numFmtId="49" fontId="12" fillId="8" borderId="15" xfId="0" applyNumberFormat="1" applyFont="1" applyFill="1" applyBorder="1" applyAlignment="1">
      <alignment horizontal="right" vertical="center"/>
    </xf>
    <xf numFmtId="165" fontId="37" fillId="20" borderId="14" xfId="0" applyNumberFormat="1" applyFont="1" applyFill="1" applyBorder="1" applyAlignment="1">
      <alignment horizontal="right" vertical="center"/>
    </xf>
    <xf numFmtId="165" fontId="37" fillId="20" borderId="9" xfId="0" applyNumberFormat="1" applyFont="1" applyFill="1" applyBorder="1" applyAlignment="1">
      <alignment horizontal="right" vertical="center"/>
    </xf>
    <xf numFmtId="165" fontId="37" fillId="20" borderId="15" xfId="0" applyNumberFormat="1" applyFont="1" applyFill="1" applyBorder="1" applyAlignment="1">
      <alignment horizontal="right" vertical="center"/>
    </xf>
    <xf numFmtId="0" fontId="11" fillId="2" borderId="35" xfId="0" applyFont="1" applyFill="1" applyBorder="1" applyAlignment="1">
      <alignment horizontal="left" vertical="center"/>
    </xf>
    <xf numFmtId="0" fontId="11" fillId="2" borderId="36" xfId="0" applyFont="1" applyFill="1" applyBorder="1" applyAlignment="1">
      <alignment horizontal="left" vertical="center"/>
    </xf>
    <xf numFmtId="0" fontId="11" fillId="2" borderId="37" xfId="0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 vertical="center"/>
    </xf>
    <xf numFmtId="49" fontId="17" fillId="13" borderId="55" xfId="0" applyNumberFormat="1" applyFont="1" applyFill="1" applyBorder="1" applyAlignment="1">
      <alignment horizontal="right"/>
    </xf>
    <xf numFmtId="49" fontId="17" fillId="13" borderId="28" xfId="0" applyNumberFormat="1" applyFont="1" applyFill="1" applyBorder="1" applyAlignment="1">
      <alignment horizontal="right"/>
    </xf>
    <xf numFmtId="49" fontId="17" fillId="13" borderId="56" xfId="0" applyNumberFormat="1" applyFont="1" applyFill="1" applyBorder="1" applyAlignment="1">
      <alignment horizontal="right"/>
    </xf>
    <xf numFmtId="0" fontId="17" fillId="24" borderId="55" xfId="0" applyFont="1" applyFill="1" applyBorder="1" applyAlignment="1">
      <alignment horizontal="center"/>
    </xf>
    <xf numFmtId="0" fontId="17" fillId="24" borderId="28" xfId="0" applyFont="1" applyFill="1" applyBorder="1" applyAlignment="1">
      <alignment horizontal="center"/>
    </xf>
    <xf numFmtId="0" fontId="17" fillId="24" borderId="56" xfId="0" applyFont="1" applyFill="1" applyBorder="1" applyAlignment="1">
      <alignment horizontal="center"/>
    </xf>
    <xf numFmtId="49" fontId="31" fillId="16" borderId="55" xfId="0" applyNumberFormat="1" applyFont="1" applyFill="1" applyBorder="1" applyAlignment="1">
      <alignment horizontal="right"/>
    </xf>
    <xf numFmtId="49" fontId="31" fillId="16" borderId="28" xfId="0" applyNumberFormat="1" applyFont="1" applyFill="1" applyBorder="1" applyAlignment="1">
      <alignment horizontal="right"/>
    </xf>
    <xf numFmtId="49" fontId="31" fillId="16" borderId="56" xfId="0" applyNumberFormat="1" applyFont="1" applyFill="1" applyBorder="1" applyAlignment="1">
      <alignment horizontal="right"/>
    </xf>
    <xf numFmtId="49" fontId="17" fillId="9" borderId="53" xfId="0" applyNumberFormat="1" applyFont="1" applyFill="1" applyBorder="1" applyAlignment="1">
      <alignment horizontal="left"/>
    </xf>
    <xf numFmtId="0" fontId="17" fillId="9" borderId="53" xfId="0" applyFont="1" applyFill="1" applyBorder="1" applyAlignment="1">
      <alignment horizontal="left"/>
    </xf>
    <xf numFmtId="0" fontId="20" fillId="13" borderId="53" xfId="0" applyFont="1" applyFill="1" applyBorder="1" applyAlignment="1">
      <alignment horizontal="left"/>
    </xf>
    <xf numFmtId="0" fontId="0" fillId="10" borderId="53" xfId="0" applyFont="1" applyFill="1" applyBorder="1" applyAlignment="1"/>
    <xf numFmtId="14" fontId="20" fillId="9" borderId="55" xfId="0" applyNumberFormat="1" applyFont="1" applyFill="1" applyBorder="1" applyAlignment="1">
      <alignment horizontal="center"/>
    </xf>
    <xf numFmtId="14" fontId="20" fillId="9" borderId="28" xfId="0" applyNumberFormat="1" applyFont="1" applyFill="1" applyBorder="1" applyAlignment="1">
      <alignment horizontal="center"/>
    </xf>
    <xf numFmtId="14" fontId="20" fillId="9" borderId="56" xfId="0" applyNumberFormat="1" applyFont="1" applyFill="1" applyBorder="1" applyAlignment="1">
      <alignment horizontal="center"/>
    </xf>
    <xf numFmtId="0" fontId="31" fillId="16" borderId="55" xfId="0" applyNumberFormat="1" applyFont="1" applyFill="1" applyBorder="1" applyAlignment="1">
      <alignment horizontal="right"/>
    </xf>
    <xf numFmtId="0" fontId="31" fillId="16" borderId="28" xfId="0" applyNumberFormat="1" applyFont="1" applyFill="1" applyBorder="1" applyAlignment="1">
      <alignment horizontal="right"/>
    </xf>
    <xf numFmtId="49" fontId="17" fillId="24" borderId="55" xfId="0" applyNumberFormat="1" applyFont="1" applyFill="1" applyBorder="1" applyAlignment="1">
      <alignment horizontal="center"/>
    </xf>
    <xf numFmtId="49" fontId="17" fillId="24" borderId="28" xfId="0" applyNumberFormat="1" applyFont="1" applyFill="1" applyBorder="1" applyAlignment="1">
      <alignment horizontal="center"/>
    </xf>
    <xf numFmtId="49" fontId="17" fillId="24" borderId="56" xfId="0" applyNumberFormat="1" applyFont="1" applyFill="1" applyBorder="1" applyAlignment="1">
      <alignment horizontal="center"/>
    </xf>
    <xf numFmtId="0" fontId="18" fillId="10" borderId="55" xfId="0" applyFont="1" applyFill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56" xfId="0" applyFont="1" applyBorder="1" applyAlignment="1">
      <alignment horizontal="left"/>
    </xf>
    <xf numFmtId="14" fontId="31" fillId="16" borderId="28" xfId="0" applyNumberFormat="1" applyFont="1" applyFill="1" applyBorder="1" applyAlignment="1">
      <alignment horizontal="right"/>
    </xf>
    <xf numFmtId="14" fontId="31" fillId="16" borderId="63" xfId="0" applyNumberFormat="1" applyFont="1" applyFill="1" applyBorder="1" applyAlignment="1">
      <alignment horizontal="right"/>
    </xf>
    <xf numFmtId="14" fontId="32" fillId="16" borderId="55" xfId="0" applyNumberFormat="1" applyFont="1" applyFill="1" applyBorder="1" applyAlignment="1">
      <alignment horizontal="right"/>
    </xf>
    <xf numFmtId="14" fontId="32" fillId="16" borderId="28" xfId="0" applyNumberFormat="1" applyFont="1" applyFill="1" applyBorder="1" applyAlignment="1">
      <alignment horizontal="right"/>
    </xf>
    <xf numFmtId="0" fontId="32" fillId="20" borderId="55" xfId="0" applyNumberFormat="1" applyFont="1" applyFill="1" applyBorder="1" applyAlignment="1">
      <alignment horizontal="center"/>
    </xf>
    <xf numFmtId="0" fontId="32" fillId="20" borderId="28" xfId="0" applyNumberFormat="1" applyFont="1" applyFill="1" applyBorder="1" applyAlignment="1">
      <alignment horizontal="center"/>
    </xf>
    <xf numFmtId="0" fontId="31" fillId="16" borderId="56" xfId="0" applyNumberFormat="1" applyFont="1" applyFill="1" applyBorder="1" applyAlignment="1">
      <alignment horizontal="right"/>
    </xf>
    <xf numFmtId="0" fontId="32" fillId="15" borderId="55" xfId="0" applyNumberFormat="1" applyFont="1" applyFill="1" applyBorder="1" applyAlignment="1">
      <alignment horizontal="center"/>
    </xf>
    <xf numFmtId="0" fontId="32" fillId="15" borderId="28" xfId="0" applyNumberFormat="1" applyFont="1" applyFill="1" applyBorder="1" applyAlignment="1">
      <alignment horizontal="center"/>
    </xf>
    <xf numFmtId="0" fontId="32" fillId="15" borderId="56" xfId="0" applyNumberFormat="1" applyFont="1" applyFill="1" applyBorder="1" applyAlignment="1">
      <alignment horizontal="center"/>
    </xf>
    <xf numFmtId="164" fontId="30" fillId="15" borderId="55" xfId="0" applyNumberFormat="1" applyFont="1" applyFill="1" applyBorder="1" applyAlignment="1">
      <alignment horizontal="center"/>
    </xf>
    <xf numFmtId="164" fontId="30" fillId="15" borderId="28" xfId="0" applyNumberFormat="1" applyFont="1" applyFill="1" applyBorder="1" applyAlignment="1">
      <alignment horizontal="center"/>
    </xf>
    <xf numFmtId="164" fontId="30" fillId="15" borderId="56" xfId="0" applyNumberFormat="1" applyFont="1" applyFill="1" applyBorder="1" applyAlignment="1">
      <alignment horizontal="center"/>
    </xf>
    <xf numFmtId="0" fontId="17" fillId="6" borderId="55" xfId="0" applyNumberFormat="1" applyFont="1" applyFill="1" applyBorder="1" applyAlignment="1">
      <alignment horizontal="right"/>
    </xf>
    <xf numFmtId="0" fontId="17" fillId="6" borderId="28" xfId="0" applyNumberFormat="1" applyFont="1" applyFill="1" applyBorder="1" applyAlignment="1">
      <alignment horizontal="right"/>
    </xf>
    <xf numFmtId="0" fontId="17" fillId="6" borderId="56" xfId="0" applyNumberFormat="1" applyFont="1" applyFill="1" applyBorder="1" applyAlignment="1">
      <alignment horizontal="right"/>
    </xf>
    <xf numFmtId="49" fontId="36" fillId="23" borderId="55" xfId="0" applyNumberFormat="1" applyFont="1" applyFill="1" applyBorder="1" applyAlignment="1">
      <alignment horizontal="center"/>
    </xf>
    <xf numFmtId="49" fontId="36" fillId="23" borderId="28" xfId="0" applyNumberFormat="1" applyFont="1" applyFill="1" applyBorder="1" applyAlignment="1">
      <alignment horizontal="center"/>
    </xf>
    <xf numFmtId="49" fontId="36" fillId="23" borderId="56" xfId="0" applyNumberFormat="1" applyFont="1" applyFill="1" applyBorder="1" applyAlignment="1">
      <alignment horizontal="center"/>
    </xf>
    <xf numFmtId="49" fontId="17" fillId="20" borderId="60" xfId="0" applyNumberFormat="1" applyFont="1" applyFill="1" applyBorder="1" applyAlignment="1">
      <alignment horizontal="right"/>
    </xf>
    <xf numFmtId="49" fontId="17" fillId="20" borderId="61" xfId="0" applyNumberFormat="1" applyFont="1" applyFill="1" applyBorder="1" applyAlignment="1">
      <alignment horizontal="right"/>
    </xf>
    <xf numFmtId="49" fontId="17" fillId="20" borderId="62" xfId="0" applyNumberFormat="1" applyFont="1" applyFill="1" applyBorder="1" applyAlignment="1">
      <alignment horizontal="right"/>
    </xf>
    <xf numFmtId="0" fontId="38" fillId="20" borderId="69" xfId="0" applyFont="1" applyFill="1" applyBorder="1" applyAlignment="1">
      <alignment horizontal="center"/>
    </xf>
    <xf numFmtId="0" fontId="38" fillId="20" borderId="70" xfId="0" applyFont="1" applyFill="1" applyBorder="1" applyAlignment="1">
      <alignment horizontal="center"/>
    </xf>
    <xf numFmtId="0" fontId="38" fillId="20" borderId="71" xfId="0" applyFont="1" applyFill="1" applyBorder="1" applyAlignment="1">
      <alignment horizontal="center"/>
    </xf>
    <xf numFmtId="49" fontId="17" fillId="24" borderId="55" xfId="0" applyNumberFormat="1" applyFont="1" applyFill="1" applyBorder="1" applyAlignment="1">
      <alignment horizontal="center" vertical="center"/>
    </xf>
    <xf numFmtId="49" fontId="17" fillId="24" borderId="28" xfId="0" applyNumberFormat="1" applyFont="1" applyFill="1" applyBorder="1" applyAlignment="1">
      <alignment horizontal="center" vertical="center"/>
    </xf>
    <xf numFmtId="49" fontId="17" fillId="24" borderId="56" xfId="0" applyNumberFormat="1" applyFont="1" applyFill="1" applyBorder="1" applyAlignment="1">
      <alignment horizontal="center" vertical="center"/>
    </xf>
    <xf numFmtId="49" fontId="22" fillId="24" borderId="55" xfId="0" applyNumberFormat="1" applyFont="1" applyFill="1" applyBorder="1" applyAlignment="1">
      <alignment horizontal="center" vertical="center"/>
    </xf>
    <xf numFmtId="49" fontId="22" fillId="24" borderId="28" xfId="0" applyNumberFormat="1" applyFont="1" applyFill="1" applyBorder="1" applyAlignment="1">
      <alignment horizontal="center" vertical="center"/>
    </xf>
    <xf numFmtId="49" fontId="22" fillId="24" borderId="56" xfId="0" applyNumberFormat="1" applyFont="1" applyFill="1" applyBorder="1" applyAlignment="1">
      <alignment horizontal="center" vertical="center"/>
    </xf>
    <xf numFmtId="49" fontId="30" fillId="24" borderId="55" xfId="0" applyNumberFormat="1" applyFont="1" applyFill="1" applyBorder="1" applyAlignment="1">
      <alignment horizontal="center"/>
    </xf>
    <xf numFmtId="49" fontId="30" fillId="24" borderId="28" xfId="0" applyNumberFormat="1" applyFont="1" applyFill="1" applyBorder="1" applyAlignment="1">
      <alignment horizontal="center"/>
    </xf>
    <xf numFmtId="49" fontId="30" fillId="24" borderId="56" xfId="0" applyNumberFormat="1" applyFont="1" applyFill="1" applyBorder="1" applyAlignment="1">
      <alignment horizontal="center"/>
    </xf>
    <xf numFmtId="49" fontId="45" fillId="25" borderId="55" xfId="0" applyNumberFormat="1" applyFont="1" applyFill="1" applyBorder="1" applyAlignment="1">
      <alignment horizontal="left"/>
    </xf>
    <xf numFmtId="49" fontId="45" fillId="25" borderId="28" xfId="0" applyNumberFormat="1" applyFont="1" applyFill="1" applyBorder="1" applyAlignment="1">
      <alignment horizontal="left"/>
    </xf>
    <xf numFmtId="49" fontId="45" fillId="25" borderId="56" xfId="0" applyNumberFormat="1" applyFont="1" applyFill="1" applyBorder="1" applyAlignment="1">
      <alignment horizontal="left"/>
    </xf>
    <xf numFmtId="164" fontId="32" fillId="7" borderId="55" xfId="0" applyNumberFormat="1" applyFont="1" applyFill="1" applyBorder="1" applyAlignment="1">
      <alignment horizontal="center"/>
    </xf>
    <xf numFmtId="164" fontId="32" fillId="7" borderId="28" xfId="0" applyNumberFormat="1" applyFont="1" applyFill="1" applyBorder="1" applyAlignment="1">
      <alignment horizontal="center"/>
    </xf>
    <xf numFmtId="164" fontId="32" fillId="7" borderId="56" xfId="0" applyNumberFormat="1" applyFont="1" applyFill="1" applyBorder="1" applyAlignment="1">
      <alignment horizontal="center"/>
    </xf>
    <xf numFmtId="0" fontId="3" fillId="12" borderId="55" xfId="0" applyFont="1" applyFill="1" applyBorder="1" applyAlignment="1">
      <alignment horizontal="center"/>
    </xf>
    <xf numFmtId="0" fontId="3" fillId="12" borderId="28" xfId="0" applyFont="1" applyFill="1" applyBorder="1" applyAlignment="1">
      <alignment horizontal="center"/>
    </xf>
    <xf numFmtId="0" fontId="3" fillId="12" borderId="56" xfId="0" applyFont="1" applyFill="1" applyBorder="1" applyAlignment="1">
      <alignment horizontal="center"/>
    </xf>
    <xf numFmtId="0" fontId="20" fillId="9" borderId="55" xfId="0" applyFont="1" applyFill="1" applyBorder="1" applyAlignment="1">
      <alignment horizontal="right"/>
    </xf>
    <xf numFmtId="0" fontId="20" fillId="9" borderId="28" xfId="0" applyFont="1" applyFill="1" applyBorder="1" applyAlignment="1">
      <alignment horizontal="right"/>
    </xf>
    <xf numFmtId="0" fontId="20" fillId="9" borderId="56" xfId="0" applyFont="1" applyFill="1" applyBorder="1" applyAlignment="1">
      <alignment horizontal="right"/>
    </xf>
    <xf numFmtId="49" fontId="20" fillId="9" borderId="55" xfId="0" applyNumberFormat="1" applyFont="1" applyFill="1" applyBorder="1" applyAlignment="1">
      <alignment horizontal="right" wrapText="1"/>
    </xf>
    <xf numFmtId="49" fontId="20" fillId="9" borderId="28" xfId="0" applyNumberFormat="1" applyFont="1" applyFill="1" applyBorder="1" applyAlignment="1">
      <alignment horizontal="right" wrapText="1"/>
    </xf>
    <xf numFmtId="49" fontId="20" fillId="9" borderId="56" xfId="0" applyNumberFormat="1" applyFont="1" applyFill="1" applyBorder="1" applyAlignment="1">
      <alignment horizontal="right" wrapText="1"/>
    </xf>
    <xf numFmtId="49" fontId="20" fillId="20" borderId="55" xfId="0" applyNumberFormat="1" applyFont="1" applyFill="1" applyBorder="1" applyAlignment="1">
      <alignment horizontal="right" wrapText="1"/>
    </xf>
    <xf numFmtId="49" fontId="20" fillId="20" borderId="28" xfId="0" applyNumberFormat="1" applyFont="1" applyFill="1" applyBorder="1" applyAlignment="1">
      <alignment horizontal="right" wrapText="1"/>
    </xf>
    <xf numFmtId="49" fontId="20" fillId="20" borderId="56" xfId="0" applyNumberFormat="1" applyFont="1" applyFill="1" applyBorder="1" applyAlignment="1">
      <alignment horizontal="right" wrapText="1"/>
    </xf>
    <xf numFmtId="164" fontId="4" fillId="27" borderId="72" xfId="0" applyNumberFormat="1" applyFont="1" applyFill="1" applyBorder="1" applyAlignment="1">
      <alignment horizontal="center" vertical="center" wrapText="1"/>
    </xf>
    <xf numFmtId="164" fontId="4" fillId="27" borderId="73" xfId="0" applyNumberFormat="1" applyFont="1" applyFill="1" applyBorder="1" applyAlignment="1">
      <alignment horizontal="center" vertical="center" wrapText="1"/>
    </xf>
    <xf numFmtId="164" fontId="4" fillId="27" borderId="74" xfId="0" applyNumberFormat="1" applyFont="1" applyFill="1" applyBorder="1" applyAlignment="1">
      <alignment horizontal="center" vertical="center" wrapText="1"/>
    </xf>
    <xf numFmtId="164" fontId="4" fillId="27" borderId="75" xfId="0" applyNumberFormat="1" applyFont="1" applyFill="1" applyBorder="1" applyAlignment="1">
      <alignment horizontal="center" vertical="center" wrapText="1"/>
    </xf>
    <xf numFmtId="164" fontId="4" fillId="27" borderId="6" xfId="0" applyNumberFormat="1" applyFont="1" applyFill="1" applyBorder="1" applyAlignment="1">
      <alignment horizontal="center" vertical="center" wrapText="1"/>
    </xf>
    <xf numFmtId="164" fontId="4" fillId="27" borderId="76" xfId="0" applyNumberFormat="1" applyFont="1" applyFill="1" applyBorder="1" applyAlignment="1">
      <alignment horizontal="center" vertical="center" wrapText="1"/>
    </xf>
    <xf numFmtId="164" fontId="4" fillId="27" borderId="60" xfId="0" applyNumberFormat="1" applyFont="1" applyFill="1" applyBorder="1" applyAlignment="1">
      <alignment horizontal="center" vertical="center" wrapText="1"/>
    </xf>
    <xf numFmtId="164" fontId="4" fillId="27" borderId="61" xfId="0" applyNumberFormat="1" applyFont="1" applyFill="1" applyBorder="1" applyAlignment="1">
      <alignment horizontal="center" vertical="center" wrapText="1"/>
    </xf>
    <xf numFmtId="164" fontId="4" fillId="27" borderId="62" xfId="0" applyNumberFormat="1" applyFont="1" applyFill="1" applyBorder="1" applyAlignment="1">
      <alignment horizontal="center" vertical="center" wrapText="1"/>
    </xf>
    <xf numFmtId="49" fontId="8" fillId="9" borderId="53" xfId="0" applyNumberFormat="1" applyFont="1" applyFill="1" applyBorder="1" applyAlignment="1">
      <alignment horizontal="right" vertical="center"/>
    </xf>
    <xf numFmtId="49" fontId="23" fillId="24" borderId="53" xfId="0" applyNumberFormat="1" applyFont="1" applyFill="1" applyBorder="1" applyAlignment="1">
      <alignment horizontal="center"/>
    </xf>
    <xf numFmtId="0" fontId="0" fillId="24" borderId="53" xfId="0" applyFont="1" applyFill="1" applyBorder="1" applyAlignment="1"/>
    <xf numFmtId="49" fontId="23" fillId="24" borderId="53" xfId="0" applyNumberFormat="1" applyFont="1" applyFill="1" applyBorder="1" applyAlignment="1">
      <alignment horizontal="center" vertical="center"/>
    </xf>
    <xf numFmtId="0" fontId="46" fillId="24" borderId="53" xfId="0" applyFont="1" applyFill="1" applyBorder="1" applyAlignment="1"/>
    <xf numFmtId="49" fontId="17" fillId="24" borderId="53" xfId="0" applyNumberFormat="1" applyFont="1" applyFill="1" applyBorder="1" applyAlignment="1">
      <alignment horizontal="center" vertical="center"/>
    </xf>
    <xf numFmtId="49" fontId="31" fillId="24" borderId="55" xfId="0" applyNumberFormat="1" applyFont="1" applyFill="1" applyBorder="1" applyAlignment="1">
      <alignment horizontal="center"/>
    </xf>
    <xf numFmtId="167" fontId="17" fillId="16" borderId="55" xfId="0" applyNumberFormat="1" applyFont="1" applyFill="1" applyBorder="1" applyAlignment="1">
      <alignment horizontal="right"/>
    </xf>
    <xf numFmtId="167" fontId="17" fillId="16" borderId="28" xfId="0" applyNumberFormat="1" applyFont="1" applyFill="1" applyBorder="1" applyAlignment="1">
      <alignment horizontal="right"/>
    </xf>
    <xf numFmtId="167" fontId="17" fillId="16" borderId="56" xfId="0" applyNumberFormat="1" applyFont="1" applyFill="1" applyBorder="1" applyAlignment="1">
      <alignment horizontal="right"/>
    </xf>
    <xf numFmtId="167" fontId="23" fillId="24" borderId="55" xfId="0" applyNumberFormat="1" applyFont="1" applyFill="1" applyBorder="1" applyAlignment="1">
      <alignment horizontal="center"/>
    </xf>
    <xf numFmtId="167" fontId="23" fillId="24" borderId="28" xfId="0" applyNumberFormat="1" applyFont="1" applyFill="1" applyBorder="1" applyAlignment="1">
      <alignment horizontal="center"/>
    </xf>
    <xf numFmtId="167" fontId="23" fillId="24" borderId="56" xfId="0" applyNumberFormat="1" applyFont="1" applyFill="1" applyBorder="1" applyAlignment="1">
      <alignment horizontal="center"/>
    </xf>
    <xf numFmtId="0" fontId="47" fillId="26" borderId="0" xfId="0" applyFont="1" applyFill="1" applyAlignment="1"/>
  </cellXfs>
  <cellStyles count="3">
    <cellStyle name="Normal" xfId="0" builtinId="0"/>
    <cellStyle name="Normal 2" xfId="1" xr:uid="{2328ECBE-A924-6041-8FFB-02DC28D6F66C}"/>
    <cellStyle name="Normal 3" xfId="2" xr:uid="{E67492CE-6A19-7347-8867-2E6EAC0E760B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AEEF3"/>
      <rgbColor rgb="FF255663"/>
      <rgbColor rgb="FFFBD4B4"/>
      <rgbColor rgb="FF403251"/>
      <rgbColor rgb="FF17365D"/>
      <rgbColor rgb="FF602826"/>
      <rgbColor rgb="FF008000"/>
      <rgbColor rgb="FF262626"/>
      <rgbColor rgb="FFD2DAE4"/>
      <rgbColor rgb="FFF2DBDB"/>
      <rgbColor rgb="FFF2F2F2"/>
      <rgbColor rgb="FFDBE5F1"/>
      <rgbColor rgb="FF202124"/>
      <rgbColor rgb="FFE3F9FF"/>
      <rgbColor rgb="FF903C39"/>
      <rgbColor rgb="FFD99594"/>
      <rgbColor rgb="FFFFFF00"/>
      <rgbColor rgb="FF3F3F3F"/>
      <rgbColor rgb="FF0F243E"/>
      <rgbColor rgb="FFA5A5A5"/>
      <rgbColor rgb="FFDCE6F1"/>
      <rgbColor rgb="FF222222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1897</xdr:colOff>
      <xdr:row>2</xdr:row>
      <xdr:rowOff>76200</xdr:rowOff>
    </xdr:from>
    <xdr:to>
      <xdr:col>2</xdr:col>
      <xdr:colOff>56521</xdr:colOff>
      <xdr:row>6</xdr:row>
      <xdr:rowOff>19874</xdr:rowOff>
    </xdr:to>
    <xdr:grpSp>
      <xdr:nvGrp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37580" y="344746"/>
          <a:ext cx="54624" cy="458388"/>
          <a:chOff x="-2482" y="0"/>
          <a:chExt cx="54623" cy="451674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8319" y="0"/>
            <a:ext cx="33020" cy="85725"/>
          </a:xfrm>
          <a:prstGeom prst="rect">
            <a:avLst/>
          </a:prstGeom>
          <a:solidFill>
            <a:srgbClr val="FFCC00"/>
          </a:solidFill>
          <a:ln w="9525" cap="flat">
            <a:solidFill>
              <a:srgbClr val="000000"/>
            </a:solidFill>
            <a:prstDash val="solid"/>
            <a:miter lim="800000"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 flipH="1">
            <a:off x="-2483" y="7819"/>
            <a:ext cx="54624" cy="4438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914400" latinLnBrk="0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cap="none" spc="0" baseline="0">
                <a:solidFill>
                  <a:srgbClr val="000000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endParaRPr sz="1600" b="1" i="0" u="none" strike="noStrike" cap="none" spc="0" baseline="0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endParaRPr>
          </a:p>
          <a:p>
            <a:pPr marL="0" marR="0" indent="0" algn="ctr" defTabSz="914400" latinLnBrk="0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cap="none" spc="0" baseline="0">
                <a:solidFill>
                  <a:srgbClr val="008000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r>
              <a:rPr sz="1600" b="1" i="0" u="none" strike="noStrike" cap="none" spc="0" baseline="0">
                <a:solidFill>
                  <a:srgbClr val="008000"/>
                </a:solidFill>
                <a:uFillTx/>
                <a:latin typeface="Arial"/>
                <a:ea typeface="Arial"/>
                <a:cs typeface="Arial"/>
                <a:sym typeface="Arial"/>
              </a:rPr>
              <a:t>"</a:t>
            </a:r>
          </a:p>
        </xdr:txBody>
      </xdr:sp>
    </xdr:grpSp>
    <xdr:clientData/>
  </xdr:twoCellAnchor>
  <xdr:twoCellAnchor>
    <xdr:from>
      <xdr:col>11</xdr:col>
      <xdr:colOff>0</xdr:colOff>
      <xdr:row>1</xdr:row>
      <xdr:rowOff>114300</xdr:rowOff>
    </xdr:from>
    <xdr:to>
      <xdr:col>14</xdr:col>
      <xdr:colOff>349250</xdr:colOff>
      <xdr:row>4</xdr:row>
      <xdr:rowOff>114300</xdr:rowOff>
    </xdr:to>
    <xdr:grpSp>
      <xdr:nvGrpSpPr>
        <xdr:cNvPr id="7" name="Rectangl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649207" y="254168"/>
          <a:ext cx="1580087" cy="386035"/>
          <a:chOff x="0" y="0"/>
          <a:chExt cx="1543050" cy="3810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543050" cy="381000"/>
          </a:xfrm>
          <a:prstGeom prst="rect">
            <a:avLst/>
          </a:prstGeom>
          <a:solidFill>
            <a:srgbClr val="DBEEF4"/>
          </a:solidFill>
          <a:ln w="12700" cap="flat">
            <a:solidFill>
              <a:srgbClr val="000000"/>
            </a:solidFill>
            <a:prstDash val="solid"/>
            <a:miter lim="800000"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3876" y="130478"/>
            <a:ext cx="1495298" cy="14747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  </a:ext>
          </a:extLst>
        </xdr:spPr>
        <xdr:txBody>
          <a:bodyPr wrap="square" lIns="0" tIns="0" rIns="0" bIns="0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cap="none" spc="0" baseline="0">
                <a:solidFill>
                  <a:srgbClr val="262626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r>
              <a:rPr lang="en-US" sz="1000" b="1" i="0" u="none" strike="noStrike" cap="none" spc="0" baseline="0">
                <a:solidFill>
                  <a:srgbClr val="262626"/>
                </a:solidFill>
                <a:uFillTx/>
                <a:latin typeface="Arial"/>
                <a:ea typeface="Arial"/>
                <a:cs typeface="Arial"/>
                <a:sym typeface="Arial"/>
              </a:rPr>
              <a:t>INVOICE</a:t>
            </a:r>
            <a:endParaRPr sz="1000" b="1" i="0" u="none" strike="noStrike" cap="none" spc="0" baseline="0">
              <a:solidFill>
                <a:srgbClr val="262626"/>
              </a:solidFill>
              <a:uFillTx/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10</xdr:col>
      <xdr:colOff>50800</xdr:colOff>
      <xdr:row>141</xdr:row>
      <xdr:rowOff>69850</xdr:rowOff>
    </xdr:from>
    <xdr:to>
      <xdr:col>12</xdr:col>
      <xdr:colOff>57150</xdr:colOff>
      <xdr:row>141</xdr:row>
      <xdr:rowOff>69850</xdr:rowOff>
    </xdr:to>
    <xdr:sp macro="" textlink="">
      <xdr:nvSpPr>
        <xdr:cNvPr id="8" name="Line 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73700" y="15220950"/>
          <a:ext cx="806450" cy="0"/>
        </a:xfrm>
        <a:prstGeom prst="line">
          <a:avLst/>
        </a:prstGeom>
        <a:noFill/>
        <a:ln w="9525" cap="flat">
          <a:solidFill>
            <a:srgbClr val="D9D9D9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9</xdr:col>
      <xdr:colOff>254000</xdr:colOff>
      <xdr:row>142</xdr:row>
      <xdr:rowOff>82550</xdr:rowOff>
    </xdr:from>
    <xdr:to>
      <xdr:col>13</xdr:col>
      <xdr:colOff>38100</xdr:colOff>
      <xdr:row>142</xdr:row>
      <xdr:rowOff>82550</xdr:rowOff>
    </xdr:to>
    <xdr:sp macro="" textlink="">
      <xdr:nvSpPr>
        <xdr:cNvPr id="9" name="Line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18100" y="15373350"/>
          <a:ext cx="1574800" cy="0"/>
        </a:xfrm>
        <a:prstGeom prst="line">
          <a:avLst/>
        </a:prstGeom>
        <a:noFill/>
        <a:ln w="9525" cap="flat">
          <a:solidFill>
            <a:srgbClr val="D9D9D9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63501</xdr:colOff>
      <xdr:row>1</xdr:row>
      <xdr:rowOff>60721</xdr:rowOff>
    </xdr:from>
    <xdr:to>
      <xdr:col>8</xdr:col>
      <xdr:colOff>165099</xdr:colOff>
      <xdr:row>6</xdr:row>
      <xdr:rowOff>107950</xdr:rowOff>
    </xdr:to>
    <xdr:pic>
      <xdr:nvPicPr>
        <xdr:cNvPr id="10" name="Picture 5" descr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1" y="340121"/>
          <a:ext cx="4076699" cy="6822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454555</xdr:colOff>
      <xdr:row>4</xdr:row>
      <xdr:rowOff>90602</xdr:rowOff>
    </xdr:from>
    <xdr:to>
      <xdr:col>7</xdr:col>
      <xdr:colOff>646113</xdr:colOff>
      <xdr:row>7</xdr:row>
      <xdr:rowOff>39686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41955" y="751002"/>
          <a:ext cx="1817158" cy="34278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225 RITTER RD, WINCHESTER, VA  22602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(540) 86</a:t>
          </a:r>
          <a:r>
            <a:rPr lang="en-US"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9</a:t>
          </a: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-5033  FAX (540) 869-5406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"/>
  <sheetViews>
    <sheetView showGridLines="0" topLeftCell="H82" zoomScale="227" zoomScaleNormal="227" workbookViewId="0">
      <selection activeCell="G22" sqref="G22:O22"/>
    </sheetView>
  </sheetViews>
  <sheetFormatPr baseColWidth="10" defaultColWidth="10.83203125" defaultRowHeight="10" customHeight="1" outlineLevelRow="1"/>
  <cols>
    <col min="1" max="1" width="2.1640625" style="144" customWidth="1"/>
    <col min="2" max="2" width="2.1640625" style="1" customWidth="1"/>
    <col min="3" max="3" width="2.5" style="1" customWidth="1"/>
    <col min="4" max="4" width="3.5" style="1" customWidth="1"/>
    <col min="5" max="5" width="10.83203125" style="1" customWidth="1"/>
    <col min="6" max="6" width="8" style="1" customWidth="1"/>
    <col min="7" max="7" width="2.5" style="1" customWidth="1"/>
    <col min="8" max="8" width="8.33203125" style="1" customWidth="1"/>
    <col min="9" max="9" width="7.33203125" style="1" customWidth="1"/>
    <col min="10" max="10" width="6.1640625" style="1" customWidth="1"/>
    <col min="11" max="11" width="7.33203125" style="1" customWidth="1"/>
    <col min="12" max="12" width="5.1640625" style="1" customWidth="1"/>
    <col min="13" max="13" width="5.33203125" style="1" customWidth="1"/>
    <col min="14" max="14" width="5.6640625" style="1" customWidth="1"/>
    <col min="15" max="15" width="4.6640625" style="1" customWidth="1"/>
    <col min="16" max="16" width="11.1640625" style="1" customWidth="1"/>
    <col min="17" max="17" width="1.33203125" style="1" customWidth="1"/>
    <col min="18" max="18" width="10.83203125" style="1" customWidth="1"/>
    <col min="19" max="16384" width="10.83203125" style="1"/>
  </cols>
  <sheetData>
    <row r="1" spans="1:15" ht="11" customHeight="1" thickBot="1">
      <c r="A1" s="6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10" customHeight="1">
      <c r="A2" s="140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20" t="s">
        <v>2988</v>
      </c>
      <c r="N2" s="321"/>
      <c r="O2" s="7"/>
    </row>
    <row r="3" spans="1:15" ht="10" customHeight="1">
      <c r="A3" s="140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10" customHeight="1">
      <c r="A4" s="140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ht="10" customHeight="1">
      <c r="A5" s="140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ht="10" customHeight="1">
      <c r="A6" s="140"/>
      <c r="B6" s="5"/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spans="1:15" ht="11" customHeight="1" thickBot="1">
      <c r="A7" s="140"/>
      <c r="B7" s="5"/>
      <c r="C7" s="9"/>
      <c r="D7" s="6"/>
      <c r="E7" s="6"/>
      <c r="F7" s="6"/>
      <c r="G7" s="6"/>
      <c r="H7" s="6"/>
      <c r="I7" s="6"/>
      <c r="J7" s="6"/>
      <c r="K7" s="10" t="s">
        <v>0</v>
      </c>
      <c r="L7" s="11"/>
      <c r="M7" s="322"/>
      <c r="N7" s="323"/>
      <c r="O7" s="7"/>
    </row>
    <row r="8" spans="1:15" ht="11" customHeight="1" thickBot="1">
      <c r="A8" s="140"/>
      <c r="B8" s="5"/>
      <c r="C8" s="9"/>
      <c r="D8" s="6"/>
      <c r="E8" s="12" t="s">
        <v>1</v>
      </c>
      <c r="F8" s="13"/>
      <c r="G8" s="6"/>
      <c r="H8" s="6"/>
      <c r="I8" s="6"/>
      <c r="J8" s="6"/>
      <c r="K8" s="10" t="s">
        <v>2</v>
      </c>
      <c r="L8" s="11"/>
      <c r="M8" s="324">
        <f>'HEADER LABOR AND MATERIAL'!C6</f>
        <v>44336</v>
      </c>
      <c r="N8" s="324"/>
      <c r="O8" s="14"/>
    </row>
    <row r="9" spans="1:15" ht="11" customHeight="1" thickBot="1">
      <c r="A9" s="140"/>
      <c r="B9" s="5"/>
      <c r="C9" s="9"/>
      <c r="D9" s="6"/>
      <c r="E9" s="12" t="s">
        <v>1</v>
      </c>
      <c r="F9" s="13"/>
      <c r="G9" s="6"/>
      <c r="H9" s="6"/>
      <c r="I9" s="6"/>
      <c r="J9" s="6"/>
      <c r="K9" s="15" t="s">
        <v>3</v>
      </c>
      <c r="L9" s="16"/>
      <c r="M9" s="325" t="str">
        <f>'HEADER LABOR AND MATERIAL'!C9</f>
        <v>1-4906517332</v>
      </c>
      <c r="N9" s="326"/>
      <c r="O9" s="17"/>
    </row>
    <row r="10" spans="1:15" ht="10" customHeight="1">
      <c r="A10" s="140"/>
      <c r="B10" s="5"/>
      <c r="C10" s="8"/>
      <c r="D10" s="6"/>
      <c r="E10" s="6"/>
      <c r="F10" s="6"/>
      <c r="G10" s="6"/>
      <c r="H10" s="6"/>
      <c r="I10" s="6"/>
      <c r="J10" s="6"/>
      <c r="K10" s="6"/>
      <c r="L10" s="18"/>
      <c r="M10" s="19"/>
      <c r="N10" s="19"/>
      <c r="O10" s="20"/>
    </row>
    <row r="11" spans="1:15" ht="10" customHeight="1">
      <c r="A11" s="140"/>
      <c r="B11" s="5"/>
      <c r="C11" s="8"/>
      <c r="D11" s="6"/>
      <c r="E11" s="6"/>
      <c r="F11" s="6"/>
      <c r="G11" s="6"/>
      <c r="H11" s="6"/>
      <c r="I11" s="6"/>
      <c r="J11" s="6"/>
      <c r="K11" s="6"/>
      <c r="L11" s="18"/>
      <c r="M11" s="18"/>
      <c r="N11" s="18"/>
      <c r="O11" s="20"/>
    </row>
    <row r="12" spans="1:15" ht="9" customHeight="1" thickBot="1">
      <c r="A12" s="140"/>
      <c r="B12" s="5"/>
      <c r="C12" s="21"/>
      <c r="D12" s="22"/>
      <c r="E12" s="22"/>
      <c r="F12" s="22"/>
      <c r="G12" s="22"/>
      <c r="H12" s="6"/>
      <c r="I12" s="6"/>
      <c r="J12" s="6"/>
      <c r="K12" s="22"/>
      <c r="L12" s="23"/>
      <c r="M12" s="23"/>
      <c r="N12" s="23"/>
      <c r="O12" s="7"/>
    </row>
    <row r="13" spans="1:15" ht="9" customHeight="1" thickBot="1">
      <c r="A13" s="140"/>
      <c r="B13" s="24"/>
      <c r="C13" s="327" t="s">
        <v>4</v>
      </c>
      <c r="D13" s="328"/>
      <c r="E13" s="328"/>
      <c r="F13" s="328"/>
      <c r="G13" s="329"/>
      <c r="H13" s="5"/>
      <c r="I13" s="6"/>
      <c r="J13" s="7"/>
      <c r="K13" s="330" t="s">
        <v>5</v>
      </c>
      <c r="L13" s="331"/>
      <c r="M13" s="331"/>
      <c r="N13" s="332"/>
      <c r="O13" s="24"/>
    </row>
    <row r="14" spans="1:15" ht="9" customHeight="1" thickBot="1">
      <c r="A14" s="140"/>
      <c r="B14" s="24"/>
      <c r="C14" s="341" t="s">
        <v>6</v>
      </c>
      <c r="D14" s="342"/>
      <c r="E14" s="342"/>
      <c r="F14" s="342"/>
      <c r="G14" s="343"/>
      <c r="H14" s="5"/>
      <c r="I14" s="6"/>
      <c r="J14" s="7"/>
      <c r="K14" s="25" t="s">
        <v>7</v>
      </c>
      <c r="L14" s="344">
        <f>'HEADER LABOR AND MATERIAL'!C3</f>
        <v>28316</v>
      </c>
      <c r="M14" s="345"/>
      <c r="N14" s="346"/>
      <c r="O14" s="24"/>
    </row>
    <row r="15" spans="1:15" ht="9" customHeight="1">
      <c r="A15" s="140"/>
      <c r="B15" s="24"/>
      <c r="C15" s="341" t="s">
        <v>8</v>
      </c>
      <c r="D15" s="342"/>
      <c r="E15" s="342"/>
      <c r="F15" s="342"/>
      <c r="G15" s="343"/>
      <c r="H15" s="5"/>
      <c r="I15" s="6"/>
      <c r="J15" s="7"/>
      <c r="K15" s="26" t="s">
        <v>9</v>
      </c>
      <c r="L15" s="344" t="str">
        <f>'HEADER LABOR AND MATERIAL'!C4</f>
        <v>49 PATRICK HENRY WAY</v>
      </c>
      <c r="M15" s="345"/>
      <c r="N15" s="346"/>
      <c r="O15" s="24"/>
    </row>
    <row r="16" spans="1:15" ht="9" customHeight="1" thickBot="1">
      <c r="A16" s="140"/>
      <c r="B16" s="24"/>
      <c r="C16" s="341" t="s">
        <v>10</v>
      </c>
      <c r="D16" s="342"/>
      <c r="E16" s="342"/>
      <c r="F16" s="342"/>
      <c r="G16" s="343"/>
      <c r="H16" s="5"/>
      <c r="I16" s="6"/>
      <c r="J16" s="7"/>
      <c r="K16" s="347" t="s">
        <v>11</v>
      </c>
      <c r="L16" s="348"/>
      <c r="M16" s="349" t="str">
        <f>'HEADER LABOR AND MATERIAL'!C5</f>
        <v>Charles Town</v>
      </c>
      <c r="N16" s="350"/>
      <c r="O16" s="24"/>
    </row>
    <row r="17" spans="1:15" ht="9" customHeight="1">
      <c r="A17" s="140"/>
      <c r="B17" s="24"/>
      <c r="C17" s="333" t="s">
        <v>12</v>
      </c>
      <c r="D17" s="334"/>
      <c r="E17" s="334"/>
      <c r="F17" s="334"/>
      <c r="G17" s="335"/>
      <c r="H17" s="5"/>
      <c r="I17" s="6"/>
      <c r="J17" s="6"/>
      <c r="K17" s="27"/>
      <c r="L17" s="3"/>
      <c r="M17" s="3"/>
      <c r="N17" s="3"/>
      <c r="O17" s="7"/>
    </row>
    <row r="18" spans="1:15" ht="9" customHeight="1" thickBot="1">
      <c r="A18" s="140"/>
      <c r="B18" s="24"/>
      <c r="C18" s="28"/>
      <c r="D18" s="336">
        <f>'HEADER LABOR AND MATERIAL'!C8</f>
        <v>0</v>
      </c>
      <c r="E18" s="337"/>
      <c r="F18" s="337"/>
      <c r="G18" s="338"/>
      <c r="H18" s="5"/>
      <c r="I18" s="6"/>
      <c r="J18" s="6"/>
      <c r="K18" s="29"/>
      <c r="L18" s="29"/>
      <c r="M18" s="29"/>
      <c r="N18" s="29"/>
      <c r="O18" s="7"/>
    </row>
    <row r="19" spans="1:15" ht="2" customHeight="1">
      <c r="A19" s="140"/>
      <c r="B19" s="5"/>
      <c r="C19" s="30"/>
      <c r="D19" s="30"/>
      <c r="E19" s="30"/>
      <c r="F19" s="30"/>
      <c r="G19" s="30"/>
      <c r="H19" s="6"/>
      <c r="I19" s="6"/>
      <c r="J19" s="6"/>
      <c r="K19" s="29"/>
      <c r="L19" s="339"/>
      <c r="M19" s="339"/>
      <c r="N19" s="31"/>
      <c r="O19" s="7"/>
    </row>
    <row r="20" spans="1:15" ht="1" customHeight="1">
      <c r="A20" s="140"/>
      <c r="B20" s="5"/>
      <c r="C20" s="32"/>
      <c r="D20" s="32"/>
      <c r="E20" s="32"/>
      <c r="F20" s="32"/>
      <c r="G20" s="32"/>
      <c r="H20" s="6"/>
      <c r="I20" s="6"/>
      <c r="J20" s="6"/>
      <c r="K20" s="29"/>
      <c r="L20" s="29"/>
      <c r="M20" s="29"/>
      <c r="N20" s="29"/>
      <c r="O20" s="7"/>
    </row>
    <row r="21" spans="1:15" ht="9" customHeight="1" thickBot="1">
      <c r="A21" s="140"/>
      <c r="B21" s="33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4"/>
    </row>
    <row r="22" spans="1:15" s="70" customFormat="1" ht="56" customHeight="1" thickBot="1">
      <c r="A22" s="140"/>
      <c r="B22" s="354" t="s">
        <v>2987</v>
      </c>
      <c r="C22" s="355"/>
      <c r="D22" s="355"/>
      <c r="E22" s="355"/>
      <c r="F22" s="356"/>
      <c r="G22" s="357"/>
      <c r="H22" s="358"/>
      <c r="I22" s="358"/>
      <c r="J22" s="358"/>
      <c r="K22" s="358"/>
      <c r="L22" s="358"/>
      <c r="M22" s="358"/>
      <c r="N22" s="358"/>
      <c r="O22" s="359"/>
    </row>
    <row r="23" spans="1:15" ht="8" customHeight="1" thickBot="1">
      <c r="A23" s="140"/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3"/>
    </row>
    <row r="24" spans="1:15" ht="14" customHeight="1" thickBot="1">
      <c r="A24" s="141"/>
      <c r="B24" s="35"/>
      <c r="C24" s="309" t="s">
        <v>13</v>
      </c>
      <c r="D24" s="310"/>
      <c r="E24" s="310"/>
      <c r="F24" s="310"/>
      <c r="G24" s="310"/>
      <c r="H24" s="310"/>
      <c r="I24" s="311"/>
      <c r="J24" s="36" t="s">
        <v>14</v>
      </c>
      <c r="K24" s="37" t="s">
        <v>15</v>
      </c>
      <c r="L24" s="37" t="s">
        <v>16</v>
      </c>
      <c r="M24" s="37" t="s">
        <v>17</v>
      </c>
      <c r="N24" s="277" t="s">
        <v>18</v>
      </c>
      <c r="O24" s="278"/>
    </row>
    <row r="25" spans="1:15" ht="9" hidden="1" customHeight="1" outlineLevel="1" thickBot="1">
      <c r="A25" s="140"/>
      <c r="B25" s="38">
        <v>1</v>
      </c>
      <c r="C25" s="340" t="s">
        <v>13</v>
      </c>
      <c r="D25" s="293"/>
      <c r="E25" s="293"/>
      <c r="F25" s="293"/>
      <c r="G25" s="293"/>
      <c r="H25" s="293"/>
      <c r="I25" s="293"/>
      <c r="J25" s="39"/>
      <c r="K25" s="40"/>
      <c r="L25" s="41"/>
      <c r="M25" s="42"/>
      <c r="N25" s="302">
        <f>'HEADER LABOR AND MATERIAL'!J116</f>
        <v>0</v>
      </c>
      <c r="O25" s="302"/>
    </row>
    <row r="26" spans="1:15" ht="9" hidden="1" customHeight="1" outlineLevel="1" thickBot="1">
      <c r="A26" s="140"/>
      <c r="B26" s="38">
        <v>2</v>
      </c>
      <c r="C26" s="340" t="s">
        <v>2976</v>
      </c>
      <c r="D26" s="293"/>
      <c r="E26" s="293"/>
      <c r="F26" s="293"/>
      <c r="G26" s="293"/>
      <c r="H26" s="293"/>
      <c r="I26" s="293"/>
      <c r="J26" s="39"/>
      <c r="K26" s="40"/>
      <c r="L26" s="41"/>
      <c r="M26" s="42"/>
      <c r="N26" s="302">
        <f>'HEADER LABOR AND MATERIAL'!J124</f>
        <v>0</v>
      </c>
      <c r="O26" s="302"/>
    </row>
    <row r="27" spans="1:15" ht="9" hidden="1" customHeight="1" outlineLevel="1" thickBot="1">
      <c r="A27" s="140"/>
      <c r="B27" s="38">
        <v>3</v>
      </c>
      <c r="C27" s="293" t="s">
        <v>2977</v>
      </c>
      <c r="D27" s="293"/>
      <c r="E27" s="293"/>
      <c r="F27" s="293"/>
      <c r="G27" s="293"/>
      <c r="H27" s="293"/>
      <c r="I27" s="293"/>
      <c r="J27" s="39"/>
      <c r="K27" s="40"/>
      <c r="L27" s="41"/>
      <c r="M27" s="42"/>
      <c r="N27" s="302">
        <f>'HEADER LABOR AND MATERIAL'!J134</f>
        <v>0</v>
      </c>
      <c r="O27" s="302"/>
    </row>
    <row r="28" spans="1:15" ht="9" hidden="1" customHeight="1" outlineLevel="1" thickBot="1">
      <c r="A28" s="140"/>
      <c r="B28" s="38">
        <v>4</v>
      </c>
      <c r="C28" s="293"/>
      <c r="D28" s="293"/>
      <c r="E28" s="293"/>
      <c r="F28" s="293"/>
      <c r="G28" s="293"/>
      <c r="H28" s="293"/>
      <c r="I28" s="293"/>
      <c r="J28" s="39"/>
      <c r="K28" s="40"/>
      <c r="L28" s="41"/>
      <c r="M28" s="42"/>
      <c r="N28" s="302"/>
      <c r="O28" s="302"/>
    </row>
    <row r="29" spans="1:15" ht="9" hidden="1" customHeight="1" outlineLevel="1" thickBot="1">
      <c r="A29" s="140"/>
      <c r="B29" s="38">
        <v>5</v>
      </c>
      <c r="C29" s="293"/>
      <c r="D29" s="293"/>
      <c r="E29" s="293"/>
      <c r="F29" s="293"/>
      <c r="G29" s="293"/>
      <c r="H29" s="293"/>
      <c r="I29" s="293"/>
      <c r="J29" s="39"/>
      <c r="K29" s="40"/>
      <c r="L29" s="41"/>
      <c r="M29" s="42"/>
      <c r="N29" s="302"/>
      <c r="O29" s="302"/>
    </row>
    <row r="30" spans="1:15" ht="9" hidden="1" customHeight="1" outlineLevel="1" thickBot="1">
      <c r="A30" s="140"/>
      <c r="B30" s="38">
        <v>6</v>
      </c>
      <c r="C30" s="293"/>
      <c r="D30" s="293"/>
      <c r="E30" s="293"/>
      <c r="F30" s="293"/>
      <c r="G30" s="293"/>
      <c r="H30" s="293"/>
      <c r="I30" s="293"/>
      <c r="J30" s="39"/>
      <c r="K30" s="40"/>
      <c r="L30" s="41"/>
      <c r="M30" s="42"/>
      <c r="N30" s="302"/>
      <c r="O30" s="302"/>
    </row>
    <row r="31" spans="1:15" ht="9" hidden="1" customHeight="1" outlineLevel="1" thickBot="1">
      <c r="A31" s="140"/>
      <c r="B31" s="38">
        <v>7</v>
      </c>
      <c r="C31" s="293"/>
      <c r="D31" s="293"/>
      <c r="E31" s="293"/>
      <c r="F31" s="293"/>
      <c r="G31" s="293"/>
      <c r="H31" s="293"/>
      <c r="I31" s="293"/>
      <c r="J31" s="39"/>
      <c r="K31" s="40"/>
      <c r="L31" s="41"/>
      <c r="M31" s="42"/>
      <c r="N31" s="302"/>
      <c r="O31" s="302"/>
    </row>
    <row r="32" spans="1:15" ht="9" hidden="1" customHeight="1" outlineLevel="1" thickBot="1">
      <c r="A32" s="140"/>
      <c r="B32" s="38">
        <v>8</v>
      </c>
      <c r="C32" s="293"/>
      <c r="D32" s="293"/>
      <c r="E32" s="293"/>
      <c r="F32" s="293"/>
      <c r="G32" s="293"/>
      <c r="H32" s="293"/>
      <c r="I32" s="293"/>
      <c r="J32" s="39"/>
      <c r="K32" s="40"/>
      <c r="L32" s="41"/>
      <c r="M32" s="42"/>
      <c r="N32" s="302"/>
      <c r="O32" s="302"/>
    </row>
    <row r="33" spans="1:15" ht="11" customHeight="1" collapsed="1" thickBot="1">
      <c r="A33" s="140"/>
      <c r="B33" s="317"/>
      <c r="C33" s="318"/>
      <c r="D33" s="318"/>
      <c r="E33" s="318"/>
      <c r="F33" s="318"/>
      <c r="G33" s="318"/>
      <c r="H33" s="318"/>
      <c r="I33" s="318"/>
      <c r="J33" s="319" t="s">
        <v>19</v>
      </c>
      <c r="K33" s="313"/>
      <c r="L33" s="313"/>
      <c r="M33" s="314"/>
      <c r="N33" s="231">
        <f>SUM(N25:O32)</f>
        <v>0</v>
      </c>
      <c r="O33" s="232"/>
    </row>
    <row r="34" spans="1:15" ht="17" customHeight="1" thickBot="1">
      <c r="A34" s="142"/>
      <c r="B34" s="43"/>
      <c r="C34" s="309" t="s">
        <v>20</v>
      </c>
      <c r="D34" s="310"/>
      <c r="E34" s="310"/>
      <c r="F34" s="310"/>
      <c r="G34" s="310"/>
      <c r="H34" s="310"/>
      <c r="I34" s="311"/>
      <c r="J34" s="44" t="s">
        <v>14</v>
      </c>
      <c r="K34" s="45" t="s">
        <v>15</v>
      </c>
      <c r="L34" s="45" t="s">
        <v>21</v>
      </c>
      <c r="M34" s="37" t="s">
        <v>17</v>
      </c>
      <c r="N34" s="241" t="s">
        <v>22</v>
      </c>
      <c r="O34" s="242"/>
    </row>
    <row r="35" spans="1:15" ht="9" hidden="1" customHeight="1" outlineLevel="1" thickBot="1">
      <c r="A35" s="140"/>
      <c r="B35" s="38">
        <v>1</v>
      </c>
      <c r="C35" s="293" t="s">
        <v>2978</v>
      </c>
      <c r="D35" s="293"/>
      <c r="E35" s="293"/>
      <c r="F35" s="293"/>
      <c r="G35" s="293"/>
      <c r="H35" s="293"/>
      <c r="I35" s="293"/>
      <c r="J35" s="39"/>
      <c r="K35" s="40"/>
      <c r="L35" s="41"/>
      <c r="M35" s="42"/>
      <c r="N35" s="302">
        <f>'HEADER LABOR AND MATERIAL'!J173</f>
        <v>0</v>
      </c>
      <c r="O35" s="302"/>
    </row>
    <row r="36" spans="1:15" ht="9" hidden="1" customHeight="1" outlineLevel="1" thickBot="1">
      <c r="A36" s="140"/>
      <c r="B36" s="38">
        <v>2</v>
      </c>
      <c r="C36" s="293"/>
      <c r="D36" s="293"/>
      <c r="E36" s="293"/>
      <c r="F36" s="293"/>
      <c r="G36" s="293"/>
      <c r="H36" s="293"/>
      <c r="I36" s="293"/>
      <c r="J36" s="39"/>
      <c r="K36" s="40"/>
      <c r="L36" s="41"/>
      <c r="M36" s="42"/>
      <c r="N36" s="302"/>
      <c r="O36" s="302"/>
    </row>
    <row r="37" spans="1:15" ht="9" hidden="1" customHeight="1" outlineLevel="1" thickBot="1">
      <c r="A37" s="140"/>
      <c r="B37" s="38">
        <v>3</v>
      </c>
      <c r="C37" s="293"/>
      <c r="D37" s="293"/>
      <c r="E37" s="293"/>
      <c r="F37" s="293"/>
      <c r="G37" s="293"/>
      <c r="H37" s="293"/>
      <c r="I37" s="293"/>
      <c r="J37" s="39"/>
      <c r="K37" s="40"/>
      <c r="L37" s="41"/>
      <c r="M37" s="42"/>
      <c r="N37" s="302"/>
      <c r="O37" s="302"/>
    </row>
    <row r="38" spans="1:15" ht="9" hidden="1" customHeight="1" outlineLevel="1" thickBot="1">
      <c r="A38" s="140"/>
      <c r="B38" s="38">
        <v>4</v>
      </c>
      <c r="C38" s="293"/>
      <c r="D38" s="293"/>
      <c r="E38" s="293"/>
      <c r="F38" s="293"/>
      <c r="G38" s="293"/>
      <c r="H38" s="293"/>
      <c r="I38" s="293"/>
      <c r="J38" s="39"/>
      <c r="K38" s="40"/>
      <c r="L38" s="41"/>
      <c r="M38" s="42"/>
      <c r="N38" s="302"/>
      <c r="O38" s="302"/>
    </row>
    <row r="39" spans="1:15" ht="9" hidden="1" customHeight="1" outlineLevel="1" thickBot="1">
      <c r="A39" s="140"/>
      <c r="B39" s="38">
        <v>5</v>
      </c>
      <c r="C39" s="293"/>
      <c r="D39" s="293"/>
      <c r="E39" s="293"/>
      <c r="F39" s="293"/>
      <c r="G39" s="293"/>
      <c r="H39" s="293"/>
      <c r="I39" s="293"/>
      <c r="J39" s="39"/>
      <c r="K39" s="40"/>
      <c r="L39" s="41"/>
      <c r="M39" s="42"/>
      <c r="N39" s="302"/>
      <c r="O39" s="302"/>
    </row>
    <row r="40" spans="1:15" ht="9" hidden="1" customHeight="1" outlineLevel="1" thickBot="1">
      <c r="A40" s="140"/>
      <c r="B40" s="38">
        <v>6</v>
      </c>
      <c r="C40" s="293"/>
      <c r="D40" s="293"/>
      <c r="E40" s="293"/>
      <c r="F40" s="293"/>
      <c r="G40" s="293"/>
      <c r="H40" s="293"/>
      <c r="I40" s="293"/>
      <c r="J40" s="39"/>
      <c r="K40" s="40"/>
      <c r="L40" s="41"/>
      <c r="M40" s="42"/>
      <c r="N40" s="302"/>
      <c r="O40" s="302"/>
    </row>
    <row r="41" spans="1:15" ht="9" hidden="1" customHeight="1" outlineLevel="1" thickBot="1">
      <c r="A41" s="140"/>
      <c r="B41" s="38">
        <v>7</v>
      </c>
      <c r="C41" s="293"/>
      <c r="D41" s="293"/>
      <c r="E41" s="293"/>
      <c r="F41" s="293"/>
      <c r="G41" s="293"/>
      <c r="H41" s="293"/>
      <c r="I41" s="293"/>
      <c r="J41" s="39"/>
      <c r="K41" s="40"/>
      <c r="L41" s="41"/>
      <c r="M41" s="42"/>
      <c r="N41" s="302"/>
      <c r="O41" s="302"/>
    </row>
    <row r="42" spans="1:15" ht="9" hidden="1" customHeight="1" outlineLevel="1" thickBot="1">
      <c r="A42" s="140"/>
      <c r="B42" s="38">
        <v>8</v>
      </c>
      <c r="C42" s="293"/>
      <c r="D42" s="293"/>
      <c r="E42" s="293"/>
      <c r="F42" s="293"/>
      <c r="G42" s="293"/>
      <c r="H42" s="293"/>
      <c r="I42" s="293"/>
      <c r="J42" s="39"/>
      <c r="K42" s="40"/>
      <c r="L42" s="41"/>
      <c r="M42" s="42"/>
      <c r="N42" s="302"/>
      <c r="O42" s="302"/>
    </row>
    <row r="43" spans="1:15" ht="11" customHeight="1" collapsed="1" thickBot="1">
      <c r="A43" s="140"/>
      <c r="B43" s="312" t="s">
        <v>23</v>
      </c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4"/>
      <c r="N43" s="231">
        <f>'HEADER LABOR AND MATERIAL'!J173</f>
        <v>0</v>
      </c>
      <c r="O43" s="232"/>
    </row>
    <row r="44" spans="1:15" ht="11" customHeight="1" thickBot="1">
      <c r="A44" s="142"/>
      <c r="B44" s="43"/>
      <c r="C44" s="309" t="s">
        <v>2943</v>
      </c>
      <c r="D44" s="315"/>
      <c r="E44" s="315"/>
      <c r="F44" s="315"/>
      <c r="G44" s="315"/>
      <c r="H44" s="315"/>
      <c r="I44" s="316"/>
      <c r="J44" s="44" t="s">
        <v>14</v>
      </c>
      <c r="K44" s="46"/>
      <c r="L44" s="45" t="s">
        <v>15</v>
      </c>
      <c r="M44" s="37" t="s">
        <v>17</v>
      </c>
      <c r="N44" s="241" t="s">
        <v>68</v>
      </c>
      <c r="O44" s="242"/>
    </row>
    <row r="45" spans="1:15" ht="9" hidden="1" customHeight="1" outlineLevel="1" thickBot="1">
      <c r="A45" s="140"/>
      <c r="B45" s="38">
        <v>1</v>
      </c>
      <c r="C45" s="293" t="str">
        <f>'HEADER LABOR AND MATERIAL'!C390</f>
        <v xml:space="preserve"> </v>
      </c>
      <c r="D45" s="293"/>
      <c r="E45" s="293"/>
      <c r="F45" s="293"/>
      <c r="G45" s="293"/>
      <c r="H45" s="293"/>
      <c r="I45" s="293"/>
      <c r="J45" s="39" t="str">
        <f>'HEADER LABOR AND MATERIAL'!D390</f>
        <v>0</v>
      </c>
      <c r="K45" s="40"/>
      <c r="L45" s="134">
        <f>'HEADER LABOR AND MATERIAL'!I390</f>
        <v>0</v>
      </c>
      <c r="M45" s="42"/>
      <c r="N45" s="302">
        <f>'HEADER LABOR AND MATERIAL'!J390</f>
        <v>0</v>
      </c>
      <c r="O45" s="302"/>
    </row>
    <row r="46" spans="1:15" ht="9" hidden="1" customHeight="1" outlineLevel="1" thickBot="1">
      <c r="A46" s="140"/>
      <c r="B46" s="38">
        <v>2</v>
      </c>
      <c r="C46" s="293" t="str">
        <f>'HEADER LABOR AND MATERIAL'!C391</f>
        <v xml:space="preserve"> </v>
      </c>
      <c r="D46" s="293"/>
      <c r="E46" s="293"/>
      <c r="F46" s="293"/>
      <c r="G46" s="293"/>
      <c r="H46" s="293"/>
      <c r="I46" s="293"/>
      <c r="J46" s="39" t="str">
        <f>'HEADER LABOR AND MATERIAL'!D391</f>
        <v>0</v>
      </c>
      <c r="K46" s="40"/>
      <c r="L46" s="134">
        <f>'HEADER LABOR AND MATERIAL'!I391</f>
        <v>0</v>
      </c>
      <c r="M46" s="42"/>
      <c r="N46" s="302">
        <f>'HEADER LABOR AND MATERIAL'!J391</f>
        <v>0</v>
      </c>
      <c r="O46" s="302"/>
    </row>
    <row r="47" spans="1:15" ht="9" hidden="1" customHeight="1" outlineLevel="1" thickBot="1">
      <c r="A47" s="140"/>
      <c r="B47" s="38">
        <v>3</v>
      </c>
      <c r="C47" s="293" t="str">
        <f>'HEADER LABOR AND MATERIAL'!C392</f>
        <v xml:space="preserve"> </v>
      </c>
      <c r="D47" s="293"/>
      <c r="E47" s="293"/>
      <c r="F47" s="293"/>
      <c r="G47" s="293"/>
      <c r="H47" s="293"/>
      <c r="I47" s="293"/>
      <c r="J47" s="39" t="str">
        <f>'HEADER LABOR AND MATERIAL'!D392</f>
        <v>0</v>
      </c>
      <c r="K47" s="40"/>
      <c r="L47" s="134">
        <f>'HEADER LABOR AND MATERIAL'!I392</f>
        <v>0</v>
      </c>
      <c r="M47" s="42"/>
      <c r="N47" s="302">
        <f>'HEADER LABOR AND MATERIAL'!J392</f>
        <v>0</v>
      </c>
      <c r="O47" s="302"/>
    </row>
    <row r="48" spans="1:15" ht="9" hidden="1" customHeight="1" outlineLevel="1" thickBot="1">
      <c r="A48" s="140"/>
      <c r="B48" s="38">
        <v>4</v>
      </c>
      <c r="C48" s="293" t="str">
        <f>'HEADER LABOR AND MATERIAL'!C393</f>
        <v xml:space="preserve"> </v>
      </c>
      <c r="D48" s="293"/>
      <c r="E48" s="293"/>
      <c r="F48" s="293"/>
      <c r="G48" s="293"/>
      <c r="H48" s="293"/>
      <c r="I48" s="293"/>
      <c r="J48" s="39" t="str">
        <f>'HEADER LABOR AND MATERIAL'!D393</f>
        <v>0</v>
      </c>
      <c r="K48" s="40"/>
      <c r="L48" s="134">
        <f>'HEADER LABOR AND MATERIAL'!I393</f>
        <v>0</v>
      </c>
      <c r="M48" s="42"/>
      <c r="N48" s="302">
        <f>'HEADER LABOR AND MATERIAL'!J393</f>
        <v>0</v>
      </c>
      <c r="O48" s="302"/>
    </row>
    <row r="49" spans="1:15" ht="9" hidden="1" customHeight="1" outlineLevel="1" thickBot="1">
      <c r="A49" s="140"/>
      <c r="B49" s="38">
        <v>5</v>
      </c>
      <c r="C49" s="293" t="str">
        <f>'HEADER LABOR AND MATERIAL'!C394</f>
        <v xml:space="preserve"> </v>
      </c>
      <c r="D49" s="293"/>
      <c r="E49" s="293"/>
      <c r="F49" s="293"/>
      <c r="G49" s="293"/>
      <c r="H49" s="293"/>
      <c r="I49" s="293"/>
      <c r="J49" s="39" t="str">
        <f>'HEADER LABOR AND MATERIAL'!D394</f>
        <v>0</v>
      </c>
      <c r="K49" s="40"/>
      <c r="L49" s="134">
        <f>'HEADER LABOR AND MATERIAL'!I394</f>
        <v>0</v>
      </c>
      <c r="M49" s="42"/>
      <c r="N49" s="302">
        <f>'HEADER LABOR AND MATERIAL'!J394</f>
        <v>0</v>
      </c>
      <c r="O49" s="302"/>
    </row>
    <row r="50" spans="1:15" ht="9" hidden="1" customHeight="1" outlineLevel="1" thickBot="1">
      <c r="A50" s="140"/>
      <c r="B50" s="38">
        <v>6</v>
      </c>
      <c r="C50" s="293" t="str">
        <f>'HEADER LABOR AND MATERIAL'!C395</f>
        <v xml:space="preserve"> </v>
      </c>
      <c r="D50" s="293"/>
      <c r="E50" s="293"/>
      <c r="F50" s="293"/>
      <c r="G50" s="293"/>
      <c r="H50" s="293"/>
      <c r="I50" s="293"/>
      <c r="J50" s="39" t="str">
        <f>'HEADER LABOR AND MATERIAL'!D395</f>
        <v>0</v>
      </c>
      <c r="K50" s="40"/>
      <c r="L50" s="134">
        <f>'HEADER LABOR AND MATERIAL'!I395</f>
        <v>0</v>
      </c>
      <c r="M50" s="42"/>
      <c r="N50" s="302">
        <f>'HEADER LABOR AND MATERIAL'!J395</f>
        <v>0</v>
      </c>
      <c r="O50" s="302"/>
    </row>
    <row r="51" spans="1:15" ht="9" hidden="1" customHeight="1" outlineLevel="1" thickBot="1">
      <c r="A51" s="140"/>
      <c r="B51" s="38">
        <v>7</v>
      </c>
      <c r="C51" s="293" t="str">
        <f>'HEADER LABOR AND MATERIAL'!C396</f>
        <v xml:space="preserve"> </v>
      </c>
      <c r="D51" s="293"/>
      <c r="E51" s="293"/>
      <c r="F51" s="293"/>
      <c r="G51" s="293"/>
      <c r="H51" s="293"/>
      <c r="I51" s="293"/>
      <c r="J51" s="39" t="str">
        <f>'HEADER LABOR AND MATERIAL'!D396</f>
        <v>0</v>
      </c>
      <c r="K51" s="40"/>
      <c r="L51" s="134">
        <f>'HEADER LABOR AND MATERIAL'!I396</f>
        <v>0</v>
      </c>
      <c r="M51" s="42"/>
      <c r="N51" s="302">
        <f>'HEADER LABOR AND MATERIAL'!J396</f>
        <v>0</v>
      </c>
      <c r="O51" s="302"/>
    </row>
    <row r="52" spans="1:15" ht="9" hidden="1" customHeight="1" outlineLevel="1" thickBot="1">
      <c r="A52" s="140"/>
      <c r="B52" s="38">
        <v>8</v>
      </c>
      <c r="C52" s="293" t="str">
        <f>'HEADER LABOR AND MATERIAL'!C397</f>
        <v xml:space="preserve"> </v>
      </c>
      <c r="D52" s="293"/>
      <c r="E52" s="293"/>
      <c r="F52" s="293"/>
      <c r="G52" s="293"/>
      <c r="H52" s="293"/>
      <c r="I52" s="293"/>
      <c r="J52" s="39" t="str">
        <f>'HEADER LABOR AND MATERIAL'!D397</f>
        <v>0</v>
      </c>
      <c r="K52" s="40"/>
      <c r="L52" s="134">
        <f>'HEADER LABOR AND MATERIAL'!I397</f>
        <v>0</v>
      </c>
      <c r="M52" s="42"/>
      <c r="N52" s="302">
        <f>'HEADER LABOR AND MATERIAL'!J397</f>
        <v>0</v>
      </c>
      <c r="O52" s="302"/>
    </row>
    <row r="53" spans="1:15" s="70" customFormat="1" ht="9" hidden="1" customHeight="1" outlineLevel="1" thickBot="1">
      <c r="A53" s="140"/>
      <c r="B53" s="38">
        <v>9</v>
      </c>
      <c r="C53" s="293" t="str">
        <f>'HEADER LABOR AND MATERIAL'!C398</f>
        <v xml:space="preserve"> </v>
      </c>
      <c r="D53" s="293"/>
      <c r="E53" s="293"/>
      <c r="F53" s="293"/>
      <c r="G53" s="293"/>
      <c r="H53" s="293"/>
      <c r="I53" s="293"/>
      <c r="J53" s="39" t="str">
        <f>'HEADER LABOR AND MATERIAL'!D398</f>
        <v>0</v>
      </c>
      <c r="K53" s="40"/>
      <c r="L53" s="134">
        <f>'HEADER LABOR AND MATERIAL'!I398</f>
        <v>0</v>
      </c>
      <c r="M53" s="42"/>
      <c r="N53" s="302">
        <f>'HEADER LABOR AND MATERIAL'!J398</f>
        <v>0</v>
      </c>
      <c r="O53" s="302"/>
    </row>
    <row r="54" spans="1:15" s="70" customFormat="1" ht="9" hidden="1" customHeight="1" outlineLevel="1" thickBot="1">
      <c r="A54" s="140"/>
      <c r="B54" s="38">
        <v>10</v>
      </c>
      <c r="C54" s="293" t="e">
        <f>'HEADER LABOR AND MATERIAL'!#REF!</f>
        <v>#REF!</v>
      </c>
      <c r="D54" s="293"/>
      <c r="E54" s="293"/>
      <c r="F54" s="293"/>
      <c r="G54" s="293"/>
      <c r="H54" s="293"/>
      <c r="I54" s="293"/>
      <c r="J54" s="39" t="e">
        <f>'HEADER LABOR AND MATERIAL'!#REF!</f>
        <v>#REF!</v>
      </c>
      <c r="K54" s="40"/>
      <c r="L54" s="134" t="e">
        <f>'HEADER LABOR AND MATERIAL'!#REF!</f>
        <v>#REF!</v>
      </c>
      <c r="M54" s="42"/>
      <c r="N54" s="302" t="e">
        <f>'HEADER LABOR AND MATERIAL'!#REF!</f>
        <v>#REF!</v>
      </c>
      <c r="O54" s="302"/>
    </row>
    <row r="55" spans="1:15" s="70" customFormat="1" ht="9" hidden="1" customHeight="1" outlineLevel="1" thickBot="1">
      <c r="A55" s="140"/>
      <c r="B55" s="38">
        <v>11</v>
      </c>
      <c r="C55" s="293" t="e">
        <f>'HEADER LABOR AND MATERIAL'!#REF!</f>
        <v>#REF!</v>
      </c>
      <c r="D55" s="293"/>
      <c r="E55" s="293"/>
      <c r="F55" s="293"/>
      <c r="G55" s="293"/>
      <c r="H55" s="293"/>
      <c r="I55" s="293"/>
      <c r="J55" s="39" t="e">
        <f>'HEADER LABOR AND MATERIAL'!#REF!</f>
        <v>#REF!</v>
      </c>
      <c r="K55" s="40"/>
      <c r="L55" s="134" t="e">
        <f>'HEADER LABOR AND MATERIAL'!#REF!</f>
        <v>#REF!</v>
      </c>
      <c r="M55" s="42"/>
      <c r="N55" s="302" t="e">
        <f>'HEADER LABOR AND MATERIAL'!#REF!</f>
        <v>#REF!</v>
      </c>
      <c r="O55" s="302"/>
    </row>
    <row r="56" spans="1:15" s="70" customFormat="1" ht="9" hidden="1" customHeight="1" outlineLevel="1" thickBot="1">
      <c r="A56" s="140"/>
      <c r="B56" s="38">
        <v>12</v>
      </c>
      <c r="C56" s="293" t="e">
        <f>'HEADER LABOR AND MATERIAL'!#REF!</f>
        <v>#REF!</v>
      </c>
      <c r="D56" s="293"/>
      <c r="E56" s="293"/>
      <c r="F56" s="293"/>
      <c r="G56" s="293"/>
      <c r="H56" s="293"/>
      <c r="I56" s="293"/>
      <c r="J56" s="39" t="e">
        <f>'HEADER LABOR AND MATERIAL'!#REF!</f>
        <v>#REF!</v>
      </c>
      <c r="K56" s="40"/>
      <c r="L56" s="134" t="e">
        <f>'HEADER LABOR AND MATERIAL'!#REF!</f>
        <v>#REF!</v>
      </c>
      <c r="M56" s="42"/>
      <c r="N56" s="302" t="e">
        <f>'HEADER LABOR AND MATERIAL'!#REF!</f>
        <v>#REF!</v>
      </c>
      <c r="O56" s="302"/>
    </row>
    <row r="57" spans="1:15" s="70" customFormat="1" ht="9" hidden="1" customHeight="1" outlineLevel="1" thickBot="1">
      <c r="A57" s="140"/>
      <c r="B57" s="38">
        <v>9</v>
      </c>
      <c r="C57" s="293" t="e">
        <f>'HEADER LABOR AND MATERIAL'!#REF!</f>
        <v>#REF!</v>
      </c>
      <c r="D57" s="293"/>
      <c r="E57" s="293"/>
      <c r="F57" s="293"/>
      <c r="G57" s="293"/>
      <c r="H57" s="293"/>
      <c r="I57" s="293"/>
      <c r="J57" s="39" t="e">
        <f>'HEADER LABOR AND MATERIAL'!#REF!</f>
        <v>#REF!</v>
      </c>
      <c r="K57" s="40"/>
      <c r="L57" s="134" t="e">
        <f>'HEADER LABOR AND MATERIAL'!#REF!</f>
        <v>#REF!</v>
      </c>
      <c r="M57" s="42"/>
      <c r="N57" s="302" t="e">
        <f>'HEADER LABOR AND MATERIAL'!#REF!</f>
        <v>#REF!</v>
      </c>
      <c r="O57" s="302"/>
    </row>
    <row r="58" spans="1:15" s="70" customFormat="1" ht="9" hidden="1" customHeight="1" outlineLevel="1" thickBot="1">
      <c r="A58" s="140"/>
      <c r="B58" s="38">
        <v>10</v>
      </c>
      <c r="C58" s="293" t="e">
        <f>'HEADER LABOR AND MATERIAL'!#REF!</f>
        <v>#REF!</v>
      </c>
      <c r="D58" s="293"/>
      <c r="E58" s="293"/>
      <c r="F58" s="293"/>
      <c r="G58" s="293"/>
      <c r="H58" s="293"/>
      <c r="I58" s="293"/>
      <c r="J58" s="39" t="e">
        <f>'HEADER LABOR AND MATERIAL'!#REF!</f>
        <v>#REF!</v>
      </c>
      <c r="K58" s="40"/>
      <c r="L58" s="134" t="e">
        <f>'HEADER LABOR AND MATERIAL'!#REF!</f>
        <v>#REF!</v>
      </c>
      <c r="M58" s="42"/>
      <c r="N58" s="302" t="e">
        <f>'HEADER LABOR AND MATERIAL'!#REF!</f>
        <v>#REF!</v>
      </c>
      <c r="O58" s="302"/>
    </row>
    <row r="59" spans="1:15" s="70" customFormat="1" ht="9" hidden="1" customHeight="1" outlineLevel="1" thickBot="1">
      <c r="A59" s="140"/>
      <c r="B59" s="38">
        <v>11</v>
      </c>
      <c r="C59" s="293" t="e">
        <f>'HEADER LABOR AND MATERIAL'!#REF!</f>
        <v>#REF!</v>
      </c>
      <c r="D59" s="293"/>
      <c r="E59" s="293"/>
      <c r="F59" s="293"/>
      <c r="G59" s="293"/>
      <c r="H59" s="293"/>
      <c r="I59" s="293"/>
      <c r="J59" s="39" t="e">
        <f>'HEADER LABOR AND MATERIAL'!#REF!</f>
        <v>#REF!</v>
      </c>
      <c r="K59" s="40"/>
      <c r="L59" s="134" t="e">
        <f>'HEADER LABOR AND MATERIAL'!#REF!</f>
        <v>#REF!</v>
      </c>
      <c r="M59" s="42"/>
      <c r="N59" s="302" t="e">
        <f>'HEADER LABOR AND MATERIAL'!#REF!</f>
        <v>#REF!</v>
      </c>
      <c r="O59" s="302"/>
    </row>
    <row r="60" spans="1:15" s="70" customFormat="1" ht="9" hidden="1" customHeight="1" outlineLevel="1" thickBot="1">
      <c r="A60" s="140"/>
      <c r="B60" s="38">
        <v>12</v>
      </c>
      <c r="C60" s="293" t="e">
        <f>'HEADER LABOR AND MATERIAL'!#REF!</f>
        <v>#REF!</v>
      </c>
      <c r="D60" s="293"/>
      <c r="E60" s="293"/>
      <c r="F60" s="293"/>
      <c r="G60" s="293"/>
      <c r="H60" s="293"/>
      <c r="I60" s="293"/>
      <c r="J60" s="39" t="e">
        <f>'HEADER LABOR AND MATERIAL'!#REF!</f>
        <v>#REF!</v>
      </c>
      <c r="K60" s="40"/>
      <c r="L60" s="134" t="e">
        <f>'HEADER LABOR AND MATERIAL'!#REF!</f>
        <v>#REF!</v>
      </c>
      <c r="M60" s="42"/>
      <c r="N60" s="302" t="e">
        <f>'HEADER LABOR AND MATERIAL'!#REF!</f>
        <v>#REF!</v>
      </c>
      <c r="O60" s="302"/>
    </row>
    <row r="61" spans="1:15" s="70" customFormat="1" ht="9" hidden="1" customHeight="1" outlineLevel="1" thickBot="1">
      <c r="A61" s="140"/>
      <c r="B61" s="38">
        <v>13</v>
      </c>
      <c r="C61" s="293" t="e">
        <f>'HEADER LABOR AND MATERIAL'!#REF!</f>
        <v>#REF!</v>
      </c>
      <c r="D61" s="293"/>
      <c r="E61" s="293"/>
      <c r="F61" s="293"/>
      <c r="G61" s="293"/>
      <c r="H61" s="293"/>
      <c r="I61" s="293"/>
      <c r="J61" s="39" t="e">
        <f>'HEADER LABOR AND MATERIAL'!#REF!</f>
        <v>#REF!</v>
      </c>
      <c r="K61" s="40"/>
      <c r="L61" s="134" t="e">
        <f>'HEADER LABOR AND MATERIAL'!#REF!</f>
        <v>#REF!</v>
      </c>
      <c r="M61" s="42"/>
      <c r="N61" s="302" t="e">
        <f>'HEADER LABOR AND MATERIAL'!#REF!</f>
        <v>#REF!</v>
      </c>
      <c r="O61" s="302"/>
    </row>
    <row r="62" spans="1:15" s="70" customFormat="1" ht="9" hidden="1" customHeight="1" outlineLevel="1" thickBot="1">
      <c r="A62" s="140"/>
      <c r="B62" s="38">
        <v>14</v>
      </c>
      <c r="C62" s="293" t="e">
        <f>'HEADER LABOR AND MATERIAL'!#REF!</f>
        <v>#REF!</v>
      </c>
      <c r="D62" s="293"/>
      <c r="E62" s="293"/>
      <c r="F62" s="293"/>
      <c r="G62" s="293"/>
      <c r="H62" s="293"/>
      <c r="I62" s="293"/>
      <c r="J62" s="39"/>
      <c r="K62" s="40"/>
      <c r="L62" s="134" t="e">
        <f>'HEADER LABOR AND MATERIAL'!#REF!</f>
        <v>#REF!</v>
      </c>
      <c r="M62" s="42"/>
      <c r="N62" s="302" t="e">
        <f>'HEADER LABOR AND MATERIAL'!#REF!</f>
        <v>#REF!</v>
      </c>
      <c r="O62" s="302"/>
    </row>
    <row r="63" spans="1:15" s="70" customFormat="1" ht="9" hidden="1" customHeight="1" outlineLevel="1" thickBot="1">
      <c r="A63" s="140"/>
      <c r="B63" s="38">
        <v>15</v>
      </c>
      <c r="C63" s="293" t="e">
        <f>'HEADER LABOR AND MATERIAL'!#REF!</f>
        <v>#REF!</v>
      </c>
      <c r="D63" s="293"/>
      <c r="E63" s="293"/>
      <c r="F63" s="293"/>
      <c r="G63" s="293"/>
      <c r="H63" s="293"/>
      <c r="I63" s="293"/>
      <c r="J63" s="39"/>
      <c r="K63" s="40"/>
      <c r="L63" s="134" t="e">
        <f>'HEADER LABOR AND MATERIAL'!#REF!</f>
        <v>#REF!</v>
      </c>
      <c r="M63" s="42"/>
      <c r="N63" s="302"/>
      <c r="O63" s="302"/>
    </row>
    <row r="64" spans="1:15" ht="12" customHeight="1" collapsed="1" thickBot="1">
      <c r="A64" s="140"/>
      <c r="B64" s="312" t="s">
        <v>2980</v>
      </c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4"/>
      <c r="N64" s="231">
        <f>'HEADER LABOR AND MATERIAL'!J399</f>
        <v>0</v>
      </c>
      <c r="O64" s="232"/>
    </row>
    <row r="65" spans="1:15" ht="16" customHeight="1" thickBot="1">
      <c r="A65" s="142"/>
      <c r="B65" s="43"/>
      <c r="C65" s="309" t="s">
        <v>24</v>
      </c>
      <c r="D65" s="367"/>
      <c r="E65" s="368"/>
      <c r="F65" s="368"/>
      <c r="G65" s="368"/>
      <c r="H65" s="368"/>
      <c r="I65" s="369"/>
      <c r="J65" s="44" t="s">
        <v>14</v>
      </c>
      <c r="K65" s="46"/>
      <c r="L65" s="45" t="s">
        <v>15</v>
      </c>
      <c r="M65" s="37" t="s">
        <v>17</v>
      </c>
      <c r="N65" s="241" t="s">
        <v>25</v>
      </c>
      <c r="O65" s="242"/>
    </row>
    <row r="66" spans="1:15" ht="9" hidden="1" customHeight="1" outlineLevel="1" thickBot="1">
      <c r="A66" s="140"/>
      <c r="B66" s="38">
        <v>1</v>
      </c>
      <c r="C66" s="293" t="s">
        <v>2979</v>
      </c>
      <c r="D66" s="293"/>
      <c r="E66" s="293"/>
      <c r="F66" s="293"/>
      <c r="G66" s="293"/>
      <c r="H66" s="293"/>
      <c r="I66" s="293"/>
      <c r="J66" s="39"/>
      <c r="K66" s="40"/>
      <c r="L66" s="41"/>
      <c r="M66" s="42"/>
      <c r="N66" s="302">
        <f>'HEADER LABOR AND MATERIAL'!J289</f>
        <v>0</v>
      </c>
      <c r="O66" s="302"/>
    </row>
    <row r="67" spans="1:15" ht="9" hidden="1" customHeight="1" outlineLevel="1" thickBot="1">
      <c r="A67" s="140"/>
      <c r="B67" s="38">
        <v>2</v>
      </c>
      <c r="C67" s="293"/>
      <c r="D67" s="293"/>
      <c r="E67" s="293"/>
      <c r="F67" s="293"/>
      <c r="G67" s="293"/>
      <c r="H67" s="293"/>
      <c r="I67" s="293"/>
      <c r="J67" s="39"/>
      <c r="K67" s="40"/>
      <c r="L67" s="41"/>
      <c r="M67" s="42"/>
      <c r="N67" s="302"/>
      <c r="O67" s="302"/>
    </row>
    <row r="68" spans="1:15" ht="9" hidden="1" customHeight="1" outlineLevel="1" thickBot="1">
      <c r="A68" s="140"/>
      <c r="B68" s="38">
        <v>3</v>
      </c>
      <c r="C68" s="293"/>
      <c r="D68" s="293"/>
      <c r="E68" s="293"/>
      <c r="F68" s="293"/>
      <c r="G68" s="293"/>
      <c r="H68" s="293"/>
      <c r="I68" s="293"/>
      <c r="J68" s="39"/>
      <c r="K68" s="40"/>
      <c r="L68" s="41"/>
      <c r="M68" s="42"/>
      <c r="N68" s="302"/>
      <c r="O68" s="302"/>
    </row>
    <row r="69" spans="1:15" ht="9" hidden="1" customHeight="1" outlineLevel="1" thickBot="1">
      <c r="A69" s="140"/>
      <c r="B69" s="38">
        <v>4</v>
      </c>
      <c r="C69" s="293"/>
      <c r="D69" s="293"/>
      <c r="E69" s="293"/>
      <c r="F69" s="293"/>
      <c r="G69" s="293"/>
      <c r="H69" s="293"/>
      <c r="I69" s="293"/>
      <c r="J69" s="39"/>
      <c r="K69" s="40"/>
      <c r="L69" s="41"/>
      <c r="M69" s="42"/>
      <c r="N69" s="302"/>
      <c r="O69" s="302"/>
    </row>
    <row r="70" spans="1:15" ht="9" hidden="1" customHeight="1" outlineLevel="1" thickBot="1">
      <c r="A70" s="140"/>
      <c r="B70" s="38">
        <v>6</v>
      </c>
      <c r="C70" s="293"/>
      <c r="D70" s="293"/>
      <c r="E70" s="293"/>
      <c r="F70" s="293"/>
      <c r="G70" s="293"/>
      <c r="H70" s="293"/>
      <c r="I70" s="293"/>
      <c r="J70" s="39"/>
      <c r="K70" s="40"/>
      <c r="L70" s="41"/>
      <c r="M70" s="42"/>
      <c r="N70" s="302"/>
      <c r="O70" s="302"/>
    </row>
    <row r="71" spans="1:15" ht="9" hidden="1" customHeight="1" outlineLevel="1" thickBot="1">
      <c r="A71" s="143">
        <v>6</v>
      </c>
      <c r="B71" s="38">
        <v>7</v>
      </c>
      <c r="C71" s="293"/>
      <c r="D71" s="293"/>
      <c r="E71" s="293"/>
      <c r="F71" s="293"/>
      <c r="G71" s="293"/>
      <c r="H71" s="293"/>
      <c r="I71" s="293"/>
      <c r="J71" s="39"/>
      <c r="K71" s="40"/>
      <c r="L71" s="41"/>
      <c r="M71" s="42"/>
      <c r="N71" s="302"/>
      <c r="O71" s="302"/>
    </row>
    <row r="72" spans="1:15" ht="9" hidden="1" customHeight="1" outlineLevel="1" thickBot="1">
      <c r="A72" s="140"/>
      <c r="B72" s="38">
        <v>8</v>
      </c>
      <c r="C72" s="293"/>
      <c r="D72" s="293"/>
      <c r="E72" s="293"/>
      <c r="F72" s="293"/>
      <c r="G72" s="293"/>
      <c r="H72" s="293"/>
      <c r="I72" s="293"/>
      <c r="J72" s="39"/>
      <c r="K72" s="40"/>
      <c r="L72" s="41"/>
      <c r="M72" s="42"/>
      <c r="N72" s="302"/>
      <c r="O72" s="302"/>
    </row>
    <row r="73" spans="1:15" ht="9" hidden="1" customHeight="1" outlineLevel="1" thickBot="1">
      <c r="A73" s="140"/>
      <c r="B73" s="38">
        <v>9</v>
      </c>
      <c r="C73" s="293"/>
      <c r="D73" s="293"/>
      <c r="E73" s="293"/>
      <c r="F73" s="293"/>
      <c r="G73" s="293"/>
      <c r="H73" s="293"/>
      <c r="I73" s="293"/>
      <c r="J73" s="39"/>
      <c r="K73" s="40"/>
      <c r="L73" s="41"/>
      <c r="M73" s="42"/>
      <c r="N73" s="302"/>
      <c r="O73" s="302"/>
    </row>
    <row r="74" spans="1:15" ht="17" customHeight="1" collapsed="1" thickBot="1">
      <c r="A74" s="140"/>
      <c r="B74" s="249" t="s">
        <v>26</v>
      </c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8"/>
      <c r="N74" s="231">
        <f>'HEADER LABOR AND MATERIAL'!J289</f>
        <v>0</v>
      </c>
      <c r="O74" s="232"/>
    </row>
    <row r="75" spans="1:15" ht="14" customHeight="1" thickBot="1">
      <c r="A75" s="142"/>
      <c r="B75" s="43"/>
      <c r="C75" s="309" t="s">
        <v>27</v>
      </c>
      <c r="D75" s="310"/>
      <c r="E75" s="310"/>
      <c r="F75" s="310"/>
      <c r="G75" s="310"/>
      <c r="H75" s="310"/>
      <c r="I75" s="311"/>
      <c r="J75" s="44" t="s">
        <v>28</v>
      </c>
      <c r="K75" s="45" t="s">
        <v>29</v>
      </c>
      <c r="L75" s="45" t="s">
        <v>30</v>
      </c>
      <c r="M75" s="45" t="s">
        <v>15</v>
      </c>
      <c r="N75" s="241" t="s">
        <v>31</v>
      </c>
      <c r="O75" s="242"/>
    </row>
    <row r="76" spans="1:15" ht="9" hidden="1" customHeight="1" outlineLevel="1" thickBot="1">
      <c r="A76" s="140"/>
      <c r="B76" s="38">
        <v>1</v>
      </c>
      <c r="C76" s="292" t="s">
        <v>2981</v>
      </c>
      <c r="D76" s="293"/>
      <c r="E76" s="293"/>
      <c r="F76" s="293"/>
      <c r="G76" s="293"/>
      <c r="H76" s="293"/>
      <c r="I76" s="293"/>
      <c r="J76" s="39"/>
      <c r="K76" s="40"/>
      <c r="L76" s="41"/>
      <c r="M76" s="42"/>
      <c r="N76" s="302">
        <f>'HEADER LABOR AND MATERIAL'!J387</f>
        <v>230.10000000000002</v>
      </c>
      <c r="O76" s="302"/>
    </row>
    <row r="77" spans="1:15" ht="9" hidden="1" customHeight="1" outlineLevel="1" thickBot="1">
      <c r="A77" s="140"/>
      <c r="B77" s="38">
        <v>2</v>
      </c>
      <c r="C77" s="292"/>
      <c r="D77" s="293"/>
      <c r="E77" s="293"/>
      <c r="F77" s="293"/>
      <c r="G77" s="293"/>
      <c r="H77" s="293"/>
      <c r="I77" s="293"/>
      <c r="J77" s="39"/>
      <c r="K77" s="40"/>
      <c r="L77" s="41"/>
      <c r="M77" s="42"/>
      <c r="N77" s="302"/>
      <c r="O77" s="302"/>
    </row>
    <row r="78" spans="1:15" ht="9" hidden="1" customHeight="1" outlineLevel="1" thickBot="1">
      <c r="A78" s="140"/>
      <c r="B78" s="38">
        <v>3</v>
      </c>
      <c r="C78" s="292"/>
      <c r="D78" s="293"/>
      <c r="E78" s="293"/>
      <c r="F78" s="293"/>
      <c r="G78" s="293"/>
      <c r="H78" s="293"/>
      <c r="I78" s="293"/>
      <c r="J78" s="39"/>
      <c r="K78" s="40"/>
      <c r="L78" s="41"/>
      <c r="M78" s="42"/>
      <c r="N78" s="302"/>
      <c r="O78" s="302"/>
    </row>
    <row r="79" spans="1:15" ht="9" hidden="1" customHeight="1" outlineLevel="1" thickBot="1">
      <c r="A79" s="140"/>
      <c r="B79" s="38">
        <v>4</v>
      </c>
      <c r="C79" s="292"/>
      <c r="D79" s="293"/>
      <c r="E79" s="293"/>
      <c r="F79" s="293"/>
      <c r="G79" s="293"/>
      <c r="H79" s="293"/>
      <c r="I79" s="293"/>
      <c r="J79" s="39"/>
      <c r="K79" s="40"/>
      <c r="L79" s="41"/>
      <c r="M79" s="42"/>
      <c r="N79" s="302"/>
      <c r="O79" s="302"/>
    </row>
    <row r="80" spans="1:15" ht="9" hidden="1" customHeight="1" outlineLevel="1" thickBot="1">
      <c r="A80" s="140"/>
      <c r="B80" s="38">
        <v>5</v>
      </c>
      <c r="C80" s="292"/>
      <c r="D80" s="293"/>
      <c r="E80" s="293"/>
      <c r="F80" s="293"/>
      <c r="G80" s="293"/>
      <c r="H80" s="293"/>
      <c r="I80" s="293"/>
      <c r="J80" s="39"/>
      <c r="K80" s="40"/>
      <c r="L80" s="41"/>
      <c r="M80" s="42"/>
      <c r="N80" s="302"/>
      <c r="O80" s="302"/>
    </row>
    <row r="81" spans="1:15" ht="9" hidden="1" customHeight="1" outlineLevel="1" thickBot="1">
      <c r="A81" s="140"/>
      <c r="B81" s="38">
        <v>6</v>
      </c>
      <c r="C81" s="292"/>
      <c r="D81" s="293"/>
      <c r="E81" s="293"/>
      <c r="F81" s="293"/>
      <c r="G81" s="293"/>
      <c r="H81" s="293"/>
      <c r="I81" s="293"/>
      <c r="J81" s="39"/>
      <c r="K81" s="40"/>
      <c r="L81" s="41"/>
      <c r="M81" s="42"/>
      <c r="N81" s="302"/>
      <c r="O81" s="302"/>
    </row>
    <row r="82" spans="1:15" ht="14" customHeight="1" collapsed="1" thickBot="1">
      <c r="A82" s="140"/>
      <c r="B82" s="47"/>
      <c r="C82" s="48"/>
      <c r="D82" s="48"/>
      <c r="E82" s="48"/>
      <c r="F82" s="48"/>
      <c r="G82" s="303" t="s">
        <v>32</v>
      </c>
      <c r="H82" s="304"/>
      <c r="I82" s="305"/>
      <c r="J82" s="305"/>
      <c r="K82" s="305"/>
      <c r="L82" s="305"/>
      <c r="M82" s="306"/>
      <c r="N82" s="231">
        <f>'HEADER LABOR AND MATERIAL'!J387</f>
        <v>230.10000000000002</v>
      </c>
      <c r="O82" s="232"/>
    </row>
    <row r="83" spans="1:15" ht="22" customHeight="1" thickBot="1">
      <c r="A83" s="140"/>
      <c r="B83" s="295" t="s">
        <v>33</v>
      </c>
      <c r="C83" s="296"/>
      <c r="D83" s="297"/>
      <c r="E83" s="297"/>
      <c r="F83" s="297"/>
      <c r="G83" s="297"/>
      <c r="H83" s="298"/>
      <c r="I83" s="298"/>
      <c r="J83" s="298"/>
      <c r="K83" s="298"/>
      <c r="L83" s="298"/>
      <c r="M83" s="299"/>
      <c r="N83" s="300">
        <f>SUM(N74,N82,N64,N43,N33)</f>
        <v>230.10000000000002</v>
      </c>
      <c r="O83" s="301"/>
    </row>
    <row r="84" spans="1:15" ht="12" customHeight="1" thickBot="1">
      <c r="A84" s="142"/>
      <c r="B84" s="43"/>
      <c r="C84" s="49" t="s">
        <v>34</v>
      </c>
      <c r="D84" s="50"/>
      <c r="E84" s="50"/>
      <c r="F84" s="50"/>
      <c r="G84" s="50"/>
      <c r="H84" s="50"/>
      <c r="I84" s="51"/>
      <c r="J84" s="45" t="s">
        <v>14</v>
      </c>
      <c r="K84" s="45" t="s">
        <v>35</v>
      </c>
      <c r="L84" s="52"/>
      <c r="M84" s="45" t="s">
        <v>15</v>
      </c>
      <c r="N84" s="241" t="s">
        <v>36</v>
      </c>
      <c r="O84" s="242"/>
    </row>
    <row r="85" spans="1:15" ht="11" hidden="1" customHeight="1" outlineLevel="1" thickBot="1">
      <c r="A85" s="140"/>
      <c r="B85" s="53">
        <v>1</v>
      </c>
      <c r="C85" s="292"/>
      <c r="D85" s="293"/>
      <c r="E85" s="293"/>
      <c r="F85" s="293"/>
      <c r="G85" s="293"/>
      <c r="H85" s="293"/>
      <c r="I85" s="293"/>
      <c r="J85" s="39">
        <f>'HEADER LABOR AND MATERIAL'!D364</f>
        <v>0</v>
      </c>
      <c r="K85" s="54"/>
      <c r="L85" s="55"/>
      <c r="M85" s="56">
        <v>1</v>
      </c>
      <c r="N85" s="247">
        <f t="shared" ref="N85:N91" si="0">SUM(M85*J85)</f>
        <v>0</v>
      </c>
      <c r="O85" s="247"/>
    </row>
    <row r="86" spans="1:15" ht="9" hidden="1" customHeight="1" outlineLevel="1" thickBot="1">
      <c r="A86" s="140"/>
      <c r="B86" s="53">
        <v>2</v>
      </c>
      <c r="C86" s="292"/>
      <c r="D86" s="293"/>
      <c r="E86" s="293"/>
      <c r="F86" s="293"/>
      <c r="G86" s="293"/>
      <c r="H86" s="293"/>
      <c r="I86" s="293"/>
      <c r="J86" s="39" t="str">
        <f>'HEADER LABOR AND MATERIAL'!D365</f>
        <v>0</v>
      </c>
      <c r="K86" s="54"/>
      <c r="L86" s="55"/>
      <c r="M86" s="56">
        <v>1</v>
      </c>
      <c r="N86" s="247">
        <f t="shared" si="0"/>
        <v>0</v>
      </c>
      <c r="O86" s="247"/>
    </row>
    <row r="87" spans="1:15" ht="9" hidden="1" customHeight="1" outlineLevel="1" thickBot="1">
      <c r="A87" s="140"/>
      <c r="B87" s="53">
        <v>3</v>
      </c>
      <c r="C87" s="292"/>
      <c r="D87" s="293"/>
      <c r="E87" s="293"/>
      <c r="F87" s="293"/>
      <c r="G87" s="293"/>
      <c r="H87" s="293"/>
      <c r="I87" s="293"/>
      <c r="J87" s="39" t="str">
        <f>'HEADER LABOR AND MATERIAL'!D366</f>
        <v>0</v>
      </c>
      <c r="K87" s="54"/>
      <c r="L87" s="55"/>
      <c r="M87" s="56">
        <v>1</v>
      </c>
      <c r="N87" s="247">
        <f t="shared" si="0"/>
        <v>0</v>
      </c>
      <c r="O87" s="247"/>
    </row>
    <row r="88" spans="1:15" ht="9" hidden="1" customHeight="1" outlineLevel="1" thickBot="1">
      <c r="A88" s="140"/>
      <c r="B88" s="53">
        <v>4</v>
      </c>
      <c r="C88" s="292"/>
      <c r="D88" s="293"/>
      <c r="E88" s="293"/>
      <c r="F88" s="293"/>
      <c r="G88" s="293"/>
      <c r="H88" s="293"/>
      <c r="I88" s="293"/>
      <c r="J88" s="39" t="str">
        <f>'HEADER LABOR AND MATERIAL'!D367</f>
        <v>0</v>
      </c>
      <c r="K88" s="54"/>
      <c r="L88" s="55"/>
      <c r="M88" s="56">
        <v>1</v>
      </c>
      <c r="N88" s="247">
        <f t="shared" si="0"/>
        <v>0</v>
      </c>
      <c r="O88" s="247"/>
    </row>
    <row r="89" spans="1:15" ht="9" hidden="1" customHeight="1" outlineLevel="1" thickBot="1">
      <c r="A89" s="140"/>
      <c r="B89" s="53">
        <v>5</v>
      </c>
      <c r="C89" s="292"/>
      <c r="D89" s="293"/>
      <c r="E89" s="293"/>
      <c r="F89" s="293"/>
      <c r="G89" s="293"/>
      <c r="H89" s="293"/>
      <c r="I89" s="293"/>
      <c r="J89" s="39"/>
      <c r="K89" s="54"/>
      <c r="L89" s="55"/>
      <c r="M89" s="56"/>
      <c r="N89" s="247">
        <f t="shared" si="0"/>
        <v>0</v>
      </c>
      <c r="O89" s="247"/>
    </row>
    <row r="90" spans="1:15" ht="9" hidden="1" customHeight="1" outlineLevel="1" thickBot="1">
      <c r="A90" s="140"/>
      <c r="B90" s="53">
        <v>6</v>
      </c>
      <c r="C90" s="292"/>
      <c r="D90" s="293"/>
      <c r="E90" s="293"/>
      <c r="F90" s="293"/>
      <c r="G90" s="293"/>
      <c r="H90" s="293"/>
      <c r="I90" s="293"/>
      <c r="J90" s="39"/>
      <c r="K90" s="54"/>
      <c r="L90" s="55"/>
      <c r="M90" s="56"/>
      <c r="N90" s="247">
        <f t="shared" si="0"/>
        <v>0</v>
      </c>
      <c r="O90" s="247"/>
    </row>
    <row r="91" spans="1:15" ht="9" hidden="1" customHeight="1" outlineLevel="1" thickBot="1">
      <c r="A91" s="140"/>
      <c r="B91" s="53">
        <v>7</v>
      </c>
      <c r="C91" s="292"/>
      <c r="D91" s="293"/>
      <c r="E91" s="293"/>
      <c r="F91" s="293"/>
      <c r="G91" s="293"/>
      <c r="H91" s="293"/>
      <c r="I91" s="293"/>
      <c r="J91" s="39"/>
      <c r="K91" s="54"/>
      <c r="L91" s="55"/>
      <c r="M91" s="56"/>
      <c r="N91" s="247">
        <f t="shared" si="0"/>
        <v>0</v>
      </c>
      <c r="O91" s="247"/>
    </row>
    <row r="92" spans="1:15" ht="9" customHeight="1" collapsed="1" thickBot="1">
      <c r="A92" s="140"/>
      <c r="B92" s="364" t="s">
        <v>2955</v>
      </c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6"/>
      <c r="N92" s="294">
        <f>SUM(N85:O91)</f>
        <v>0</v>
      </c>
      <c r="O92" s="294"/>
    </row>
    <row r="93" spans="1:15" ht="9" customHeight="1" thickBot="1">
      <c r="A93" s="140"/>
      <c r="B93" s="57"/>
      <c r="C93" s="286" t="s">
        <v>37</v>
      </c>
      <c r="D93" s="287"/>
      <c r="E93" s="287"/>
      <c r="F93" s="287"/>
      <c r="G93" s="287"/>
      <c r="H93" s="287"/>
      <c r="I93" s="287"/>
      <c r="J93" s="58"/>
      <c r="K93" s="360"/>
      <c r="L93" s="360"/>
      <c r="M93" s="360"/>
      <c r="N93" s="360"/>
      <c r="O93" s="361"/>
    </row>
    <row r="94" spans="1:15" s="70" customFormat="1" ht="9" hidden="1" customHeight="1" outlineLevel="1" thickBot="1">
      <c r="A94" s="140"/>
      <c r="B94" s="53">
        <v>1</v>
      </c>
      <c r="C94" s="288">
        <f>'HEADER LABOR AND MATERIAL'!C372</f>
        <v>0</v>
      </c>
      <c r="D94" s="288"/>
      <c r="E94" s="288"/>
      <c r="F94" s="288"/>
      <c r="G94" s="288"/>
      <c r="H94" s="288"/>
      <c r="I94" s="288"/>
      <c r="J94" s="137">
        <f>'HEADER LABOR AND MATERIAL'!J372</f>
        <v>0</v>
      </c>
      <c r="K94" s="135"/>
      <c r="L94" s="135"/>
      <c r="M94" s="136"/>
      <c r="N94" s="247">
        <f>J94</f>
        <v>0</v>
      </c>
      <c r="O94" s="247"/>
    </row>
    <row r="95" spans="1:15" s="70" customFormat="1" ht="9" hidden="1" customHeight="1" outlineLevel="1" thickBot="1">
      <c r="A95" s="140"/>
      <c r="B95" s="53">
        <v>2</v>
      </c>
      <c r="C95" s="288">
        <f>'HEADER LABOR AND MATERIAL'!C373</f>
        <v>0</v>
      </c>
      <c r="D95" s="288"/>
      <c r="E95" s="288"/>
      <c r="F95" s="288"/>
      <c r="G95" s="288"/>
      <c r="H95" s="288"/>
      <c r="I95" s="288"/>
      <c r="J95" s="137">
        <f>'HEADER LABOR AND MATERIAL'!J373</f>
        <v>0</v>
      </c>
      <c r="K95" s="135"/>
      <c r="L95" s="135"/>
      <c r="M95" s="136"/>
      <c r="N95" s="247">
        <f t="shared" ref="N95:N99" si="1">J95</f>
        <v>0</v>
      </c>
      <c r="O95" s="247"/>
    </row>
    <row r="96" spans="1:15" s="70" customFormat="1" ht="9" hidden="1" customHeight="1" outlineLevel="1" thickBot="1">
      <c r="A96" s="140"/>
      <c r="B96" s="53">
        <v>3</v>
      </c>
      <c r="C96" s="288">
        <f>'HEADER LABOR AND MATERIAL'!C374</f>
        <v>0</v>
      </c>
      <c r="D96" s="288"/>
      <c r="E96" s="288"/>
      <c r="F96" s="288"/>
      <c r="G96" s="288"/>
      <c r="H96" s="288"/>
      <c r="I96" s="288"/>
      <c r="J96" s="137">
        <f>'HEADER LABOR AND MATERIAL'!J374</f>
        <v>0</v>
      </c>
      <c r="K96" s="135"/>
      <c r="L96" s="135"/>
      <c r="M96" s="136"/>
      <c r="N96" s="247">
        <f t="shared" si="1"/>
        <v>0</v>
      </c>
      <c r="O96" s="247"/>
    </row>
    <row r="97" spans="1:15" s="70" customFormat="1" ht="9" hidden="1" customHeight="1" outlineLevel="1" thickBot="1">
      <c r="A97" s="140"/>
      <c r="B97" s="53">
        <v>4</v>
      </c>
      <c r="C97" s="288" t="e">
        <f>'HEADER LABOR AND MATERIAL'!#REF!</f>
        <v>#REF!</v>
      </c>
      <c r="D97" s="288"/>
      <c r="E97" s="288"/>
      <c r="F97" s="288"/>
      <c r="G97" s="288"/>
      <c r="H97" s="288"/>
      <c r="I97" s="288"/>
      <c r="J97" s="137" t="e">
        <f>'HEADER LABOR AND MATERIAL'!#REF!</f>
        <v>#REF!</v>
      </c>
      <c r="K97" s="135"/>
      <c r="L97" s="135"/>
      <c r="M97" s="136"/>
      <c r="N97" s="247" t="e">
        <f t="shared" si="1"/>
        <v>#REF!</v>
      </c>
      <c r="O97" s="247"/>
    </row>
    <row r="98" spans="1:15" ht="9" hidden="1" customHeight="1" outlineLevel="1" thickBot="1">
      <c r="A98" s="140"/>
      <c r="B98" s="53">
        <v>5</v>
      </c>
      <c r="C98" s="288" t="e">
        <f>'HEADER LABOR AND MATERIAL'!#REF!</f>
        <v>#REF!</v>
      </c>
      <c r="D98" s="288"/>
      <c r="E98" s="288"/>
      <c r="F98" s="288"/>
      <c r="G98" s="288"/>
      <c r="H98" s="288"/>
      <c r="I98" s="288"/>
      <c r="J98" s="137" t="e">
        <f>'HEADER LABOR AND MATERIAL'!#REF!</f>
        <v>#REF!</v>
      </c>
      <c r="K98" s="135"/>
      <c r="L98" s="135"/>
      <c r="M98" s="136"/>
      <c r="N98" s="247" t="e">
        <f t="shared" si="1"/>
        <v>#REF!</v>
      </c>
      <c r="O98" s="247"/>
    </row>
    <row r="99" spans="1:15" s="70" customFormat="1" ht="9" hidden="1" customHeight="1" outlineLevel="1" thickBot="1">
      <c r="A99" s="140"/>
      <c r="B99" s="53">
        <v>5</v>
      </c>
      <c r="C99" s="288" t="e">
        <f>'HEADER LABOR AND MATERIAL'!#REF!</f>
        <v>#REF!</v>
      </c>
      <c r="D99" s="288"/>
      <c r="E99" s="288"/>
      <c r="F99" s="288"/>
      <c r="G99" s="288"/>
      <c r="H99" s="288"/>
      <c r="I99" s="288"/>
      <c r="J99" s="137">
        <v>880</v>
      </c>
      <c r="K99" s="135"/>
      <c r="L99" s="135"/>
      <c r="M99" s="136"/>
      <c r="N99" s="247">
        <f t="shared" si="1"/>
        <v>880</v>
      </c>
      <c r="O99" s="247"/>
    </row>
    <row r="100" spans="1:15" ht="20" customHeight="1" collapsed="1" thickBot="1">
      <c r="A100" s="140"/>
      <c r="B100" s="236" t="s">
        <v>38</v>
      </c>
      <c r="C100" s="289"/>
      <c r="D100" s="290"/>
      <c r="E100" s="290"/>
      <c r="F100" s="290"/>
      <c r="G100" s="290"/>
      <c r="H100" s="290"/>
      <c r="I100" s="290"/>
      <c r="J100" s="290"/>
      <c r="K100" s="290"/>
      <c r="L100" s="290"/>
      <c r="M100" s="291"/>
      <c r="N100" s="239">
        <f>'HEADER LABOR AND MATERIAL'!J375</f>
        <v>0</v>
      </c>
      <c r="O100" s="240"/>
    </row>
    <row r="101" spans="1:15" ht="12" customHeight="1" thickBot="1">
      <c r="A101" s="142"/>
      <c r="B101" s="43"/>
      <c r="C101" s="49" t="s">
        <v>39</v>
      </c>
      <c r="D101" s="50"/>
      <c r="E101" s="50"/>
      <c r="F101" s="50"/>
      <c r="G101" s="50"/>
      <c r="H101" s="50"/>
      <c r="I101" s="51"/>
      <c r="J101" s="44" t="s">
        <v>40</v>
      </c>
      <c r="K101" s="45" t="s">
        <v>41</v>
      </c>
      <c r="L101" s="45" t="s">
        <v>35</v>
      </c>
      <c r="M101" s="45" t="s">
        <v>42</v>
      </c>
      <c r="N101" s="241" t="s">
        <v>43</v>
      </c>
      <c r="O101" s="242"/>
    </row>
    <row r="102" spans="1:15" ht="9" hidden="1" customHeight="1" outlineLevel="1" thickBot="1">
      <c r="A102" s="140"/>
      <c r="B102" s="53">
        <v>1</v>
      </c>
      <c r="C102" s="283"/>
      <c r="D102" s="284"/>
      <c r="E102" s="284"/>
      <c r="F102" s="284"/>
      <c r="G102" s="284"/>
      <c r="H102" s="284"/>
      <c r="I102" s="285"/>
      <c r="J102" s="54"/>
      <c r="K102" s="60"/>
      <c r="L102" s="54"/>
      <c r="M102" s="61">
        <v>70</v>
      </c>
      <c r="N102" s="247">
        <f>SUM(L102*M102)</f>
        <v>0</v>
      </c>
      <c r="O102" s="247"/>
    </row>
    <row r="103" spans="1:15" ht="9" hidden="1" customHeight="1" outlineLevel="1" thickBot="1">
      <c r="A103" s="140"/>
      <c r="B103" s="53">
        <v>2</v>
      </c>
      <c r="C103" s="283"/>
      <c r="D103" s="284"/>
      <c r="E103" s="284"/>
      <c r="F103" s="284"/>
      <c r="G103" s="284"/>
      <c r="H103" s="284"/>
      <c r="I103" s="285"/>
      <c r="J103" s="54"/>
      <c r="K103" s="60"/>
      <c r="L103" s="54"/>
      <c r="M103" s="61">
        <v>70</v>
      </c>
      <c r="N103" s="247">
        <f>SUM(L103*M103)</f>
        <v>0</v>
      </c>
      <c r="O103" s="247"/>
    </row>
    <row r="104" spans="1:15" ht="9" hidden="1" customHeight="1" outlineLevel="1" thickBot="1">
      <c r="A104" s="140"/>
      <c r="B104" s="53">
        <v>3</v>
      </c>
      <c r="C104" s="283"/>
      <c r="D104" s="284"/>
      <c r="E104" s="284"/>
      <c r="F104" s="284"/>
      <c r="G104" s="284"/>
      <c r="H104" s="284"/>
      <c r="I104" s="285"/>
      <c r="J104" s="54"/>
      <c r="K104" s="60"/>
      <c r="L104" s="54"/>
      <c r="M104" s="61">
        <v>70</v>
      </c>
      <c r="N104" s="247">
        <f>SUM(L104*M104)</f>
        <v>0</v>
      </c>
      <c r="O104" s="247"/>
    </row>
    <row r="105" spans="1:15" ht="9" hidden="1" customHeight="1" outlineLevel="1" thickBot="1">
      <c r="A105" s="140"/>
      <c r="B105" s="53">
        <v>4</v>
      </c>
      <c r="C105" s="283"/>
      <c r="D105" s="284"/>
      <c r="E105" s="284"/>
      <c r="F105" s="284"/>
      <c r="G105" s="284"/>
      <c r="H105" s="284"/>
      <c r="I105" s="285"/>
      <c r="J105" s="54"/>
      <c r="K105" s="60"/>
      <c r="L105" s="54"/>
      <c r="M105" s="61">
        <v>70</v>
      </c>
      <c r="N105" s="247">
        <f>SUM(J105*K105)</f>
        <v>0</v>
      </c>
      <c r="O105" s="247"/>
    </row>
    <row r="106" spans="1:15" ht="9" hidden="1" customHeight="1" outlineLevel="1" thickBot="1">
      <c r="A106" s="140"/>
      <c r="B106" s="53">
        <v>5</v>
      </c>
      <c r="C106" s="283"/>
      <c r="D106" s="284"/>
      <c r="E106" s="284"/>
      <c r="F106" s="284"/>
      <c r="G106" s="284"/>
      <c r="H106" s="284"/>
      <c r="I106" s="285"/>
      <c r="J106" s="54"/>
      <c r="K106" s="60"/>
      <c r="L106" s="54"/>
      <c r="M106" s="61">
        <v>70</v>
      </c>
      <c r="N106" s="247">
        <f>SUM(J106*K106)</f>
        <v>0</v>
      </c>
      <c r="O106" s="247"/>
    </row>
    <row r="107" spans="1:15" ht="9" hidden="1" customHeight="1" outlineLevel="1" thickBot="1">
      <c r="A107" s="140"/>
      <c r="B107" s="53">
        <v>6</v>
      </c>
      <c r="C107" s="283"/>
      <c r="D107" s="284"/>
      <c r="E107" s="284"/>
      <c r="F107" s="284"/>
      <c r="G107" s="284"/>
      <c r="H107" s="284"/>
      <c r="I107" s="285"/>
      <c r="J107" s="54"/>
      <c r="K107" s="60"/>
      <c r="L107" s="54"/>
      <c r="M107" s="61">
        <v>70</v>
      </c>
      <c r="N107" s="247">
        <f>SUM(L107*M107)</f>
        <v>0</v>
      </c>
      <c r="O107" s="247"/>
    </row>
    <row r="108" spans="1:15" ht="9" hidden="1" customHeight="1" outlineLevel="1" thickBot="1">
      <c r="A108" s="140"/>
      <c r="B108" s="53">
        <v>7</v>
      </c>
      <c r="C108" s="283"/>
      <c r="D108" s="284"/>
      <c r="E108" s="284"/>
      <c r="F108" s="284"/>
      <c r="G108" s="284"/>
      <c r="H108" s="284"/>
      <c r="I108" s="285"/>
      <c r="J108" s="54"/>
      <c r="K108" s="60"/>
      <c r="L108" s="54"/>
      <c r="M108" s="61"/>
      <c r="N108" s="247">
        <f>SUM(K108*L108)</f>
        <v>0</v>
      </c>
      <c r="O108" s="247"/>
    </row>
    <row r="109" spans="1:15" ht="22" customHeight="1" collapsed="1" thickBot="1">
      <c r="A109" s="140"/>
      <c r="B109" s="233"/>
      <c r="C109" s="234"/>
      <c r="D109" s="234"/>
      <c r="E109" s="234"/>
      <c r="F109" s="234"/>
      <c r="G109" s="234"/>
      <c r="H109" s="234"/>
      <c r="I109" s="235"/>
      <c r="J109" s="236" t="s">
        <v>44</v>
      </c>
      <c r="K109" s="237"/>
      <c r="L109" s="237"/>
      <c r="M109" s="238"/>
      <c r="N109" s="239">
        <f>'HEADER LABOR AND MATERIAL'!J335</f>
        <v>1400</v>
      </c>
      <c r="O109" s="240"/>
    </row>
    <row r="110" spans="1:15" ht="18" customHeight="1" thickBot="1">
      <c r="A110" s="142"/>
      <c r="B110" s="43"/>
      <c r="C110" s="49" t="s">
        <v>45</v>
      </c>
      <c r="D110" s="50"/>
      <c r="E110" s="50"/>
      <c r="F110" s="50"/>
      <c r="G110" s="50"/>
      <c r="H110" s="50"/>
      <c r="I110" s="51"/>
      <c r="J110" s="44" t="s">
        <v>40</v>
      </c>
      <c r="K110" s="45" t="s">
        <v>46</v>
      </c>
      <c r="L110" s="45" t="s">
        <v>35</v>
      </c>
      <c r="M110" s="45" t="s">
        <v>47</v>
      </c>
      <c r="N110" s="241" t="s">
        <v>48</v>
      </c>
      <c r="O110" s="242"/>
    </row>
    <row r="111" spans="1:15" ht="9" hidden="1" customHeight="1" outlineLevel="1" thickBot="1">
      <c r="A111" s="140"/>
      <c r="B111" s="53">
        <v>1</v>
      </c>
      <c r="C111" s="280"/>
      <c r="D111" s="281"/>
      <c r="E111" s="281"/>
      <c r="F111" s="281"/>
      <c r="G111" s="281"/>
      <c r="H111" s="281"/>
      <c r="I111" s="282"/>
      <c r="J111" s="62"/>
      <c r="K111" s="55"/>
      <c r="L111" s="55"/>
      <c r="M111" s="63"/>
      <c r="N111" s="247">
        <v>0</v>
      </c>
      <c r="O111" s="247"/>
    </row>
    <row r="112" spans="1:15" ht="9" hidden="1" customHeight="1" outlineLevel="1" thickBot="1">
      <c r="A112" s="140"/>
      <c r="B112" s="53">
        <v>2</v>
      </c>
      <c r="C112" s="280"/>
      <c r="D112" s="281"/>
      <c r="E112" s="281"/>
      <c r="F112" s="281"/>
      <c r="G112" s="281"/>
      <c r="H112" s="281"/>
      <c r="I112" s="282"/>
      <c r="J112" s="55"/>
      <c r="K112" s="55"/>
      <c r="L112" s="55"/>
      <c r="M112" s="63"/>
      <c r="N112" s="247"/>
      <c r="O112" s="247"/>
    </row>
    <row r="113" spans="1:15" ht="22" customHeight="1" collapsed="1" thickBot="1">
      <c r="A113" s="140"/>
      <c r="B113" s="236" t="s">
        <v>49</v>
      </c>
      <c r="C113" s="362"/>
      <c r="D113" s="362"/>
      <c r="E113" s="362"/>
      <c r="F113" s="362"/>
      <c r="G113" s="362"/>
      <c r="H113" s="362"/>
      <c r="I113" s="362"/>
      <c r="J113" s="362"/>
      <c r="K113" s="362"/>
      <c r="L113" s="362"/>
      <c r="M113" s="363"/>
      <c r="N113" s="239">
        <f>'HEADER LABOR AND MATERIAL'!J361</f>
        <v>400</v>
      </c>
      <c r="O113" s="240"/>
    </row>
    <row r="114" spans="1:15" ht="12" customHeight="1" thickBot="1">
      <c r="A114" s="142"/>
      <c r="B114" s="43"/>
      <c r="C114" s="49" t="s">
        <v>50</v>
      </c>
      <c r="D114" s="50"/>
      <c r="E114" s="50"/>
      <c r="F114" s="50"/>
      <c r="G114" s="50"/>
      <c r="H114" s="50"/>
      <c r="I114" s="51"/>
      <c r="J114" s="45" t="s">
        <v>30</v>
      </c>
      <c r="K114" s="45" t="s">
        <v>51</v>
      </c>
      <c r="L114" s="45" t="s">
        <v>52</v>
      </c>
      <c r="M114" s="45" t="s">
        <v>53</v>
      </c>
      <c r="N114" s="277" t="s">
        <v>54</v>
      </c>
      <c r="O114" s="278"/>
    </row>
    <row r="115" spans="1:15" ht="9" hidden="1" customHeight="1" outlineLevel="1" thickBot="1">
      <c r="A115" s="140"/>
      <c r="B115" s="53">
        <v>1</v>
      </c>
      <c r="C115" s="279"/>
      <c r="D115" s="279"/>
      <c r="E115" s="279"/>
      <c r="F115" s="279"/>
      <c r="G115" s="279"/>
      <c r="H115" s="279"/>
      <c r="I115" s="279"/>
      <c r="J115" s="59"/>
      <c r="K115" s="54"/>
      <c r="L115" s="55"/>
      <c r="M115" s="63"/>
      <c r="N115" s="246">
        <f>J115</f>
        <v>0</v>
      </c>
      <c r="O115" s="247"/>
    </row>
    <row r="116" spans="1:15" ht="9" hidden="1" customHeight="1" outlineLevel="1" thickBot="1">
      <c r="A116" s="140"/>
      <c r="B116" s="53">
        <v>2</v>
      </c>
      <c r="C116" s="279"/>
      <c r="D116" s="279"/>
      <c r="E116" s="279"/>
      <c r="F116" s="279"/>
      <c r="G116" s="279"/>
      <c r="H116" s="279"/>
      <c r="I116" s="279"/>
      <c r="J116" s="59"/>
      <c r="K116" s="54"/>
      <c r="L116" s="55"/>
      <c r="M116" s="63"/>
      <c r="N116" s="246">
        <f>J116</f>
        <v>0</v>
      </c>
      <c r="O116" s="247"/>
    </row>
    <row r="117" spans="1:15" ht="9" hidden="1" customHeight="1" outlineLevel="1" thickBot="1">
      <c r="A117" s="140"/>
      <c r="B117" s="53">
        <v>3</v>
      </c>
      <c r="C117" s="279"/>
      <c r="D117" s="279"/>
      <c r="E117" s="279"/>
      <c r="F117" s="279"/>
      <c r="G117" s="279"/>
      <c r="H117" s="279"/>
      <c r="I117" s="279"/>
      <c r="J117" s="59"/>
      <c r="K117" s="54"/>
      <c r="L117" s="55"/>
      <c r="M117" s="63"/>
      <c r="N117" s="247"/>
      <c r="O117" s="247"/>
    </row>
    <row r="118" spans="1:15" ht="22" customHeight="1" collapsed="1" thickBot="1">
      <c r="A118" s="140"/>
      <c r="B118" s="233"/>
      <c r="C118" s="234"/>
      <c r="D118" s="234"/>
      <c r="E118" s="234"/>
      <c r="F118" s="234"/>
      <c r="G118" s="234"/>
      <c r="H118" s="234"/>
      <c r="I118" s="235"/>
      <c r="J118" s="236" t="s">
        <v>55</v>
      </c>
      <c r="K118" s="237"/>
      <c r="L118" s="237"/>
      <c r="M118" s="238"/>
      <c r="N118" s="239">
        <v>0</v>
      </c>
      <c r="O118" s="240"/>
    </row>
    <row r="119" spans="1:15" ht="12" customHeight="1" thickBot="1">
      <c r="A119" s="142"/>
      <c r="B119" s="43"/>
      <c r="C119" s="370" t="s">
        <v>2982</v>
      </c>
      <c r="D119" s="371"/>
      <c r="E119" s="371"/>
      <c r="F119" s="371"/>
      <c r="G119" s="371"/>
      <c r="H119" s="371"/>
      <c r="I119" s="372"/>
      <c r="J119" s="45" t="s">
        <v>30</v>
      </c>
      <c r="K119" s="45" t="s">
        <v>51</v>
      </c>
      <c r="L119" s="45" t="s">
        <v>52</v>
      </c>
      <c r="M119" s="45" t="s">
        <v>53</v>
      </c>
      <c r="N119" s="241" t="s">
        <v>56</v>
      </c>
      <c r="O119" s="242"/>
    </row>
    <row r="120" spans="1:15" ht="9" hidden="1" customHeight="1" outlineLevel="1" thickBot="1">
      <c r="A120" s="140"/>
      <c r="B120" s="53">
        <v>1</v>
      </c>
      <c r="C120" s="243">
        <f>'HEADER LABOR AND MATERIAL'!C292</f>
        <v>0</v>
      </c>
      <c r="D120" s="244"/>
      <c r="E120" s="244"/>
      <c r="F120" s="244"/>
      <c r="G120" s="244"/>
      <c r="H120" s="244"/>
      <c r="I120" s="245"/>
      <c r="J120" s="59"/>
      <c r="K120" s="54"/>
      <c r="L120" s="55"/>
      <c r="M120" s="63"/>
      <c r="N120" s="246">
        <f>'HEADER LABOR AND MATERIAL'!J292</f>
        <v>0</v>
      </c>
      <c r="O120" s="247"/>
    </row>
    <row r="121" spans="1:15" ht="9" hidden="1" customHeight="1" outlineLevel="1" thickBot="1">
      <c r="A121" s="140"/>
      <c r="B121" s="53">
        <v>2</v>
      </c>
      <c r="C121" s="243">
        <f>'HEADER LABOR AND MATERIAL'!C293</f>
        <v>0</v>
      </c>
      <c r="D121" s="244"/>
      <c r="E121" s="244"/>
      <c r="F121" s="244"/>
      <c r="G121" s="244"/>
      <c r="H121" s="244"/>
      <c r="I121" s="245"/>
      <c r="J121" s="59"/>
      <c r="K121" s="54"/>
      <c r="L121" s="55"/>
      <c r="M121" s="63"/>
      <c r="N121" s="246">
        <f>'HEADER LABOR AND MATERIAL'!J293</f>
        <v>0</v>
      </c>
      <c r="O121" s="247"/>
    </row>
    <row r="122" spans="1:15" s="70" customFormat="1" ht="9" hidden="1" customHeight="1" outlineLevel="1" thickBot="1">
      <c r="A122" s="140"/>
      <c r="B122" s="53">
        <v>3</v>
      </c>
      <c r="C122" s="243">
        <f>'HEADER LABOR AND MATERIAL'!C294</f>
        <v>0</v>
      </c>
      <c r="D122" s="244"/>
      <c r="E122" s="244"/>
      <c r="F122" s="244"/>
      <c r="G122" s="244"/>
      <c r="H122" s="244"/>
      <c r="I122" s="245"/>
      <c r="J122" s="59"/>
      <c r="K122" s="54"/>
      <c r="L122" s="55"/>
      <c r="M122" s="63"/>
      <c r="N122" s="246">
        <f>'HEADER LABOR AND MATERIAL'!J294</f>
        <v>0</v>
      </c>
      <c r="O122" s="247"/>
    </row>
    <row r="123" spans="1:15" s="70" customFormat="1" ht="9" hidden="1" customHeight="1" outlineLevel="1" thickBot="1">
      <c r="A123" s="140"/>
      <c r="B123" s="53">
        <v>4</v>
      </c>
      <c r="C123" s="248">
        <f>'HEADER LABOR AND MATERIAL'!C295</f>
        <v>0</v>
      </c>
      <c r="D123" s="244"/>
      <c r="E123" s="244"/>
      <c r="F123" s="244"/>
      <c r="G123" s="244"/>
      <c r="H123" s="244"/>
      <c r="I123" s="245"/>
      <c r="J123" s="59"/>
      <c r="K123" s="54"/>
      <c r="L123" s="55"/>
      <c r="M123" s="63"/>
      <c r="N123" s="246">
        <f>'HEADER LABOR AND MATERIAL'!J295</f>
        <v>0</v>
      </c>
      <c r="O123" s="247"/>
    </row>
    <row r="124" spans="1:15" s="70" customFormat="1" ht="9" hidden="1" customHeight="1" outlineLevel="1" thickBot="1">
      <c r="A124" s="140"/>
      <c r="B124" s="53">
        <v>5</v>
      </c>
      <c r="C124" s="248">
        <f>'HEADER LABOR AND MATERIAL'!C296</f>
        <v>0</v>
      </c>
      <c r="D124" s="244"/>
      <c r="E124" s="244"/>
      <c r="F124" s="244"/>
      <c r="G124" s="244"/>
      <c r="H124" s="244"/>
      <c r="I124" s="245"/>
      <c r="J124" s="59"/>
      <c r="K124" s="54"/>
      <c r="L124" s="55"/>
      <c r="M124" s="63"/>
      <c r="N124" s="246">
        <f>'HEADER LABOR AND MATERIAL'!J296</f>
        <v>0</v>
      </c>
      <c r="O124" s="247"/>
    </row>
    <row r="125" spans="1:15" s="70" customFormat="1" ht="9" hidden="1" customHeight="1" outlineLevel="1" thickBot="1">
      <c r="A125" s="140"/>
      <c r="B125" s="53">
        <v>6</v>
      </c>
      <c r="C125" s="248" t="e">
        <f>'HEADER LABOR AND MATERIAL'!#REF!</f>
        <v>#REF!</v>
      </c>
      <c r="D125" s="244"/>
      <c r="E125" s="244"/>
      <c r="F125" s="244"/>
      <c r="G125" s="244"/>
      <c r="H125" s="244"/>
      <c r="I125" s="245"/>
      <c r="J125" s="59"/>
      <c r="K125" s="54"/>
      <c r="L125" s="55"/>
      <c r="M125" s="63"/>
      <c r="N125" s="246" t="e">
        <f>'HEADER LABOR AND MATERIAL'!#REF!</f>
        <v>#REF!</v>
      </c>
      <c r="O125" s="247"/>
    </row>
    <row r="126" spans="1:15" s="70" customFormat="1" ht="9" hidden="1" customHeight="1" outlineLevel="1" thickBot="1">
      <c r="A126" s="140"/>
      <c r="B126" s="53">
        <v>7</v>
      </c>
      <c r="C126" s="248" t="e">
        <f>'HEADER LABOR AND MATERIAL'!#REF!</f>
        <v>#REF!</v>
      </c>
      <c r="D126" s="244"/>
      <c r="E126" s="244"/>
      <c r="F126" s="244"/>
      <c r="G126" s="244"/>
      <c r="H126" s="244"/>
      <c r="I126" s="245"/>
      <c r="J126" s="59"/>
      <c r="K126" s="54"/>
      <c r="L126" s="55"/>
      <c r="M126" s="63"/>
      <c r="N126" s="246" t="e">
        <f>'HEADER LABOR AND MATERIAL'!#REF!</f>
        <v>#REF!</v>
      </c>
      <c r="O126" s="247"/>
    </row>
    <row r="127" spans="1:15" s="70" customFormat="1" ht="9" hidden="1" customHeight="1" outlineLevel="1" thickBot="1">
      <c r="A127" s="140"/>
      <c r="B127" s="53">
        <v>8</v>
      </c>
      <c r="C127" s="248" t="e">
        <f>'HEADER LABOR AND MATERIAL'!#REF!</f>
        <v>#REF!</v>
      </c>
      <c r="D127" s="244"/>
      <c r="E127" s="244"/>
      <c r="F127" s="244"/>
      <c r="G127" s="244"/>
      <c r="H127" s="244"/>
      <c r="I127" s="245"/>
      <c r="J127" s="59"/>
      <c r="K127" s="54"/>
      <c r="L127" s="55"/>
      <c r="M127" s="63"/>
      <c r="N127" s="246" t="e">
        <f>'HEADER LABOR AND MATERIAL'!#REF!</f>
        <v>#REF!</v>
      </c>
      <c r="O127" s="247"/>
    </row>
    <row r="128" spans="1:15" s="70" customFormat="1" ht="9" hidden="1" customHeight="1" outlineLevel="1" thickBot="1">
      <c r="A128" s="140"/>
      <c r="B128" s="53">
        <v>9</v>
      </c>
      <c r="C128" s="248" t="e">
        <f>'HEADER LABOR AND MATERIAL'!#REF!</f>
        <v>#REF!</v>
      </c>
      <c r="D128" s="244"/>
      <c r="E128" s="244"/>
      <c r="F128" s="244"/>
      <c r="G128" s="244"/>
      <c r="H128" s="244"/>
      <c r="I128" s="245"/>
      <c r="J128" s="59"/>
      <c r="K128" s="54"/>
      <c r="L128" s="55"/>
      <c r="M128" s="63"/>
      <c r="N128" s="246" t="e">
        <f>'HEADER LABOR AND MATERIAL'!#REF!</f>
        <v>#REF!</v>
      </c>
      <c r="O128" s="247"/>
    </row>
    <row r="129" spans="1:15" s="70" customFormat="1" ht="9" hidden="1" customHeight="1" outlineLevel="1" thickBot="1">
      <c r="A129" s="140"/>
      <c r="B129" s="53">
        <v>10</v>
      </c>
      <c r="C129" s="248" t="e">
        <f>'HEADER LABOR AND MATERIAL'!#REF!</f>
        <v>#REF!</v>
      </c>
      <c r="D129" s="244"/>
      <c r="E129" s="244"/>
      <c r="F129" s="244"/>
      <c r="G129" s="244"/>
      <c r="H129" s="244"/>
      <c r="I129" s="245"/>
      <c r="J129" s="59"/>
      <c r="K129" s="54"/>
      <c r="L129" s="55"/>
      <c r="M129" s="63"/>
      <c r="N129" s="246" t="e">
        <f>'HEADER LABOR AND MATERIAL'!#REF!</f>
        <v>#REF!</v>
      </c>
      <c r="O129" s="247"/>
    </row>
    <row r="130" spans="1:15" s="70" customFormat="1" ht="9" hidden="1" customHeight="1" outlineLevel="1" thickBot="1">
      <c r="A130" s="140"/>
      <c r="B130" s="53">
        <v>11</v>
      </c>
      <c r="C130" s="248" t="e">
        <f>'HEADER LABOR AND MATERIAL'!#REF!</f>
        <v>#REF!</v>
      </c>
      <c r="D130" s="244"/>
      <c r="E130" s="244"/>
      <c r="F130" s="244"/>
      <c r="G130" s="244"/>
      <c r="H130" s="244"/>
      <c r="I130" s="245"/>
      <c r="J130" s="59"/>
      <c r="K130" s="54"/>
      <c r="L130" s="55"/>
      <c r="M130" s="63"/>
      <c r="N130" s="246" t="e">
        <f>'HEADER LABOR AND MATERIAL'!#REF!</f>
        <v>#REF!</v>
      </c>
      <c r="O130" s="247"/>
    </row>
    <row r="131" spans="1:15" s="70" customFormat="1" ht="9" hidden="1" customHeight="1" outlineLevel="1" thickBot="1">
      <c r="A131" s="140"/>
      <c r="B131" s="53">
        <v>12</v>
      </c>
      <c r="C131" s="248" t="e">
        <f>'HEADER LABOR AND MATERIAL'!#REF!</f>
        <v>#REF!</v>
      </c>
      <c r="D131" s="244"/>
      <c r="E131" s="244"/>
      <c r="F131" s="244"/>
      <c r="G131" s="244"/>
      <c r="H131" s="244"/>
      <c r="I131" s="245"/>
      <c r="J131" s="59"/>
      <c r="K131" s="54"/>
      <c r="L131" s="55"/>
      <c r="M131" s="63"/>
      <c r="N131" s="246" t="e">
        <f>'HEADER LABOR AND MATERIAL'!#REF!</f>
        <v>#REF!</v>
      </c>
      <c r="O131" s="247"/>
    </row>
    <row r="132" spans="1:15" s="70" customFormat="1" ht="9" hidden="1" customHeight="1" outlineLevel="1" thickBot="1">
      <c r="A132" s="140"/>
      <c r="B132" s="53">
        <v>13</v>
      </c>
      <c r="C132" s="248" t="e">
        <f>'HEADER LABOR AND MATERIAL'!#REF!</f>
        <v>#REF!</v>
      </c>
      <c r="D132" s="244"/>
      <c r="E132" s="244"/>
      <c r="F132" s="244"/>
      <c r="G132" s="244"/>
      <c r="H132" s="244"/>
      <c r="I132" s="245"/>
      <c r="J132" s="59"/>
      <c r="K132" s="54"/>
      <c r="L132" s="55"/>
      <c r="M132" s="63"/>
      <c r="N132" s="246" t="e">
        <f>'HEADER LABOR AND MATERIAL'!#REF!</f>
        <v>#REF!</v>
      </c>
      <c r="O132" s="247"/>
    </row>
    <row r="133" spans="1:15" s="70" customFormat="1" ht="9" hidden="1" customHeight="1" outlineLevel="1" thickBot="1">
      <c r="A133" s="140"/>
      <c r="B133" s="53">
        <v>14</v>
      </c>
      <c r="C133" s="248" t="e">
        <f>'HEADER LABOR AND MATERIAL'!#REF!</f>
        <v>#REF!</v>
      </c>
      <c r="D133" s="244"/>
      <c r="E133" s="244"/>
      <c r="F133" s="244"/>
      <c r="G133" s="244"/>
      <c r="H133" s="244"/>
      <c r="I133" s="245"/>
      <c r="J133" s="59"/>
      <c r="K133" s="54"/>
      <c r="L133" s="55"/>
      <c r="M133" s="63"/>
      <c r="N133" s="246" t="e">
        <f>'HEADER LABOR AND MATERIAL'!#REF!</f>
        <v>#REF!</v>
      </c>
      <c r="O133" s="247"/>
    </row>
    <row r="134" spans="1:15" s="70" customFormat="1" ht="9" hidden="1" customHeight="1" outlineLevel="1" thickBot="1">
      <c r="A134" s="140"/>
      <c r="B134" s="53">
        <v>15</v>
      </c>
      <c r="C134" s="248" t="e">
        <f>'HEADER LABOR AND MATERIAL'!#REF!</f>
        <v>#REF!</v>
      </c>
      <c r="D134" s="244"/>
      <c r="E134" s="244"/>
      <c r="F134" s="244"/>
      <c r="G134" s="244"/>
      <c r="H134" s="244"/>
      <c r="I134" s="245"/>
      <c r="J134" s="59"/>
      <c r="K134" s="54"/>
      <c r="L134" s="55"/>
      <c r="M134" s="63"/>
      <c r="N134" s="246">
        <v>0</v>
      </c>
      <c r="O134" s="247"/>
    </row>
    <row r="135" spans="1:15" s="70" customFormat="1" ht="9" hidden="1" customHeight="1" outlineLevel="1" thickBot="1">
      <c r="A135" s="140"/>
      <c r="B135" s="53">
        <v>16</v>
      </c>
      <c r="C135" s="248" t="e">
        <f>'HEADER LABOR AND MATERIAL'!#REF!</f>
        <v>#REF!</v>
      </c>
      <c r="D135" s="244"/>
      <c r="E135" s="244"/>
      <c r="F135" s="244"/>
      <c r="G135" s="244"/>
      <c r="H135" s="244"/>
      <c r="I135" s="245"/>
      <c r="J135" s="59"/>
      <c r="K135" s="54"/>
      <c r="L135" s="55"/>
      <c r="M135" s="63"/>
      <c r="N135" s="246">
        <v>0</v>
      </c>
      <c r="O135" s="247"/>
    </row>
    <row r="136" spans="1:15" s="70" customFormat="1" ht="9" hidden="1" customHeight="1" outlineLevel="1" thickBot="1">
      <c r="A136" s="140"/>
      <c r="B136" s="53">
        <v>17</v>
      </c>
      <c r="C136" s="248" t="e">
        <f>'HEADER LABOR AND MATERIAL'!#REF!</f>
        <v>#REF!</v>
      </c>
      <c r="D136" s="244"/>
      <c r="E136" s="244"/>
      <c r="F136" s="244"/>
      <c r="G136" s="244"/>
      <c r="H136" s="244"/>
      <c r="I136" s="245"/>
      <c r="J136" s="59"/>
      <c r="K136" s="54"/>
      <c r="L136" s="55"/>
      <c r="M136" s="63"/>
      <c r="N136" s="246" t="e">
        <f>'HEADER LABOR AND MATERIAL'!#REF!</f>
        <v>#REF!</v>
      </c>
      <c r="O136" s="247"/>
    </row>
    <row r="137" spans="1:15" s="70" customFormat="1" ht="9" hidden="1" customHeight="1" outlineLevel="1" thickBot="1">
      <c r="A137" s="140"/>
      <c r="B137" s="53">
        <v>18</v>
      </c>
      <c r="C137" s="248" t="e">
        <f>'HEADER LABOR AND MATERIAL'!#REF!</f>
        <v>#REF!</v>
      </c>
      <c r="D137" s="244"/>
      <c r="E137" s="244"/>
      <c r="F137" s="244"/>
      <c r="G137" s="244"/>
      <c r="H137" s="244"/>
      <c r="I137" s="245"/>
      <c r="J137" s="59"/>
      <c r="K137" s="54"/>
      <c r="L137" s="55"/>
      <c r="M137" s="63"/>
      <c r="N137" s="246" t="e">
        <f>'HEADER LABOR AND MATERIAL'!#REF!</f>
        <v>#REF!</v>
      </c>
      <c r="O137" s="247"/>
    </row>
    <row r="138" spans="1:15" ht="13" customHeight="1" collapsed="1" thickBot="1">
      <c r="A138" s="140"/>
      <c r="B138" s="236" t="s">
        <v>57</v>
      </c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8"/>
      <c r="N138" s="239">
        <f>'HEADER LABOR AND MATERIAL'!J297</f>
        <v>0</v>
      </c>
      <c r="O138" s="240"/>
    </row>
    <row r="139" spans="1:15" s="70" customFormat="1" ht="16" customHeight="1" thickBot="1">
      <c r="A139" s="140"/>
      <c r="B139" s="249" t="s">
        <v>2984</v>
      </c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1"/>
      <c r="N139" s="231">
        <f>SUM(N138,N100)</f>
        <v>0</v>
      </c>
      <c r="O139" s="232"/>
    </row>
    <row r="140" spans="1:15" ht="16" customHeight="1" thickBot="1">
      <c r="A140" s="140"/>
      <c r="B140" s="249" t="s">
        <v>2983</v>
      </c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1"/>
      <c r="N140" s="231">
        <f>SUM(N113,N109)</f>
        <v>1800</v>
      </c>
      <c r="O140" s="232"/>
    </row>
    <row r="141" spans="1:15" ht="13" customHeight="1" thickBot="1">
      <c r="A141" s="140"/>
      <c r="B141" s="264" t="s">
        <v>58</v>
      </c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6"/>
      <c r="N141" s="267">
        <f>N83</f>
        <v>230.10000000000002</v>
      </c>
      <c r="O141" s="268"/>
    </row>
    <row r="142" spans="1:15" ht="11" customHeight="1" thickBot="1">
      <c r="A142" s="140"/>
      <c r="B142" s="269" t="s">
        <v>59</v>
      </c>
      <c r="C142" s="270"/>
      <c r="D142" s="270"/>
      <c r="E142" s="270"/>
      <c r="F142" s="270"/>
      <c r="G142" s="270"/>
      <c r="H142" s="270"/>
      <c r="I142" s="270"/>
      <c r="J142" s="270"/>
      <c r="K142" s="270"/>
      <c r="L142" s="271"/>
      <c r="M142" s="64">
        <v>5.2999999999999999E-2</v>
      </c>
      <c r="N142" s="267">
        <f>SUM(N141*M142)</f>
        <v>12.195300000000001</v>
      </c>
      <c r="O142" s="268"/>
    </row>
    <row r="143" spans="1:15" ht="14" customHeight="1" thickBot="1">
      <c r="A143" s="140"/>
      <c r="B143" s="272" t="s">
        <v>60</v>
      </c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4"/>
      <c r="N143" s="275"/>
      <c r="O143" s="276"/>
    </row>
    <row r="144" spans="1:15" ht="10" customHeight="1">
      <c r="A144" s="140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</row>
    <row r="145" spans="1:15" ht="10" customHeight="1">
      <c r="A145" s="140"/>
      <c r="B145" s="252" t="s">
        <v>61</v>
      </c>
      <c r="C145" s="253"/>
      <c r="D145" s="254"/>
      <c r="E145" s="254"/>
      <c r="F145" s="254"/>
      <c r="G145" s="255"/>
      <c r="H145" s="6"/>
      <c r="I145" s="6"/>
      <c r="J145" s="6"/>
      <c r="K145" s="6"/>
      <c r="L145" s="6"/>
      <c r="M145" s="6"/>
      <c r="N145" s="6"/>
      <c r="O145" s="7"/>
    </row>
    <row r="146" spans="1:15" ht="16" customHeight="1" thickBot="1">
      <c r="A146" s="140"/>
      <c r="B146" s="256"/>
      <c r="C146" s="257"/>
      <c r="D146" s="257"/>
      <c r="E146" s="257"/>
      <c r="F146" s="257"/>
      <c r="G146" s="258"/>
      <c r="H146" s="6"/>
      <c r="I146" s="65"/>
      <c r="J146" s="66">
        <f>'HEADER LABOR AND MATERIAL'!C6</f>
        <v>44336</v>
      </c>
      <c r="K146" s="67"/>
      <c r="L146" s="6"/>
      <c r="M146" s="6"/>
      <c r="N146" s="6"/>
      <c r="O146" s="7"/>
    </row>
    <row r="147" spans="1:15" ht="13" customHeight="1">
      <c r="A147" s="140"/>
      <c r="B147" s="5"/>
      <c r="C147" s="259" t="s">
        <v>62</v>
      </c>
      <c r="D147" s="260"/>
      <c r="E147" s="260"/>
      <c r="F147" s="260"/>
      <c r="G147" s="261"/>
      <c r="H147" s="6"/>
      <c r="I147" s="262" t="s">
        <v>28</v>
      </c>
      <c r="J147" s="263"/>
      <c r="K147" s="68"/>
      <c r="L147" s="6"/>
      <c r="M147" s="6"/>
      <c r="N147" s="6"/>
      <c r="O147" s="7"/>
    </row>
    <row r="148" spans="1:15" ht="10" customHeight="1">
      <c r="A148" s="140"/>
      <c r="B148" s="5"/>
      <c r="C148" s="6"/>
      <c r="D148" s="6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7"/>
    </row>
    <row r="149" spans="1:15" ht="11" customHeight="1" thickBot="1">
      <c r="A149" s="140"/>
      <c r="B149" s="33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34"/>
    </row>
  </sheetData>
  <mergeCells count="262">
    <mergeCell ref="N139:O139"/>
    <mergeCell ref="C137:I137"/>
    <mergeCell ref="N137:O137"/>
    <mergeCell ref="C119:I119"/>
    <mergeCell ref="C132:I132"/>
    <mergeCell ref="N132:O132"/>
    <mergeCell ref="C133:I133"/>
    <mergeCell ref="N133:O133"/>
    <mergeCell ref="C134:I134"/>
    <mergeCell ref="N134:O134"/>
    <mergeCell ref="C135:I135"/>
    <mergeCell ref="N135:O135"/>
    <mergeCell ref="C136:I136"/>
    <mergeCell ref="N136:O136"/>
    <mergeCell ref="C127:I127"/>
    <mergeCell ref="N127:O127"/>
    <mergeCell ref="C128:I128"/>
    <mergeCell ref="N128:O128"/>
    <mergeCell ref="C129:I129"/>
    <mergeCell ref="C121:I121"/>
    <mergeCell ref="N121:O121"/>
    <mergeCell ref="B138:M138"/>
    <mergeCell ref="N138:O138"/>
    <mergeCell ref="C62:I62"/>
    <mergeCell ref="N62:O62"/>
    <mergeCell ref="C63:I63"/>
    <mergeCell ref="N63:O63"/>
    <mergeCell ref="K93:O93"/>
    <mergeCell ref="B113:M113"/>
    <mergeCell ref="C94:I94"/>
    <mergeCell ref="N94:O94"/>
    <mergeCell ref="C95:I95"/>
    <mergeCell ref="N95:O95"/>
    <mergeCell ref="C96:I96"/>
    <mergeCell ref="N96:O96"/>
    <mergeCell ref="C97:I97"/>
    <mergeCell ref="N97:O97"/>
    <mergeCell ref="C99:I99"/>
    <mergeCell ref="N99:O99"/>
    <mergeCell ref="B92:M92"/>
    <mergeCell ref="C65:I65"/>
    <mergeCell ref="N65:O65"/>
    <mergeCell ref="C66:I66"/>
    <mergeCell ref="N66:O66"/>
    <mergeCell ref="C67:I67"/>
    <mergeCell ref="N67:O67"/>
    <mergeCell ref="C71:I71"/>
    <mergeCell ref="C24:I24"/>
    <mergeCell ref="N24:O24"/>
    <mergeCell ref="C25:I25"/>
    <mergeCell ref="N25:O25"/>
    <mergeCell ref="C26:I26"/>
    <mergeCell ref="N26:O26"/>
    <mergeCell ref="C30:I30"/>
    <mergeCell ref="N30:O30"/>
    <mergeCell ref="C14:G14"/>
    <mergeCell ref="L14:N14"/>
    <mergeCell ref="C15:G15"/>
    <mergeCell ref="L15:N15"/>
    <mergeCell ref="C16:G16"/>
    <mergeCell ref="K16:L16"/>
    <mergeCell ref="M16:N16"/>
    <mergeCell ref="B23:O23"/>
    <mergeCell ref="B22:F22"/>
    <mergeCell ref="G22:O22"/>
    <mergeCell ref="M2:N2"/>
    <mergeCell ref="M7:N7"/>
    <mergeCell ref="M8:N8"/>
    <mergeCell ref="M9:N9"/>
    <mergeCell ref="C13:G13"/>
    <mergeCell ref="K13:N13"/>
    <mergeCell ref="C17:G17"/>
    <mergeCell ref="D18:G18"/>
    <mergeCell ref="L19:M19"/>
    <mergeCell ref="N32:O32"/>
    <mergeCell ref="C27:I27"/>
    <mergeCell ref="N27:O27"/>
    <mergeCell ref="C28:I28"/>
    <mergeCell ref="N28:O28"/>
    <mergeCell ref="C29:I29"/>
    <mergeCell ref="N29:O29"/>
    <mergeCell ref="C36:I36"/>
    <mergeCell ref="N36:O36"/>
    <mergeCell ref="C31:I31"/>
    <mergeCell ref="N31:O31"/>
    <mergeCell ref="C32:I32"/>
    <mergeCell ref="C37:I37"/>
    <mergeCell ref="N37:O37"/>
    <mergeCell ref="C38:I38"/>
    <mergeCell ref="N38:O38"/>
    <mergeCell ref="B33:I33"/>
    <mergeCell ref="J33:M33"/>
    <mergeCell ref="N33:O33"/>
    <mergeCell ref="C34:I34"/>
    <mergeCell ref="N34:O34"/>
    <mergeCell ref="C35:I35"/>
    <mergeCell ref="N35:O35"/>
    <mergeCell ref="C42:I42"/>
    <mergeCell ref="N42:O42"/>
    <mergeCell ref="B43:M43"/>
    <mergeCell ref="N43:O43"/>
    <mergeCell ref="C44:I44"/>
    <mergeCell ref="N44:O44"/>
    <mergeCell ref="C39:I39"/>
    <mergeCell ref="N39:O39"/>
    <mergeCell ref="C40:I40"/>
    <mergeCell ref="N40:O40"/>
    <mergeCell ref="C41:I41"/>
    <mergeCell ref="N41:O41"/>
    <mergeCell ref="C48:I48"/>
    <mergeCell ref="N48:O48"/>
    <mergeCell ref="C49:I49"/>
    <mergeCell ref="N49:O49"/>
    <mergeCell ref="C50:I50"/>
    <mergeCell ref="N50:O50"/>
    <mergeCell ref="C45:I45"/>
    <mergeCell ref="N45:O45"/>
    <mergeCell ref="C46:I46"/>
    <mergeCell ref="N46:O46"/>
    <mergeCell ref="C47:I47"/>
    <mergeCell ref="N47:O47"/>
    <mergeCell ref="C51:I51"/>
    <mergeCell ref="N51:O51"/>
    <mergeCell ref="C52:I52"/>
    <mergeCell ref="N52:O52"/>
    <mergeCell ref="B64:M64"/>
    <mergeCell ref="N64:O64"/>
    <mergeCell ref="C56:I56"/>
    <mergeCell ref="N56:O56"/>
    <mergeCell ref="C57:I57"/>
    <mergeCell ref="N57:O57"/>
    <mergeCell ref="C58:I58"/>
    <mergeCell ref="N58:O58"/>
    <mergeCell ref="C59:I59"/>
    <mergeCell ref="N59:O59"/>
    <mergeCell ref="C60:I60"/>
    <mergeCell ref="N60:O60"/>
    <mergeCell ref="C61:I61"/>
    <mergeCell ref="N61:O61"/>
    <mergeCell ref="C53:I53"/>
    <mergeCell ref="N53:O53"/>
    <mergeCell ref="C54:I54"/>
    <mergeCell ref="N54:O54"/>
    <mergeCell ref="C55:I55"/>
    <mergeCell ref="N55:O55"/>
    <mergeCell ref="N71:O71"/>
    <mergeCell ref="C72:I72"/>
    <mergeCell ref="N72:O72"/>
    <mergeCell ref="C73:I73"/>
    <mergeCell ref="N73:O73"/>
    <mergeCell ref="C68:I68"/>
    <mergeCell ref="N68:O68"/>
    <mergeCell ref="C69:I69"/>
    <mergeCell ref="N69:O69"/>
    <mergeCell ref="C70:I70"/>
    <mergeCell ref="N70:O70"/>
    <mergeCell ref="C77:I77"/>
    <mergeCell ref="N77:O77"/>
    <mergeCell ref="C78:I78"/>
    <mergeCell ref="N78:O78"/>
    <mergeCell ref="C79:I79"/>
    <mergeCell ref="N79:O79"/>
    <mergeCell ref="B74:M74"/>
    <mergeCell ref="N74:O74"/>
    <mergeCell ref="C75:I75"/>
    <mergeCell ref="N75:O75"/>
    <mergeCell ref="C76:I76"/>
    <mergeCell ref="N76:O76"/>
    <mergeCell ref="B83:M83"/>
    <mergeCell ref="N83:O83"/>
    <mergeCell ref="N84:O84"/>
    <mergeCell ref="C85:I85"/>
    <mergeCell ref="N85:O85"/>
    <mergeCell ref="C86:I86"/>
    <mergeCell ref="N86:O86"/>
    <mergeCell ref="C80:I80"/>
    <mergeCell ref="N80:O80"/>
    <mergeCell ref="C81:I81"/>
    <mergeCell ref="N81:O81"/>
    <mergeCell ref="G82:M82"/>
    <mergeCell ref="N82:O82"/>
    <mergeCell ref="C90:I90"/>
    <mergeCell ref="N90:O90"/>
    <mergeCell ref="C91:I91"/>
    <mergeCell ref="N91:O91"/>
    <mergeCell ref="N92:O92"/>
    <mergeCell ref="C87:I87"/>
    <mergeCell ref="N87:O87"/>
    <mergeCell ref="C88:I88"/>
    <mergeCell ref="N88:O88"/>
    <mergeCell ref="C89:I89"/>
    <mergeCell ref="N89:O89"/>
    <mergeCell ref="C102:I102"/>
    <mergeCell ref="N102:O102"/>
    <mergeCell ref="C103:I103"/>
    <mergeCell ref="N103:O103"/>
    <mergeCell ref="C104:I104"/>
    <mergeCell ref="N104:O104"/>
    <mergeCell ref="C93:I93"/>
    <mergeCell ref="C98:I98"/>
    <mergeCell ref="N98:O98"/>
    <mergeCell ref="B100:M100"/>
    <mergeCell ref="N100:O100"/>
    <mergeCell ref="N101:O101"/>
    <mergeCell ref="C108:I108"/>
    <mergeCell ref="N108:O108"/>
    <mergeCell ref="B109:I109"/>
    <mergeCell ref="J109:M109"/>
    <mergeCell ref="N109:O109"/>
    <mergeCell ref="N110:O110"/>
    <mergeCell ref="C105:I105"/>
    <mergeCell ref="N105:O105"/>
    <mergeCell ref="C106:I106"/>
    <mergeCell ref="N106:O106"/>
    <mergeCell ref="C107:I107"/>
    <mergeCell ref="N107:O107"/>
    <mergeCell ref="N114:O114"/>
    <mergeCell ref="C115:I115"/>
    <mergeCell ref="N115:O115"/>
    <mergeCell ref="C116:I116"/>
    <mergeCell ref="N116:O116"/>
    <mergeCell ref="C117:I117"/>
    <mergeCell ref="N117:O117"/>
    <mergeCell ref="C111:I111"/>
    <mergeCell ref="N111:O111"/>
    <mergeCell ref="C112:I112"/>
    <mergeCell ref="N112:O112"/>
    <mergeCell ref="N113:O113"/>
    <mergeCell ref="B145:G146"/>
    <mergeCell ref="C147:G147"/>
    <mergeCell ref="I147:J147"/>
    <mergeCell ref="B141:M141"/>
    <mergeCell ref="N141:O141"/>
    <mergeCell ref="B142:J142"/>
    <mergeCell ref="K142:L142"/>
    <mergeCell ref="N142:O142"/>
    <mergeCell ref="B143:M143"/>
    <mergeCell ref="N143:O143"/>
    <mergeCell ref="N140:O140"/>
    <mergeCell ref="B118:I118"/>
    <mergeCell ref="J118:M118"/>
    <mergeCell ref="N118:O118"/>
    <mergeCell ref="N119:O119"/>
    <mergeCell ref="C120:I120"/>
    <mergeCell ref="N120:O120"/>
    <mergeCell ref="C130:I130"/>
    <mergeCell ref="N130:O130"/>
    <mergeCell ref="C131:I131"/>
    <mergeCell ref="N131:O131"/>
    <mergeCell ref="C122:I122"/>
    <mergeCell ref="N122:O122"/>
    <mergeCell ref="C123:I123"/>
    <mergeCell ref="N123:O123"/>
    <mergeCell ref="C124:I124"/>
    <mergeCell ref="N124:O124"/>
    <mergeCell ref="C125:I125"/>
    <mergeCell ref="N125:O125"/>
    <mergeCell ref="C126:I126"/>
    <mergeCell ref="N129:O129"/>
    <mergeCell ref="N126:O126"/>
    <mergeCell ref="B140:M140"/>
    <mergeCell ref="B139:M139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4"/>
  <sheetViews>
    <sheetView showGridLines="0" tabSelected="1" topLeftCell="A312" zoomScale="169" zoomScaleNormal="200" workbookViewId="0">
      <selection activeCell="E391" sqref="E391"/>
    </sheetView>
  </sheetViews>
  <sheetFormatPr baseColWidth="10" defaultColWidth="8.83203125" defaultRowHeight="13" outlineLevelRow="1"/>
  <cols>
    <col min="1" max="1" width="1.83203125" style="152" customWidth="1"/>
    <col min="2" max="2" width="11.5" style="70" customWidth="1"/>
    <col min="3" max="3" width="21.5" style="70" customWidth="1"/>
    <col min="4" max="4" width="9.5" style="70" customWidth="1"/>
    <col min="5" max="5" width="6.83203125" style="70" customWidth="1"/>
    <col min="6" max="6" width="5.6640625" style="70" customWidth="1"/>
    <col min="7" max="7" width="7.5" style="70" customWidth="1"/>
    <col min="8" max="8" width="6.5" style="70" customWidth="1"/>
    <col min="9" max="9" width="5" style="70" customWidth="1"/>
    <col min="10" max="10" width="9" style="70" customWidth="1"/>
    <col min="11" max="11" width="8.83203125" style="70" customWidth="1"/>
    <col min="12" max="16384" width="8.83203125" style="70"/>
  </cols>
  <sheetData>
    <row r="1" spans="1:10">
      <c r="A1" s="145"/>
      <c r="B1" s="71"/>
      <c r="C1" s="71"/>
      <c r="D1" s="434" t="s">
        <v>2987</v>
      </c>
      <c r="E1" s="435"/>
      <c r="F1" s="435"/>
      <c r="G1" s="435"/>
      <c r="H1" s="435"/>
      <c r="I1" s="435"/>
      <c r="J1" s="436"/>
    </row>
    <row r="2" spans="1:10">
      <c r="A2" s="146"/>
      <c r="B2" s="73" t="s">
        <v>69</v>
      </c>
      <c r="C2" s="73" t="s">
        <v>4612</v>
      </c>
      <c r="D2" s="449"/>
      <c r="E2" s="450"/>
      <c r="F2" s="450"/>
      <c r="G2" s="450"/>
      <c r="H2" s="450"/>
      <c r="I2" s="450"/>
      <c r="J2" s="451"/>
    </row>
    <row r="3" spans="1:10">
      <c r="A3" s="146"/>
      <c r="B3" s="73" t="s">
        <v>70</v>
      </c>
      <c r="C3" s="74">
        <v>28316</v>
      </c>
      <c r="D3" s="452"/>
      <c r="E3" s="453"/>
      <c r="F3" s="453"/>
      <c r="G3" s="453"/>
      <c r="H3" s="453"/>
      <c r="I3" s="453"/>
      <c r="J3" s="454"/>
    </row>
    <row r="4" spans="1:10">
      <c r="A4" s="146"/>
      <c r="B4" s="73" t="s">
        <v>9</v>
      </c>
      <c r="C4" s="158" t="str">
        <f>IFERROR(VLOOKUP(C3,SITE!A1:B721,2,FALSE)," ")</f>
        <v>49 PATRICK HENRY WAY</v>
      </c>
      <c r="D4" s="452"/>
      <c r="E4" s="453"/>
      <c r="F4" s="453"/>
      <c r="G4" s="453"/>
      <c r="H4" s="453"/>
      <c r="I4" s="453"/>
      <c r="J4" s="454"/>
    </row>
    <row r="5" spans="1:10">
      <c r="A5" s="146"/>
      <c r="B5" s="73" t="s">
        <v>4523</v>
      </c>
      <c r="C5" s="158" t="str">
        <f>IFERROR(VLOOKUP(C3,SITE!A1:C721,3,FALSE)," ")</f>
        <v>Charles Town</v>
      </c>
      <c r="D5" s="452"/>
      <c r="E5" s="453"/>
      <c r="F5" s="453"/>
      <c r="G5" s="453"/>
      <c r="H5" s="453"/>
      <c r="I5" s="453"/>
      <c r="J5" s="454"/>
    </row>
    <row r="6" spans="1:10">
      <c r="A6" s="146"/>
      <c r="B6" s="73" t="s">
        <v>71</v>
      </c>
      <c r="C6" s="75">
        <v>44336</v>
      </c>
      <c r="D6" s="452"/>
      <c r="E6" s="453"/>
      <c r="F6" s="453"/>
      <c r="G6" s="453"/>
      <c r="H6" s="453"/>
      <c r="I6" s="453"/>
      <c r="J6" s="454"/>
    </row>
    <row r="7" spans="1:10">
      <c r="A7" s="146"/>
      <c r="B7" s="73" t="s">
        <v>72</v>
      </c>
      <c r="C7" s="73"/>
      <c r="D7" s="452"/>
      <c r="E7" s="453"/>
      <c r="F7" s="453"/>
      <c r="G7" s="453"/>
      <c r="H7" s="453"/>
      <c r="I7" s="453"/>
      <c r="J7" s="454"/>
    </row>
    <row r="8" spans="1:10">
      <c r="A8" s="146"/>
      <c r="B8" s="73" t="s">
        <v>73</v>
      </c>
      <c r="C8" s="73"/>
      <c r="D8" s="452"/>
      <c r="E8" s="453"/>
      <c r="F8" s="453"/>
      <c r="G8" s="453"/>
      <c r="H8" s="453"/>
      <c r="I8" s="453"/>
      <c r="J8" s="454"/>
    </row>
    <row r="9" spans="1:10">
      <c r="A9" s="146"/>
      <c r="B9" s="73" t="s">
        <v>63</v>
      </c>
      <c r="C9" s="471" t="s">
        <v>4613</v>
      </c>
      <c r="D9" s="455"/>
      <c r="E9" s="456"/>
      <c r="F9" s="456"/>
      <c r="G9" s="456"/>
      <c r="H9" s="456"/>
      <c r="I9" s="456"/>
      <c r="J9" s="457"/>
    </row>
    <row r="10" spans="1:10" hidden="1">
      <c r="A10" s="147"/>
      <c r="B10" s="463" t="s">
        <v>2989</v>
      </c>
      <c r="C10" s="460"/>
      <c r="D10" s="460"/>
      <c r="E10" s="460"/>
      <c r="F10" s="460"/>
      <c r="G10" s="460"/>
      <c r="H10" s="460"/>
      <c r="I10" s="460"/>
      <c r="J10" s="460"/>
    </row>
    <row r="11" spans="1:10" hidden="1" outlineLevel="1">
      <c r="A11" s="148"/>
      <c r="B11" s="76" t="s">
        <v>74</v>
      </c>
      <c r="C11" s="76" t="s">
        <v>75</v>
      </c>
      <c r="D11" s="76" t="s">
        <v>76</v>
      </c>
      <c r="E11" s="77"/>
      <c r="F11" s="78"/>
      <c r="G11" s="78"/>
      <c r="H11" s="76" t="s">
        <v>77</v>
      </c>
      <c r="I11" s="79" t="s">
        <v>78</v>
      </c>
      <c r="J11" s="76" t="s">
        <v>79</v>
      </c>
    </row>
    <row r="12" spans="1:10" hidden="1" outlineLevel="1">
      <c r="A12" s="148"/>
      <c r="B12" s="76" t="s">
        <v>80</v>
      </c>
      <c r="C12" s="78"/>
      <c r="D12" s="77"/>
      <c r="E12" s="77"/>
      <c r="F12" s="78"/>
      <c r="G12" s="78"/>
      <c r="H12" s="78"/>
      <c r="I12" s="80"/>
      <c r="J12" s="78"/>
    </row>
    <row r="13" spans="1:10" hidden="1" outlineLevel="1">
      <c r="A13" s="146"/>
      <c r="B13" s="73" t="s">
        <v>81</v>
      </c>
      <c r="C13" s="73" t="s">
        <v>82</v>
      </c>
      <c r="D13" s="81">
        <v>4.53</v>
      </c>
      <c r="E13" s="81"/>
      <c r="F13" s="187">
        <f t="shared" ref="F13:F46" si="0">D13*25%</f>
        <v>1.1325000000000001</v>
      </c>
      <c r="G13" s="188">
        <f t="shared" ref="G13:G46" si="1">F13+D13</f>
        <v>5.6625000000000005</v>
      </c>
      <c r="H13" s="189"/>
      <c r="I13" s="190"/>
      <c r="J13" s="187">
        <f t="shared" ref="J13:J46" si="2">SUM(I13*G13)</f>
        <v>0</v>
      </c>
    </row>
    <row r="14" spans="1:10" hidden="1" outlineLevel="1">
      <c r="A14" s="146"/>
      <c r="B14" s="73" t="s">
        <v>83</v>
      </c>
      <c r="C14" s="73" t="s">
        <v>84</v>
      </c>
      <c r="D14" s="81">
        <v>34.89</v>
      </c>
      <c r="E14" s="81"/>
      <c r="F14" s="187">
        <f t="shared" si="0"/>
        <v>8.7225000000000001</v>
      </c>
      <c r="G14" s="188">
        <f t="shared" si="1"/>
        <v>43.612499999999997</v>
      </c>
      <c r="H14" s="189"/>
      <c r="I14" s="190"/>
      <c r="J14" s="187">
        <f t="shared" si="2"/>
        <v>0</v>
      </c>
    </row>
    <row r="15" spans="1:10" hidden="1" outlineLevel="1">
      <c r="A15" s="146"/>
      <c r="B15" s="73" t="s">
        <v>85</v>
      </c>
      <c r="C15" s="73" t="s">
        <v>86</v>
      </c>
      <c r="D15" s="81">
        <v>10.48</v>
      </c>
      <c r="E15" s="81"/>
      <c r="F15" s="187">
        <f t="shared" si="0"/>
        <v>2.62</v>
      </c>
      <c r="G15" s="188">
        <f t="shared" si="1"/>
        <v>13.100000000000001</v>
      </c>
      <c r="H15" s="189"/>
      <c r="I15" s="190"/>
      <c r="J15" s="187">
        <f t="shared" si="2"/>
        <v>0</v>
      </c>
    </row>
    <row r="16" spans="1:10" hidden="1" outlineLevel="1">
      <c r="A16" s="146"/>
      <c r="B16" s="73" t="s">
        <v>87</v>
      </c>
      <c r="C16" s="73" t="s">
        <v>88</v>
      </c>
      <c r="D16" s="81">
        <v>34.64</v>
      </c>
      <c r="E16" s="81"/>
      <c r="F16" s="187">
        <f t="shared" si="0"/>
        <v>8.66</v>
      </c>
      <c r="G16" s="188">
        <f t="shared" si="1"/>
        <v>43.3</v>
      </c>
      <c r="H16" s="189"/>
      <c r="I16" s="191"/>
      <c r="J16" s="187">
        <f t="shared" si="2"/>
        <v>0</v>
      </c>
    </row>
    <row r="17" spans="1:10" hidden="1" outlineLevel="1">
      <c r="A17" s="146"/>
      <c r="B17" s="73" t="s">
        <v>89</v>
      </c>
      <c r="C17" s="73" t="s">
        <v>90</v>
      </c>
      <c r="D17" s="81">
        <v>94.73</v>
      </c>
      <c r="E17" s="81"/>
      <c r="F17" s="187">
        <f t="shared" si="0"/>
        <v>23.682500000000001</v>
      </c>
      <c r="G17" s="188">
        <f t="shared" si="1"/>
        <v>118.41250000000001</v>
      </c>
      <c r="H17" s="189"/>
      <c r="I17" s="191"/>
      <c r="J17" s="187">
        <f t="shared" si="2"/>
        <v>0</v>
      </c>
    </row>
    <row r="18" spans="1:10" hidden="1" outlineLevel="1">
      <c r="A18" s="146"/>
      <c r="B18" s="73" t="s">
        <v>91</v>
      </c>
      <c r="C18" s="73" t="s">
        <v>92</v>
      </c>
      <c r="D18" s="81">
        <v>26</v>
      </c>
      <c r="E18" s="81"/>
      <c r="F18" s="187">
        <f t="shared" si="0"/>
        <v>6.5</v>
      </c>
      <c r="G18" s="188">
        <f t="shared" si="1"/>
        <v>32.5</v>
      </c>
      <c r="H18" s="189"/>
      <c r="I18" s="190"/>
      <c r="J18" s="187">
        <f t="shared" si="2"/>
        <v>0</v>
      </c>
    </row>
    <row r="19" spans="1:10" hidden="1" outlineLevel="1">
      <c r="A19" s="146"/>
      <c r="B19" s="73" t="s">
        <v>93</v>
      </c>
      <c r="C19" s="73" t="s">
        <v>94</v>
      </c>
      <c r="D19" s="81">
        <v>62.22</v>
      </c>
      <c r="E19" s="81"/>
      <c r="F19" s="187">
        <f t="shared" si="0"/>
        <v>15.555</v>
      </c>
      <c r="G19" s="188">
        <f t="shared" si="1"/>
        <v>77.775000000000006</v>
      </c>
      <c r="H19" s="189"/>
      <c r="I19" s="190"/>
      <c r="J19" s="187">
        <f t="shared" si="2"/>
        <v>0</v>
      </c>
    </row>
    <row r="20" spans="1:10" hidden="1" outlineLevel="1">
      <c r="A20" s="146"/>
      <c r="B20" s="73" t="s">
        <v>95</v>
      </c>
      <c r="C20" s="73" t="s">
        <v>96</v>
      </c>
      <c r="D20" s="81">
        <v>2.35</v>
      </c>
      <c r="E20" s="81"/>
      <c r="F20" s="187">
        <f t="shared" si="0"/>
        <v>0.58750000000000002</v>
      </c>
      <c r="G20" s="188">
        <f t="shared" si="1"/>
        <v>2.9375</v>
      </c>
      <c r="H20" s="189"/>
      <c r="I20" s="190"/>
      <c r="J20" s="187">
        <f t="shared" si="2"/>
        <v>0</v>
      </c>
    </row>
    <row r="21" spans="1:10" hidden="1" outlineLevel="1">
      <c r="A21" s="146"/>
      <c r="B21" s="73" t="s">
        <v>97</v>
      </c>
      <c r="C21" s="73" t="s">
        <v>98</v>
      </c>
      <c r="D21" s="81">
        <v>0.53600000000000003</v>
      </c>
      <c r="E21" s="81"/>
      <c r="F21" s="187">
        <f t="shared" si="0"/>
        <v>0.13400000000000001</v>
      </c>
      <c r="G21" s="188">
        <f t="shared" si="1"/>
        <v>0.67</v>
      </c>
      <c r="H21" s="189"/>
      <c r="I21" s="190"/>
      <c r="J21" s="187">
        <f t="shared" si="2"/>
        <v>0</v>
      </c>
    </row>
    <row r="22" spans="1:10" hidden="1" outlineLevel="1">
      <c r="A22" s="146"/>
      <c r="B22" s="73" t="s">
        <v>99</v>
      </c>
      <c r="C22" s="73" t="s">
        <v>100</v>
      </c>
      <c r="D22" s="81">
        <v>2.35</v>
      </c>
      <c r="E22" s="81"/>
      <c r="F22" s="187">
        <f t="shared" si="0"/>
        <v>0.58750000000000002</v>
      </c>
      <c r="G22" s="188">
        <f t="shared" si="1"/>
        <v>2.9375</v>
      </c>
      <c r="H22" s="189"/>
      <c r="I22" s="190"/>
      <c r="J22" s="187">
        <f t="shared" si="2"/>
        <v>0</v>
      </c>
    </row>
    <row r="23" spans="1:10" hidden="1" outlineLevel="1">
      <c r="A23" s="146"/>
      <c r="B23" s="73" t="s">
        <v>101</v>
      </c>
      <c r="C23" s="73" t="s">
        <v>102</v>
      </c>
      <c r="D23" s="81">
        <v>26.07</v>
      </c>
      <c r="E23" s="81"/>
      <c r="F23" s="187">
        <f t="shared" si="0"/>
        <v>6.5175000000000001</v>
      </c>
      <c r="G23" s="188">
        <f t="shared" si="1"/>
        <v>32.587499999999999</v>
      </c>
      <c r="H23" s="189"/>
      <c r="I23" s="191"/>
      <c r="J23" s="187">
        <f t="shared" si="2"/>
        <v>0</v>
      </c>
    </row>
    <row r="24" spans="1:10" hidden="1" outlineLevel="1">
      <c r="A24" s="146"/>
      <c r="B24" s="73" t="s">
        <v>103</v>
      </c>
      <c r="C24" s="73" t="s">
        <v>104</v>
      </c>
      <c r="D24" s="81">
        <v>28.5</v>
      </c>
      <c r="E24" s="81"/>
      <c r="F24" s="187">
        <f t="shared" si="0"/>
        <v>7.125</v>
      </c>
      <c r="G24" s="188">
        <f t="shared" si="1"/>
        <v>35.625</v>
      </c>
      <c r="H24" s="189"/>
      <c r="I24" s="190"/>
      <c r="J24" s="187">
        <f t="shared" si="2"/>
        <v>0</v>
      </c>
    </row>
    <row r="25" spans="1:10" hidden="1" outlineLevel="1">
      <c r="A25" s="146"/>
      <c r="B25" s="73" t="s">
        <v>105</v>
      </c>
      <c r="C25" s="73" t="s">
        <v>106</v>
      </c>
      <c r="D25" s="81">
        <v>1.62</v>
      </c>
      <c r="E25" s="81"/>
      <c r="F25" s="187">
        <f t="shared" si="0"/>
        <v>0.40500000000000003</v>
      </c>
      <c r="G25" s="188">
        <f t="shared" si="1"/>
        <v>2.0250000000000004</v>
      </c>
      <c r="H25" s="189"/>
      <c r="I25" s="191"/>
      <c r="J25" s="187">
        <f t="shared" si="2"/>
        <v>0</v>
      </c>
    </row>
    <row r="26" spans="1:10" hidden="1" outlineLevel="1">
      <c r="A26" s="146"/>
      <c r="B26" s="73" t="s">
        <v>107</v>
      </c>
      <c r="C26" s="73" t="s">
        <v>108</v>
      </c>
      <c r="D26" s="81">
        <v>1.96</v>
      </c>
      <c r="E26" s="81"/>
      <c r="F26" s="187">
        <f t="shared" si="0"/>
        <v>0.49</v>
      </c>
      <c r="G26" s="188">
        <f t="shared" si="1"/>
        <v>2.4500000000000002</v>
      </c>
      <c r="H26" s="189"/>
      <c r="I26" s="191"/>
      <c r="J26" s="187">
        <f t="shared" si="2"/>
        <v>0</v>
      </c>
    </row>
    <row r="27" spans="1:10" hidden="1" outlineLevel="1">
      <c r="A27" s="146"/>
      <c r="B27" s="73" t="s">
        <v>109</v>
      </c>
      <c r="C27" s="73" t="s">
        <v>110</v>
      </c>
      <c r="D27" s="81">
        <v>2.31</v>
      </c>
      <c r="E27" s="81"/>
      <c r="F27" s="187">
        <f t="shared" si="0"/>
        <v>0.57750000000000001</v>
      </c>
      <c r="G27" s="188">
        <f t="shared" si="1"/>
        <v>2.8875000000000002</v>
      </c>
      <c r="H27" s="189"/>
      <c r="I27" s="190"/>
      <c r="J27" s="187">
        <f t="shared" si="2"/>
        <v>0</v>
      </c>
    </row>
    <row r="28" spans="1:10" hidden="1" outlineLevel="1">
      <c r="A28" s="146"/>
      <c r="B28" s="73" t="s">
        <v>111</v>
      </c>
      <c r="C28" s="73" t="s">
        <v>112</v>
      </c>
      <c r="D28" s="81">
        <v>2.68</v>
      </c>
      <c r="E28" s="81"/>
      <c r="F28" s="187">
        <f t="shared" si="0"/>
        <v>0.67</v>
      </c>
      <c r="G28" s="188">
        <f t="shared" si="1"/>
        <v>3.35</v>
      </c>
      <c r="H28" s="189"/>
      <c r="I28" s="191"/>
      <c r="J28" s="187">
        <f t="shared" si="2"/>
        <v>0</v>
      </c>
    </row>
    <row r="29" spans="1:10" hidden="1" outlineLevel="1">
      <c r="A29" s="146"/>
      <c r="B29" s="73" t="s">
        <v>113</v>
      </c>
      <c r="C29" s="73" t="s">
        <v>114</v>
      </c>
      <c r="D29" s="81">
        <v>2.97</v>
      </c>
      <c r="E29" s="81"/>
      <c r="F29" s="187">
        <f t="shared" si="0"/>
        <v>0.74250000000000005</v>
      </c>
      <c r="G29" s="188">
        <f t="shared" si="1"/>
        <v>3.7125000000000004</v>
      </c>
      <c r="H29" s="189"/>
      <c r="I29" s="190"/>
      <c r="J29" s="187">
        <f t="shared" si="2"/>
        <v>0</v>
      </c>
    </row>
    <row r="30" spans="1:10" hidden="1" outlineLevel="1">
      <c r="A30" s="146"/>
      <c r="B30" s="73" t="s">
        <v>115</v>
      </c>
      <c r="C30" s="73" t="s">
        <v>116</v>
      </c>
      <c r="D30" s="81">
        <v>3.32</v>
      </c>
      <c r="E30" s="81"/>
      <c r="F30" s="187">
        <f t="shared" si="0"/>
        <v>0.83</v>
      </c>
      <c r="G30" s="188">
        <f t="shared" si="1"/>
        <v>4.1499999999999995</v>
      </c>
      <c r="H30" s="189"/>
      <c r="I30" s="191"/>
      <c r="J30" s="187">
        <f t="shared" si="2"/>
        <v>0</v>
      </c>
    </row>
    <row r="31" spans="1:10" hidden="1" outlineLevel="1">
      <c r="A31" s="146"/>
      <c r="B31" s="73" t="s">
        <v>117</v>
      </c>
      <c r="C31" s="73" t="s">
        <v>118</v>
      </c>
      <c r="D31" s="81">
        <v>4.8499999999999996</v>
      </c>
      <c r="E31" s="81"/>
      <c r="F31" s="187">
        <f t="shared" si="0"/>
        <v>1.2124999999999999</v>
      </c>
      <c r="G31" s="188">
        <f t="shared" si="1"/>
        <v>6.0625</v>
      </c>
      <c r="H31" s="189"/>
      <c r="I31" s="189"/>
      <c r="J31" s="187">
        <f t="shared" si="2"/>
        <v>0</v>
      </c>
    </row>
    <row r="32" spans="1:10" hidden="1" outlineLevel="1">
      <c r="A32" s="146"/>
      <c r="B32" s="73" t="s">
        <v>119</v>
      </c>
      <c r="C32" s="73" t="s">
        <v>120</v>
      </c>
      <c r="D32" s="81">
        <v>5.51</v>
      </c>
      <c r="E32" s="81"/>
      <c r="F32" s="187">
        <f t="shared" si="0"/>
        <v>1.3774999999999999</v>
      </c>
      <c r="G32" s="188">
        <f t="shared" si="1"/>
        <v>6.8874999999999993</v>
      </c>
      <c r="H32" s="189"/>
      <c r="I32" s="189"/>
      <c r="J32" s="187">
        <f t="shared" si="2"/>
        <v>0</v>
      </c>
    </row>
    <row r="33" spans="1:10" s="157" customFormat="1" hidden="1" outlineLevel="1">
      <c r="A33" s="146"/>
      <c r="B33" s="72" t="s">
        <v>4524</v>
      </c>
      <c r="C33" s="73" t="s">
        <v>4525</v>
      </c>
      <c r="D33" s="187">
        <v>4.32</v>
      </c>
      <c r="E33" s="187"/>
      <c r="F33" s="187">
        <f t="shared" si="0"/>
        <v>1.08</v>
      </c>
      <c r="G33" s="188">
        <f t="shared" si="1"/>
        <v>5.4</v>
      </c>
      <c r="H33" s="189"/>
      <c r="I33" s="189">
        <v>0</v>
      </c>
      <c r="J33" s="187">
        <f t="shared" si="2"/>
        <v>0</v>
      </c>
    </row>
    <row r="34" spans="1:10" hidden="1" outlineLevel="1">
      <c r="A34" s="146"/>
      <c r="B34" s="73" t="s">
        <v>105</v>
      </c>
      <c r="C34" s="73" t="s">
        <v>121</v>
      </c>
      <c r="D34" s="187">
        <v>2.1469999999999998</v>
      </c>
      <c r="E34" s="187"/>
      <c r="F34" s="187">
        <f t="shared" si="0"/>
        <v>0.53674999999999995</v>
      </c>
      <c r="G34" s="188">
        <f t="shared" si="1"/>
        <v>2.6837499999999999</v>
      </c>
      <c r="H34" s="189"/>
      <c r="I34" s="189"/>
      <c r="J34" s="187">
        <f t="shared" si="2"/>
        <v>0</v>
      </c>
    </row>
    <row r="35" spans="1:10" hidden="1" outlineLevel="1">
      <c r="A35" s="146"/>
      <c r="B35" s="73" t="s">
        <v>122</v>
      </c>
      <c r="C35" s="73" t="s">
        <v>123</v>
      </c>
      <c r="D35" s="187">
        <v>13.36</v>
      </c>
      <c r="E35" s="187"/>
      <c r="F35" s="187">
        <f t="shared" si="0"/>
        <v>3.34</v>
      </c>
      <c r="G35" s="188">
        <f t="shared" si="1"/>
        <v>16.7</v>
      </c>
      <c r="H35" s="189"/>
      <c r="I35" s="189"/>
      <c r="J35" s="187">
        <f t="shared" si="2"/>
        <v>0</v>
      </c>
    </row>
    <row r="36" spans="1:10" hidden="1" outlineLevel="1">
      <c r="A36" s="146"/>
      <c r="B36" s="73" t="s">
        <v>124</v>
      </c>
      <c r="C36" s="73" t="s">
        <v>125</v>
      </c>
      <c r="D36" s="187">
        <v>21.93</v>
      </c>
      <c r="E36" s="187"/>
      <c r="F36" s="187">
        <f t="shared" si="0"/>
        <v>5.4824999999999999</v>
      </c>
      <c r="G36" s="188">
        <f t="shared" si="1"/>
        <v>27.412500000000001</v>
      </c>
      <c r="H36" s="189"/>
      <c r="I36" s="189"/>
      <c r="J36" s="187">
        <f t="shared" si="2"/>
        <v>0</v>
      </c>
    </row>
    <row r="37" spans="1:10" hidden="1" outlineLevel="1">
      <c r="A37" s="146"/>
      <c r="B37" s="73" t="s">
        <v>126</v>
      </c>
      <c r="C37" s="73" t="s">
        <v>127</v>
      </c>
      <c r="D37" s="187">
        <v>6.53</v>
      </c>
      <c r="E37" s="187"/>
      <c r="F37" s="187">
        <f t="shared" si="0"/>
        <v>1.6325000000000001</v>
      </c>
      <c r="G37" s="188">
        <f t="shared" si="1"/>
        <v>8.1624999999999996</v>
      </c>
      <c r="H37" s="189"/>
      <c r="I37" s="189"/>
      <c r="J37" s="187">
        <f t="shared" si="2"/>
        <v>0</v>
      </c>
    </row>
    <row r="38" spans="1:10" hidden="1" outlineLevel="1">
      <c r="A38" s="146"/>
      <c r="B38" s="73" t="s">
        <v>128</v>
      </c>
      <c r="C38" s="73" t="s">
        <v>129</v>
      </c>
      <c r="D38" s="187">
        <v>7.37</v>
      </c>
      <c r="E38" s="187"/>
      <c r="F38" s="187">
        <f t="shared" si="0"/>
        <v>1.8425</v>
      </c>
      <c r="G38" s="188">
        <f t="shared" si="1"/>
        <v>9.2125000000000004</v>
      </c>
      <c r="H38" s="189"/>
      <c r="I38" s="189"/>
      <c r="J38" s="187">
        <f t="shared" si="2"/>
        <v>0</v>
      </c>
    </row>
    <row r="39" spans="1:10" hidden="1" outlineLevel="1">
      <c r="A39" s="146"/>
      <c r="B39" s="73" t="s">
        <v>130</v>
      </c>
      <c r="C39" s="73" t="s">
        <v>131</v>
      </c>
      <c r="D39" s="187">
        <v>8.52</v>
      </c>
      <c r="E39" s="187"/>
      <c r="F39" s="187">
        <f t="shared" si="0"/>
        <v>2.13</v>
      </c>
      <c r="G39" s="188">
        <f t="shared" si="1"/>
        <v>10.649999999999999</v>
      </c>
      <c r="H39" s="189"/>
      <c r="I39" s="189"/>
      <c r="J39" s="187">
        <f t="shared" si="2"/>
        <v>0</v>
      </c>
    </row>
    <row r="40" spans="1:10" hidden="1" outlineLevel="1">
      <c r="A40" s="146"/>
      <c r="B40" s="73" t="s">
        <v>124</v>
      </c>
      <c r="C40" s="73" t="s">
        <v>125</v>
      </c>
      <c r="D40" s="187">
        <v>21.93</v>
      </c>
      <c r="E40" s="187"/>
      <c r="F40" s="187">
        <f t="shared" si="0"/>
        <v>5.4824999999999999</v>
      </c>
      <c r="G40" s="188">
        <f t="shared" si="1"/>
        <v>27.412500000000001</v>
      </c>
      <c r="H40" s="189"/>
      <c r="I40" s="189"/>
      <c r="J40" s="187">
        <f t="shared" si="2"/>
        <v>0</v>
      </c>
    </row>
    <row r="41" spans="1:10" hidden="1" outlineLevel="1">
      <c r="A41" s="146"/>
      <c r="B41" s="73" t="s">
        <v>132</v>
      </c>
      <c r="C41" s="73" t="s">
        <v>133</v>
      </c>
      <c r="D41" s="187">
        <v>0.23</v>
      </c>
      <c r="E41" s="187"/>
      <c r="F41" s="187">
        <f t="shared" si="0"/>
        <v>5.7500000000000002E-2</v>
      </c>
      <c r="G41" s="188">
        <f t="shared" si="1"/>
        <v>0.28750000000000003</v>
      </c>
      <c r="H41" s="189"/>
      <c r="I41" s="189"/>
      <c r="J41" s="187">
        <f t="shared" si="2"/>
        <v>0</v>
      </c>
    </row>
    <row r="42" spans="1:10" hidden="1" outlineLevel="1">
      <c r="A42" s="146"/>
      <c r="B42" s="73" t="s">
        <v>134</v>
      </c>
      <c r="C42" s="73" t="s">
        <v>135</v>
      </c>
      <c r="D42" s="187">
        <v>0.55000000000000004</v>
      </c>
      <c r="E42" s="187"/>
      <c r="F42" s="187">
        <f t="shared" si="0"/>
        <v>0.13750000000000001</v>
      </c>
      <c r="G42" s="188">
        <f t="shared" si="1"/>
        <v>0.6875</v>
      </c>
      <c r="H42" s="189"/>
      <c r="I42" s="189"/>
      <c r="J42" s="187">
        <f t="shared" si="2"/>
        <v>0</v>
      </c>
    </row>
    <row r="43" spans="1:10" hidden="1" outlineLevel="1">
      <c r="A43" s="146"/>
      <c r="B43" s="73" t="s">
        <v>136</v>
      </c>
      <c r="C43" s="73" t="s">
        <v>136</v>
      </c>
      <c r="D43" s="187">
        <v>5.91</v>
      </c>
      <c r="E43" s="187"/>
      <c r="F43" s="187">
        <f t="shared" si="0"/>
        <v>1.4775</v>
      </c>
      <c r="G43" s="188">
        <f t="shared" si="1"/>
        <v>7.3875000000000002</v>
      </c>
      <c r="H43" s="189"/>
      <c r="I43" s="189"/>
      <c r="J43" s="187">
        <f t="shared" si="2"/>
        <v>0</v>
      </c>
    </row>
    <row r="44" spans="1:10" hidden="1" outlineLevel="1">
      <c r="A44" s="146"/>
      <c r="B44" s="73" t="s">
        <v>137</v>
      </c>
      <c r="C44" s="73" t="s">
        <v>138</v>
      </c>
      <c r="D44" s="187">
        <v>54</v>
      </c>
      <c r="E44" s="187"/>
      <c r="F44" s="187">
        <f t="shared" si="0"/>
        <v>13.5</v>
      </c>
      <c r="G44" s="188">
        <f t="shared" si="1"/>
        <v>67.5</v>
      </c>
      <c r="H44" s="189"/>
      <c r="I44" s="189"/>
      <c r="J44" s="187">
        <f t="shared" si="2"/>
        <v>0</v>
      </c>
    </row>
    <row r="45" spans="1:10" hidden="1" outlineLevel="1">
      <c r="A45" s="146"/>
      <c r="B45" s="73" t="s">
        <v>139</v>
      </c>
      <c r="C45" s="73" t="s">
        <v>140</v>
      </c>
      <c r="D45" s="187">
        <v>1.39</v>
      </c>
      <c r="E45" s="187"/>
      <c r="F45" s="187">
        <f t="shared" si="0"/>
        <v>0.34749999999999998</v>
      </c>
      <c r="G45" s="188">
        <f t="shared" si="1"/>
        <v>1.7374999999999998</v>
      </c>
      <c r="H45" s="189"/>
      <c r="I45" s="189"/>
      <c r="J45" s="187">
        <f t="shared" si="2"/>
        <v>0</v>
      </c>
    </row>
    <row r="46" spans="1:10" hidden="1" outlineLevel="1">
      <c r="A46" s="146"/>
      <c r="B46" s="73" t="s">
        <v>141</v>
      </c>
      <c r="C46" s="73" t="s">
        <v>142</v>
      </c>
      <c r="D46" s="187">
        <v>0.9</v>
      </c>
      <c r="E46" s="187"/>
      <c r="F46" s="187">
        <f t="shared" si="0"/>
        <v>0.22500000000000001</v>
      </c>
      <c r="G46" s="188">
        <f t="shared" si="1"/>
        <v>1.125</v>
      </c>
      <c r="H46" s="189"/>
      <c r="I46" s="189"/>
      <c r="J46" s="187">
        <f t="shared" si="2"/>
        <v>0</v>
      </c>
    </row>
    <row r="47" spans="1:10" hidden="1" outlineLevel="1">
      <c r="A47" s="148"/>
      <c r="B47" s="76" t="s">
        <v>143</v>
      </c>
      <c r="C47" s="78"/>
      <c r="D47" s="193"/>
      <c r="E47" s="193"/>
      <c r="F47" s="192"/>
      <c r="G47" s="192"/>
      <c r="H47" s="192"/>
      <c r="I47" s="192"/>
      <c r="J47" s="192"/>
    </row>
    <row r="48" spans="1:10" hidden="1" outlineLevel="1">
      <c r="A48" s="146"/>
      <c r="B48" s="73" t="s">
        <v>144</v>
      </c>
      <c r="C48" s="73" t="s">
        <v>145</v>
      </c>
      <c r="D48" s="187">
        <v>14.2</v>
      </c>
      <c r="E48" s="187"/>
      <c r="F48" s="187">
        <f t="shared" ref="F48:F63" si="3">D48*25%</f>
        <v>3.55</v>
      </c>
      <c r="G48" s="188">
        <f t="shared" ref="G48:G63" si="4">F48+D48</f>
        <v>17.75</v>
      </c>
      <c r="H48" s="189"/>
      <c r="I48" s="189"/>
      <c r="J48" s="187">
        <f t="shared" ref="J48:J63" si="5">SUM(I48*G48)</f>
        <v>0</v>
      </c>
    </row>
    <row r="49" spans="1:10" hidden="1" outlineLevel="1">
      <c r="A49" s="146"/>
      <c r="B49" s="73" t="s">
        <v>146</v>
      </c>
      <c r="C49" s="73" t="s">
        <v>147</v>
      </c>
      <c r="D49" s="187">
        <v>8.1999999999999993</v>
      </c>
      <c r="E49" s="187"/>
      <c r="F49" s="187">
        <f t="shared" si="3"/>
        <v>2.0499999999999998</v>
      </c>
      <c r="G49" s="188">
        <f t="shared" si="4"/>
        <v>10.25</v>
      </c>
      <c r="H49" s="189"/>
      <c r="I49" s="189"/>
      <c r="J49" s="187">
        <f t="shared" si="5"/>
        <v>0</v>
      </c>
    </row>
    <row r="50" spans="1:10" hidden="1" outlineLevel="1">
      <c r="A50" s="146"/>
      <c r="B50" s="73" t="s">
        <v>148</v>
      </c>
      <c r="C50" s="73" t="s">
        <v>149</v>
      </c>
      <c r="D50" s="187">
        <v>1.31</v>
      </c>
      <c r="E50" s="187"/>
      <c r="F50" s="187">
        <f t="shared" si="3"/>
        <v>0.32750000000000001</v>
      </c>
      <c r="G50" s="188">
        <f t="shared" si="4"/>
        <v>1.6375000000000002</v>
      </c>
      <c r="H50" s="189"/>
      <c r="I50" s="189"/>
      <c r="J50" s="187">
        <f t="shared" si="5"/>
        <v>0</v>
      </c>
    </row>
    <row r="51" spans="1:10" hidden="1" outlineLevel="1">
      <c r="A51" s="146"/>
      <c r="B51" s="73" t="s">
        <v>150</v>
      </c>
      <c r="C51" s="73" t="s">
        <v>151</v>
      </c>
      <c r="D51" s="187">
        <v>1.5</v>
      </c>
      <c r="E51" s="187"/>
      <c r="F51" s="187">
        <f t="shared" si="3"/>
        <v>0.375</v>
      </c>
      <c r="G51" s="188">
        <f t="shared" si="4"/>
        <v>1.875</v>
      </c>
      <c r="H51" s="189"/>
      <c r="I51" s="189"/>
      <c r="J51" s="187">
        <f t="shared" si="5"/>
        <v>0</v>
      </c>
    </row>
    <row r="52" spans="1:10" hidden="1" outlineLevel="1">
      <c r="A52" s="146"/>
      <c r="B52" s="73" t="s">
        <v>152</v>
      </c>
      <c r="C52" s="73" t="s">
        <v>153</v>
      </c>
      <c r="D52" s="187">
        <v>1.35</v>
      </c>
      <c r="E52" s="187"/>
      <c r="F52" s="187">
        <f t="shared" si="3"/>
        <v>0.33750000000000002</v>
      </c>
      <c r="G52" s="188">
        <f t="shared" si="4"/>
        <v>1.6875</v>
      </c>
      <c r="H52" s="189"/>
      <c r="I52" s="189"/>
      <c r="J52" s="187">
        <f t="shared" si="5"/>
        <v>0</v>
      </c>
    </row>
    <row r="53" spans="1:10" hidden="1" outlineLevel="1">
      <c r="A53" s="146"/>
      <c r="B53" s="73" t="s">
        <v>154</v>
      </c>
      <c r="C53" s="73" t="s">
        <v>155</v>
      </c>
      <c r="D53" s="187">
        <v>10.73</v>
      </c>
      <c r="E53" s="187"/>
      <c r="F53" s="187">
        <f t="shared" si="3"/>
        <v>2.6825000000000001</v>
      </c>
      <c r="G53" s="188">
        <f t="shared" si="4"/>
        <v>13.412500000000001</v>
      </c>
      <c r="H53" s="189"/>
      <c r="I53" s="189"/>
      <c r="J53" s="187">
        <f t="shared" si="5"/>
        <v>0</v>
      </c>
    </row>
    <row r="54" spans="1:10" hidden="1" outlineLevel="1">
      <c r="A54" s="146"/>
      <c r="B54" s="73" t="s">
        <v>156</v>
      </c>
      <c r="C54" s="73" t="s">
        <v>157</v>
      </c>
      <c r="D54" s="187">
        <v>0.35</v>
      </c>
      <c r="E54" s="187"/>
      <c r="F54" s="187">
        <f t="shared" si="3"/>
        <v>8.7499999999999994E-2</v>
      </c>
      <c r="G54" s="188">
        <f t="shared" si="4"/>
        <v>0.4375</v>
      </c>
      <c r="H54" s="189"/>
      <c r="I54" s="189"/>
      <c r="J54" s="187">
        <f t="shared" si="5"/>
        <v>0</v>
      </c>
    </row>
    <row r="55" spans="1:10" hidden="1" outlineLevel="1">
      <c r="A55" s="146"/>
      <c r="B55" s="73" t="s">
        <v>158</v>
      </c>
      <c r="C55" s="73" t="s">
        <v>159</v>
      </c>
      <c r="D55" s="187">
        <v>0.21</v>
      </c>
      <c r="E55" s="187"/>
      <c r="F55" s="187">
        <f t="shared" si="3"/>
        <v>5.2499999999999998E-2</v>
      </c>
      <c r="G55" s="188">
        <f t="shared" si="4"/>
        <v>0.26250000000000001</v>
      </c>
      <c r="H55" s="189"/>
      <c r="I55" s="189"/>
      <c r="J55" s="187">
        <f t="shared" si="5"/>
        <v>0</v>
      </c>
    </row>
    <row r="56" spans="1:10" hidden="1" outlineLevel="1">
      <c r="A56" s="146"/>
      <c r="B56" s="73" t="s">
        <v>160</v>
      </c>
      <c r="C56" s="73" t="s">
        <v>161</v>
      </c>
      <c r="D56" s="187">
        <v>0.81</v>
      </c>
      <c r="E56" s="187"/>
      <c r="F56" s="187">
        <f t="shared" si="3"/>
        <v>0.20250000000000001</v>
      </c>
      <c r="G56" s="188">
        <f t="shared" si="4"/>
        <v>1.0125000000000002</v>
      </c>
      <c r="H56" s="189"/>
      <c r="I56" s="189"/>
      <c r="J56" s="187">
        <f t="shared" si="5"/>
        <v>0</v>
      </c>
    </row>
    <row r="57" spans="1:10" hidden="1" outlineLevel="1">
      <c r="A57" s="146"/>
      <c r="B57" s="73" t="s">
        <v>162</v>
      </c>
      <c r="C57" s="73" t="s">
        <v>163</v>
      </c>
      <c r="D57" s="187">
        <v>2</v>
      </c>
      <c r="E57" s="187"/>
      <c r="F57" s="187">
        <f t="shared" si="3"/>
        <v>0.5</v>
      </c>
      <c r="G57" s="188">
        <f t="shared" si="4"/>
        <v>2.5</v>
      </c>
      <c r="H57" s="189"/>
      <c r="I57" s="189"/>
      <c r="J57" s="187">
        <f t="shared" si="5"/>
        <v>0</v>
      </c>
    </row>
    <row r="58" spans="1:10" hidden="1" outlineLevel="1">
      <c r="A58" s="146"/>
      <c r="B58" s="73" t="s">
        <v>164</v>
      </c>
      <c r="C58" s="73" t="s">
        <v>165</v>
      </c>
      <c r="D58" s="187">
        <v>0.1</v>
      </c>
      <c r="E58" s="187"/>
      <c r="F58" s="187">
        <f t="shared" si="3"/>
        <v>2.5000000000000001E-2</v>
      </c>
      <c r="G58" s="188">
        <f t="shared" si="4"/>
        <v>0.125</v>
      </c>
      <c r="H58" s="189"/>
      <c r="I58" s="189"/>
      <c r="J58" s="187">
        <f t="shared" si="5"/>
        <v>0</v>
      </c>
    </row>
    <row r="59" spans="1:10" hidden="1" outlineLevel="1">
      <c r="A59" s="146"/>
      <c r="B59" s="73" t="s">
        <v>166</v>
      </c>
      <c r="C59" s="73" t="s">
        <v>167</v>
      </c>
      <c r="D59" s="187">
        <v>4.57</v>
      </c>
      <c r="E59" s="187"/>
      <c r="F59" s="187">
        <f t="shared" si="3"/>
        <v>1.1425000000000001</v>
      </c>
      <c r="G59" s="188">
        <f t="shared" si="4"/>
        <v>5.7125000000000004</v>
      </c>
      <c r="H59" s="189"/>
      <c r="I59" s="189"/>
      <c r="J59" s="187">
        <f t="shared" si="5"/>
        <v>0</v>
      </c>
    </row>
    <row r="60" spans="1:10" hidden="1" outlineLevel="1">
      <c r="A60" s="146"/>
      <c r="B60" s="73" t="s">
        <v>2942</v>
      </c>
      <c r="C60" s="73" t="s">
        <v>168</v>
      </c>
      <c r="D60" s="187">
        <v>33.15</v>
      </c>
      <c r="E60" s="187"/>
      <c r="F60" s="187">
        <f t="shared" si="3"/>
        <v>8.2874999999999996</v>
      </c>
      <c r="G60" s="188">
        <f t="shared" si="4"/>
        <v>41.4375</v>
      </c>
      <c r="H60" s="189"/>
      <c r="I60" s="189"/>
      <c r="J60" s="187">
        <f t="shared" si="5"/>
        <v>0</v>
      </c>
    </row>
    <row r="61" spans="1:10" s="157" customFormat="1" hidden="1" outlineLevel="1">
      <c r="A61" s="146"/>
      <c r="B61" s="72">
        <v>54061312</v>
      </c>
      <c r="C61" s="73" t="s">
        <v>4526</v>
      </c>
      <c r="D61" s="187">
        <v>0.43</v>
      </c>
      <c r="E61" s="187"/>
      <c r="F61" s="187">
        <f t="shared" si="3"/>
        <v>0.1075</v>
      </c>
      <c r="G61" s="188">
        <f t="shared" si="4"/>
        <v>0.53749999999999998</v>
      </c>
      <c r="H61" s="189"/>
      <c r="I61" s="189">
        <v>0</v>
      </c>
      <c r="J61" s="187">
        <f t="shared" si="5"/>
        <v>0</v>
      </c>
    </row>
    <row r="62" spans="1:10" hidden="1" outlineLevel="1">
      <c r="A62" s="146"/>
      <c r="B62" s="72"/>
      <c r="C62" s="72"/>
      <c r="D62" s="187">
        <v>0</v>
      </c>
      <c r="E62" s="187"/>
      <c r="F62" s="187">
        <f t="shared" si="3"/>
        <v>0</v>
      </c>
      <c r="G62" s="188">
        <f t="shared" si="4"/>
        <v>0</v>
      </c>
      <c r="H62" s="189"/>
      <c r="I62" s="189"/>
      <c r="J62" s="187">
        <f t="shared" si="5"/>
        <v>0</v>
      </c>
    </row>
    <row r="63" spans="1:10" hidden="1" outlineLevel="1">
      <c r="A63" s="146"/>
      <c r="B63" s="72"/>
      <c r="C63" s="72"/>
      <c r="D63" s="187">
        <v>0</v>
      </c>
      <c r="E63" s="187"/>
      <c r="F63" s="187">
        <f t="shared" si="3"/>
        <v>0</v>
      </c>
      <c r="G63" s="188">
        <f t="shared" si="4"/>
        <v>0</v>
      </c>
      <c r="H63" s="189"/>
      <c r="I63" s="189"/>
      <c r="J63" s="187">
        <f t="shared" si="5"/>
        <v>0</v>
      </c>
    </row>
    <row r="64" spans="1:10" hidden="1" outlineLevel="1">
      <c r="A64" s="148"/>
      <c r="B64" s="76" t="s">
        <v>169</v>
      </c>
      <c r="C64" s="78"/>
      <c r="D64" s="193"/>
      <c r="E64" s="193"/>
      <c r="F64" s="192"/>
      <c r="G64" s="192"/>
      <c r="H64" s="192"/>
      <c r="I64" s="192"/>
      <c r="J64" s="192"/>
    </row>
    <row r="65" spans="1:10" hidden="1" outlineLevel="1">
      <c r="A65" s="146"/>
      <c r="B65" s="73" t="s">
        <v>170</v>
      </c>
      <c r="C65" s="73" t="s">
        <v>171</v>
      </c>
      <c r="D65" s="187">
        <v>44.66</v>
      </c>
      <c r="E65" s="187"/>
      <c r="F65" s="187">
        <f t="shared" ref="F65:F77" si="6">D65*25%</f>
        <v>11.164999999999999</v>
      </c>
      <c r="G65" s="188">
        <f t="shared" ref="G65:G78" si="7">F65+D65</f>
        <v>55.824999999999996</v>
      </c>
      <c r="H65" s="189"/>
      <c r="I65" s="189"/>
      <c r="J65" s="187">
        <f t="shared" ref="J65:J78" si="8">SUM(I65*G65)</f>
        <v>0</v>
      </c>
    </row>
    <row r="66" spans="1:10" hidden="1" outlineLevel="1">
      <c r="A66" s="146"/>
      <c r="B66" s="73" t="s">
        <v>172</v>
      </c>
      <c r="C66" s="73" t="s">
        <v>173</v>
      </c>
      <c r="D66" s="187">
        <v>49.68</v>
      </c>
      <c r="E66" s="187"/>
      <c r="F66" s="187">
        <f t="shared" si="6"/>
        <v>12.42</v>
      </c>
      <c r="G66" s="188">
        <f t="shared" si="7"/>
        <v>62.1</v>
      </c>
      <c r="H66" s="189"/>
      <c r="I66" s="189"/>
      <c r="J66" s="187">
        <f t="shared" si="8"/>
        <v>0</v>
      </c>
    </row>
    <row r="67" spans="1:10" hidden="1" outlineLevel="1">
      <c r="A67" s="146"/>
      <c r="B67" s="73" t="s">
        <v>174</v>
      </c>
      <c r="C67" s="73" t="s">
        <v>175</v>
      </c>
      <c r="D67" s="187">
        <v>2.0099999999999998</v>
      </c>
      <c r="E67" s="187"/>
      <c r="F67" s="187">
        <f t="shared" si="6"/>
        <v>0.50249999999999995</v>
      </c>
      <c r="G67" s="188">
        <f t="shared" si="7"/>
        <v>2.5124999999999997</v>
      </c>
      <c r="H67" s="189"/>
      <c r="I67" s="189"/>
      <c r="J67" s="187">
        <f t="shared" si="8"/>
        <v>0</v>
      </c>
    </row>
    <row r="68" spans="1:10" hidden="1" outlineLevel="1">
      <c r="A68" s="146"/>
      <c r="B68" s="73" t="s">
        <v>176</v>
      </c>
      <c r="C68" s="73" t="s">
        <v>177</v>
      </c>
      <c r="D68" s="187">
        <v>92.53</v>
      </c>
      <c r="E68" s="187"/>
      <c r="F68" s="187">
        <f t="shared" si="6"/>
        <v>23.1325</v>
      </c>
      <c r="G68" s="188">
        <f t="shared" si="7"/>
        <v>115.66249999999999</v>
      </c>
      <c r="H68" s="189"/>
      <c r="I68" s="189"/>
      <c r="J68" s="187">
        <f t="shared" si="8"/>
        <v>0</v>
      </c>
    </row>
    <row r="69" spans="1:10" hidden="1" outlineLevel="1">
      <c r="A69" s="146"/>
      <c r="B69" s="73" t="s">
        <v>178</v>
      </c>
      <c r="C69" s="73" t="s">
        <v>178</v>
      </c>
      <c r="D69" s="187">
        <v>3.47</v>
      </c>
      <c r="E69" s="187"/>
      <c r="F69" s="187">
        <f t="shared" si="6"/>
        <v>0.86750000000000005</v>
      </c>
      <c r="G69" s="188">
        <f t="shared" si="7"/>
        <v>4.3375000000000004</v>
      </c>
      <c r="H69" s="189"/>
      <c r="I69" s="189"/>
      <c r="J69" s="187">
        <f t="shared" si="8"/>
        <v>0</v>
      </c>
    </row>
    <row r="70" spans="1:10" hidden="1" outlineLevel="1">
      <c r="A70" s="146"/>
      <c r="B70" s="73" t="s">
        <v>179</v>
      </c>
      <c r="C70" s="73" t="s">
        <v>180</v>
      </c>
      <c r="D70" s="187">
        <v>2.13</v>
      </c>
      <c r="E70" s="187"/>
      <c r="F70" s="187">
        <f t="shared" si="6"/>
        <v>0.53249999999999997</v>
      </c>
      <c r="G70" s="188">
        <f t="shared" si="7"/>
        <v>2.6624999999999996</v>
      </c>
      <c r="H70" s="189"/>
      <c r="I70" s="189"/>
      <c r="J70" s="187">
        <f t="shared" si="8"/>
        <v>0</v>
      </c>
    </row>
    <row r="71" spans="1:10" hidden="1" outlineLevel="1">
      <c r="A71" s="146"/>
      <c r="B71" s="73" t="s">
        <v>181</v>
      </c>
      <c r="C71" s="73" t="s">
        <v>182</v>
      </c>
      <c r="D71" s="187">
        <v>2.94</v>
      </c>
      <c r="E71" s="187"/>
      <c r="F71" s="187">
        <f t="shared" si="6"/>
        <v>0.73499999999999999</v>
      </c>
      <c r="G71" s="188">
        <f t="shared" si="7"/>
        <v>3.6749999999999998</v>
      </c>
      <c r="H71" s="189"/>
      <c r="I71" s="189"/>
      <c r="J71" s="187">
        <f t="shared" si="8"/>
        <v>0</v>
      </c>
    </row>
    <row r="72" spans="1:10" hidden="1" outlineLevel="1">
      <c r="A72" s="146"/>
      <c r="B72" s="73" t="s">
        <v>183</v>
      </c>
      <c r="C72" s="73" t="s">
        <v>184</v>
      </c>
      <c r="D72" s="187">
        <v>2.62</v>
      </c>
      <c r="E72" s="187"/>
      <c r="F72" s="187">
        <f t="shared" si="6"/>
        <v>0.65500000000000003</v>
      </c>
      <c r="G72" s="188">
        <f t="shared" si="7"/>
        <v>3.2750000000000004</v>
      </c>
      <c r="H72" s="189"/>
      <c r="I72" s="189"/>
      <c r="J72" s="187">
        <f t="shared" si="8"/>
        <v>0</v>
      </c>
    </row>
    <row r="73" spans="1:10" hidden="1" outlineLevel="1">
      <c r="A73" s="146"/>
      <c r="B73" s="73" t="s">
        <v>185</v>
      </c>
      <c r="C73" s="73" t="s">
        <v>185</v>
      </c>
      <c r="D73" s="187">
        <v>3.25</v>
      </c>
      <c r="E73" s="187"/>
      <c r="F73" s="187">
        <f t="shared" si="6"/>
        <v>0.8125</v>
      </c>
      <c r="G73" s="188">
        <f t="shared" si="7"/>
        <v>4.0625</v>
      </c>
      <c r="H73" s="189"/>
      <c r="I73" s="189"/>
      <c r="J73" s="187">
        <f t="shared" si="8"/>
        <v>0</v>
      </c>
    </row>
    <row r="74" spans="1:10" hidden="1" outlineLevel="1">
      <c r="A74" s="146"/>
      <c r="B74" s="73" t="s">
        <v>2941</v>
      </c>
      <c r="C74" s="73" t="s">
        <v>2941</v>
      </c>
      <c r="D74" s="187">
        <v>4.25</v>
      </c>
      <c r="E74" s="187"/>
      <c r="F74" s="187">
        <f t="shared" ref="F74" si="9">D74*25%</f>
        <v>1.0625</v>
      </c>
      <c r="G74" s="188">
        <f t="shared" ref="G74" si="10">F74+D74</f>
        <v>5.3125</v>
      </c>
      <c r="H74" s="189"/>
      <c r="I74" s="189"/>
      <c r="J74" s="187">
        <f t="shared" ref="J74" si="11">SUM(I74*G74)</f>
        <v>0</v>
      </c>
    </row>
    <row r="75" spans="1:10" hidden="1" outlineLevel="1">
      <c r="A75" s="146"/>
      <c r="B75" s="73" t="s">
        <v>186</v>
      </c>
      <c r="C75" s="73" t="s">
        <v>186</v>
      </c>
      <c r="D75" s="187">
        <v>0.65</v>
      </c>
      <c r="E75" s="187"/>
      <c r="F75" s="187">
        <f t="shared" si="6"/>
        <v>0.16250000000000001</v>
      </c>
      <c r="G75" s="188">
        <f t="shared" si="7"/>
        <v>0.8125</v>
      </c>
      <c r="H75" s="189"/>
      <c r="I75" s="189"/>
      <c r="J75" s="187">
        <f t="shared" si="8"/>
        <v>0</v>
      </c>
    </row>
    <row r="76" spans="1:10" hidden="1" outlineLevel="1">
      <c r="A76" s="146"/>
      <c r="B76" s="72" t="s">
        <v>2945</v>
      </c>
      <c r="C76" s="72" t="s">
        <v>2946</v>
      </c>
      <c r="D76" s="187">
        <v>30.82</v>
      </c>
      <c r="E76" s="187"/>
      <c r="F76" s="187">
        <f t="shared" si="6"/>
        <v>7.7050000000000001</v>
      </c>
      <c r="G76" s="188">
        <f t="shared" si="7"/>
        <v>38.524999999999999</v>
      </c>
      <c r="H76" s="189"/>
      <c r="I76" s="189"/>
      <c r="J76" s="187">
        <f t="shared" si="8"/>
        <v>0</v>
      </c>
    </row>
    <row r="77" spans="1:10" hidden="1" outlineLevel="1">
      <c r="A77" s="146"/>
      <c r="B77" s="72"/>
      <c r="C77" s="72"/>
      <c r="D77" s="187">
        <v>0</v>
      </c>
      <c r="E77" s="187"/>
      <c r="F77" s="187">
        <f t="shared" si="6"/>
        <v>0</v>
      </c>
      <c r="G77" s="188">
        <f t="shared" si="7"/>
        <v>0</v>
      </c>
      <c r="H77" s="189"/>
      <c r="I77" s="189"/>
      <c r="J77" s="187">
        <f t="shared" si="8"/>
        <v>0</v>
      </c>
    </row>
    <row r="78" spans="1:10" hidden="1" outlineLevel="1">
      <c r="A78" s="146"/>
      <c r="B78" s="73" t="s">
        <v>187</v>
      </c>
      <c r="C78" s="73" t="s">
        <v>188</v>
      </c>
      <c r="D78" s="187">
        <v>0.17</v>
      </c>
      <c r="E78" s="187"/>
      <c r="F78" s="187">
        <f>D78*40%</f>
        <v>6.8000000000000005E-2</v>
      </c>
      <c r="G78" s="188">
        <f t="shared" si="7"/>
        <v>0.23800000000000002</v>
      </c>
      <c r="H78" s="189"/>
      <c r="I78" s="189"/>
      <c r="J78" s="187">
        <f t="shared" si="8"/>
        <v>0</v>
      </c>
    </row>
    <row r="79" spans="1:10" hidden="1" outlineLevel="1">
      <c r="A79" s="148"/>
      <c r="B79" s="431" t="s">
        <v>189</v>
      </c>
      <c r="C79" s="432"/>
      <c r="D79" s="432"/>
      <c r="E79" s="432"/>
      <c r="F79" s="432"/>
      <c r="G79" s="432"/>
      <c r="H79" s="432"/>
      <c r="I79" s="432"/>
      <c r="J79" s="433"/>
    </row>
    <row r="80" spans="1:10" hidden="1" outlineLevel="1">
      <c r="A80" s="146"/>
      <c r="B80" s="73" t="s">
        <v>190</v>
      </c>
      <c r="C80" s="73" t="s">
        <v>191</v>
      </c>
      <c r="D80" s="187">
        <v>54.64</v>
      </c>
      <c r="E80" s="187"/>
      <c r="F80" s="187">
        <f t="shared" ref="F80:F107" si="12">D80*20%</f>
        <v>10.928000000000001</v>
      </c>
      <c r="G80" s="188">
        <f t="shared" ref="G80:G107" si="13">F80+D80</f>
        <v>65.567999999999998</v>
      </c>
      <c r="H80" s="189"/>
      <c r="I80" s="189"/>
      <c r="J80" s="187">
        <f t="shared" ref="J80:J89" si="14">SUM(I80*G80)</f>
        <v>0</v>
      </c>
    </row>
    <row r="81" spans="1:10" hidden="1" outlineLevel="1">
      <c r="A81" s="146"/>
      <c r="B81" s="73" t="s">
        <v>192</v>
      </c>
      <c r="C81" s="73" t="s">
        <v>193</v>
      </c>
      <c r="D81" s="187">
        <v>1.99</v>
      </c>
      <c r="E81" s="187"/>
      <c r="F81" s="187">
        <f t="shared" si="12"/>
        <v>0.39800000000000002</v>
      </c>
      <c r="G81" s="188">
        <f t="shared" si="13"/>
        <v>2.3879999999999999</v>
      </c>
      <c r="H81" s="189"/>
      <c r="I81" s="189"/>
      <c r="J81" s="187">
        <f t="shared" si="14"/>
        <v>0</v>
      </c>
    </row>
    <row r="82" spans="1:10" hidden="1" outlineLevel="1">
      <c r="A82" s="146"/>
      <c r="B82" s="73" t="s">
        <v>194</v>
      </c>
      <c r="C82" s="72"/>
      <c r="D82" s="187">
        <v>3.32</v>
      </c>
      <c r="E82" s="187"/>
      <c r="F82" s="187">
        <f t="shared" si="12"/>
        <v>0.66400000000000003</v>
      </c>
      <c r="G82" s="188">
        <f t="shared" si="13"/>
        <v>3.984</v>
      </c>
      <c r="H82" s="189"/>
      <c r="I82" s="189"/>
      <c r="J82" s="187">
        <f t="shared" si="14"/>
        <v>0</v>
      </c>
    </row>
    <row r="83" spans="1:10" hidden="1" outlineLevel="1">
      <c r="A83" s="146"/>
      <c r="B83" s="73" t="s">
        <v>195</v>
      </c>
      <c r="C83" s="73" t="s">
        <v>196</v>
      </c>
      <c r="D83" s="187">
        <v>2.16</v>
      </c>
      <c r="E83" s="187"/>
      <c r="F83" s="187">
        <f t="shared" si="12"/>
        <v>0.43200000000000005</v>
      </c>
      <c r="G83" s="188">
        <f t="shared" si="13"/>
        <v>2.5920000000000001</v>
      </c>
      <c r="H83" s="189"/>
      <c r="I83" s="189"/>
      <c r="J83" s="187">
        <f t="shared" si="14"/>
        <v>0</v>
      </c>
    </row>
    <row r="84" spans="1:10" hidden="1" outlineLevel="1">
      <c r="A84" s="146"/>
      <c r="B84" s="73" t="s">
        <v>197</v>
      </c>
      <c r="C84" s="73" t="s">
        <v>198</v>
      </c>
      <c r="D84" s="187">
        <v>3.43</v>
      </c>
      <c r="E84" s="187"/>
      <c r="F84" s="187">
        <f t="shared" si="12"/>
        <v>0.68600000000000005</v>
      </c>
      <c r="G84" s="188">
        <f t="shared" si="13"/>
        <v>4.1160000000000005</v>
      </c>
      <c r="H84" s="189"/>
      <c r="I84" s="189"/>
      <c r="J84" s="187">
        <f t="shared" si="14"/>
        <v>0</v>
      </c>
    </row>
    <row r="85" spans="1:10" hidden="1" outlineLevel="1">
      <c r="A85" s="146"/>
      <c r="B85" s="73" t="s">
        <v>199</v>
      </c>
      <c r="C85" s="72"/>
      <c r="D85" s="81">
        <v>5.25</v>
      </c>
      <c r="E85" s="81"/>
      <c r="F85" s="187">
        <f t="shared" si="12"/>
        <v>1.05</v>
      </c>
      <c r="G85" s="188">
        <f t="shared" si="13"/>
        <v>6.3</v>
      </c>
      <c r="H85" s="189"/>
      <c r="I85" s="189"/>
      <c r="J85" s="187">
        <f t="shared" si="14"/>
        <v>0</v>
      </c>
    </row>
    <row r="86" spans="1:10" hidden="1" outlineLevel="1">
      <c r="A86" s="146"/>
      <c r="B86" s="73" t="s">
        <v>200</v>
      </c>
      <c r="C86" s="73" t="s">
        <v>201</v>
      </c>
      <c r="D86" s="81">
        <v>10.93</v>
      </c>
      <c r="E86" s="81"/>
      <c r="F86" s="187">
        <f t="shared" si="12"/>
        <v>2.1859999999999999</v>
      </c>
      <c r="G86" s="188">
        <f t="shared" si="13"/>
        <v>13.116</v>
      </c>
      <c r="H86" s="189"/>
      <c r="I86" s="189"/>
      <c r="J86" s="187">
        <f t="shared" si="14"/>
        <v>0</v>
      </c>
    </row>
    <row r="87" spans="1:10" hidden="1" outlineLevel="1">
      <c r="A87" s="146"/>
      <c r="B87" s="73" t="s">
        <v>202</v>
      </c>
      <c r="C87" s="73" t="s">
        <v>203</v>
      </c>
      <c r="D87" s="81">
        <v>20.73</v>
      </c>
      <c r="E87" s="81"/>
      <c r="F87" s="187">
        <f t="shared" si="12"/>
        <v>4.1459999999999999</v>
      </c>
      <c r="G87" s="188">
        <f t="shared" si="13"/>
        <v>24.876000000000001</v>
      </c>
      <c r="H87" s="189"/>
      <c r="I87" s="189"/>
      <c r="J87" s="187">
        <f t="shared" si="14"/>
        <v>0</v>
      </c>
    </row>
    <row r="88" spans="1:10" hidden="1" outlineLevel="1">
      <c r="A88" s="146"/>
      <c r="B88" s="73" t="s">
        <v>204</v>
      </c>
      <c r="C88" s="73" t="s">
        <v>205</v>
      </c>
      <c r="D88" s="81">
        <v>10.72</v>
      </c>
      <c r="E88" s="81"/>
      <c r="F88" s="187">
        <f t="shared" si="12"/>
        <v>2.1440000000000001</v>
      </c>
      <c r="G88" s="188">
        <f t="shared" si="13"/>
        <v>12.864000000000001</v>
      </c>
      <c r="H88" s="189"/>
      <c r="I88" s="189"/>
      <c r="J88" s="187">
        <f t="shared" si="14"/>
        <v>0</v>
      </c>
    </row>
    <row r="89" spans="1:10" hidden="1" outlineLevel="1">
      <c r="A89" s="146"/>
      <c r="B89" s="73" t="s">
        <v>206</v>
      </c>
      <c r="C89" s="73" t="s">
        <v>207</v>
      </c>
      <c r="D89" s="81">
        <v>45.31</v>
      </c>
      <c r="E89" s="81"/>
      <c r="F89" s="187">
        <f t="shared" si="12"/>
        <v>9.0620000000000012</v>
      </c>
      <c r="G89" s="188">
        <f t="shared" si="13"/>
        <v>54.372</v>
      </c>
      <c r="H89" s="189"/>
      <c r="I89" s="189"/>
      <c r="J89" s="187">
        <f t="shared" si="14"/>
        <v>0</v>
      </c>
    </row>
    <row r="90" spans="1:10" hidden="1" outlineLevel="1">
      <c r="A90" s="146"/>
      <c r="B90" s="73" t="s">
        <v>208</v>
      </c>
      <c r="C90" s="73" t="s">
        <v>209</v>
      </c>
      <c r="D90" s="81">
        <v>1.49</v>
      </c>
      <c r="E90" s="81"/>
      <c r="F90" s="187">
        <f t="shared" si="12"/>
        <v>0.29799999999999999</v>
      </c>
      <c r="G90" s="188">
        <f t="shared" si="13"/>
        <v>1.788</v>
      </c>
      <c r="H90" s="189"/>
      <c r="I90" s="189"/>
      <c r="J90" s="187">
        <v>0</v>
      </c>
    </row>
    <row r="91" spans="1:10" hidden="1" outlineLevel="1">
      <c r="A91" s="146"/>
      <c r="B91" s="73" t="s">
        <v>210</v>
      </c>
      <c r="C91" s="73" t="s">
        <v>211</v>
      </c>
      <c r="D91" s="81">
        <v>6.94</v>
      </c>
      <c r="E91" s="81"/>
      <c r="F91" s="187">
        <f t="shared" si="12"/>
        <v>1.3880000000000001</v>
      </c>
      <c r="G91" s="188">
        <f t="shared" si="13"/>
        <v>8.3280000000000012</v>
      </c>
      <c r="H91" s="189"/>
      <c r="I91" s="189"/>
      <c r="J91" s="187">
        <f>SUM(I91*G91)</f>
        <v>0</v>
      </c>
    </row>
    <row r="92" spans="1:10" hidden="1" outlineLevel="1">
      <c r="A92" s="146"/>
      <c r="B92" s="73" t="s">
        <v>212</v>
      </c>
      <c r="C92" s="73" t="s">
        <v>213</v>
      </c>
      <c r="D92" s="81">
        <v>68.42</v>
      </c>
      <c r="E92" s="81"/>
      <c r="F92" s="187">
        <f t="shared" si="12"/>
        <v>13.684000000000001</v>
      </c>
      <c r="G92" s="188">
        <f t="shared" si="13"/>
        <v>82.103999999999999</v>
      </c>
      <c r="H92" s="189"/>
      <c r="I92" s="189"/>
      <c r="J92" s="187">
        <f>SUM(I92*G92)</f>
        <v>0</v>
      </c>
    </row>
    <row r="93" spans="1:10" hidden="1" outlineLevel="1">
      <c r="A93" s="146"/>
      <c r="B93" s="73" t="s">
        <v>214</v>
      </c>
      <c r="C93" s="73" t="s">
        <v>215</v>
      </c>
      <c r="D93" s="81">
        <v>2.82</v>
      </c>
      <c r="E93" s="81"/>
      <c r="F93" s="187">
        <f>D93*20%</f>
        <v>0.56399999999999995</v>
      </c>
      <c r="G93" s="188">
        <f>F93+D93</f>
        <v>3.3839999999999999</v>
      </c>
      <c r="H93" s="189"/>
      <c r="I93" s="189"/>
      <c r="J93" s="187">
        <f>SUM(I93*G93)</f>
        <v>0</v>
      </c>
    </row>
    <row r="94" spans="1:10" hidden="1" outlineLevel="1">
      <c r="A94" s="146"/>
      <c r="B94" s="413" t="s">
        <v>2953</v>
      </c>
      <c r="C94" s="414"/>
      <c r="D94" s="414"/>
      <c r="E94" s="414"/>
      <c r="F94" s="414"/>
      <c r="G94" s="414"/>
      <c r="H94" s="414"/>
      <c r="I94" s="414"/>
      <c r="J94" s="415"/>
    </row>
    <row r="95" spans="1:10" hidden="1" outlineLevel="1">
      <c r="A95" s="146"/>
      <c r="B95" s="73"/>
      <c r="C95" s="73"/>
      <c r="D95" s="81">
        <v>0</v>
      </c>
      <c r="E95" s="81"/>
      <c r="F95" s="81">
        <f t="shared" ref="F95:F98" si="15">D95*20%</f>
        <v>0</v>
      </c>
      <c r="G95" s="82">
        <f t="shared" ref="G95:G98" si="16">F95+D95</f>
        <v>0</v>
      </c>
      <c r="H95" s="72"/>
      <c r="I95" s="72">
        <v>0</v>
      </c>
      <c r="J95" s="81">
        <f t="shared" ref="J95:J98" si="17">SUM(I95*G95)</f>
        <v>0</v>
      </c>
    </row>
    <row r="96" spans="1:10" hidden="1" outlineLevel="1">
      <c r="A96" s="146"/>
      <c r="B96" s="73"/>
      <c r="C96" s="73"/>
      <c r="D96" s="81">
        <v>0</v>
      </c>
      <c r="E96" s="81"/>
      <c r="F96" s="81">
        <f t="shared" si="15"/>
        <v>0</v>
      </c>
      <c r="G96" s="82">
        <f t="shared" si="16"/>
        <v>0</v>
      </c>
      <c r="H96" s="72"/>
      <c r="I96" s="72"/>
      <c r="J96" s="81">
        <f t="shared" si="17"/>
        <v>0</v>
      </c>
    </row>
    <row r="97" spans="1:10" hidden="1" outlineLevel="1">
      <c r="A97" s="146"/>
      <c r="B97" s="73"/>
      <c r="C97" s="73"/>
      <c r="D97" s="81">
        <v>0</v>
      </c>
      <c r="E97" s="81"/>
      <c r="F97" s="81">
        <f t="shared" si="15"/>
        <v>0</v>
      </c>
      <c r="G97" s="82">
        <f t="shared" si="16"/>
        <v>0</v>
      </c>
      <c r="H97" s="72"/>
      <c r="I97" s="72"/>
      <c r="J97" s="81">
        <f t="shared" si="17"/>
        <v>0</v>
      </c>
    </row>
    <row r="98" spans="1:10" hidden="1" outlineLevel="1">
      <c r="A98" s="146"/>
      <c r="B98" s="73"/>
      <c r="C98" s="73"/>
      <c r="D98" s="81">
        <v>0</v>
      </c>
      <c r="E98" s="81"/>
      <c r="F98" s="81">
        <f t="shared" si="15"/>
        <v>0</v>
      </c>
      <c r="G98" s="82">
        <f t="shared" si="16"/>
        <v>0</v>
      </c>
      <c r="H98" s="72"/>
      <c r="I98" s="72"/>
      <c r="J98" s="81">
        <f t="shared" si="17"/>
        <v>0</v>
      </c>
    </row>
    <row r="99" spans="1:10" hidden="1" outlineLevel="1">
      <c r="A99" s="146"/>
      <c r="B99" s="73"/>
      <c r="C99" s="73"/>
      <c r="D99" s="81">
        <v>0</v>
      </c>
      <c r="E99" s="81"/>
      <c r="F99" s="81">
        <f t="shared" ref="F99:F102" si="18">D99*20%</f>
        <v>0</v>
      </c>
      <c r="G99" s="82">
        <f t="shared" ref="G99:G103" si="19">F99+D99</f>
        <v>0</v>
      </c>
      <c r="H99" s="72"/>
      <c r="I99" s="72"/>
      <c r="J99" s="81">
        <f t="shared" ref="J99:J102" si="20">SUM(I99*G99)</f>
        <v>0</v>
      </c>
    </row>
    <row r="100" spans="1:10" hidden="1" outlineLevel="1">
      <c r="A100" s="146"/>
      <c r="B100" s="73"/>
      <c r="C100" s="73"/>
      <c r="D100" s="81">
        <v>0</v>
      </c>
      <c r="E100" s="81"/>
      <c r="F100" s="81">
        <f t="shared" si="18"/>
        <v>0</v>
      </c>
      <c r="G100" s="82">
        <f t="shared" si="19"/>
        <v>0</v>
      </c>
      <c r="H100" s="72"/>
      <c r="I100" s="72"/>
      <c r="J100" s="81">
        <f t="shared" si="20"/>
        <v>0</v>
      </c>
    </row>
    <row r="101" spans="1:10" hidden="1" outlineLevel="1">
      <c r="A101" s="146"/>
      <c r="B101" s="73"/>
      <c r="C101" s="73"/>
      <c r="D101" s="81">
        <v>0</v>
      </c>
      <c r="E101" s="81"/>
      <c r="F101" s="81">
        <f t="shared" si="18"/>
        <v>0</v>
      </c>
      <c r="G101" s="82">
        <f t="shared" si="19"/>
        <v>0</v>
      </c>
      <c r="H101" s="72"/>
      <c r="I101" s="72"/>
      <c r="J101" s="81">
        <f t="shared" si="20"/>
        <v>0</v>
      </c>
    </row>
    <row r="102" spans="1:10" hidden="1" outlineLevel="1">
      <c r="A102" s="146"/>
      <c r="B102" s="73"/>
      <c r="C102" s="73"/>
      <c r="D102" s="81">
        <v>0</v>
      </c>
      <c r="E102" s="81"/>
      <c r="F102" s="81">
        <f t="shared" si="18"/>
        <v>0</v>
      </c>
      <c r="G102" s="82">
        <f t="shared" si="19"/>
        <v>0</v>
      </c>
      <c r="H102" s="72"/>
      <c r="I102" s="72"/>
      <c r="J102" s="81">
        <f t="shared" si="20"/>
        <v>0</v>
      </c>
    </row>
    <row r="103" spans="1:10" hidden="1" outlineLevel="1">
      <c r="A103" s="146"/>
      <c r="B103" s="73"/>
      <c r="C103" s="73"/>
      <c r="D103" s="81">
        <v>0</v>
      </c>
      <c r="E103" s="81"/>
      <c r="F103" s="81">
        <f t="shared" ref="F103:F106" si="21">D103*20%</f>
        <v>0</v>
      </c>
      <c r="G103" s="82">
        <f t="shared" si="19"/>
        <v>0</v>
      </c>
      <c r="H103" s="72"/>
      <c r="I103" s="72"/>
      <c r="J103" s="81">
        <f t="shared" ref="J103:J106" si="22">SUM(I103*G103)</f>
        <v>0</v>
      </c>
    </row>
    <row r="104" spans="1:10" hidden="1" outlineLevel="1">
      <c r="A104" s="146"/>
      <c r="B104" s="73"/>
      <c r="C104" s="73"/>
      <c r="D104" s="81">
        <v>0</v>
      </c>
      <c r="E104" s="81"/>
      <c r="F104" s="81">
        <f t="shared" si="21"/>
        <v>0</v>
      </c>
      <c r="G104" s="82">
        <f t="shared" ref="G104:G106" si="23">F104+D104</f>
        <v>0</v>
      </c>
      <c r="H104" s="72"/>
      <c r="I104" s="72"/>
      <c r="J104" s="81">
        <f t="shared" si="22"/>
        <v>0</v>
      </c>
    </row>
    <row r="105" spans="1:10" hidden="1" outlineLevel="1">
      <c r="A105" s="146"/>
      <c r="B105" s="73"/>
      <c r="C105" s="73"/>
      <c r="D105" s="81">
        <v>0</v>
      </c>
      <c r="E105" s="81"/>
      <c r="F105" s="81">
        <f t="shared" si="21"/>
        <v>0</v>
      </c>
      <c r="G105" s="82">
        <f t="shared" si="23"/>
        <v>0</v>
      </c>
      <c r="H105" s="72"/>
      <c r="I105" s="72"/>
      <c r="J105" s="81">
        <f t="shared" si="22"/>
        <v>0</v>
      </c>
    </row>
    <row r="106" spans="1:10" hidden="1" outlineLevel="1">
      <c r="A106" s="146"/>
      <c r="B106" s="73"/>
      <c r="C106" s="73"/>
      <c r="D106" s="81">
        <v>0</v>
      </c>
      <c r="E106" s="81"/>
      <c r="F106" s="81">
        <f t="shared" si="21"/>
        <v>0</v>
      </c>
      <c r="G106" s="82">
        <f t="shared" si="23"/>
        <v>0</v>
      </c>
      <c r="H106" s="72"/>
      <c r="I106" s="72"/>
      <c r="J106" s="81">
        <f t="shared" si="22"/>
        <v>0</v>
      </c>
    </row>
    <row r="107" spans="1:10" hidden="1" outlineLevel="1">
      <c r="A107" s="146"/>
      <c r="B107" s="75"/>
      <c r="C107" s="72"/>
      <c r="D107" s="81">
        <v>0</v>
      </c>
      <c r="E107" s="81"/>
      <c r="F107" s="81">
        <f t="shared" si="12"/>
        <v>0</v>
      </c>
      <c r="G107" s="82">
        <f t="shared" si="13"/>
        <v>0</v>
      </c>
      <c r="H107" s="72"/>
      <c r="I107" s="72"/>
      <c r="J107" s="81">
        <f>SUM(I107*G107)</f>
        <v>0</v>
      </c>
    </row>
    <row r="108" spans="1:10" hidden="1" outlineLevel="1">
      <c r="A108" s="146"/>
      <c r="B108" s="75"/>
      <c r="C108" s="72"/>
      <c r="D108" s="81">
        <v>0</v>
      </c>
      <c r="E108" s="81"/>
      <c r="F108" s="81">
        <f t="shared" ref="F108:F109" si="24">D108*20%</f>
        <v>0</v>
      </c>
      <c r="G108" s="82">
        <f t="shared" ref="G108:G109" si="25">F108+D108</f>
        <v>0</v>
      </c>
      <c r="H108" s="72"/>
      <c r="I108" s="72"/>
      <c r="J108" s="81">
        <f>SUM(I108*G108)</f>
        <v>0</v>
      </c>
    </row>
    <row r="109" spans="1:10" hidden="1" outlineLevel="1">
      <c r="A109" s="146"/>
      <c r="B109" s="75"/>
      <c r="C109" s="72"/>
      <c r="D109" s="81">
        <v>0</v>
      </c>
      <c r="E109" s="81"/>
      <c r="F109" s="81">
        <f t="shared" si="24"/>
        <v>0</v>
      </c>
      <c r="G109" s="82">
        <f t="shared" si="25"/>
        <v>0</v>
      </c>
      <c r="H109" s="72"/>
      <c r="I109" s="72"/>
      <c r="J109" s="81">
        <f>SUM(I109*G109)</f>
        <v>0</v>
      </c>
    </row>
    <row r="110" spans="1:10" hidden="1" outlineLevel="1">
      <c r="A110" s="146"/>
      <c r="B110" s="75"/>
      <c r="C110" s="72"/>
      <c r="D110" s="81">
        <v>0</v>
      </c>
      <c r="E110" s="81"/>
      <c r="F110" s="81">
        <f t="shared" ref="F110:F115" si="26">D110*20%</f>
        <v>0</v>
      </c>
      <c r="G110" s="82">
        <f t="shared" ref="G110:G115" si="27">F110+D110</f>
        <v>0</v>
      </c>
      <c r="H110" s="72"/>
      <c r="I110" s="72"/>
      <c r="J110" s="81">
        <f>SUM(I110*G110)</f>
        <v>0</v>
      </c>
    </row>
    <row r="111" spans="1:10" hidden="1" outlineLevel="1">
      <c r="A111" s="146"/>
      <c r="B111" s="73"/>
      <c r="C111" s="73"/>
      <c r="D111" s="81">
        <v>0</v>
      </c>
      <c r="E111" s="81"/>
      <c r="F111" s="81">
        <f t="shared" si="26"/>
        <v>0</v>
      </c>
      <c r="G111" s="82">
        <f t="shared" si="27"/>
        <v>0</v>
      </c>
      <c r="H111" s="72"/>
      <c r="I111" s="72"/>
      <c r="J111" s="81">
        <f t="shared" ref="J111:J115" si="28">SUM(I111*G111)</f>
        <v>0</v>
      </c>
    </row>
    <row r="112" spans="1:10" hidden="1" outlineLevel="1">
      <c r="A112" s="146"/>
      <c r="B112" s="73"/>
      <c r="C112" s="73"/>
      <c r="D112" s="81">
        <v>0</v>
      </c>
      <c r="E112" s="81"/>
      <c r="F112" s="81">
        <f t="shared" si="26"/>
        <v>0</v>
      </c>
      <c r="G112" s="82">
        <f t="shared" si="27"/>
        <v>0</v>
      </c>
      <c r="H112" s="72"/>
      <c r="I112" s="72"/>
      <c r="J112" s="81">
        <f t="shared" si="28"/>
        <v>0</v>
      </c>
    </row>
    <row r="113" spans="1:10" hidden="1" outlineLevel="1">
      <c r="A113" s="146"/>
      <c r="B113" s="73"/>
      <c r="C113" s="73"/>
      <c r="D113" s="81">
        <v>0</v>
      </c>
      <c r="E113" s="81"/>
      <c r="F113" s="81">
        <f t="shared" si="26"/>
        <v>0</v>
      </c>
      <c r="G113" s="82">
        <f t="shared" si="27"/>
        <v>0</v>
      </c>
      <c r="H113" s="72"/>
      <c r="I113" s="72"/>
      <c r="J113" s="81">
        <f t="shared" si="28"/>
        <v>0</v>
      </c>
    </row>
    <row r="114" spans="1:10" hidden="1" outlineLevel="1">
      <c r="A114" s="146"/>
      <c r="B114" s="73"/>
      <c r="C114" s="73"/>
      <c r="D114" s="81">
        <v>0</v>
      </c>
      <c r="E114" s="81"/>
      <c r="F114" s="81">
        <f t="shared" si="26"/>
        <v>0</v>
      </c>
      <c r="G114" s="82">
        <f t="shared" si="27"/>
        <v>0</v>
      </c>
      <c r="H114" s="72"/>
      <c r="I114" s="72"/>
      <c r="J114" s="81">
        <f t="shared" si="28"/>
        <v>0</v>
      </c>
    </row>
    <row r="115" spans="1:10" hidden="1" outlineLevel="1">
      <c r="A115" s="146"/>
      <c r="B115" s="73"/>
      <c r="C115" s="73"/>
      <c r="D115" s="81">
        <v>0</v>
      </c>
      <c r="E115" s="81"/>
      <c r="F115" s="81">
        <f t="shared" si="26"/>
        <v>0</v>
      </c>
      <c r="G115" s="82">
        <f t="shared" si="27"/>
        <v>0</v>
      </c>
      <c r="H115" s="72"/>
      <c r="I115" s="72"/>
      <c r="J115" s="81">
        <f t="shared" si="28"/>
        <v>0</v>
      </c>
    </row>
    <row r="116" spans="1:10" ht="14" hidden="1" customHeight="1" collapsed="1">
      <c r="A116" s="146"/>
      <c r="B116" s="465" t="s">
        <v>2968</v>
      </c>
      <c r="C116" s="466"/>
      <c r="D116" s="466"/>
      <c r="E116" s="466"/>
      <c r="F116" s="466"/>
      <c r="G116" s="466"/>
      <c r="H116" s="466"/>
      <c r="I116" s="467"/>
      <c r="J116" s="111">
        <f>SUM(J95:J115)</f>
        <v>0</v>
      </c>
    </row>
    <row r="117" spans="1:10" ht="14" hidden="1" customHeight="1">
      <c r="A117" s="146"/>
      <c r="B117" s="468" t="s">
        <v>2969</v>
      </c>
      <c r="C117" s="469"/>
      <c r="D117" s="469"/>
      <c r="E117" s="469"/>
      <c r="F117" s="469"/>
      <c r="G117" s="469"/>
      <c r="H117" s="469"/>
      <c r="I117" s="469"/>
      <c r="J117" s="470"/>
    </row>
    <row r="118" spans="1:10" ht="9" hidden="1" customHeight="1" outlineLevel="1">
      <c r="A118" s="146"/>
      <c r="B118" s="129" t="s">
        <v>74</v>
      </c>
      <c r="C118" s="129" t="s">
        <v>75</v>
      </c>
      <c r="D118" s="129" t="s">
        <v>216</v>
      </c>
      <c r="E118" s="407" t="s">
        <v>4608</v>
      </c>
      <c r="F118" s="408"/>
      <c r="G118" s="408"/>
      <c r="H118" s="408"/>
      <c r="I118" s="408"/>
      <c r="J118" s="409"/>
    </row>
    <row r="119" spans="1:10" hidden="1" outlineLevel="1">
      <c r="A119" s="146"/>
      <c r="B119" s="93" t="s">
        <v>217</v>
      </c>
      <c r="C119" s="73" t="s">
        <v>218</v>
      </c>
      <c r="D119" s="81">
        <v>64.81</v>
      </c>
      <c r="E119" s="81"/>
      <c r="F119" s="94">
        <f t="shared" ref="F119:F122" si="29">D119*40%</f>
        <v>25.924000000000003</v>
      </c>
      <c r="G119" s="82">
        <f t="shared" ref="G119:G122" si="30">F119+D119</f>
        <v>90.734000000000009</v>
      </c>
      <c r="H119" s="92">
        <v>0.1</v>
      </c>
      <c r="I119" s="87"/>
      <c r="J119" s="81">
        <f>SUM(G119+H119)*I119</f>
        <v>0</v>
      </c>
    </row>
    <row r="120" spans="1:10" hidden="1" outlineLevel="1">
      <c r="A120" s="146"/>
      <c r="B120" s="73" t="s">
        <v>219</v>
      </c>
      <c r="C120" s="73" t="s">
        <v>220</v>
      </c>
      <c r="D120" s="81">
        <v>64.81</v>
      </c>
      <c r="E120" s="81"/>
      <c r="F120" s="94">
        <f t="shared" si="29"/>
        <v>25.924000000000003</v>
      </c>
      <c r="G120" s="82">
        <f t="shared" si="30"/>
        <v>90.734000000000009</v>
      </c>
      <c r="H120" s="92">
        <v>0.2</v>
      </c>
      <c r="I120" s="87"/>
      <c r="J120" s="81">
        <f t="shared" ref="J120:J122" si="31">SUM(G120+H120)*I120</f>
        <v>0</v>
      </c>
    </row>
    <row r="121" spans="1:10" hidden="1" outlineLevel="1">
      <c r="A121" s="146"/>
      <c r="B121" s="73" t="s">
        <v>221</v>
      </c>
      <c r="C121" s="93" t="s">
        <v>222</v>
      </c>
      <c r="D121" s="81">
        <v>64.81</v>
      </c>
      <c r="E121" s="81"/>
      <c r="F121" s="94">
        <f t="shared" si="29"/>
        <v>25.924000000000003</v>
      </c>
      <c r="G121" s="82">
        <f t="shared" si="30"/>
        <v>90.734000000000009</v>
      </c>
      <c r="H121" s="92">
        <v>0.2</v>
      </c>
      <c r="I121" s="87"/>
      <c r="J121" s="81">
        <f t="shared" si="31"/>
        <v>0</v>
      </c>
    </row>
    <row r="122" spans="1:10" hidden="1" outlineLevel="1">
      <c r="A122" s="146"/>
      <c r="B122" s="73" t="s">
        <v>221</v>
      </c>
      <c r="C122" s="72"/>
      <c r="D122" s="81">
        <v>0</v>
      </c>
      <c r="E122" s="81"/>
      <c r="F122" s="94">
        <f t="shared" si="29"/>
        <v>0</v>
      </c>
      <c r="G122" s="82">
        <f t="shared" si="30"/>
        <v>0</v>
      </c>
      <c r="H122" s="92">
        <v>0.2</v>
      </c>
      <c r="I122" s="87"/>
      <c r="J122" s="81">
        <f t="shared" si="31"/>
        <v>0</v>
      </c>
    </row>
    <row r="123" spans="1:10" hidden="1" outlineLevel="1">
      <c r="A123" s="146"/>
      <c r="B123" s="75">
        <v>44119</v>
      </c>
      <c r="C123" s="72" t="s">
        <v>2949</v>
      </c>
      <c r="D123" s="81">
        <v>4817.51</v>
      </c>
      <c r="E123" s="81"/>
      <c r="F123" s="112">
        <f>D123*20%</f>
        <v>963.50200000000007</v>
      </c>
      <c r="G123" s="82">
        <f>F123+D123</f>
        <v>5781.0120000000006</v>
      </c>
      <c r="H123" s="72"/>
      <c r="I123" s="87"/>
      <c r="J123" s="81">
        <f>SUM(G123+H123)*I123</f>
        <v>0</v>
      </c>
    </row>
    <row r="124" spans="1:10" hidden="1" collapsed="1">
      <c r="A124" s="146"/>
      <c r="B124" s="465" t="s">
        <v>2970</v>
      </c>
      <c r="C124" s="466"/>
      <c r="D124" s="466"/>
      <c r="E124" s="466"/>
      <c r="F124" s="466"/>
      <c r="G124" s="466"/>
      <c r="H124" s="466"/>
      <c r="I124" s="467"/>
      <c r="J124" s="111">
        <f>SUM(J119:J123)</f>
        <v>0</v>
      </c>
    </row>
    <row r="125" spans="1:10" hidden="1">
      <c r="A125" s="146"/>
      <c r="B125" s="129" t="s">
        <v>74</v>
      </c>
      <c r="C125" s="129" t="s">
        <v>75</v>
      </c>
      <c r="D125" s="129" t="s">
        <v>216</v>
      </c>
      <c r="E125" s="407" t="s">
        <v>4609</v>
      </c>
      <c r="F125" s="408"/>
      <c r="G125" s="408"/>
      <c r="H125" s="408"/>
      <c r="I125" s="408"/>
      <c r="J125" s="409"/>
    </row>
    <row r="126" spans="1:10" hidden="1" outlineLevel="1">
      <c r="A126" s="146"/>
      <c r="B126" s="93" t="s">
        <v>223</v>
      </c>
      <c r="C126" s="73" t="s">
        <v>224</v>
      </c>
      <c r="D126" s="81">
        <v>0.18</v>
      </c>
      <c r="E126" s="81"/>
      <c r="F126" s="94">
        <f t="shared" ref="F126:F129" si="32">D126*40%</f>
        <v>7.1999999999999995E-2</v>
      </c>
      <c r="G126" s="82">
        <f t="shared" ref="G126:G132" si="33">F126+D126</f>
        <v>0.252</v>
      </c>
      <c r="H126" s="92">
        <v>0.1</v>
      </c>
      <c r="I126" s="226"/>
      <c r="J126" s="81">
        <f t="shared" ref="J126:J133" si="34">SUM(G126+H126)*I126</f>
        <v>0</v>
      </c>
    </row>
    <row r="127" spans="1:10" hidden="1" outlineLevel="1">
      <c r="A127" s="146"/>
      <c r="B127" s="73" t="s">
        <v>225</v>
      </c>
      <c r="C127" s="73" t="s">
        <v>226</v>
      </c>
      <c r="D127" s="81">
        <v>1.5</v>
      </c>
      <c r="E127" s="81"/>
      <c r="F127" s="94">
        <f t="shared" si="32"/>
        <v>0.60000000000000009</v>
      </c>
      <c r="G127" s="82">
        <f t="shared" si="33"/>
        <v>2.1</v>
      </c>
      <c r="H127" s="92">
        <v>0.2</v>
      </c>
      <c r="I127" s="226"/>
      <c r="J127" s="81">
        <f t="shared" si="34"/>
        <v>0</v>
      </c>
    </row>
    <row r="128" spans="1:10" hidden="1" outlineLevel="1">
      <c r="A128" s="146"/>
      <c r="B128" s="73" t="s">
        <v>227</v>
      </c>
      <c r="C128" s="93" t="s">
        <v>228</v>
      </c>
      <c r="D128" s="81">
        <v>2.8119999999999998</v>
      </c>
      <c r="E128" s="81"/>
      <c r="F128" s="94">
        <f t="shared" si="32"/>
        <v>1.1248</v>
      </c>
      <c r="G128" s="82">
        <f t="shared" si="33"/>
        <v>3.9367999999999999</v>
      </c>
      <c r="H128" s="92">
        <v>0.2</v>
      </c>
      <c r="I128" s="226"/>
      <c r="J128" s="81">
        <f t="shared" si="34"/>
        <v>0</v>
      </c>
    </row>
    <row r="129" spans="1:10" hidden="1" outlineLevel="1">
      <c r="A129" s="146"/>
      <c r="B129" s="95" t="s">
        <v>229</v>
      </c>
      <c r="C129" s="73" t="s">
        <v>230</v>
      </c>
      <c r="D129" s="81">
        <v>0.59</v>
      </c>
      <c r="E129" s="81"/>
      <c r="F129" s="94">
        <f t="shared" si="32"/>
        <v>0.23599999999999999</v>
      </c>
      <c r="G129" s="82">
        <f t="shared" si="33"/>
        <v>0.82599999999999996</v>
      </c>
      <c r="H129" s="92">
        <v>0.2</v>
      </c>
      <c r="I129" s="226"/>
      <c r="J129" s="81">
        <f t="shared" si="34"/>
        <v>0</v>
      </c>
    </row>
    <row r="130" spans="1:10" hidden="1" outlineLevel="1">
      <c r="A130" s="146"/>
      <c r="B130" s="72" t="s">
        <v>2947</v>
      </c>
      <c r="C130" s="72" t="s">
        <v>2948</v>
      </c>
      <c r="D130" s="81">
        <v>1996</v>
      </c>
      <c r="E130" s="81"/>
      <c r="F130" s="92">
        <f>D130*40%</f>
        <v>798.40000000000009</v>
      </c>
      <c r="G130" s="82">
        <f>F130+D130</f>
        <v>2794.4</v>
      </c>
      <c r="H130" s="72"/>
      <c r="I130" s="226"/>
      <c r="J130" s="81">
        <f t="shared" si="34"/>
        <v>0</v>
      </c>
    </row>
    <row r="131" spans="1:10" hidden="1" outlineLevel="1">
      <c r="A131" s="146"/>
      <c r="B131" s="73" t="s">
        <v>231</v>
      </c>
      <c r="C131" s="73" t="s">
        <v>232</v>
      </c>
      <c r="D131" s="81">
        <v>545</v>
      </c>
      <c r="E131" s="81"/>
      <c r="F131" s="81">
        <f>D131*20%</f>
        <v>109</v>
      </c>
      <c r="G131" s="82">
        <f t="shared" si="33"/>
        <v>654</v>
      </c>
      <c r="H131" s="72"/>
      <c r="I131" s="226"/>
      <c r="J131" s="81">
        <f t="shared" si="34"/>
        <v>0</v>
      </c>
    </row>
    <row r="132" spans="1:10" hidden="1" outlineLevel="1">
      <c r="A132" s="146"/>
      <c r="B132" s="73" t="s">
        <v>233</v>
      </c>
      <c r="C132" s="73" t="s">
        <v>234</v>
      </c>
      <c r="D132" s="81">
        <v>545</v>
      </c>
      <c r="E132" s="81"/>
      <c r="F132" s="81">
        <f>D132*20%</f>
        <v>109</v>
      </c>
      <c r="G132" s="82">
        <f t="shared" si="33"/>
        <v>654</v>
      </c>
      <c r="H132" s="72"/>
      <c r="I132" s="226"/>
      <c r="J132" s="81">
        <f t="shared" si="34"/>
        <v>0</v>
      </c>
    </row>
    <row r="133" spans="1:10" hidden="1" outlineLevel="1">
      <c r="A133" s="146"/>
      <c r="B133" s="73" t="s">
        <v>235</v>
      </c>
      <c r="C133" s="73" t="s">
        <v>236</v>
      </c>
      <c r="D133" s="81">
        <v>1009</v>
      </c>
      <c r="E133" s="81"/>
      <c r="F133" s="81">
        <f>D133*20%</f>
        <v>201.8</v>
      </c>
      <c r="G133" s="82">
        <f>SUM(D133:F133)</f>
        <v>1210.8</v>
      </c>
      <c r="H133" s="92">
        <v>0</v>
      </c>
      <c r="I133" s="226"/>
      <c r="J133" s="81">
        <f t="shared" si="34"/>
        <v>0</v>
      </c>
    </row>
    <row r="134" spans="1:10" hidden="1" collapsed="1">
      <c r="A134" s="146"/>
      <c r="B134" s="410" t="s">
        <v>2975</v>
      </c>
      <c r="C134" s="411"/>
      <c r="D134" s="411"/>
      <c r="E134" s="411"/>
      <c r="F134" s="411"/>
      <c r="G134" s="411"/>
      <c r="H134" s="411"/>
      <c r="I134" s="412"/>
      <c r="J134" s="96">
        <f>SUM(J126:J133)</f>
        <v>0</v>
      </c>
    </row>
    <row r="135" spans="1:10" ht="14" hidden="1">
      <c r="A135" s="147"/>
      <c r="B135" s="461" t="s">
        <v>237</v>
      </c>
      <c r="C135" s="462"/>
      <c r="D135" s="462"/>
      <c r="E135" s="462"/>
      <c r="F135" s="462"/>
      <c r="G135" s="462"/>
      <c r="H135" s="462"/>
      <c r="I135" s="462"/>
      <c r="J135" s="133"/>
    </row>
    <row r="136" spans="1:10" hidden="1" outlineLevel="1">
      <c r="A136" s="148"/>
      <c r="B136" s="184" t="s">
        <v>74</v>
      </c>
      <c r="C136" s="184" t="s">
        <v>75</v>
      </c>
      <c r="D136" s="184" t="s">
        <v>76</v>
      </c>
      <c r="E136" s="185"/>
      <c r="F136" s="186"/>
      <c r="G136" s="186"/>
      <c r="H136" s="186"/>
      <c r="I136" s="184" t="s">
        <v>78</v>
      </c>
      <c r="J136" s="184" t="s">
        <v>79</v>
      </c>
    </row>
    <row r="137" spans="1:10" hidden="1" outlineLevel="1">
      <c r="A137" s="146"/>
      <c r="B137" s="218"/>
      <c r="C137" s="219" t="s">
        <v>238</v>
      </c>
      <c r="D137" s="220">
        <v>2.09</v>
      </c>
      <c r="E137" s="220"/>
      <c r="F137" s="221">
        <f>D137*40%</f>
        <v>0.83599999999999997</v>
      </c>
      <c r="G137" s="222">
        <f>F137+D137</f>
        <v>2.9259999999999997</v>
      </c>
      <c r="H137" s="218"/>
      <c r="I137" s="227"/>
      <c r="J137" s="220">
        <f>SUM(I137*G137)</f>
        <v>0</v>
      </c>
    </row>
    <row r="138" spans="1:10" hidden="1" outlineLevel="1">
      <c r="A138" s="194"/>
      <c r="B138" s="217" t="s">
        <v>239</v>
      </c>
      <c r="C138" s="210"/>
      <c r="D138" s="212"/>
      <c r="E138" s="212"/>
      <c r="F138" s="210"/>
      <c r="G138" s="210"/>
      <c r="H138" s="210"/>
      <c r="I138" s="215"/>
      <c r="J138" s="223"/>
    </row>
    <row r="139" spans="1:10" hidden="1" outlineLevel="1">
      <c r="A139" s="146"/>
      <c r="B139" s="200" t="s">
        <v>240</v>
      </c>
      <c r="C139" s="200" t="s">
        <v>241</v>
      </c>
      <c r="D139" s="201">
        <v>3.58</v>
      </c>
      <c r="E139" s="201"/>
      <c r="F139" s="202">
        <f t="shared" ref="F139:F149" si="35">D139*40%</f>
        <v>1.4320000000000002</v>
      </c>
      <c r="G139" s="203">
        <f t="shared" ref="G139:G149" si="36">F139+D139</f>
        <v>5.0120000000000005</v>
      </c>
      <c r="H139" s="204"/>
      <c r="I139" s="228"/>
      <c r="J139" s="201">
        <f t="shared" ref="J139:J148" si="37">SUM(I139*G139)</f>
        <v>0</v>
      </c>
    </row>
    <row r="140" spans="1:10" hidden="1" outlineLevel="1">
      <c r="A140" s="146"/>
      <c r="B140" s="73" t="s">
        <v>242</v>
      </c>
      <c r="C140" s="73" t="s">
        <v>243</v>
      </c>
      <c r="D140" s="81">
        <v>5.6</v>
      </c>
      <c r="E140" s="81"/>
      <c r="F140" s="94">
        <f t="shared" si="35"/>
        <v>2.2399999999999998</v>
      </c>
      <c r="G140" s="82">
        <f t="shared" si="36"/>
        <v>7.84</v>
      </c>
      <c r="H140" s="72"/>
      <c r="I140" s="226"/>
      <c r="J140" s="81">
        <f t="shared" si="37"/>
        <v>0</v>
      </c>
    </row>
    <row r="141" spans="1:10" hidden="1" outlineLevel="1">
      <c r="A141" s="146"/>
      <c r="B141" s="72"/>
      <c r="C141" s="73" t="s">
        <v>244</v>
      </c>
      <c r="D141" s="81">
        <v>3</v>
      </c>
      <c r="E141" s="81"/>
      <c r="F141" s="94">
        <f t="shared" si="35"/>
        <v>1.2000000000000002</v>
      </c>
      <c r="G141" s="82">
        <f t="shared" si="36"/>
        <v>4.2</v>
      </c>
      <c r="H141" s="72"/>
      <c r="I141" s="226"/>
      <c r="J141" s="81">
        <f t="shared" si="37"/>
        <v>0</v>
      </c>
    </row>
    <row r="142" spans="1:10" hidden="1" outlineLevel="1">
      <c r="A142" s="146"/>
      <c r="B142" s="72"/>
      <c r="C142" s="73" t="s">
        <v>245</v>
      </c>
      <c r="D142" s="81">
        <v>4.5</v>
      </c>
      <c r="E142" s="81"/>
      <c r="F142" s="94">
        <f t="shared" si="35"/>
        <v>1.8</v>
      </c>
      <c r="G142" s="82">
        <f t="shared" si="36"/>
        <v>6.3</v>
      </c>
      <c r="H142" s="72"/>
      <c r="I142" s="226"/>
      <c r="J142" s="81">
        <f t="shared" si="37"/>
        <v>0</v>
      </c>
    </row>
    <row r="143" spans="1:10" hidden="1" outlineLevel="1">
      <c r="A143" s="146"/>
      <c r="B143" s="72"/>
      <c r="C143" s="73" t="s">
        <v>246</v>
      </c>
      <c r="D143" s="81">
        <v>5.89</v>
      </c>
      <c r="E143" s="81"/>
      <c r="F143" s="94">
        <f t="shared" si="35"/>
        <v>2.3559999999999999</v>
      </c>
      <c r="G143" s="82">
        <f t="shared" si="36"/>
        <v>8.2459999999999987</v>
      </c>
      <c r="H143" s="72"/>
      <c r="I143" s="226"/>
      <c r="J143" s="81">
        <f t="shared" si="37"/>
        <v>0</v>
      </c>
    </row>
    <row r="144" spans="1:10" hidden="1" outlineLevel="1">
      <c r="A144" s="146"/>
      <c r="B144" s="72"/>
      <c r="C144" s="73" t="s">
        <v>247</v>
      </c>
      <c r="D144" s="81">
        <v>6.81</v>
      </c>
      <c r="E144" s="81"/>
      <c r="F144" s="94">
        <f t="shared" si="35"/>
        <v>2.7240000000000002</v>
      </c>
      <c r="G144" s="82">
        <f t="shared" si="36"/>
        <v>9.5339999999999989</v>
      </c>
      <c r="H144" s="72"/>
      <c r="I144" s="226"/>
      <c r="J144" s="81">
        <f t="shared" si="37"/>
        <v>0</v>
      </c>
    </row>
    <row r="145" spans="1:10" hidden="1" outlineLevel="1">
      <c r="A145" s="146"/>
      <c r="B145" s="72"/>
      <c r="C145" s="73" t="s">
        <v>248</v>
      </c>
      <c r="D145" s="81">
        <v>7.21</v>
      </c>
      <c r="E145" s="81"/>
      <c r="F145" s="94">
        <f t="shared" si="35"/>
        <v>2.8840000000000003</v>
      </c>
      <c r="G145" s="82">
        <f t="shared" si="36"/>
        <v>10.094000000000001</v>
      </c>
      <c r="H145" s="72"/>
      <c r="I145" s="226"/>
      <c r="J145" s="81">
        <f t="shared" si="37"/>
        <v>0</v>
      </c>
    </row>
    <row r="146" spans="1:10" hidden="1" outlineLevel="1">
      <c r="A146" s="146"/>
      <c r="B146" s="72"/>
      <c r="C146" s="73" t="s">
        <v>249</v>
      </c>
      <c r="D146" s="81">
        <v>0</v>
      </c>
      <c r="E146" s="81"/>
      <c r="F146" s="94">
        <f t="shared" si="35"/>
        <v>0</v>
      </c>
      <c r="G146" s="82">
        <f t="shared" si="36"/>
        <v>0</v>
      </c>
      <c r="H146" s="72"/>
      <c r="I146" s="226"/>
      <c r="J146" s="81">
        <f t="shared" si="37"/>
        <v>0</v>
      </c>
    </row>
    <row r="147" spans="1:10" hidden="1" outlineLevel="1">
      <c r="A147" s="146"/>
      <c r="B147" s="72"/>
      <c r="C147" s="73" t="s">
        <v>250</v>
      </c>
      <c r="D147" s="81">
        <v>0</v>
      </c>
      <c r="E147" s="81"/>
      <c r="F147" s="94">
        <f t="shared" si="35"/>
        <v>0</v>
      </c>
      <c r="G147" s="82">
        <f t="shared" si="36"/>
        <v>0</v>
      </c>
      <c r="H147" s="72"/>
      <c r="I147" s="226"/>
      <c r="J147" s="81">
        <f t="shared" si="37"/>
        <v>0</v>
      </c>
    </row>
    <row r="148" spans="1:10" hidden="1" outlineLevel="1">
      <c r="A148" s="146"/>
      <c r="B148" s="72"/>
      <c r="C148" s="73" t="s">
        <v>251</v>
      </c>
      <c r="D148" s="81">
        <v>17.649999999999999</v>
      </c>
      <c r="E148" s="81"/>
      <c r="F148" s="94">
        <f t="shared" si="35"/>
        <v>7.06</v>
      </c>
      <c r="G148" s="82">
        <f t="shared" si="36"/>
        <v>24.709999999999997</v>
      </c>
      <c r="H148" s="72"/>
      <c r="I148" s="226"/>
      <c r="J148" s="81">
        <f t="shared" si="37"/>
        <v>0</v>
      </c>
    </row>
    <row r="149" spans="1:10" ht="4" hidden="1" customHeight="1" outlineLevel="1">
      <c r="A149" s="146"/>
      <c r="B149" s="199"/>
      <c r="C149" s="199"/>
      <c r="D149" s="196">
        <v>0</v>
      </c>
      <c r="E149" s="196"/>
      <c r="F149" s="197">
        <f t="shared" si="35"/>
        <v>0</v>
      </c>
      <c r="G149" s="198">
        <f t="shared" si="36"/>
        <v>0</v>
      </c>
      <c r="H149" s="199"/>
      <c r="I149" s="199"/>
      <c r="J149" s="196">
        <f t="shared" ref="J149" si="38">SUM(I149*G149)</f>
        <v>0</v>
      </c>
    </row>
    <row r="150" spans="1:10" hidden="1" outlineLevel="1">
      <c r="A150" s="194"/>
      <c r="B150" s="217" t="s">
        <v>252</v>
      </c>
      <c r="C150" s="210"/>
      <c r="D150" s="211"/>
      <c r="E150" s="212"/>
      <c r="F150" s="213"/>
      <c r="G150" s="214"/>
      <c r="H150" s="210"/>
      <c r="I150" s="215"/>
      <c r="J150" s="216"/>
    </row>
    <row r="151" spans="1:10" hidden="1" outlineLevel="1">
      <c r="A151" s="146"/>
      <c r="B151" s="200" t="s">
        <v>253</v>
      </c>
      <c r="C151" s="200" t="s">
        <v>254</v>
      </c>
      <c r="D151" s="201">
        <v>11.06</v>
      </c>
      <c r="E151" s="201"/>
      <c r="F151" s="202">
        <f t="shared" ref="F151:F161" si="39">D151*40%</f>
        <v>4.4240000000000004</v>
      </c>
      <c r="G151" s="203">
        <f t="shared" ref="G151:G161" si="40">F151+D151</f>
        <v>15.484000000000002</v>
      </c>
      <c r="H151" s="204"/>
      <c r="I151" s="228"/>
      <c r="J151" s="201">
        <f t="shared" ref="J151:J161" si="41">SUM(I151*G151)</f>
        <v>0</v>
      </c>
    </row>
    <row r="152" spans="1:10" hidden="1" outlineLevel="1">
      <c r="A152" s="146"/>
      <c r="B152" s="73" t="s">
        <v>255</v>
      </c>
      <c r="C152" s="73" t="s">
        <v>256</v>
      </c>
      <c r="D152" s="81">
        <v>0</v>
      </c>
      <c r="E152" s="81"/>
      <c r="F152" s="94">
        <f t="shared" si="39"/>
        <v>0</v>
      </c>
      <c r="G152" s="82">
        <f t="shared" si="40"/>
        <v>0</v>
      </c>
      <c r="H152" s="72"/>
      <c r="I152" s="226"/>
      <c r="J152" s="81">
        <f t="shared" si="41"/>
        <v>0</v>
      </c>
    </row>
    <row r="153" spans="1:10" hidden="1" outlineLevel="1">
      <c r="A153" s="146"/>
      <c r="B153" s="73" t="s">
        <v>257</v>
      </c>
      <c r="C153" s="73" t="s">
        <v>258</v>
      </c>
      <c r="D153" s="81">
        <v>4.88</v>
      </c>
      <c r="E153" s="81"/>
      <c r="F153" s="94">
        <f t="shared" si="39"/>
        <v>1.952</v>
      </c>
      <c r="G153" s="82">
        <f t="shared" si="40"/>
        <v>6.8319999999999999</v>
      </c>
      <c r="H153" s="72"/>
      <c r="I153" s="226"/>
      <c r="J153" s="81">
        <f t="shared" si="41"/>
        <v>0</v>
      </c>
    </row>
    <row r="154" spans="1:10" hidden="1" outlineLevel="1">
      <c r="A154" s="146"/>
      <c r="B154" s="73" t="s">
        <v>255</v>
      </c>
      <c r="C154" s="73" t="s">
        <v>256</v>
      </c>
      <c r="D154" s="81">
        <v>0</v>
      </c>
      <c r="E154" s="81"/>
      <c r="F154" s="94">
        <f t="shared" si="39"/>
        <v>0</v>
      </c>
      <c r="G154" s="82">
        <f t="shared" si="40"/>
        <v>0</v>
      </c>
      <c r="H154" s="72"/>
      <c r="I154" s="226"/>
      <c r="J154" s="81">
        <f t="shared" si="41"/>
        <v>0</v>
      </c>
    </row>
    <row r="155" spans="1:10" hidden="1" outlineLevel="1">
      <c r="A155" s="146"/>
      <c r="B155" s="73" t="s">
        <v>259</v>
      </c>
      <c r="C155" s="73" t="s">
        <v>260</v>
      </c>
      <c r="D155" s="81">
        <v>6.77</v>
      </c>
      <c r="E155" s="81"/>
      <c r="F155" s="94">
        <f t="shared" si="39"/>
        <v>2.7080000000000002</v>
      </c>
      <c r="G155" s="82">
        <f t="shared" si="40"/>
        <v>9.4779999999999998</v>
      </c>
      <c r="H155" s="72"/>
      <c r="I155" s="226"/>
      <c r="J155" s="81">
        <f t="shared" si="41"/>
        <v>0</v>
      </c>
    </row>
    <row r="156" spans="1:10" hidden="1" outlineLevel="1">
      <c r="A156" s="146"/>
      <c r="B156" s="73" t="s">
        <v>261</v>
      </c>
      <c r="C156" s="73" t="s">
        <v>262</v>
      </c>
      <c r="D156" s="81">
        <v>7.8</v>
      </c>
      <c r="E156" s="81"/>
      <c r="F156" s="94">
        <f t="shared" si="39"/>
        <v>3.12</v>
      </c>
      <c r="G156" s="82">
        <f t="shared" si="40"/>
        <v>10.92</v>
      </c>
      <c r="H156" s="72"/>
      <c r="I156" s="226"/>
      <c r="J156" s="81">
        <f t="shared" si="41"/>
        <v>0</v>
      </c>
    </row>
    <row r="157" spans="1:10" hidden="1" outlineLevel="1">
      <c r="A157" s="146"/>
      <c r="B157" s="73" t="s">
        <v>263</v>
      </c>
      <c r="C157" s="73" t="s">
        <v>264</v>
      </c>
      <c r="D157" s="81">
        <v>15.14</v>
      </c>
      <c r="E157" s="81"/>
      <c r="F157" s="94">
        <f t="shared" si="39"/>
        <v>6.0560000000000009</v>
      </c>
      <c r="G157" s="82">
        <f t="shared" si="40"/>
        <v>21.196000000000002</v>
      </c>
      <c r="H157" s="72"/>
      <c r="I157" s="226"/>
      <c r="J157" s="81">
        <f t="shared" si="41"/>
        <v>0</v>
      </c>
    </row>
    <row r="158" spans="1:10" hidden="1" outlineLevel="1">
      <c r="A158" s="146"/>
      <c r="B158" s="73" t="s">
        <v>265</v>
      </c>
      <c r="C158" s="73" t="s">
        <v>266</v>
      </c>
      <c r="D158" s="81">
        <v>30.95</v>
      </c>
      <c r="E158" s="81"/>
      <c r="F158" s="94">
        <f t="shared" si="39"/>
        <v>12.38</v>
      </c>
      <c r="G158" s="82">
        <f t="shared" si="40"/>
        <v>43.33</v>
      </c>
      <c r="H158" s="72"/>
      <c r="I158" s="226"/>
      <c r="J158" s="81">
        <f t="shared" si="41"/>
        <v>0</v>
      </c>
    </row>
    <row r="159" spans="1:10" hidden="1" outlineLevel="1">
      <c r="A159" s="146"/>
      <c r="B159" s="73" t="s">
        <v>267</v>
      </c>
      <c r="C159" s="73" t="s">
        <v>268</v>
      </c>
      <c r="D159" s="81">
        <v>20.52</v>
      </c>
      <c r="E159" s="81"/>
      <c r="F159" s="94">
        <f t="shared" si="39"/>
        <v>8.2080000000000002</v>
      </c>
      <c r="G159" s="82">
        <f t="shared" si="40"/>
        <v>28.728000000000002</v>
      </c>
      <c r="H159" s="72"/>
      <c r="I159" s="226"/>
      <c r="J159" s="81">
        <f t="shared" si="41"/>
        <v>0</v>
      </c>
    </row>
    <row r="160" spans="1:10" hidden="1" outlineLevel="1">
      <c r="A160" s="146"/>
      <c r="B160" s="73" t="s">
        <v>269</v>
      </c>
      <c r="C160" s="73" t="s">
        <v>270</v>
      </c>
      <c r="D160" s="81">
        <v>14.26</v>
      </c>
      <c r="E160" s="81"/>
      <c r="F160" s="94">
        <f t="shared" si="39"/>
        <v>5.7040000000000006</v>
      </c>
      <c r="G160" s="82">
        <f t="shared" si="40"/>
        <v>19.963999999999999</v>
      </c>
      <c r="H160" s="72"/>
      <c r="I160" s="226"/>
      <c r="J160" s="81">
        <f t="shared" si="41"/>
        <v>0</v>
      </c>
    </row>
    <row r="161" spans="1:10" hidden="1" outlineLevel="1">
      <c r="A161" s="146"/>
      <c r="B161" s="72"/>
      <c r="C161" s="72"/>
      <c r="D161" s="81">
        <v>0</v>
      </c>
      <c r="E161" s="81"/>
      <c r="F161" s="94">
        <f t="shared" si="39"/>
        <v>0</v>
      </c>
      <c r="G161" s="82">
        <f t="shared" si="40"/>
        <v>0</v>
      </c>
      <c r="H161" s="72"/>
      <c r="I161" s="226"/>
      <c r="J161" s="81">
        <f t="shared" si="41"/>
        <v>0</v>
      </c>
    </row>
    <row r="162" spans="1:10" ht="4" hidden="1" customHeight="1" outlineLevel="1">
      <c r="A162" s="146"/>
      <c r="B162" s="195"/>
      <c r="C162" s="195"/>
      <c r="D162" s="196"/>
      <c r="E162" s="196"/>
      <c r="F162" s="197"/>
      <c r="G162" s="198"/>
      <c r="H162" s="199"/>
      <c r="I162" s="199"/>
      <c r="J162" s="196"/>
    </row>
    <row r="163" spans="1:10" ht="14" hidden="1" outlineLevel="1" thickBot="1">
      <c r="A163" s="194"/>
      <c r="B163" s="209" t="s">
        <v>273</v>
      </c>
      <c r="C163" s="205"/>
      <c r="D163" s="206"/>
      <c r="E163" s="206"/>
      <c r="F163" s="205"/>
      <c r="G163" s="205"/>
      <c r="H163" s="205"/>
      <c r="I163" s="207"/>
      <c r="J163" s="208"/>
    </row>
    <row r="164" spans="1:10" hidden="1" outlineLevel="1">
      <c r="A164" s="146"/>
      <c r="B164" s="200" t="s">
        <v>274</v>
      </c>
      <c r="C164" s="200" t="s">
        <v>275</v>
      </c>
      <c r="D164" s="201">
        <v>80.260000000000005</v>
      </c>
      <c r="E164" s="201"/>
      <c r="F164" s="202">
        <f>D164*40%</f>
        <v>32.104000000000006</v>
      </c>
      <c r="G164" s="203">
        <f>F164+D164</f>
        <v>112.364</v>
      </c>
      <c r="H164" s="204"/>
      <c r="I164" s="229"/>
      <c r="J164" s="201">
        <f t="shared" ref="J164:J172" si="42">SUM(I164*G164)</f>
        <v>0</v>
      </c>
    </row>
    <row r="165" spans="1:10" hidden="1" outlineLevel="1">
      <c r="A165" s="146"/>
      <c r="B165" s="73" t="s">
        <v>276</v>
      </c>
      <c r="C165" s="73" t="s">
        <v>277</v>
      </c>
      <c r="D165" s="81">
        <v>59.41</v>
      </c>
      <c r="E165" s="81"/>
      <c r="F165" s="94">
        <f>D165*40%</f>
        <v>23.763999999999999</v>
      </c>
      <c r="G165" s="82">
        <f>F165+D165</f>
        <v>83.173999999999992</v>
      </c>
      <c r="H165" s="72"/>
      <c r="I165" s="230"/>
      <c r="J165" s="81">
        <f t="shared" si="42"/>
        <v>0</v>
      </c>
    </row>
    <row r="166" spans="1:10" hidden="1" outlineLevel="1">
      <c r="A166" s="146"/>
      <c r="B166" s="73" t="s">
        <v>278</v>
      </c>
      <c r="C166" s="73" t="s">
        <v>279</v>
      </c>
      <c r="D166" s="81">
        <v>36.06</v>
      </c>
      <c r="E166" s="81"/>
      <c r="F166" s="72"/>
      <c r="G166" s="82"/>
      <c r="H166" s="72"/>
      <c r="I166" s="230"/>
      <c r="J166" s="81">
        <f t="shared" si="42"/>
        <v>0</v>
      </c>
    </row>
    <row r="167" spans="1:10" hidden="1" outlineLevel="1">
      <c r="A167" s="146"/>
      <c r="B167" s="72"/>
      <c r="C167" s="73" t="s">
        <v>280</v>
      </c>
      <c r="D167" s="81">
        <v>27.29</v>
      </c>
      <c r="E167" s="81"/>
      <c r="F167" s="94">
        <f t="shared" ref="F167:F172" si="43">D167*40%</f>
        <v>10.916</v>
      </c>
      <c r="G167" s="82">
        <f t="shared" ref="G167:G172" si="44">F167+D167</f>
        <v>38.206000000000003</v>
      </c>
      <c r="H167" s="72"/>
      <c r="I167" s="230"/>
      <c r="J167" s="81">
        <f t="shared" si="42"/>
        <v>0</v>
      </c>
    </row>
    <row r="168" spans="1:10" hidden="1" outlineLevel="1">
      <c r="A168" s="146"/>
      <c r="B168" s="72"/>
      <c r="C168" s="73" t="s">
        <v>281</v>
      </c>
      <c r="D168" s="81">
        <v>44.5</v>
      </c>
      <c r="E168" s="81"/>
      <c r="F168" s="94">
        <f t="shared" si="43"/>
        <v>17.8</v>
      </c>
      <c r="G168" s="82">
        <f t="shared" si="44"/>
        <v>62.3</v>
      </c>
      <c r="H168" s="72"/>
      <c r="I168" s="230"/>
      <c r="J168" s="81">
        <f t="shared" si="42"/>
        <v>0</v>
      </c>
    </row>
    <row r="169" spans="1:10" hidden="1" outlineLevel="1">
      <c r="A169" s="146"/>
      <c r="B169" s="72"/>
      <c r="C169" s="73" t="s">
        <v>282</v>
      </c>
      <c r="D169" s="81">
        <v>136.24</v>
      </c>
      <c r="E169" s="81"/>
      <c r="F169" s="94">
        <f t="shared" si="43"/>
        <v>54.496000000000009</v>
      </c>
      <c r="G169" s="82">
        <f t="shared" si="44"/>
        <v>190.73600000000002</v>
      </c>
      <c r="H169" s="72"/>
      <c r="I169" s="230"/>
      <c r="J169" s="81">
        <f t="shared" si="42"/>
        <v>0</v>
      </c>
    </row>
    <row r="170" spans="1:10" hidden="1" outlineLevel="1">
      <c r="A170" s="146"/>
      <c r="B170" s="73" t="s">
        <v>283</v>
      </c>
      <c r="C170" s="73" t="s">
        <v>284</v>
      </c>
      <c r="D170" s="81">
        <v>31.57</v>
      </c>
      <c r="E170" s="81"/>
      <c r="F170" s="94">
        <f t="shared" si="43"/>
        <v>12.628</v>
      </c>
      <c r="G170" s="82">
        <f t="shared" si="44"/>
        <v>44.198</v>
      </c>
      <c r="H170" s="72"/>
      <c r="I170" s="230"/>
      <c r="J170" s="81">
        <f t="shared" si="42"/>
        <v>0</v>
      </c>
    </row>
    <row r="171" spans="1:10" hidden="1" outlineLevel="1">
      <c r="A171" s="146"/>
      <c r="B171" s="72"/>
      <c r="C171" s="73" t="s">
        <v>285</v>
      </c>
      <c r="D171" s="81">
        <v>30.96</v>
      </c>
      <c r="E171" s="81"/>
      <c r="F171" s="94">
        <f t="shared" si="43"/>
        <v>12.384</v>
      </c>
      <c r="G171" s="82">
        <f t="shared" si="44"/>
        <v>43.344000000000001</v>
      </c>
      <c r="H171" s="72"/>
      <c r="I171" s="230"/>
      <c r="J171" s="81">
        <f t="shared" si="42"/>
        <v>0</v>
      </c>
    </row>
    <row r="172" spans="1:10" hidden="1" outlineLevel="1">
      <c r="A172" s="146"/>
      <c r="B172" s="72"/>
      <c r="C172" s="73"/>
      <c r="D172" s="81">
        <v>0</v>
      </c>
      <c r="E172" s="81"/>
      <c r="F172" s="94">
        <f t="shared" si="43"/>
        <v>0</v>
      </c>
      <c r="G172" s="82">
        <f t="shared" si="44"/>
        <v>0</v>
      </c>
      <c r="H172" s="72"/>
      <c r="I172" s="230"/>
      <c r="J172" s="81">
        <f t="shared" si="42"/>
        <v>0</v>
      </c>
    </row>
    <row r="173" spans="1:10" hidden="1" collapsed="1">
      <c r="A173" s="146"/>
      <c r="B173" s="410" t="s">
        <v>2974</v>
      </c>
      <c r="C173" s="411"/>
      <c r="D173" s="411"/>
      <c r="E173" s="411"/>
      <c r="F173" s="411"/>
      <c r="G173" s="411"/>
      <c r="H173" s="411"/>
      <c r="I173" s="412"/>
      <c r="J173" s="96">
        <f>SUM(J137:J172)</f>
        <v>0</v>
      </c>
    </row>
    <row r="174" spans="1:10" hidden="1">
      <c r="A174" s="147"/>
      <c r="B174" s="464" t="s">
        <v>286</v>
      </c>
      <c r="C174" s="429"/>
      <c r="D174" s="429"/>
      <c r="E174" s="429"/>
      <c r="F174" s="429"/>
      <c r="G174" s="429"/>
      <c r="H174" s="429"/>
      <c r="I174" s="429"/>
      <c r="J174" s="430"/>
    </row>
    <row r="175" spans="1:10" hidden="1" outlineLevel="1">
      <c r="A175" s="146"/>
      <c r="B175" s="97" t="s">
        <v>287</v>
      </c>
      <c r="C175" s="73" t="s">
        <v>288</v>
      </c>
      <c r="D175" s="81">
        <v>39.6</v>
      </c>
      <c r="E175" s="81">
        <f t="shared" ref="E175:E209" si="45">D175*20%</f>
        <v>7.9200000000000008</v>
      </c>
      <c r="F175" s="82">
        <f t="shared" ref="F175:F209" si="46">E175+D175</f>
        <v>47.52</v>
      </c>
      <c r="G175" s="153"/>
      <c r="H175" s="82">
        <f t="shared" ref="H175:H209" si="47">SUM(F175:G175)</f>
        <v>47.52</v>
      </c>
      <c r="I175" s="87"/>
      <c r="J175" s="81">
        <f t="shared" ref="J175:J209" si="48">SUM(H175*I175)</f>
        <v>0</v>
      </c>
    </row>
    <row r="176" spans="1:10" hidden="1" outlineLevel="1">
      <c r="A176" s="146"/>
      <c r="B176" s="73" t="s">
        <v>289</v>
      </c>
      <c r="C176" s="73" t="s">
        <v>290</v>
      </c>
      <c r="D176" s="81">
        <v>66.28</v>
      </c>
      <c r="E176" s="81">
        <f t="shared" si="45"/>
        <v>13.256</v>
      </c>
      <c r="F176" s="82">
        <f t="shared" si="46"/>
        <v>79.536000000000001</v>
      </c>
      <c r="G176" s="153"/>
      <c r="H176" s="82">
        <f t="shared" si="47"/>
        <v>79.536000000000001</v>
      </c>
      <c r="I176" s="87"/>
      <c r="J176" s="81">
        <f t="shared" si="48"/>
        <v>0</v>
      </c>
    </row>
    <row r="177" spans="1:10" hidden="1" outlineLevel="1">
      <c r="A177" s="146"/>
      <c r="B177" s="73" t="s">
        <v>291</v>
      </c>
      <c r="C177" s="73" t="s">
        <v>292</v>
      </c>
      <c r="D177" s="81">
        <v>59.2</v>
      </c>
      <c r="E177" s="81">
        <f t="shared" si="45"/>
        <v>11.840000000000002</v>
      </c>
      <c r="F177" s="82">
        <f t="shared" si="46"/>
        <v>71.040000000000006</v>
      </c>
      <c r="G177" s="153"/>
      <c r="H177" s="82">
        <f t="shared" si="47"/>
        <v>71.040000000000006</v>
      </c>
      <c r="I177" s="87"/>
      <c r="J177" s="81">
        <f t="shared" si="48"/>
        <v>0</v>
      </c>
    </row>
    <row r="178" spans="1:10" hidden="1" outlineLevel="1">
      <c r="A178" s="146"/>
      <c r="B178" s="73" t="s">
        <v>293</v>
      </c>
      <c r="C178" s="73" t="s">
        <v>294</v>
      </c>
      <c r="D178" s="81">
        <v>35.200000000000003</v>
      </c>
      <c r="E178" s="81">
        <f t="shared" si="45"/>
        <v>7.0400000000000009</v>
      </c>
      <c r="F178" s="82">
        <f t="shared" si="46"/>
        <v>42.24</v>
      </c>
      <c r="G178" s="153"/>
      <c r="H178" s="82">
        <f t="shared" si="47"/>
        <v>42.24</v>
      </c>
      <c r="I178" s="87"/>
      <c r="J178" s="81">
        <f t="shared" si="48"/>
        <v>0</v>
      </c>
    </row>
    <row r="179" spans="1:10" hidden="1" outlineLevel="1">
      <c r="A179" s="146"/>
      <c r="B179" s="73" t="s">
        <v>295</v>
      </c>
      <c r="C179" s="73" t="s">
        <v>296</v>
      </c>
      <c r="D179" s="81">
        <v>140</v>
      </c>
      <c r="E179" s="81">
        <f t="shared" si="45"/>
        <v>28</v>
      </c>
      <c r="F179" s="82">
        <f t="shared" si="46"/>
        <v>168</v>
      </c>
      <c r="G179" s="153"/>
      <c r="H179" s="82">
        <f t="shared" si="47"/>
        <v>168</v>
      </c>
      <c r="I179" s="87"/>
      <c r="J179" s="81">
        <f t="shared" si="48"/>
        <v>0</v>
      </c>
    </row>
    <row r="180" spans="1:10" hidden="1" outlineLevel="1">
      <c r="A180" s="146"/>
      <c r="B180" s="73" t="s">
        <v>297</v>
      </c>
      <c r="C180" s="73" t="s">
        <v>298</v>
      </c>
      <c r="D180" s="81">
        <v>140</v>
      </c>
      <c r="E180" s="81">
        <f t="shared" si="45"/>
        <v>28</v>
      </c>
      <c r="F180" s="82">
        <f t="shared" si="46"/>
        <v>168</v>
      </c>
      <c r="G180" s="153"/>
      <c r="H180" s="82">
        <f t="shared" si="47"/>
        <v>168</v>
      </c>
      <c r="I180" s="87"/>
      <c r="J180" s="81">
        <f t="shared" si="48"/>
        <v>0</v>
      </c>
    </row>
    <row r="181" spans="1:10" hidden="1" outlineLevel="1">
      <c r="A181" s="146"/>
      <c r="B181" s="73" t="s">
        <v>299</v>
      </c>
      <c r="C181" s="73" t="s">
        <v>300</v>
      </c>
      <c r="D181" s="81">
        <v>189.6</v>
      </c>
      <c r="E181" s="81">
        <f t="shared" si="45"/>
        <v>37.92</v>
      </c>
      <c r="F181" s="82">
        <f t="shared" si="46"/>
        <v>227.51999999999998</v>
      </c>
      <c r="G181" s="153"/>
      <c r="H181" s="82">
        <f t="shared" si="47"/>
        <v>227.51999999999998</v>
      </c>
      <c r="I181" s="87"/>
      <c r="J181" s="81">
        <f t="shared" si="48"/>
        <v>0</v>
      </c>
    </row>
    <row r="182" spans="1:10" hidden="1" outlineLevel="1">
      <c r="A182" s="146"/>
      <c r="B182" s="73" t="s">
        <v>301</v>
      </c>
      <c r="C182" s="73" t="s">
        <v>302</v>
      </c>
      <c r="D182" s="81">
        <v>189.6</v>
      </c>
      <c r="E182" s="81">
        <f t="shared" si="45"/>
        <v>37.92</v>
      </c>
      <c r="F182" s="82">
        <f t="shared" si="46"/>
        <v>227.51999999999998</v>
      </c>
      <c r="G182" s="153"/>
      <c r="H182" s="82">
        <f t="shared" si="47"/>
        <v>227.51999999999998</v>
      </c>
      <c r="I182" s="87"/>
      <c r="J182" s="81">
        <f t="shared" si="48"/>
        <v>0</v>
      </c>
    </row>
    <row r="183" spans="1:10" hidden="1" outlineLevel="1">
      <c r="A183" s="146"/>
      <c r="B183" s="73" t="s">
        <v>303</v>
      </c>
      <c r="C183" s="73" t="s">
        <v>304</v>
      </c>
      <c r="D183" s="81">
        <v>189.6</v>
      </c>
      <c r="E183" s="81">
        <f t="shared" si="45"/>
        <v>37.92</v>
      </c>
      <c r="F183" s="82">
        <f t="shared" si="46"/>
        <v>227.51999999999998</v>
      </c>
      <c r="G183" s="153"/>
      <c r="H183" s="82">
        <f t="shared" si="47"/>
        <v>227.51999999999998</v>
      </c>
      <c r="I183" s="87"/>
      <c r="J183" s="81">
        <f t="shared" si="48"/>
        <v>0</v>
      </c>
    </row>
    <row r="184" spans="1:10" hidden="1" outlineLevel="1">
      <c r="A184" s="146"/>
      <c r="B184" s="73" t="s">
        <v>305</v>
      </c>
      <c r="C184" s="73" t="s">
        <v>306</v>
      </c>
      <c r="D184" s="81">
        <v>140</v>
      </c>
      <c r="E184" s="81">
        <f t="shared" si="45"/>
        <v>28</v>
      </c>
      <c r="F184" s="82">
        <f t="shared" si="46"/>
        <v>168</v>
      </c>
      <c r="G184" s="153"/>
      <c r="H184" s="82">
        <f t="shared" si="47"/>
        <v>168</v>
      </c>
      <c r="I184" s="87"/>
      <c r="J184" s="81">
        <f t="shared" si="48"/>
        <v>0</v>
      </c>
    </row>
    <row r="185" spans="1:10" hidden="1" outlineLevel="1">
      <c r="A185" s="146"/>
      <c r="B185" s="73" t="s">
        <v>307</v>
      </c>
      <c r="C185" s="73" t="s">
        <v>308</v>
      </c>
      <c r="D185" s="81">
        <v>213.3</v>
      </c>
      <c r="E185" s="81">
        <f t="shared" si="45"/>
        <v>42.660000000000004</v>
      </c>
      <c r="F185" s="82">
        <f t="shared" si="46"/>
        <v>255.96</v>
      </c>
      <c r="G185" s="153"/>
      <c r="H185" s="82">
        <f t="shared" si="47"/>
        <v>255.96</v>
      </c>
      <c r="I185" s="87"/>
      <c r="J185" s="81">
        <f t="shared" si="48"/>
        <v>0</v>
      </c>
    </row>
    <row r="186" spans="1:10" hidden="1" outlineLevel="1">
      <c r="A186" s="146"/>
      <c r="B186" s="73" t="s">
        <v>309</v>
      </c>
      <c r="C186" s="73" t="s">
        <v>310</v>
      </c>
      <c r="D186" s="81">
        <v>35.200000000000003</v>
      </c>
      <c r="E186" s="81">
        <f t="shared" si="45"/>
        <v>7.0400000000000009</v>
      </c>
      <c r="F186" s="82">
        <f t="shared" si="46"/>
        <v>42.24</v>
      </c>
      <c r="G186" s="153"/>
      <c r="H186" s="82">
        <f t="shared" si="47"/>
        <v>42.24</v>
      </c>
      <c r="I186" s="87"/>
      <c r="J186" s="81">
        <f t="shared" si="48"/>
        <v>0</v>
      </c>
    </row>
    <row r="187" spans="1:10" hidden="1" outlineLevel="1">
      <c r="A187" s="146"/>
      <c r="B187" s="97" t="s">
        <v>311</v>
      </c>
      <c r="C187" s="73" t="s">
        <v>312</v>
      </c>
      <c r="D187" s="81">
        <v>260.10000000000002</v>
      </c>
      <c r="E187" s="81">
        <f t="shared" si="45"/>
        <v>52.02000000000001</v>
      </c>
      <c r="F187" s="82">
        <f t="shared" si="46"/>
        <v>312.12</v>
      </c>
      <c r="G187" s="153"/>
      <c r="H187" s="82">
        <f t="shared" si="47"/>
        <v>312.12</v>
      </c>
      <c r="I187" s="87"/>
      <c r="J187" s="81">
        <f t="shared" si="48"/>
        <v>0</v>
      </c>
    </row>
    <row r="188" spans="1:10" hidden="1" outlineLevel="1">
      <c r="A188" s="146"/>
      <c r="B188" s="73" t="s">
        <v>313</v>
      </c>
      <c r="C188" s="73" t="s">
        <v>314</v>
      </c>
      <c r="D188" s="81">
        <v>121.5</v>
      </c>
      <c r="E188" s="81">
        <f t="shared" si="45"/>
        <v>24.3</v>
      </c>
      <c r="F188" s="82">
        <f t="shared" si="46"/>
        <v>145.80000000000001</v>
      </c>
      <c r="G188" s="153"/>
      <c r="H188" s="82">
        <f t="shared" si="47"/>
        <v>145.80000000000001</v>
      </c>
      <c r="I188" s="87"/>
      <c r="J188" s="81">
        <f t="shared" si="48"/>
        <v>0</v>
      </c>
    </row>
    <row r="189" spans="1:10" hidden="1" outlineLevel="1">
      <c r="A189" s="146"/>
      <c r="B189" s="73" t="s">
        <v>315</v>
      </c>
      <c r="C189" s="73" t="s">
        <v>316</v>
      </c>
      <c r="D189" s="81">
        <v>56.7</v>
      </c>
      <c r="E189" s="81">
        <f t="shared" si="45"/>
        <v>11.340000000000002</v>
      </c>
      <c r="F189" s="82">
        <f t="shared" si="46"/>
        <v>68.040000000000006</v>
      </c>
      <c r="G189" s="153"/>
      <c r="H189" s="82">
        <f t="shared" si="47"/>
        <v>68.040000000000006</v>
      </c>
      <c r="I189" s="87"/>
      <c r="J189" s="81">
        <f t="shared" si="48"/>
        <v>0</v>
      </c>
    </row>
    <row r="190" spans="1:10" hidden="1" outlineLevel="1">
      <c r="A190" s="146"/>
      <c r="B190" s="73" t="s">
        <v>317</v>
      </c>
      <c r="C190" s="73" t="s">
        <v>316</v>
      </c>
      <c r="D190" s="81">
        <v>48.6</v>
      </c>
      <c r="E190" s="81">
        <f t="shared" si="45"/>
        <v>9.7200000000000006</v>
      </c>
      <c r="F190" s="82">
        <f t="shared" si="46"/>
        <v>58.32</v>
      </c>
      <c r="G190" s="153"/>
      <c r="H190" s="82">
        <f t="shared" si="47"/>
        <v>58.32</v>
      </c>
      <c r="I190" s="87"/>
      <c r="J190" s="81">
        <f t="shared" si="48"/>
        <v>0</v>
      </c>
    </row>
    <row r="191" spans="1:10" hidden="1" outlineLevel="1">
      <c r="A191" s="146"/>
      <c r="B191" s="73" t="s">
        <v>318</v>
      </c>
      <c r="C191" s="73" t="s">
        <v>319</v>
      </c>
      <c r="D191" s="81">
        <v>89.1</v>
      </c>
      <c r="E191" s="81">
        <f t="shared" si="45"/>
        <v>17.82</v>
      </c>
      <c r="F191" s="82">
        <f t="shared" si="46"/>
        <v>106.91999999999999</v>
      </c>
      <c r="G191" s="153"/>
      <c r="H191" s="82">
        <f t="shared" si="47"/>
        <v>106.91999999999999</v>
      </c>
      <c r="I191" s="87"/>
      <c r="J191" s="81">
        <f t="shared" si="48"/>
        <v>0</v>
      </c>
    </row>
    <row r="192" spans="1:10" hidden="1" outlineLevel="1">
      <c r="A192" s="146"/>
      <c r="B192" s="73" t="s">
        <v>320</v>
      </c>
      <c r="C192" s="73" t="s">
        <v>321</v>
      </c>
      <c r="D192" s="81">
        <v>51.54</v>
      </c>
      <c r="E192" s="81">
        <f t="shared" si="45"/>
        <v>10.308</v>
      </c>
      <c r="F192" s="82">
        <f t="shared" si="46"/>
        <v>61.847999999999999</v>
      </c>
      <c r="G192" s="153"/>
      <c r="H192" s="82">
        <f t="shared" si="47"/>
        <v>61.847999999999999</v>
      </c>
      <c r="I192" s="87"/>
      <c r="J192" s="81">
        <f t="shared" si="48"/>
        <v>0</v>
      </c>
    </row>
    <row r="193" spans="1:10" hidden="1" outlineLevel="1">
      <c r="A193" s="146"/>
      <c r="B193" s="73" t="s">
        <v>322</v>
      </c>
      <c r="C193" s="73" t="s">
        <v>316</v>
      </c>
      <c r="D193" s="81">
        <v>56.7</v>
      </c>
      <c r="E193" s="81">
        <f t="shared" si="45"/>
        <v>11.340000000000002</v>
      </c>
      <c r="F193" s="82">
        <f t="shared" si="46"/>
        <v>68.040000000000006</v>
      </c>
      <c r="G193" s="153"/>
      <c r="H193" s="82">
        <f t="shared" si="47"/>
        <v>68.040000000000006</v>
      </c>
      <c r="I193" s="87"/>
      <c r="J193" s="81">
        <f t="shared" si="48"/>
        <v>0</v>
      </c>
    </row>
    <row r="194" spans="1:10" hidden="1" outlineLevel="1">
      <c r="A194" s="146"/>
      <c r="B194" s="73" t="s">
        <v>323</v>
      </c>
      <c r="C194" s="73" t="s">
        <v>324</v>
      </c>
      <c r="D194" s="81">
        <v>81</v>
      </c>
      <c r="E194" s="81">
        <f t="shared" si="45"/>
        <v>16.2</v>
      </c>
      <c r="F194" s="82">
        <f t="shared" si="46"/>
        <v>97.2</v>
      </c>
      <c r="G194" s="153"/>
      <c r="H194" s="82">
        <f t="shared" si="47"/>
        <v>97.2</v>
      </c>
      <c r="I194" s="87"/>
      <c r="J194" s="81">
        <f t="shared" si="48"/>
        <v>0</v>
      </c>
    </row>
    <row r="195" spans="1:10" hidden="1" outlineLevel="1">
      <c r="A195" s="146"/>
      <c r="B195" s="73" t="s">
        <v>325</v>
      </c>
      <c r="C195" s="73" t="s">
        <v>326</v>
      </c>
      <c r="D195" s="81">
        <v>48.6</v>
      </c>
      <c r="E195" s="81">
        <f t="shared" si="45"/>
        <v>9.7200000000000006</v>
      </c>
      <c r="F195" s="82">
        <f t="shared" si="46"/>
        <v>58.32</v>
      </c>
      <c r="G195" s="153"/>
      <c r="H195" s="82">
        <f t="shared" si="47"/>
        <v>58.32</v>
      </c>
      <c r="I195" s="87"/>
      <c r="J195" s="81">
        <f t="shared" si="48"/>
        <v>0</v>
      </c>
    </row>
    <row r="196" spans="1:10" hidden="1" outlineLevel="1">
      <c r="A196" s="146"/>
      <c r="B196" s="73" t="s">
        <v>327</v>
      </c>
      <c r="C196" s="73" t="s">
        <v>326</v>
      </c>
      <c r="D196" s="81">
        <v>48.6</v>
      </c>
      <c r="E196" s="81">
        <f t="shared" si="45"/>
        <v>9.7200000000000006</v>
      </c>
      <c r="F196" s="82">
        <f t="shared" si="46"/>
        <v>58.32</v>
      </c>
      <c r="G196" s="153"/>
      <c r="H196" s="82">
        <f t="shared" si="47"/>
        <v>58.32</v>
      </c>
      <c r="I196" s="87"/>
      <c r="J196" s="81">
        <f t="shared" si="48"/>
        <v>0</v>
      </c>
    </row>
    <row r="197" spans="1:10" hidden="1" outlineLevel="1">
      <c r="A197" s="146"/>
      <c r="B197" s="73" t="s">
        <v>328</v>
      </c>
      <c r="C197" s="73" t="s">
        <v>288</v>
      </c>
      <c r="D197" s="81">
        <v>30.6</v>
      </c>
      <c r="E197" s="81">
        <f t="shared" si="45"/>
        <v>6.120000000000001</v>
      </c>
      <c r="F197" s="82">
        <f t="shared" si="46"/>
        <v>36.72</v>
      </c>
      <c r="G197" s="153"/>
      <c r="H197" s="82">
        <f t="shared" si="47"/>
        <v>36.72</v>
      </c>
      <c r="I197" s="87"/>
      <c r="J197" s="81">
        <f t="shared" si="48"/>
        <v>0</v>
      </c>
    </row>
    <row r="198" spans="1:10" hidden="1" outlineLevel="1">
      <c r="A198" s="146"/>
      <c r="B198" s="73" t="s">
        <v>329</v>
      </c>
      <c r="C198" s="73" t="s">
        <v>330</v>
      </c>
      <c r="D198" s="81">
        <v>251.1</v>
      </c>
      <c r="E198" s="81">
        <f t="shared" si="45"/>
        <v>50.22</v>
      </c>
      <c r="F198" s="82">
        <f t="shared" si="46"/>
        <v>301.32</v>
      </c>
      <c r="G198" s="153"/>
      <c r="H198" s="82">
        <f t="shared" si="47"/>
        <v>301.32</v>
      </c>
      <c r="I198" s="87"/>
      <c r="J198" s="81">
        <f t="shared" si="48"/>
        <v>0</v>
      </c>
    </row>
    <row r="199" spans="1:10" hidden="1" outlineLevel="1">
      <c r="A199" s="146"/>
      <c r="B199" s="73" t="s">
        <v>331</v>
      </c>
      <c r="C199" s="73" t="s">
        <v>332</v>
      </c>
      <c r="D199" s="81">
        <v>251.1</v>
      </c>
      <c r="E199" s="81">
        <f t="shared" si="45"/>
        <v>50.22</v>
      </c>
      <c r="F199" s="82">
        <f t="shared" si="46"/>
        <v>301.32</v>
      </c>
      <c r="G199" s="153"/>
      <c r="H199" s="82">
        <f t="shared" si="47"/>
        <v>301.32</v>
      </c>
      <c r="I199" s="87"/>
      <c r="J199" s="81">
        <f t="shared" si="48"/>
        <v>0</v>
      </c>
    </row>
    <row r="200" spans="1:10" hidden="1" outlineLevel="1">
      <c r="A200" s="146"/>
      <c r="B200" s="224" t="s">
        <v>333</v>
      </c>
      <c r="C200" s="73" t="s">
        <v>334</v>
      </c>
      <c r="D200" s="81">
        <v>56.7</v>
      </c>
      <c r="E200" s="81">
        <f t="shared" si="45"/>
        <v>11.340000000000002</v>
      </c>
      <c r="F200" s="82">
        <f t="shared" si="46"/>
        <v>68.040000000000006</v>
      </c>
      <c r="G200" s="153"/>
      <c r="H200" s="82">
        <f t="shared" si="47"/>
        <v>68.040000000000006</v>
      </c>
      <c r="I200" s="87"/>
      <c r="J200" s="81">
        <f t="shared" si="48"/>
        <v>0</v>
      </c>
    </row>
    <row r="201" spans="1:10" hidden="1" outlineLevel="1">
      <c r="A201" s="146"/>
      <c r="B201" s="73" t="s">
        <v>335</v>
      </c>
      <c r="C201" s="73" t="s">
        <v>336</v>
      </c>
      <c r="D201" s="81">
        <v>12.3</v>
      </c>
      <c r="E201" s="81">
        <f t="shared" si="45"/>
        <v>2.4600000000000004</v>
      </c>
      <c r="F201" s="82">
        <f t="shared" si="46"/>
        <v>14.760000000000002</v>
      </c>
      <c r="G201" s="153"/>
      <c r="H201" s="82">
        <f t="shared" si="47"/>
        <v>14.760000000000002</v>
      </c>
      <c r="I201" s="87"/>
      <c r="J201" s="81">
        <f t="shared" si="48"/>
        <v>0</v>
      </c>
    </row>
    <row r="202" spans="1:10" hidden="1" outlineLevel="1">
      <c r="A202" s="146"/>
      <c r="B202" s="73" t="s">
        <v>337</v>
      </c>
      <c r="C202" s="73" t="s">
        <v>338</v>
      </c>
      <c r="D202" s="81">
        <v>51.54</v>
      </c>
      <c r="E202" s="81">
        <f t="shared" si="45"/>
        <v>10.308</v>
      </c>
      <c r="F202" s="82">
        <f t="shared" si="46"/>
        <v>61.847999999999999</v>
      </c>
      <c r="G202" s="153"/>
      <c r="H202" s="82">
        <f t="shared" si="47"/>
        <v>61.847999999999999</v>
      </c>
      <c r="I202" s="87"/>
      <c r="J202" s="81">
        <f t="shared" si="48"/>
        <v>0</v>
      </c>
    </row>
    <row r="203" spans="1:10" hidden="1" outlineLevel="1">
      <c r="A203" s="146"/>
      <c r="B203" s="73" t="s">
        <v>339</v>
      </c>
      <c r="C203" s="73" t="s">
        <v>340</v>
      </c>
      <c r="D203" s="81">
        <v>24.54</v>
      </c>
      <c r="E203" s="81">
        <f t="shared" si="45"/>
        <v>4.9080000000000004</v>
      </c>
      <c r="F203" s="82">
        <f t="shared" si="46"/>
        <v>29.448</v>
      </c>
      <c r="G203" s="153"/>
      <c r="H203" s="82">
        <f t="shared" si="47"/>
        <v>29.448</v>
      </c>
      <c r="I203" s="87"/>
      <c r="J203" s="81">
        <f t="shared" si="48"/>
        <v>0</v>
      </c>
    </row>
    <row r="204" spans="1:10" hidden="1" outlineLevel="1">
      <c r="A204" s="146"/>
      <c r="B204" s="73" t="s">
        <v>289</v>
      </c>
      <c r="C204" s="73" t="s">
        <v>290</v>
      </c>
      <c r="D204" s="81">
        <v>48.6</v>
      </c>
      <c r="E204" s="81">
        <f t="shared" si="45"/>
        <v>9.7200000000000006</v>
      </c>
      <c r="F204" s="82">
        <f t="shared" si="46"/>
        <v>58.32</v>
      </c>
      <c r="G204" s="153"/>
      <c r="H204" s="82">
        <f t="shared" si="47"/>
        <v>58.32</v>
      </c>
      <c r="I204" s="87"/>
      <c r="J204" s="81">
        <f t="shared" si="48"/>
        <v>0</v>
      </c>
    </row>
    <row r="205" spans="1:10" hidden="1" outlineLevel="1">
      <c r="A205" s="146"/>
      <c r="B205" s="73" t="s">
        <v>341</v>
      </c>
      <c r="C205" s="73" t="s">
        <v>342</v>
      </c>
      <c r="D205" s="81">
        <v>92.04</v>
      </c>
      <c r="E205" s="81">
        <f t="shared" si="45"/>
        <v>18.408000000000001</v>
      </c>
      <c r="F205" s="82">
        <f t="shared" si="46"/>
        <v>110.44800000000001</v>
      </c>
      <c r="G205" s="153"/>
      <c r="H205" s="82">
        <f t="shared" si="47"/>
        <v>110.44800000000001</v>
      </c>
      <c r="I205" s="87"/>
      <c r="J205" s="81">
        <f t="shared" si="48"/>
        <v>0</v>
      </c>
    </row>
    <row r="206" spans="1:10" hidden="1" outlineLevel="1">
      <c r="A206" s="146"/>
      <c r="B206" s="73" t="s">
        <v>343</v>
      </c>
      <c r="C206" s="73" t="s">
        <v>344</v>
      </c>
      <c r="D206" s="81">
        <v>81</v>
      </c>
      <c r="E206" s="81">
        <f t="shared" si="45"/>
        <v>16.2</v>
      </c>
      <c r="F206" s="82">
        <f t="shared" si="46"/>
        <v>97.2</v>
      </c>
      <c r="G206" s="153"/>
      <c r="H206" s="82">
        <f t="shared" si="47"/>
        <v>97.2</v>
      </c>
      <c r="I206" s="87"/>
      <c r="J206" s="81">
        <f t="shared" si="48"/>
        <v>0</v>
      </c>
    </row>
    <row r="207" spans="1:10" hidden="1" outlineLevel="1">
      <c r="A207" s="146"/>
      <c r="B207" s="73" t="s">
        <v>329</v>
      </c>
      <c r="C207" s="73" t="s">
        <v>345</v>
      </c>
      <c r="D207" s="81">
        <v>251.1</v>
      </c>
      <c r="E207" s="81">
        <f t="shared" si="45"/>
        <v>50.22</v>
      </c>
      <c r="F207" s="82">
        <f t="shared" si="46"/>
        <v>301.32</v>
      </c>
      <c r="G207" s="153"/>
      <c r="H207" s="82">
        <f t="shared" si="47"/>
        <v>301.32</v>
      </c>
      <c r="I207" s="87"/>
      <c r="J207" s="81">
        <f t="shared" si="48"/>
        <v>0</v>
      </c>
    </row>
    <row r="208" spans="1:10" hidden="1" outlineLevel="1">
      <c r="A208" s="146"/>
      <c r="B208" s="73" t="s">
        <v>346</v>
      </c>
      <c r="C208" s="73" t="s">
        <v>347</v>
      </c>
      <c r="D208" s="81">
        <v>71.099999999999994</v>
      </c>
      <c r="E208" s="81">
        <f t="shared" si="45"/>
        <v>14.219999999999999</v>
      </c>
      <c r="F208" s="82">
        <f t="shared" si="46"/>
        <v>85.32</v>
      </c>
      <c r="G208" s="153"/>
      <c r="H208" s="82">
        <f t="shared" si="47"/>
        <v>85.32</v>
      </c>
      <c r="I208" s="87"/>
      <c r="J208" s="81">
        <f t="shared" si="48"/>
        <v>0</v>
      </c>
    </row>
    <row r="209" spans="1:10" hidden="1" outlineLevel="1">
      <c r="A209" s="146"/>
      <c r="B209" s="73" t="s">
        <v>348</v>
      </c>
      <c r="C209" s="73" t="s">
        <v>349</v>
      </c>
      <c r="D209" s="81">
        <v>80.099999999999994</v>
      </c>
      <c r="E209" s="81">
        <f t="shared" si="45"/>
        <v>16.02</v>
      </c>
      <c r="F209" s="82">
        <f t="shared" si="46"/>
        <v>96.11999999999999</v>
      </c>
      <c r="G209" s="153"/>
      <c r="H209" s="82">
        <f t="shared" si="47"/>
        <v>96.11999999999999</v>
      </c>
      <c r="I209" s="87"/>
      <c r="J209" s="81">
        <f t="shared" si="48"/>
        <v>0</v>
      </c>
    </row>
    <row r="210" spans="1:10" hidden="1" collapsed="1">
      <c r="A210" s="146"/>
      <c r="B210" s="410" t="s">
        <v>2971</v>
      </c>
      <c r="C210" s="411"/>
      <c r="D210" s="411"/>
      <c r="E210" s="411"/>
      <c r="F210" s="411"/>
      <c r="G210" s="411"/>
      <c r="H210" s="411"/>
      <c r="I210" s="412"/>
      <c r="J210" s="96">
        <f>SUM(J175:J209)</f>
        <v>0</v>
      </c>
    </row>
    <row r="211" spans="1:10" hidden="1">
      <c r="A211" s="146"/>
      <c r="B211" s="425" t="s">
        <v>2973</v>
      </c>
      <c r="C211" s="426"/>
      <c r="D211" s="426"/>
      <c r="E211" s="426"/>
      <c r="F211" s="426"/>
      <c r="G211" s="426"/>
      <c r="H211" s="426"/>
      <c r="I211" s="426"/>
      <c r="J211" s="427"/>
    </row>
    <row r="212" spans="1:10" hidden="1" outlineLevel="1">
      <c r="A212" s="146"/>
      <c r="B212" s="129" t="s">
        <v>74</v>
      </c>
      <c r="C212" s="129" t="s">
        <v>75</v>
      </c>
      <c r="D212" s="129" t="s">
        <v>216</v>
      </c>
      <c r="E212" s="130"/>
      <c r="F212" s="131"/>
      <c r="G212" s="131"/>
      <c r="H212" s="131"/>
      <c r="I212" s="132" t="s">
        <v>78</v>
      </c>
      <c r="J212" s="129" t="s">
        <v>79</v>
      </c>
    </row>
    <row r="213" spans="1:10" hidden="1" outlineLevel="1">
      <c r="A213" s="146"/>
      <c r="B213" s="428" t="s">
        <v>350</v>
      </c>
      <c r="C213" s="429"/>
      <c r="D213" s="429"/>
      <c r="E213" s="429"/>
      <c r="F213" s="429"/>
      <c r="G213" s="429"/>
      <c r="H213" s="429"/>
      <c r="I213" s="429"/>
      <c r="J213" s="430"/>
    </row>
    <row r="214" spans="1:10" hidden="1" outlineLevel="1">
      <c r="A214" s="146"/>
      <c r="B214" s="73" t="s">
        <v>351</v>
      </c>
      <c r="C214" s="73" t="s">
        <v>352</v>
      </c>
      <c r="D214" s="81">
        <v>817.46</v>
      </c>
      <c r="E214" s="81"/>
      <c r="F214" s="81">
        <f t="shared" ref="F214:F237" si="49">D214*20%</f>
        <v>163.49200000000002</v>
      </c>
      <c r="G214" s="82">
        <f t="shared" ref="G214:G237" si="50">F214+D214</f>
        <v>980.952</v>
      </c>
      <c r="H214" s="92">
        <v>31.27</v>
      </c>
      <c r="I214" s="83"/>
      <c r="J214" s="81">
        <f t="shared" ref="J214:J237" si="51">SUM(I214*G214,H214*I214)</f>
        <v>0</v>
      </c>
    </row>
    <row r="215" spans="1:10" hidden="1" outlineLevel="1">
      <c r="A215" s="146"/>
      <c r="B215" s="73" t="s">
        <v>353</v>
      </c>
      <c r="C215" s="73" t="s">
        <v>354</v>
      </c>
      <c r="D215" s="81">
        <v>817.46</v>
      </c>
      <c r="E215" s="81"/>
      <c r="F215" s="81">
        <f t="shared" si="49"/>
        <v>163.49200000000002</v>
      </c>
      <c r="G215" s="82">
        <f t="shared" si="50"/>
        <v>980.952</v>
      </c>
      <c r="H215" s="92">
        <v>31.27</v>
      </c>
      <c r="I215" s="83"/>
      <c r="J215" s="85">
        <f t="shared" si="51"/>
        <v>0</v>
      </c>
    </row>
    <row r="216" spans="1:10" hidden="1" outlineLevel="1">
      <c r="A216" s="146"/>
      <c r="B216" s="73" t="s">
        <v>355</v>
      </c>
      <c r="C216" s="73" t="s">
        <v>356</v>
      </c>
      <c r="D216" s="81">
        <v>584.86</v>
      </c>
      <c r="E216" s="81"/>
      <c r="F216" s="81">
        <f t="shared" si="49"/>
        <v>116.97200000000001</v>
      </c>
      <c r="G216" s="82">
        <f t="shared" si="50"/>
        <v>701.83199999999999</v>
      </c>
      <c r="H216" s="72"/>
      <c r="I216" s="83"/>
      <c r="J216" s="81">
        <f t="shared" si="51"/>
        <v>0</v>
      </c>
    </row>
    <row r="217" spans="1:10" hidden="1" outlineLevel="1">
      <c r="A217" s="146"/>
      <c r="B217" s="73" t="s">
        <v>357</v>
      </c>
      <c r="C217" s="73" t="s">
        <v>358</v>
      </c>
      <c r="D217" s="81">
        <v>584.86</v>
      </c>
      <c r="E217" s="81"/>
      <c r="F217" s="81">
        <f t="shared" si="49"/>
        <v>116.97200000000001</v>
      </c>
      <c r="G217" s="82">
        <f t="shared" si="50"/>
        <v>701.83199999999999</v>
      </c>
      <c r="H217" s="72"/>
      <c r="I217" s="83"/>
      <c r="J217" s="85">
        <f t="shared" si="51"/>
        <v>0</v>
      </c>
    </row>
    <row r="218" spans="1:10" hidden="1" outlineLevel="1">
      <c r="A218" s="146"/>
      <c r="B218" s="73" t="s">
        <v>359</v>
      </c>
      <c r="C218" s="73" t="s">
        <v>360</v>
      </c>
      <c r="D218" s="81">
        <v>212.69</v>
      </c>
      <c r="E218" s="81"/>
      <c r="F218" s="81">
        <f t="shared" si="49"/>
        <v>42.538000000000004</v>
      </c>
      <c r="G218" s="82">
        <f t="shared" si="50"/>
        <v>255.22800000000001</v>
      </c>
      <c r="H218" s="72"/>
      <c r="I218" s="83"/>
      <c r="J218" s="81">
        <f t="shared" si="51"/>
        <v>0</v>
      </c>
    </row>
    <row r="219" spans="1:10" hidden="1" outlineLevel="1">
      <c r="A219" s="146"/>
      <c r="B219" s="73" t="s">
        <v>361</v>
      </c>
      <c r="C219" s="73" t="s">
        <v>362</v>
      </c>
      <c r="D219" s="81">
        <v>295.85000000000002</v>
      </c>
      <c r="E219" s="81"/>
      <c r="F219" s="81">
        <f t="shared" si="49"/>
        <v>59.170000000000009</v>
      </c>
      <c r="G219" s="82">
        <f t="shared" si="50"/>
        <v>355.02000000000004</v>
      </c>
      <c r="H219" s="72"/>
      <c r="I219" s="83"/>
      <c r="J219" s="85">
        <f t="shared" si="51"/>
        <v>0</v>
      </c>
    </row>
    <row r="220" spans="1:10" hidden="1" outlineLevel="1">
      <c r="A220" s="146"/>
      <c r="B220" s="73" t="s">
        <v>363</v>
      </c>
      <c r="C220" s="73" t="s">
        <v>364</v>
      </c>
      <c r="D220" s="81">
        <v>35.5</v>
      </c>
      <c r="E220" s="81"/>
      <c r="F220" s="81">
        <f t="shared" si="49"/>
        <v>7.1000000000000005</v>
      </c>
      <c r="G220" s="82">
        <f t="shared" si="50"/>
        <v>42.6</v>
      </c>
      <c r="H220" s="72"/>
      <c r="I220" s="83"/>
      <c r="J220" s="81">
        <f t="shared" si="51"/>
        <v>0</v>
      </c>
    </row>
    <row r="221" spans="1:10" hidden="1" outlineLevel="1">
      <c r="A221" s="146"/>
      <c r="B221" s="73" t="s">
        <v>365</v>
      </c>
      <c r="C221" s="73" t="s">
        <v>366</v>
      </c>
      <c r="D221" s="81">
        <v>65.150000000000006</v>
      </c>
      <c r="E221" s="81"/>
      <c r="F221" s="81">
        <f t="shared" si="49"/>
        <v>13.030000000000001</v>
      </c>
      <c r="G221" s="82">
        <f t="shared" si="50"/>
        <v>78.180000000000007</v>
      </c>
      <c r="H221" s="72"/>
      <c r="I221" s="83"/>
      <c r="J221" s="81">
        <f t="shared" si="51"/>
        <v>0</v>
      </c>
    </row>
    <row r="222" spans="1:10" hidden="1" outlineLevel="1">
      <c r="A222" s="146"/>
      <c r="B222" s="73" t="s">
        <v>367</v>
      </c>
      <c r="C222" s="73" t="s">
        <v>368</v>
      </c>
      <c r="D222" s="81">
        <v>34.29</v>
      </c>
      <c r="E222" s="81"/>
      <c r="F222" s="81">
        <f t="shared" si="49"/>
        <v>6.8580000000000005</v>
      </c>
      <c r="G222" s="82">
        <f t="shared" si="50"/>
        <v>41.147999999999996</v>
      </c>
      <c r="H222" s="72"/>
      <c r="I222" s="83"/>
      <c r="J222" s="85">
        <f t="shared" si="51"/>
        <v>0</v>
      </c>
    </row>
    <row r="223" spans="1:10" hidden="1" outlineLevel="1">
      <c r="A223" s="146"/>
      <c r="B223" s="73" t="s">
        <v>369</v>
      </c>
      <c r="C223" s="97" t="s">
        <v>370</v>
      </c>
      <c r="D223" s="81">
        <v>38</v>
      </c>
      <c r="E223" s="81"/>
      <c r="F223" s="81">
        <f t="shared" si="49"/>
        <v>7.6000000000000005</v>
      </c>
      <c r="G223" s="82">
        <f t="shared" si="50"/>
        <v>45.6</v>
      </c>
      <c r="H223" s="72"/>
      <c r="I223" s="83"/>
      <c r="J223" s="81">
        <f t="shared" si="51"/>
        <v>0</v>
      </c>
    </row>
    <row r="224" spans="1:10" hidden="1" outlineLevel="1">
      <c r="A224" s="146"/>
      <c r="B224" s="73" t="s">
        <v>371</v>
      </c>
      <c r="C224" s="97" t="s">
        <v>372</v>
      </c>
      <c r="D224" s="81">
        <v>38</v>
      </c>
      <c r="E224" s="81"/>
      <c r="F224" s="81">
        <f t="shared" si="49"/>
        <v>7.6000000000000005</v>
      </c>
      <c r="G224" s="82">
        <f t="shared" si="50"/>
        <v>45.6</v>
      </c>
      <c r="H224" s="72"/>
      <c r="I224" s="83"/>
      <c r="J224" s="85">
        <f t="shared" si="51"/>
        <v>0</v>
      </c>
    </row>
    <row r="225" spans="1:10" hidden="1" outlineLevel="1">
      <c r="A225" s="146"/>
      <c r="B225" s="73" t="s">
        <v>373</v>
      </c>
      <c r="C225" s="97" t="s">
        <v>374</v>
      </c>
      <c r="D225" s="81">
        <v>38</v>
      </c>
      <c r="E225" s="81"/>
      <c r="F225" s="81">
        <f t="shared" si="49"/>
        <v>7.6000000000000005</v>
      </c>
      <c r="G225" s="82">
        <f t="shared" si="50"/>
        <v>45.6</v>
      </c>
      <c r="H225" s="72"/>
      <c r="I225" s="83"/>
      <c r="J225" s="81">
        <f t="shared" si="51"/>
        <v>0</v>
      </c>
    </row>
    <row r="226" spans="1:10" hidden="1" outlineLevel="1">
      <c r="A226" s="146"/>
      <c r="B226" s="73" t="s">
        <v>375</v>
      </c>
      <c r="C226" s="97" t="s">
        <v>376</v>
      </c>
      <c r="D226" s="81">
        <v>13.12</v>
      </c>
      <c r="E226" s="81"/>
      <c r="F226" s="81">
        <f t="shared" si="49"/>
        <v>2.6240000000000001</v>
      </c>
      <c r="G226" s="82">
        <f t="shared" si="50"/>
        <v>15.744</v>
      </c>
      <c r="H226" s="72"/>
      <c r="I226" s="83"/>
      <c r="J226" s="85">
        <f t="shared" si="51"/>
        <v>0</v>
      </c>
    </row>
    <row r="227" spans="1:10" hidden="1" outlineLevel="1">
      <c r="A227" s="146"/>
      <c r="B227" s="73" t="s">
        <v>377</v>
      </c>
      <c r="C227" s="97" t="s">
        <v>378</v>
      </c>
      <c r="D227" s="81">
        <v>13.12</v>
      </c>
      <c r="E227" s="81"/>
      <c r="F227" s="81">
        <f t="shared" si="49"/>
        <v>2.6240000000000001</v>
      </c>
      <c r="G227" s="82">
        <f t="shared" si="50"/>
        <v>15.744</v>
      </c>
      <c r="H227" s="72"/>
      <c r="I227" s="83"/>
      <c r="J227" s="81">
        <f t="shared" si="51"/>
        <v>0</v>
      </c>
    </row>
    <row r="228" spans="1:10" hidden="1" outlineLevel="1">
      <c r="A228" s="146"/>
      <c r="B228" s="73" t="s">
        <v>379</v>
      </c>
      <c r="C228" s="97" t="s">
        <v>380</v>
      </c>
      <c r="D228" s="81">
        <v>38</v>
      </c>
      <c r="E228" s="81"/>
      <c r="F228" s="81">
        <f t="shared" si="49"/>
        <v>7.6000000000000005</v>
      </c>
      <c r="G228" s="82">
        <f t="shared" si="50"/>
        <v>45.6</v>
      </c>
      <c r="H228" s="72"/>
      <c r="I228" s="83"/>
      <c r="J228" s="85">
        <f t="shared" si="51"/>
        <v>0</v>
      </c>
    </row>
    <row r="229" spans="1:10" hidden="1" outlineLevel="1">
      <c r="A229" s="146"/>
      <c r="B229" s="73" t="s">
        <v>381</v>
      </c>
      <c r="C229" s="97" t="s">
        <v>382</v>
      </c>
      <c r="D229" s="81">
        <v>13.12</v>
      </c>
      <c r="E229" s="81"/>
      <c r="F229" s="81">
        <f t="shared" si="49"/>
        <v>2.6240000000000001</v>
      </c>
      <c r="G229" s="82">
        <f t="shared" si="50"/>
        <v>15.744</v>
      </c>
      <c r="H229" s="72"/>
      <c r="I229" s="83"/>
      <c r="J229" s="81">
        <f t="shared" si="51"/>
        <v>0</v>
      </c>
    </row>
    <row r="230" spans="1:10" hidden="1" outlineLevel="1">
      <c r="A230" s="146"/>
      <c r="B230" s="92">
        <v>206121</v>
      </c>
      <c r="C230" s="73" t="s">
        <v>383</v>
      </c>
      <c r="D230" s="81">
        <v>86.7</v>
      </c>
      <c r="E230" s="81"/>
      <c r="F230" s="81">
        <f t="shared" si="49"/>
        <v>17.34</v>
      </c>
      <c r="G230" s="82">
        <f t="shared" si="50"/>
        <v>104.04</v>
      </c>
      <c r="H230" s="72"/>
      <c r="I230" s="83"/>
      <c r="J230" s="81">
        <f t="shared" si="51"/>
        <v>0</v>
      </c>
    </row>
    <row r="231" spans="1:10" hidden="1" outlineLevel="1">
      <c r="A231" s="146"/>
      <c r="B231" s="92">
        <v>206122</v>
      </c>
      <c r="C231" s="73" t="s">
        <v>384</v>
      </c>
      <c r="D231" s="81">
        <v>110.57</v>
      </c>
      <c r="E231" s="81"/>
      <c r="F231" s="81">
        <f t="shared" si="49"/>
        <v>22.114000000000001</v>
      </c>
      <c r="G231" s="82">
        <f t="shared" si="50"/>
        <v>132.684</v>
      </c>
      <c r="H231" s="72"/>
      <c r="I231" s="83"/>
      <c r="J231" s="85">
        <f t="shared" si="51"/>
        <v>0</v>
      </c>
    </row>
    <row r="232" spans="1:10" hidden="1" outlineLevel="1">
      <c r="A232" s="146"/>
      <c r="B232" s="73" t="s">
        <v>385</v>
      </c>
      <c r="C232" s="73" t="s">
        <v>386</v>
      </c>
      <c r="D232" s="81">
        <v>65.31</v>
      </c>
      <c r="E232" s="81"/>
      <c r="F232" s="81">
        <f t="shared" si="49"/>
        <v>13.062000000000001</v>
      </c>
      <c r="G232" s="82">
        <f t="shared" si="50"/>
        <v>78.372</v>
      </c>
      <c r="H232" s="72"/>
      <c r="I232" s="83"/>
      <c r="J232" s="81">
        <f t="shared" si="51"/>
        <v>0</v>
      </c>
    </row>
    <row r="233" spans="1:10" hidden="1" outlineLevel="1">
      <c r="A233" s="146"/>
      <c r="B233" s="73" t="s">
        <v>387</v>
      </c>
      <c r="C233" s="73" t="s">
        <v>388</v>
      </c>
      <c r="D233" s="81">
        <v>65.31</v>
      </c>
      <c r="E233" s="81"/>
      <c r="F233" s="81">
        <f t="shared" si="49"/>
        <v>13.062000000000001</v>
      </c>
      <c r="G233" s="82">
        <f t="shared" si="50"/>
        <v>78.372</v>
      </c>
      <c r="H233" s="72"/>
      <c r="I233" s="83"/>
      <c r="J233" s="85">
        <f t="shared" si="51"/>
        <v>0</v>
      </c>
    </row>
    <row r="234" spans="1:10" hidden="1" outlineLevel="1">
      <c r="A234" s="146"/>
      <c r="B234" s="73" t="s">
        <v>389</v>
      </c>
      <c r="C234" s="73" t="s">
        <v>390</v>
      </c>
      <c r="D234" s="81">
        <v>209.78</v>
      </c>
      <c r="E234" s="81"/>
      <c r="F234" s="81">
        <f t="shared" si="49"/>
        <v>41.956000000000003</v>
      </c>
      <c r="G234" s="82">
        <f t="shared" si="50"/>
        <v>251.73599999999999</v>
      </c>
      <c r="H234" s="72"/>
      <c r="I234" s="83"/>
      <c r="J234" s="81">
        <f t="shared" si="51"/>
        <v>0</v>
      </c>
    </row>
    <row r="235" spans="1:10" hidden="1" outlineLevel="1">
      <c r="A235" s="146"/>
      <c r="B235" s="73" t="s">
        <v>391</v>
      </c>
      <c r="C235" s="73" t="s">
        <v>392</v>
      </c>
      <c r="D235" s="81">
        <v>109.29</v>
      </c>
      <c r="E235" s="81"/>
      <c r="F235" s="81">
        <f t="shared" si="49"/>
        <v>21.858000000000004</v>
      </c>
      <c r="G235" s="82">
        <f t="shared" si="50"/>
        <v>131.14800000000002</v>
      </c>
      <c r="H235" s="72"/>
      <c r="I235" s="83"/>
      <c r="J235" s="85">
        <f t="shared" si="51"/>
        <v>0</v>
      </c>
    </row>
    <row r="236" spans="1:10" hidden="1" outlineLevel="1">
      <c r="A236" s="146"/>
      <c r="B236" s="73" t="s">
        <v>393</v>
      </c>
      <c r="C236" s="73" t="s">
        <v>394</v>
      </c>
      <c r="D236" s="81">
        <v>153.66</v>
      </c>
      <c r="E236" s="81"/>
      <c r="F236" s="81">
        <f t="shared" si="49"/>
        <v>30.731999999999999</v>
      </c>
      <c r="G236" s="82">
        <f t="shared" si="50"/>
        <v>184.392</v>
      </c>
      <c r="H236" s="72"/>
      <c r="I236" s="83"/>
      <c r="J236" s="81">
        <f t="shared" si="51"/>
        <v>0</v>
      </c>
    </row>
    <row r="237" spans="1:10" hidden="1" outlineLevel="1">
      <c r="A237" s="146"/>
      <c r="B237" s="72"/>
      <c r="C237" s="72"/>
      <c r="D237" s="81">
        <v>0</v>
      </c>
      <c r="E237" s="81"/>
      <c r="F237" s="81">
        <f t="shared" si="49"/>
        <v>0</v>
      </c>
      <c r="G237" s="82">
        <f t="shared" si="50"/>
        <v>0</v>
      </c>
      <c r="H237" s="72"/>
      <c r="I237" s="83"/>
      <c r="J237" s="85">
        <f t="shared" si="51"/>
        <v>0</v>
      </c>
    </row>
    <row r="238" spans="1:10" hidden="1" outlineLevel="1">
      <c r="A238" s="146"/>
      <c r="B238" s="89" t="s">
        <v>395</v>
      </c>
      <c r="C238" s="91"/>
      <c r="D238" s="90"/>
      <c r="E238" s="90"/>
      <c r="F238" s="91"/>
      <c r="G238" s="91"/>
      <c r="H238" s="91"/>
      <c r="I238" s="91"/>
      <c r="J238" s="91"/>
    </row>
    <row r="239" spans="1:10" hidden="1" outlineLevel="1">
      <c r="A239" s="146"/>
      <c r="B239" s="73" t="s">
        <v>396</v>
      </c>
      <c r="C239" s="73" t="s">
        <v>397</v>
      </c>
      <c r="D239" s="81">
        <v>108.67</v>
      </c>
      <c r="E239" s="81"/>
      <c r="F239" s="81">
        <f t="shared" ref="F239:F242" si="52">D239*20%</f>
        <v>21.734000000000002</v>
      </c>
      <c r="G239" s="82">
        <f t="shared" ref="G239:G242" si="53">F239+D239</f>
        <v>130.404</v>
      </c>
      <c r="H239" s="72"/>
      <c r="I239" s="83"/>
      <c r="J239" s="81">
        <f t="shared" ref="J239:J242" si="54">SUM(I239*G239,H239*I239)</f>
        <v>0</v>
      </c>
    </row>
    <row r="240" spans="1:10" hidden="1" outlineLevel="1">
      <c r="A240" s="146"/>
      <c r="B240" s="73" t="s">
        <v>398</v>
      </c>
      <c r="C240" s="73" t="s">
        <v>399</v>
      </c>
      <c r="D240" s="81">
        <v>172.63</v>
      </c>
      <c r="E240" s="81"/>
      <c r="F240" s="85">
        <f t="shared" si="52"/>
        <v>34.526000000000003</v>
      </c>
      <c r="G240" s="82">
        <f t="shared" si="53"/>
        <v>207.15600000000001</v>
      </c>
      <c r="H240" s="72"/>
      <c r="I240" s="83"/>
      <c r="J240" s="85">
        <f t="shared" si="54"/>
        <v>0</v>
      </c>
    </row>
    <row r="241" spans="1:10" hidden="1" outlineLevel="1">
      <c r="A241" s="146"/>
      <c r="B241" s="73" t="s">
        <v>400</v>
      </c>
      <c r="C241" s="73" t="s">
        <v>401</v>
      </c>
      <c r="D241" s="81">
        <v>27.14</v>
      </c>
      <c r="E241" s="81"/>
      <c r="F241" s="81">
        <f t="shared" si="52"/>
        <v>5.4280000000000008</v>
      </c>
      <c r="G241" s="82">
        <f t="shared" si="53"/>
        <v>32.567999999999998</v>
      </c>
      <c r="H241" s="72"/>
      <c r="I241" s="83"/>
      <c r="J241" s="81">
        <f t="shared" si="54"/>
        <v>0</v>
      </c>
    </row>
    <row r="242" spans="1:10" hidden="1" outlineLevel="1">
      <c r="A242" s="146"/>
      <c r="B242" s="73" t="s">
        <v>402</v>
      </c>
      <c r="C242" s="73" t="s">
        <v>403</v>
      </c>
      <c r="D242" s="81">
        <v>0</v>
      </c>
      <c r="E242" s="81"/>
      <c r="F242" s="85">
        <f t="shared" si="52"/>
        <v>0</v>
      </c>
      <c r="G242" s="82">
        <f t="shared" si="53"/>
        <v>0</v>
      </c>
      <c r="H242" s="72"/>
      <c r="I242" s="83"/>
      <c r="J242" s="85">
        <f t="shared" si="54"/>
        <v>0</v>
      </c>
    </row>
    <row r="243" spans="1:10" hidden="1" outlineLevel="1">
      <c r="A243" s="146"/>
      <c r="B243" s="89" t="s">
        <v>404</v>
      </c>
      <c r="C243" s="91"/>
      <c r="D243" s="90"/>
      <c r="E243" s="90"/>
      <c r="F243" s="91"/>
      <c r="G243" s="91"/>
      <c r="H243" s="91"/>
      <c r="I243" s="91"/>
      <c r="J243" s="91"/>
    </row>
    <row r="244" spans="1:10" hidden="1" outlineLevel="1">
      <c r="A244" s="146"/>
      <c r="B244" s="73" t="s">
        <v>405</v>
      </c>
      <c r="C244" s="73" t="s">
        <v>406</v>
      </c>
      <c r="D244" s="81">
        <v>200.91</v>
      </c>
      <c r="E244" s="81"/>
      <c r="F244" s="85">
        <f>D244*20%</f>
        <v>40.182000000000002</v>
      </c>
      <c r="G244" s="82">
        <f t="shared" ref="G244:G288" si="55">F244+D244</f>
        <v>241.09199999999998</v>
      </c>
      <c r="H244" s="72"/>
      <c r="I244" s="83"/>
      <c r="J244" s="85">
        <f>SUM(I244*G244,H244*I244)</f>
        <v>0</v>
      </c>
    </row>
    <row r="245" spans="1:10" hidden="1" outlineLevel="1">
      <c r="A245" s="146"/>
      <c r="B245" s="73" t="s">
        <v>407</v>
      </c>
      <c r="C245" s="73" t="s">
        <v>408</v>
      </c>
      <c r="D245" s="81">
        <v>736.5</v>
      </c>
      <c r="E245" s="81"/>
      <c r="F245" s="81">
        <f>D245*20%</f>
        <v>147.30000000000001</v>
      </c>
      <c r="G245" s="82">
        <f t="shared" si="55"/>
        <v>883.8</v>
      </c>
      <c r="H245" s="72"/>
      <c r="I245" s="83"/>
      <c r="J245" s="81">
        <f>SUM(I245*G245,H245*I245)</f>
        <v>0</v>
      </c>
    </row>
    <row r="246" spans="1:10" hidden="1" outlineLevel="1">
      <c r="A246" s="146"/>
      <c r="B246" s="73" t="s">
        <v>409</v>
      </c>
      <c r="C246" s="73" t="s">
        <v>410</v>
      </c>
      <c r="D246" s="81">
        <v>61.69</v>
      </c>
      <c r="E246" s="81"/>
      <c r="F246" s="85">
        <f>D246*20%</f>
        <v>12.338000000000001</v>
      </c>
      <c r="G246" s="82">
        <f t="shared" si="55"/>
        <v>74.027999999999992</v>
      </c>
      <c r="H246" s="72"/>
      <c r="I246" s="83"/>
      <c r="J246" s="85">
        <f>SUM(I246*G246,H246*I246)</f>
        <v>0</v>
      </c>
    </row>
    <row r="247" spans="1:10" hidden="1" outlineLevel="1">
      <c r="A247" s="146"/>
      <c r="B247" s="73" t="s">
        <v>411</v>
      </c>
      <c r="C247" s="73" t="s">
        <v>412</v>
      </c>
      <c r="D247" s="81">
        <v>625.74</v>
      </c>
      <c r="E247" s="81"/>
      <c r="F247" s="81">
        <f>D247*20%</f>
        <v>125.14800000000001</v>
      </c>
      <c r="G247" s="82">
        <f t="shared" si="55"/>
        <v>750.88800000000003</v>
      </c>
      <c r="H247" s="72"/>
      <c r="I247" s="83"/>
      <c r="J247" s="81">
        <f>SUM(I247*G247,H247*I247)</f>
        <v>0</v>
      </c>
    </row>
    <row r="248" spans="1:10" hidden="1" outlineLevel="1">
      <c r="A248" s="146"/>
      <c r="B248" s="225" t="s">
        <v>413</v>
      </c>
      <c r="C248" s="437"/>
      <c r="D248" s="438"/>
      <c r="E248" s="438"/>
      <c r="F248" s="438"/>
      <c r="G248" s="438"/>
      <c r="H248" s="438"/>
      <c r="I248" s="438"/>
      <c r="J248" s="439"/>
    </row>
    <row r="249" spans="1:10" hidden="1" outlineLevel="1">
      <c r="A249" s="146"/>
      <c r="B249" s="73" t="s">
        <v>414</v>
      </c>
      <c r="C249" s="73" t="s">
        <v>415</v>
      </c>
      <c r="D249" s="81">
        <v>38.74</v>
      </c>
      <c r="E249" s="81"/>
      <c r="F249" s="81">
        <f t="shared" ref="F249:F281" si="56">D249*20%</f>
        <v>7.7480000000000011</v>
      </c>
      <c r="G249" s="82">
        <f t="shared" si="55"/>
        <v>46.488</v>
      </c>
      <c r="H249" s="72"/>
      <c r="I249" s="83"/>
      <c r="J249" s="81">
        <f t="shared" ref="J249:J253" si="57">SUM(I249*G249,H249*I249)</f>
        <v>0</v>
      </c>
    </row>
    <row r="250" spans="1:10" hidden="1" outlineLevel="1">
      <c r="A250" s="146"/>
      <c r="B250" s="73" t="s">
        <v>416</v>
      </c>
      <c r="C250" s="73" t="s">
        <v>417</v>
      </c>
      <c r="D250" s="81">
        <v>38.74</v>
      </c>
      <c r="E250" s="81"/>
      <c r="F250" s="81">
        <f t="shared" si="56"/>
        <v>7.7480000000000011</v>
      </c>
      <c r="G250" s="82">
        <f t="shared" si="55"/>
        <v>46.488</v>
      </c>
      <c r="H250" s="72"/>
      <c r="I250" s="83"/>
      <c r="J250" s="85">
        <f t="shared" si="57"/>
        <v>0</v>
      </c>
    </row>
    <row r="251" spans="1:10" hidden="1" outlineLevel="1">
      <c r="A251" s="146"/>
      <c r="B251" s="73" t="s">
        <v>418</v>
      </c>
      <c r="C251" s="73" t="s">
        <v>419</v>
      </c>
      <c r="D251" s="81">
        <v>44.08</v>
      </c>
      <c r="E251" s="81"/>
      <c r="F251" s="81">
        <f t="shared" si="56"/>
        <v>8.8160000000000007</v>
      </c>
      <c r="G251" s="82">
        <f t="shared" si="55"/>
        <v>52.896000000000001</v>
      </c>
      <c r="H251" s="72"/>
      <c r="I251" s="83"/>
      <c r="J251" s="81">
        <f t="shared" si="57"/>
        <v>0</v>
      </c>
    </row>
    <row r="252" spans="1:10" hidden="1" outlineLevel="1">
      <c r="A252" s="146"/>
      <c r="B252" s="73" t="s">
        <v>420</v>
      </c>
      <c r="C252" s="73" t="s">
        <v>421</v>
      </c>
      <c r="D252" s="81">
        <v>44.08</v>
      </c>
      <c r="E252" s="81"/>
      <c r="F252" s="81">
        <f t="shared" si="56"/>
        <v>8.8160000000000007</v>
      </c>
      <c r="G252" s="82">
        <f t="shared" si="55"/>
        <v>52.896000000000001</v>
      </c>
      <c r="H252" s="72"/>
      <c r="I252" s="83"/>
      <c r="J252" s="85">
        <f t="shared" si="57"/>
        <v>0</v>
      </c>
    </row>
    <row r="253" spans="1:10" hidden="1" outlineLevel="1">
      <c r="A253" s="146"/>
      <c r="B253" s="72" t="s">
        <v>4610</v>
      </c>
      <c r="C253" s="72" t="s">
        <v>4611</v>
      </c>
      <c r="D253" s="81">
        <v>0</v>
      </c>
      <c r="E253" s="81"/>
      <c r="F253" s="81">
        <f t="shared" ref="F253" si="58">D253*20%</f>
        <v>0</v>
      </c>
      <c r="G253" s="82">
        <f t="shared" ref="G253" si="59">F253+D253</f>
        <v>0</v>
      </c>
      <c r="H253" s="72"/>
      <c r="I253" s="83"/>
      <c r="J253" s="85">
        <f t="shared" si="57"/>
        <v>0</v>
      </c>
    </row>
    <row r="254" spans="1:10" hidden="1" outlineLevel="1">
      <c r="A254" s="146"/>
      <c r="B254" s="76" t="s">
        <v>422</v>
      </c>
      <c r="C254" s="72"/>
      <c r="D254" s="81"/>
      <c r="E254" s="81"/>
      <c r="F254" s="81">
        <f t="shared" si="56"/>
        <v>0</v>
      </c>
      <c r="G254" s="82">
        <f t="shared" si="55"/>
        <v>0</v>
      </c>
      <c r="H254" s="72"/>
      <c r="I254" s="83"/>
      <c r="J254" s="81"/>
    </row>
    <row r="255" spans="1:10" hidden="1" outlineLevel="1">
      <c r="A255" s="146"/>
      <c r="B255" s="92">
        <v>22850707</v>
      </c>
      <c r="C255" s="73" t="s">
        <v>423</v>
      </c>
      <c r="D255" s="81">
        <v>11.63</v>
      </c>
      <c r="E255" s="81"/>
      <c r="F255" s="81">
        <f t="shared" si="56"/>
        <v>2.3260000000000001</v>
      </c>
      <c r="G255" s="82">
        <f t="shared" si="55"/>
        <v>13.956000000000001</v>
      </c>
      <c r="H255" s="72"/>
      <c r="I255" s="83"/>
      <c r="J255" s="85">
        <f t="shared" ref="J255:J262" si="60">SUM(I255*G255,H255*I255)</f>
        <v>0</v>
      </c>
    </row>
    <row r="256" spans="1:10" hidden="1" outlineLevel="1">
      <c r="A256" s="146"/>
      <c r="B256" s="92">
        <v>22884386</v>
      </c>
      <c r="C256" s="73" t="s">
        <v>424</v>
      </c>
      <c r="D256" s="81">
        <v>4.25</v>
      </c>
      <c r="E256" s="81"/>
      <c r="F256" s="81">
        <f t="shared" si="56"/>
        <v>0.85000000000000009</v>
      </c>
      <c r="G256" s="82">
        <f t="shared" si="55"/>
        <v>5.0999999999999996</v>
      </c>
      <c r="H256" s="72"/>
      <c r="I256" s="83"/>
      <c r="J256" s="81">
        <f t="shared" si="60"/>
        <v>0</v>
      </c>
    </row>
    <row r="257" spans="1:10" hidden="1" outlineLevel="1">
      <c r="A257" s="146"/>
      <c r="B257" s="73" t="s">
        <v>425</v>
      </c>
      <c r="C257" s="73" t="s">
        <v>426</v>
      </c>
      <c r="D257" s="81">
        <v>23.8</v>
      </c>
      <c r="E257" s="81"/>
      <c r="F257" s="81">
        <f t="shared" si="56"/>
        <v>4.7600000000000007</v>
      </c>
      <c r="G257" s="82">
        <f t="shared" si="55"/>
        <v>28.560000000000002</v>
      </c>
      <c r="H257" s="72"/>
      <c r="I257" s="83"/>
      <c r="J257" s="85">
        <f t="shared" si="60"/>
        <v>0</v>
      </c>
    </row>
    <row r="258" spans="1:10" hidden="1" outlineLevel="1">
      <c r="A258" s="146"/>
      <c r="B258" s="73" t="s">
        <v>427</v>
      </c>
      <c r="C258" s="73" t="s">
        <v>428</v>
      </c>
      <c r="D258" s="81">
        <v>52.28</v>
      </c>
      <c r="E258" s="81"/>
      <c r="F258" s="81">
        <f t="shared" si="56"/>
        <v>10.456000000000001</v>
      </c>
      <c r="G258" s="82">
        <f t="shared" si="55"/>
        <v>62.736000000000004</v>
      </c>
      <c r="H258" s="72"/>
      <c r="I258" s="83"/>
      <c r="J258" s="81">
        <f t="shared" si="60"/>
        <v>0</v>
      </c>
    </row>
    <row r="259" spans="1:10" hidden="1" outlineLevel="1">
      <c r="A259" s="146"/>
      <c r="B259" s="92">
        <v>33375001</v>
      </c>
      <c r="C259" s="73" t="s">
        <v>429</v>
      </c>
      <c r="D259" s="81">
        <v>62.48</v>
      </c>
      <c r="E259" s="81"/>
      <c r="F259" s="81">
        <f t="shared" si="56"/>
        <v>12.496</v>
      </c>
      <c r="G259" s="88">
        <f t="shared" si="55"/>
        <v>74.975999999999999</v>
      </c>
      <c r="H259" s="72"/>
      <c r="I259" s="83"/>
      <c r="J259" s="85">
        <f t="shared" si="60"/>
        <v>0</v>
      </c>
    </row>
    <row r="260" spans="1:10" hidden="1" outlineLevel="1">
      <c r="A260" s="146"/>
      <c r="B260" s="92">
        <v>50210101</v>
      </c>
      <c r="C260" s="73" t="s">
        <v>430</v>
      </c>
      <c r="D260" s="81">
        <v>19.2</v>
      </c>
      <c r="E260" s="81"/>
      <c r="F260" s="81">
        <f t="shared" si="56"/>
        <v>3.84</v>
      </c>
      <c r="G260" s="82">
        <f t="shared" si="55"/>
        <v>23.04</v>
      </c>
      <c r="H260" s="72"/>
      <c r="I260" s="83"/>
      <c r="J260" s="81">
        <f t="shared" si="60"/>
        <v>0</v>
      </c>
    </row>
    <row r="261" spans="1:10" hidden="1" outlineLevel="1">
      <c r="A261" s="146"/>
      <c r="B261" s="92">
        <v>33884381</v>
      </c>
      <c r="C261" s="73" t="s">
        <v>431</v>
      </c>
      <c r="D261" s="81">
        <v>6.23</v>
      </c>
      <c r="E261" s="81"/>
      <c r="F261" s="81">
        <f t="shared" si="56"/>
        <v>1.2460000000000002</v>
      </c>
      <c r="G261" s="88">
        <f t="shared" si="55"/>
        <v>7.4760000000000009</v>
      </c>
      <c r="H261" s="72"/>
      <c r="I261" s="83"/>
      <c r="J261" s="85">
        <f t="shared" si="60"/>
        <v>0</v>
      </c>
    </row>
    <row r="262" spans="1:10" hidden="1" outlineLevel="1">
      <c r="A262" s="146"/>
      <c r="B262" s="72">
        <v>22372108</v>
      </c>
      <c r="C262" s="72" t="s">
        <v>2952</v>
      </c>
      <c r="D262" s="81">
        <v>38.1</v>
      </c>
      <c r="E262" s="81"/>
      <c r="F262" s="81">
        <f t="shared" si="56"/>
        <v>7.620000000000001</v>
      </c>
      <c r="G262" s="82">
        <f t="shared" si="55"/>
        <v>45.72</v>
      </c>
      <c r="H262" s="72"/>
      <c r="I262" s="83"/>
      <c r="J262" s="81">
        <f t="shared" si="60"/>
        <v>0</v>
      </c>
    </row>
    <row r="263" spans="1:10" hidden="1" outlineLevel="1">
      <c r="A263" s="146"/>
      <c r="B263" s="76" t="s">
        <v>432</v>
      </c>
      <c r="C263" s="72"/>
      <c r="D263" s="81"/>
      <c r="E263" s="81"/>
      <c r="F263" s="81">
        <f t="shared" si="56"/>
        <v>0</v>
      </c>
      <c r="G263" s="82">
        <f t="shared" si="55"/>
        <v>0</v>
      </c>
      <c r="H263" s="72"/>
      <c r="I263" s="83"/>
      <c r="J263" s="81"/>
    </row>
    <row r="264" spans="1:10" hidden="1" outlineLevel="1">
      <c r="A264" s="146"/>
      <c r="B264" s="73" t="s">
        <v>433</v>
      </c>
      <c r="C264" s="73" t="s">
        <v>434</v>
      </c>
      <c r="D264" s="81">
        <v>131.4</v>
      </c>
      <c r="E264" s="81"/>
      <c r="F264" s="81">
        <f t="shared" si="56"/>
        <v>26.28</v>
      </c>
      <c r="G264" s="82">
        <f t="shared" si="55"/>
        <v>157.68</v>
      </c>
      <c r="H264" s="72"/>
      <c r="I264" s="83"/>
      <c r="J264" s="85">
        <f t="shared" ref="J264:J269" si="61">SUM(I264*G264,H264*I264)</f>
        <v>0</v>
      </c>
    </row>
    <row r="265" spans="1:10" hidden="1" outlineLevel="1">
      <c r="A265" s="146"/>
      <c r="B265" s="73" t="s">
        <v>435</v>
      </c>
      <c r="C265" s="73" t="s">
        <v>436</v>
      </c>
      <c r="D265" s="81">
        <v>25.52</v>
      </c>
      <c r="E265" s="81"/>
      <c r="F265" s="81">
        <f t="shared" si="56"/>
        <v>5.1040000000000001</v>
      </c>
      <c r="G265" s="82">
        <f t="shared" si="55"/>
        <v>30.623999999999999</v>
      </c>
      <c r="H265" s="72"/>
      <c r="I265" s="83"/>
      <c r="J265" s="81">
        <f t="shared" si="61"/>
        <v>0</v>
      </c>
    </row>
    <row r="266" spans="1:10" hidden="1" outlineLevel="1">
      <c r="A266" s="146"/>
      <c r="B266" s="72"/>
      <c r="C266" s="72"/>
      <c r="D266" s="81">
        <v>0</v>
      </c>
      <c r="E266" s="81"/>
      <c r="F266" s="81">
        <f t="shared" si="56"/>
        <v>0</v>
      </c>
      <c r="G266" s="82">
        <f t="shared" si="55"/>
        <v>0</v>
      </c>
      <c r="H266" s="72"/>
      <c r="I266" s="83"/>
      <c r="J266" s="85">
        <f t="shared" si="61"/>
        <v>0</v>
      </c>
    </row>
    <row r="267" spans="1:10" hidden="1" outlineLevel="1">
      <c r="A267" s="146"/>
      <c r="B267" s="73" t="s">
        <v>437</v>
      </c>
      <c r="C267" s="73" t="s">
        <v>438</v>
      </c>
      <c r="D267" s="81">
        <v>677.35</v>
      </c>
      <c r="E267" s="81"/>
      <c r="F267" s="81">
        <f t="shared" si="56"/>
        <v>135.47</v>
      </c>
      <c r="G267" s="82">
        <f t="shared" si="55"/>
        <v>812.82</v>
      </c>
      <c r="H267" s="72"/>
      <c r="I267" s="83"/>
      <c r="J267" s="81">
        <f t="shared" si="61"/>
        <v>0</v>
      </c>
    </row>
    <row r="268" spans="1:10" hidden="1" outlineLevel="1">
      <c r="A268" s="146"/>
      <c r="B268" s="72"/>
      <c r="C268" s="72"/>
      <c r="D268" s="81">
        <v>0</v>
      </c>
      <c r="E268" s="81"/>
      <c r="F268" s="81">
        <f t="shared" si="56"/>
        <v>0</v>
      </c>
      <c r="G268" s="82">
        <f t="shared" si="55"/>
        <v>0</v>
      </c>
      <c r="H268" s="72"/>
      <c r="I268" s="83"/>
      <c r="J268" s="85">
        <f t="shared" si="61"/>
        <v>0</v>
      </c>
    </row>
    <row r="269" spans="1:10" hidden="1" outlineLevel="1">
      <c r="A269" s="146"/>
      <c r="B269" s="72"/>
      <c r="C269" s="72"/>
      <c r="D269" s="81">
        <v>0</v>
      </c>
      <c r="E269" s="81"/>
      <c r="F269" s="81">
        <f t="shared" si="56"/>
        <v>0</v>
      </c>
      <c r="G269" s="82">
        <f t="shared" si="55"/>
        <v>0</v>
      </c>
      <c r="H269" s="72"/>
      <c r="I269" s="83"/>
      <c r="J269" s="81">
        <f t="shared" si="61"/>
        <v>0</v>
      </c>
    </row>
    <row r="270" spans="1:10" hidden="1" outlineLevel="1">
      <c r="A270" s="146"/>
      <c r="B270" s="76" t="s">
        <v>439</v>
      </c>
      <c r="C270" s="72"/>
      <c r="D270" s="81"/>
      <c r="E270" s="81"/>
      <c r="F270" s="81">
        <f t="shared" si="56"/>
        <v>0</v>
      </c>
      <c r="G270" s="82">
        <f t="shared" si="55"/>
        <v>0</v>
      </c>
      <c r="H270" s="72"/>
      <c r="I270" s="83"/>
      <c r="J270" s="81"/>
    </row>
    <row r="271" spans="1:10" hidden="1" outlineLevel="1">
      <c r="A271" s="146"/>
      <c r="B271" s="73" t="s">
        <v>440</v>
      </c>
      <c r="C271" s="73" t="s">
        <v>441</v>
      </c>
      <c r="D271" s="81">
        <v>1179.1099999999999</v>
      </c>
      <c r="E271" s="81"/>
      <c r="F271" s="81">
        <f t="shared" si="56"/>
        <v>235.822</v>
      </c>
      <c r="G271" s="82">
        <f t="shared" si="55"/>
        <v>1414.9319999999998</v>
      </c>
      <c r="H271" s="72"/>
      <c r="I271" s="83"/>
      <c r="J271" s="85">
        <f>SUM(I271*G271,H271*I271)</f>
        <v>0</v>
      </c>
    </row>
    <row r="272" spans="1:10" hidden="1" outlineLevel="1">
      <c r="A272" s="146"/>
      <c r="B272" s="72"/>
      <c r="C272" s="72"/>
      <c r="D272" s="81">
        <v>0</v>
      </c>
      <c r="E272" s="81"/>
      <c r="F272" s="81">
        <f t="shared" si="56"/>
        <v>0</v>
      </c>
      <c r="G272" s="82">
        <f t="shared" si="55"/>
        <v>0</v>
      </c>
      <c r="H272" s="72"/>
      <c r="I272" s="83"/>
      <c r="J272" s="85">
        <f>SUM(I272*G272,H272*I272)</f>
        <v>0</v>
      </c>
    </row>
    <row r="273" spans="1:10" hidden="1" outlineLevel="1">
      <c r="A273" s="146"/>
      <c r="B273" s="76" t="s">
        <v>4603</v>
      </c>
      <c r="C273" s="72"/>
      <c r="D273" s="81"/>
      <c r="E273" s="81"/>
      <c r="F273" s="81">
        <f t="shared" si="56"/>
        <v>0</v>
      </c>
      <c r="G273" s="82">
        <f t="shared" ref="G273:G275" si="62">F273+D273</f>
        <v>0</v>
      </c>
      <c r="H273" s="72"/>
      <c r="I273" s="83"/>
      <c r="J273" s="81"/>
    </row>
    <row r="274" spans="1:10" hidden="1" outlineLevel="1">
      <c r="A274" s="146"/>
      <c r="B274" s="73" t="s">
        <v>4604</v>
      </c>
      <c r="C274" s="73" t="s">
        <v>4605</v>
      </c>
      <c r="D274" s="81">
        <v>37.4</v>
      </c>
      <c r="E274" s="81"/>
      <c r="F274" s="81">
        <f t="shared" si="56"/>
        <v>7.48</v>
      </c>
      <c r="G274" s="82">
        <f t="shared" si="62"/>
        <v>44.879999999999995</v>
      </c>
      <c r="H274" s="72"/>
      <c r="I274" s="83">
        <v>0</v>
      </c>
      <c r="J274" s="85">
        <f t="shared" ref="J274:J281" si="63">SUM(I274*G274,H274*I274)</f>
        <v>0</v>
      </c>
    </row>
    <row r="275" spans="1:10" hidden="1" outlineLevel="1">
      <c r="A275" s="146"/>
      <c r="B275" s="72" t="s">
        <v>4606</v>
      </c>
      <c r="C275" s="72" t="s">
        <v>4607</v>
      </c>
      <c r="D275" s="81">
        <v>6.43</v>
      </c>
      <c r="E275" s="81"/>
      <c r="F275" s="81">
        <f t="shared" si="56"/>
        <v>1.286</v>
      </c>
      <c r="G275" s="82">
        <f t="shared" si="62"/>
        <v>7.7159999999999993</v>
      </c>
      <c r="H275" s="72"/>
      <c r="I275" s="83">
        <v>0</v>
      </c>
      <c r="J275" s="85">
        <f t="shared" si="63"/>
        <v>0</v>
      </c>
    </row>
    <row r="276" spans="1:10" hidden="1" outlineLevel="1">
      <c r="A276" s="146"/>
      <c r="B276" s="72"/>
      <c r="C276" s="72"/>
      <c r="D276" s="81">
        <v>0</v>
      </c>
      <c r="E276" s="81"/>
      <c r="F276" s="81">
        <f t="shared" si="56"/>
        <v>0</v>
      </c>
      <c r="G276" s="82">
        <f t="shared" si="55"/>
        <v>0</v>
      </c>
      <c r="H276" s="72"/>
      <c r="I276" s="83">
        <v>0</v>
      </c>
      <c r="J276" s="81">
        <f t="shared" si="63"/>
        <v>0</v>
      </c>
    </row>
    <row r="277" spans="1:10" hidden="1" outlineLevel="1">
      <c r="A277" s="146"/>
      <c r="B277" s="72" t="s">
        <v>2966</v>
      </c>
      <c r="C277" s="72" t="s">
        <v>2967</v>
      </c>
      <c r="D277" s="81">
        <v>271.85000000000002</v>
      </c>
      <c r="E277" s="81"/>
      <c r="F277" s="81">
        <f t="shared" si="56"/>
        <v>54.370000000000005</v>
      </c>
      <c r="G277" s="82">
        <f t="shared" si="55"/>
        <v>326.22000000000003</v>
      </c>
      <c r="H277" s="72"/>
      <c r="I277" s="83">
        <v>0</v>
      </c>
      <c r="J277" s="85">
        <f t="shared" si="63"/>
        <v>0</v>
      </c>
    </row>
    <row r="278" spans="1:10" hidden="1" outlineLevel="1">
      <c r="A278" s="146"/>
      <c r="B278" s="76" t="s">
        <v>442</v>
      </c>
      <c r="C278" s="72"/>
      <c r="D278" s="81"/>
      <c r="E278" s="81"/>
      <c r="F278" s="81">
        <f t="shared" si="56"/>
        <v>0</v>
      </c>
      <c r="G278" s="82">
        <f t="shared" si="55"/>
        <v>0</v>
      </c>
      <c r="H278" s="72"/>
      <c r="I278" s="83">
        <v>0</v>
      </c>
      <c r="J278" s="81">
        <f t="shared" si="63"/>
        <v>0</v>
      </c>
    </row>
    <row r="279" spans="1:10" hidden="1" outlineLevel="1">
      <c r="A279" s="146"/>
      <c r="B279" s="73" t="s">
        <v>443</v>
      </c>
      <c r="C279" s="73" t="s">
        <v>444</v>
      </c>
      <c r="D279" s="81">
        <v>6.46</v>
      </c>
      <c r="E279" s="81"/>
      <c r="F279" s="81">
        <f t="shared" si="56"/>
        <v>1.292</v>
      </c>
      <c r="G279" s="82">
        <f t="shared" si="55"/>
        <v>7.7519999999999998</v>
      </c>
      <c r="H279" s="72"/>
      <c r="I279" s="83">
        <v>0</v>
      </c>
      <c r="J279" s="81">
        <f t="shared" si="63"/>
        <v>0</v>
      </c>
    </row>
    <row r="280" spans="1:10" hidden="1" outlineLevel="1">
      <c r="A280" s="146"/>
      <c r="B280" s="73" t="s">
        <v>445</v>
      </c>
      <c r="C280" s="73" t="s">
        <v>446</v>
      </c>
      <c r="D280" s="81">
        <v>16.2</v>
      </c>
      <c r="E280" s="81"/>
      <c r="F280" s="81">
        <f t="shared" si="56"/>
        <v>3.24</v>
      </c>
      <c r="G280" s="82">
        <f t="shared" si="55"/>
        <v>19.439999999999998</v>
      </c>
      <c r="H280" s="72"/>
      <c r="I280" s="83">
        <v>0</v>
      </c>
      <c r="J280" s="85">
        <f t="shared" si="63"/>
        <v>0</v>
      </c>
    </row>
    <row r="281" spans="1:10" hidden="1" outlineLevel="1">
      <c r="A281" s="146"/>
      <c r="B281" s="72" t="s">
        <v>4601</v>
      </c>
      <c r="C281" s="72" t="s">
        <v>4602</v>
      </c>
      <c r="D281" s="81">
        <v>92.73</v>
      </c>
      <c r="E281" s="81"/>
      <c r="F281" s="81">
        <f t="shared" si="56"/>
        <v>18.546000000000003</v>
      </c>
      <c r="G281" s="82">
        <f t="shared" ref="G281" si="64">F281+D281</f>
        <v>111.27600000000001</v>
      </c>
      <c r="H281" s="72"/>
      <c r="I281" s="83">
        <v>0</v>
      </c>
      <c r="J281" s="81">
        <f t="shared" si="63"/>
        <v>0</v>
      </c>
    </row>
    <row r="282" spans="1:10" hidden="1" collapsed="1">
      <c r="A282" s="147"/>
      <c r="B282" s="422" t="s">
        <v>2965</v>
      </c>
      <c r="C282" s="423"/>
      <c r="D282" s="423"/>
      <c r="E282" s="423"/>
      <c r="F282" s="423"/>
      <c r="G282" s="423"/>
      <c r="H282" s="423"/>
      <c r="I282" s="423"/>
      <c r="J282" s="424"/>
    </row>
    <row r="283" spans="1:10" hidden="1" outlineLevel="1">
      <c r="A283" s="146"/>
      <c r="B283" s="75"/>
      <c r="C283" s="72"/>
      <c r="D283" s="81">
        <v>0</v>
      </c>
      <c r="E283" s="81"/>
      <c r="F283" s="187">
        <f t="shared" ref="F283:F288" si="65">D283*20%</f>
        <v>0</v>
      </c>
      <c r="G283" s="82">
        <f t="shared" si="55"/>
        <v>0</v>
      </c>
      <c r="H283" s="72"/>
      <c r="I283" s="83"/>
      <c r="J283" s="85">
        <f t="shared" ref="J283:J288" si="66">SUM(I283*G283,H283*I283)</f>
        <v>0</v>
      </c>
    </row>
    <row r="284" spans="1:10" ht="12" hidden="1" customHeight="1" outlineLevel="1">
      <c r="A284" s="146"/>
      <c r="B284" s="75"/>
      <c r="C284" s="72"/>
      <c r="D284" s="81">
        <v>0</v>
      </c>
      <c r="E284" s="81"/>
      <c r="F284" s="187">
        <f t="shared" si="65"/>
        <v>0</v>
      </c>
      <c r="G284" s="82">
        <f t="shared" si="55"/>
        <v>0</v>
      </c>
      <c r="H284" s="72"/>
      <c r="I284" s="83"/>
      <c r="J284" s="85">
        <f t="shared" si="66"/>
        <v>0</v>
      </c>
    </row>
    <row r="285" spans="1:10" hidden="1" outlineLevel="1">
      <c r="A285" s="146"/>
      <c r="B285" s="73"/>
      <c r="C285" s="73"/>
      <c r="D285" s="81">
        <v>0</v>
      </c>
      <c r="E285" s="81"/>
      <c r="F285" s="187">
        <f t="shared" si="65"/>
        <v>0</v>
      </c>
      <c r="G285" s="82">
        <f t="shared" si="55"/>
        <v>0</v>
      </c>
      <c r="H285" s="72"/>
      <c r="I285" s="83"/>
      <c r="J285" s="85">
        <f t="shared" si="66"/>
        <v>0</v>
      </c>
    </row>
    <row r="286" spans="1:10" hidden="1" outlineLevel="1">
      <c r="A286" s="146"/>
      <c r="B286" s="73"/>
      <c r="C286" s="73"/>
      <c r="D286" s="81">
        <v>0</v>
      </c>
      <c r="E286" s="81"/>
      <c r="F286" s="187">
        <f t="shared" si="65"/>
        <v>0</v>
      </c>
      <c r="G286" s="82">
        <f t="shared" si="55"/>
        <v>0</v>
      </c>
      <c r="H286" s="72"/>
      <c r="I286" s="83"/>
      <c r="J286" s="85">
        <f t="shared" si="66"/>
        <v>0</v>
      </c>
    </row>
    <row r="287" spans="1:10" hidden="1" outlineLevel="1">
      <c r="A287" s="146"/>
      <c r="B287" s="75"/>
      <c r="C287" s="72"/>
      <c r="D287" s="81">
        <v>0</v>
      </c>
      <c r="E287" s="81"/>
      <c r="F287" s="187">
        <f t="shared" si="65"/>
        <v>0</v>
      </c>
      <c r="G287" s="82">
        <f t="shared" si="55"/>
        <v>0</v>
      </c>
      <c r="H287" s="72"/>
      <c r="I287" s="83"/>
      <c r="J287" s="85">
        <f t="shared" si="66"/>
        <v>0</v>
      </c>
    </row>
    <row r="288" spans="1:10" ht="12" hidden="1" customHeight="1" outlineLevel="1">
      <c r="A288" s="146"/>
      <c r="B288" s="75"/>
      <c r="C288" s="72"/>
      <c r="D288" s="81">
        <v>0</v>
      </c>
      <c r="E288" s="81"/>
      <c r="F288" s="187">
        <f t="shared" si="65"/>
        <v>0</v>
      </c>
      <c r="G288" s="82">
        <f t="shared" si="55"/>
        <v>0</v>
      </c>
      <c r="H288" s="72"/>
      <c r="I288" s="83"/>
      <c r="J288" s="85">
        <f t="shared" si="66"/>
        <v>0</v>
      </c>
    </row>
    <row r="289" spans="1:10" hidden="1" collapsed="1">
      <c r="A289" s="146"/>
      <c r="B289" s="410" t="s">
        <v>2973</v>
      </c>
      <c r="C289" s="411"/>
      <c r="D289" s="411"/>
      <c r="E289" s="411"/>
      <c r="F289" s="411"/>
      <c r="G289" s="411"/>
      <c r="H289" s="411"/>
      <c r="I289" s="412"/>
      <c r="J289" s="96">
        <f>SUM(J214:J281)</f>
        <v>0</v>
      </c>
    </row>
    <row r="290" spans="1:10">
      <c r="A290" s="147"/>
      <c r="B290" s="422" t="s">
        <v>2964</v>
      </c>
      <c r="C290" s="423"/>
      <c r="D290" s="423"/>
      <c r="E290" s="423"/>
      <c r="F290" s="423"/>
      <c r="G290" s="423"/>
      <c r="H290" s="423"/>
      <c r="I290" s="423"/>
      <c r="J290" s="424"/>
    </row>
    <row r="291" spans="1:10" outlineLevel="1">
      <c r="A291" s="146"/>
      <c r="B291" s="76" t="s">
        <v>28</v>
      </c>
      <c r="C291" s="76" t="s">
        <v>75</v>
      </c>
      <c r="D291" s="76" t="s">
        <v>76</v>
      </c>
      <c r="E291" s="78"/>
      <c r="F291" s="76" t="s">
        <v>447</v>
      </c>
      <c r="G291" s="78"/>
      <c r="H291" s="76" t="s">
        <v>448</v>
      </c>
      <c r="I291" s="76" t="s">
        <v>449</v>
      </c>
      <c r="J291" s="76" t="s">
        <v>79</v>
      </c>
    </row>
    <row r="292" spans="1:10" s="157" customFormat="1" outlineLevel="1">
      <c r="A292" s="146"/>
      <c r="B292" s="75"/>
      <c r="C292" s="72"/>
      <c r="D292" s="81">
        <v>0</v>
      </c>
      <c r="E292" s="112">
        <f t="shared" ref="E292:E293" si="67">SUM(D292*20%)</f>
        <v>0</v>
      </c>
      <c r="F292" s="72"/>
      <c r="G292" s="72"/>
      <c r="H292" s="72"/>
      <c r="I292" s="87"/>
      <c r="J292" s="85">
        <f t="shared" ref="J292:J293" si="68">D292+E292</f>
        <v>0</v>
      </c>
    </row>
    <row r="293" spans="1:10" s="157" customFormat="1" outlineLevel="1">
      <c r="A293" s="146"/>
      <c r="B293" s="75"/>
      <c r="C293" s="72"/>
      <c r="D293" s="81">
        <v>0</v>
      </c>
      <c r="E293" s="112">
        <f t="shared" si="67"/>
        <v>0</v>
      </c>
      <c r="F293" s="72"/>
      <c r="G293" s="72"/>
      <c r="H293" s="72"/>
      <c r="I293" s="87"/>
      <c r="J293" s="85">
        <f t="shared" si="68"/>
        <v>0</v>
      </c>
    </row>
    <row r="294" spans="1:10" outlineLevel="1">
      <c r="A294" s="146"/>
      <c r="B294" s="73"/>
      <c r="C294" s="73"/>
      <c r="D294" s="85">
        <v>0</v>
      </c>
      <c r="E294" s="85">
        <f t="shared" ref="E294:E296" si="69">SUM(D294*20%)</f>
        <v>0</v>
      </c>
      <c r="F294" s="85">
        <f t="shared" ref="F294" si="70">SUM(D294:E294)</f>
        <v>0</v>
      </c>
      <c r="G294" s="72"/>
      <c r="H294" s="72"/>
      <c r="I294" s="87"/>
      <c r="J294" s="85">
        <f t="shared" ref="J294" si="71">SUM(F294)</f>
        <v>0</v>
      </c>
    </row>
    <row r="295" spans="1:10" outlineLevel="1">
      <c r="A295" s="146"/>
      <c r="B295" s="75"/>
      <c r="C295" s="73"/>
      <c r="D295" s="85">
        <v>0</v>
      </c>
      <c r="E295" s="85">
        <f t="shared" si="69"/>
        <v>0</v>
      </c>
      <c r="F295" s="85">
        <f t="shared" ref="F295:F296" si="72">SUM(D295:E295)</f>
        <v>0</v>
      </c>
      <c r="G295" s="84"/>
      <c r="H295" s="84"/>
      <c r="I295" s="87"/>
      <c r="J295" s="85">
        <f t="shared" ref="J295:J296" si="73">SUM(F295)</f>
        <v>0</v>
      </c>
    </row>
    <row r="296" spans="1:10" outlineLevel="1">
      <c r="A296" s="146"/>
      <c r="B296" s="75"/>
      <c r="C296" s="73"/>
      <c r="D296" s="85">
        <v>0</v>
      </c>
      <c r="E296" s="85">
        <f t="shared" si="69"/>
        <v>0</v>
      </c>
      <c r="F296" s="85">
        <f t="shared" si="72"/>
        <v>0</v>
      </c>
      <c r="G296" s="84"/>
      <c r="H296" s="84"/>
      <c r="I296" s="87"/>
      <c r="J296" s="85">
        <f t="shared" si="73"/>
        <v>0</v>
      </c>
    </row>
    <row r="297" spans="1:10">
      <c r="A297" s="146"/>
      <c r="B297" s="410" t="s">
        <v>2962</v>
      </c>
      <c r="C297" s="411"/>
      <c r="D297" s="411"/>
      <c r="E297" s="411"/>
      <c r="F297" s="411"/>
      <c r="G297" s="411"/>
      <c r="H297" s="411"/>
      <c r="I297" s="412"/>
      <c r="J297" s="96">
        <f>SUM(J292:J296)</f>
        <v>0</v>
      </c>
    </row>
    <row r="298" spans="1:10">
      <c r="A298" s="147"/>
      <c r="B298" s="422" t="s">
        <v>450</v>
      </c>
      <c r="C298" s="423"/>
      <c r="D298" s="423"/>
      <c r="E298" s="423"/>
      <c r="F298" s="423"/>
      <c r="G298" s="423"/>
      <c r="H298" s="423"/>
      <c r="I298" s="423"/>
      <c r="J298" s="424"/>
    </row>
    <row r="299" spans="1:10" outlineLevel="1">
      <c r="A299" s="146"/>
      <c r="B299" s="76" t="s">
        <v>28</v>
      </c>
      <c r="C299" s="76" t="s">
        <v>451</v>
      </c>
      <c r="D299" s="76" t="s">
        <v>76</v>
      </c>
      <c r="E299" s="78"/>
      <c r="F299" s="78"/>
      <c r="G299" s="78"/>
      <c r="H299" s="78"/>
      <c r="I299" s="76" t="s">
        <v>78</v>
      </c>
      <c r="J299" s="76" t="s">
        <v>79</v>
      </c>
    </row>
    <row r="300" spans="1:10" outlineLevel="1">
      <c r="A300" s="146"/>
      <c r="B300" s="75"/>
      <c r="C300" s="72"/>
      <c r="D300" s="81">
        <v>0</v>
      </c>
      <c r="E300" s="81">
        <f>SUM(D300*20%)</f>
        <v>0</v>
      </c>
      <c r="F300" s="82">
        <f>SUM(D300:E300)</f>
        <v>0</v>
      </c>
      <c r="G300" s="72"/>
      <c r="H300" s="72"/>
      <c r="I300" s="87">
        <v>1</v>
      </c>
      <c r="J300" s="81">
        <f>SUM(F300*I300)</f>
        <v>0</v>
      </c>
    </row>
    <row r="301" spans="1:10" outlineLevel="1">
      <c r="A301" s="146"/>
      <c r="B301" s="75"/>
      <c r="C301" s="72"/>
      <c r="D301" s="81">
        <v>0</v>
      </c>
      <c r="E301" s="81">
        <f t="shared" ref="E301:E302" si="74">SUM(D301*20%)</f>
        <v>0</v>
      </c>
      <c r="F301" s="82">
        <f t="shared" ref="F301:F302" si="75">SUM(D301:E301)</f>
        <v>0</v>
      </c>
      <c r="G301" s="72"/>
      <c r="H301" s="72"/>
      <c r="I301" s="87">
        <v>1</v>
      </c>
      <c r="J301" s="81">
        <f t="shared" ref="J301:J311" si="76">SUM(F301*I301)</f>
        <v>0</v>
      </c>
    </row>
    <row r="302" spans="1:10" outlineLevel="1">
      <c r="A302" s="146"/>
      <c r="B302" s="75"/>
      <c r="C302" s="72"/>
      <c r="D302" s="81">
        <v>0</v>
      </c>
      <c r="E302" s="81">
        <f t="shared" si="74"/>
        <v>0</v>
      </c>
      <c r="F302" s="82">
        <f t="shared" si="75"/>
        <v>0</v>
      </c>
      <c r="G302" s="72"/>
      <c r="H302" s="72"/>
      <c r="I302" s="87">
        <v>1</v>
      </c>
      <c r="J302" s="81">
        <f t="shared" si="76"/>
        <v>0</v>
      </c>
    </row>
    <row r="303" spans="1:10" outlineLevel="1">
      <c r="A303" s="146"/>
      <c r="B303" s="72"/>
      <c r="C303" s="72"/>
      <c r="D303" s="81"/>
      <c r="E303" s="81"/>
      <c r="F303" s="82"/>
      <c r="G303" s="72"/>
      <c r="H303" s="72"/>
      <c r="I303" s="87">
        <v>1</v>
      </c>
      <c r="J303" s="81">
        <f t="shared" si="76"/>
        <v>0</v>
      </c>
    </row>
    <row r="304" spans="1:10" outlineLevel="1">
      <c r="A304" s="146"/>
      <c r="B304" s="72"/>
      <c r="C304" s="72"/>
      <c r="D304" s="72"/>
      <c r="E304" s="72"/>
      <c r="F304" s="72"/>
      <c r="G304" s="72"/>
      <c r="H304" s="72"/>
      <c r="I304" s="87">
        <v>1</v>
      </c>
      <c r="J304" s="81">
        <f t="shared" si="76"/>
        <v>0</v>
      </c>
    </row>
    <row r="305" spans="1:10" outlineLevel="1">
      <c r="A305" s="146"/>
      <c r="B305" s="72"/>
      <c r="C305" s="72"/>
      <c r="D305" s="81"/>
      <c r="E305" s="72"/>
      <c r="F305" s="82"/>
      <c r="G305" s="72"/>
      <c r="H305" s="72"/>
      <c r="I305" s="87">
        <v>1</v>
      </c>
      <c r="J305" s="81">
        <f t="shared" si="76"/>
        <v>0</v>
      </c>
    </row>
    <row r="306" spans="1:10" outlineLevel="1">
      <c r="A306" s="146"/>
      <c r="B306" s="72"/>
      <c r="C306" s="72"/>
      <c r="D306" s="81"/>
      <c r="E306" s="72"/>
      <c r="F306" s="82"/>
      <c r="G306" s="72"/>
      <c r="H306" s="72"/>
      <c r="I306" s="87">
        <v>1</v>
      </c>
      <c r="J306" s="81">
        <f t="shared" si="76"/>
        <v>0</v>
      </c>
    </row>
    <row r="307" spans="1:10" outlineLevel="1">
      <c r="A307" s="146"/>
      <c r="B307" s="72"/>
      <c r="C307" s="72"/>
      <c r="D307" s="81"/>
      <c r="E307" s="81"/>
      <c r="F307" s="82"/>
      <c r="G307" s="72"/>
      <c r="H307" s="72"/>
      <c r="I307" s="87">
        <v>1</v>
      </c>
      <c r="J307" s="81">
        <f t="shared" si="76"/>
        <v>0</v>
      </c>
    </row>
    <row r="308" spans="1:10" outlineLevel="1">
      <c r="A308" s="146"/>
      <c r="B308" s="72"/>
      <c r="C308" s="72"/>
      <c r="D308" s="72"/>
      <c r="E308" s="72"/>
      <c r="F308" s="72"/>
      <c r="G308" s="72"/>
      <c r="H308" s="72"/>
      <c r="I308" s="87">
        <v>1</v>
      </c>
      <c r="J308" s="81">
        <f t="shared" si="76"/>
        <v>0</v>
      </c>
    </row>
    <row r="309" spans="1:10" outlineLevel="1">
      <c r="A309" s="146"/>
      <c r="B309" s="72"/>
      <c r="C309" s="72"/>
      <c r="D309" s="81"/>
      <c r="E309" s="72"/>
      <c r="F309" s="82"/>
      <c r="G309" s="72"/>
      <c r="H309" s="72"/>
      <c r="I309" s="87">
        <v>1</v>
      </c>
      <c r="J309" s="81">
        <f t="shared" si="76"/>
        <v>0</v>
      </c>
    </row>
    <row r="310" spans="1:10" outlineLevel="1">
      <c r="A310" s="146"/>
      <c r="B310" s="72"/>
      <c r="C310" s="72"/>
      <c r="D310" s="81"/>
      <c r="E310" s="72"/>
      <c r="F310" s="82"/>
      <c r="G310" s="72"/>
      <c r="H310" s="72"/>
      <c r="I310" s="87">
        <v>1</v>
      </c>
      <c r="J310" s="81">
        <f t="shared" si="76"/>
        <v>0</v>
      </c>
    </row>
    <row r="311" spans="1:10" outlineLevel="1">
      <c r="A311" s="146"/>
      <c r="B311" s="73"/>
      <c r="C311" s="73"/>
      <c r="D311" s="81">
        <v>0</v>
      </c>
      <c r="E311" s="72"/>
      <c r="F311" s="82"/>
      <c r="G311" s="72"/>
      <c r="H311" s="72"/>
      <c r="I311" s="87">
        <v>1</v>
      </c>
      <c r="J311" s="81">
        <f t="shared" si="76"/>
        <v>0</v>
      </c>
    </row>
    <row r="312" spans="1:10">
      <c r="A312" s="146"/>
      <c r="B312" s="410" t="s">
        <v>2963</v>
      </c>
      <c r="C312" s="411"/>
      <c r="D312" s="411"/>
      <c r="E312" s="411"/>
      <c r="F312" s="411"/>
      <c r="G312" s="411"/>
      <c r="H312" s="411"/>
      <c r="I312" s="412"/>
      <c r="J312" s="96">
        <f>SUM(J300:J311)</f>
        <v>0</v>
      </c>
    </row>
    <row r="313" spans="1:10" ht="14">
      <c r="A313" s="147"/>
      <c r="B313" s="459" t="s">
        <v>2961</v>
      </c>
      <c r="C313" s="460"/>
      <c r="D313" s="460"/>
      <c r="E313" s="460"/>
      <c r="F313" s="460"/>
      <c r="G313" s="460"/>
      <c r="H313" s="460"/>
      <c r="I313" s="460"/>
      <c r="J313" s="460"/>
    </row>
    <row r="314" spans="1:10">
      <c r="A314" s="149"/>
      <c r="B314" s="99" t="s">
        <v>28</v>
      </c>
      <c r="C314" s="99" t="s">
        <v>452</v>
      </c>
      <c r="D314" s="99" t="s">
        <v>453</v>
      </c>
      <c r="E314" s="100"/>
      <c r="F314" s="101" t="s">
        <v>454</v>
      </c>
      <c r="G314" s="100"/>
      <c r="H314" s="100"/>
      <c r="I314" s="102" t="s">
        <v>455</v>
      </c>
      <c r="J314" s="99" t="s">
        <v>68</v>
      </c>
    </row>
    <row r="315" spans="1:10" s="157" customFormat="1" outlineLevel="1">
      <c r="A315" s="150"/>
      <c r="B315" s="116">
        <v>44335</v>
      </c>
      <c r="C315" s="117" t="s">
        <v>4614</v>
      </c>
      <c r="D315" s="118">
        <v>70</v>
      </c>
      <c r="E315" s="119"/>
      <c r="F315" s="114">
        <v>5</v>
      </c>
      <c r="G315" s="120" t="s">
        <v>456</v>
      </c>
      <c r="H315" s="119"/>
      <c r="I315" s="115">
        <v>4</v>
      </c>
      <c r="J315" s="85">
        <f t="shared" ref="J315:J334" si="77">D315*F315*I315</f>
        <v>1400</v>
      </c>
    </row>
    <row r="316" spans="1:10" s="157" customFormat="1" outlineLevel="1">
      <c r="A316" s="150"/>
      <c r="B316" s="116">
        <v>1</v>
      </c>
      <c r="C316" s="117"/>
      <c r="D316" s="118">
        <v>70</v>
      </c>
      <c r="E316" s="119"/>
      <c r="F316" s="114">
        <v>0</v>
      </c>
      <c r="G316" s="120" t="s">
        <v>456</v>
      </c>
      <c r="H316" s="119"/>
      <c r="I316" s="115">
        <v>0</v>
      </c>
      <c r="J316" s="85">
        <f t="shared" si="77"/>
        <v>0</v>
      </c>
    </row>
    <row r="317" spans="1:10" s="157" customFormat="1" hidden="1" outlineLevel="1">
      <c r="A317" s="150"/>
      <c r="B317" s="116">
        <v>2</v>
      </c>
      <c r="C317" s="117"/>
      <c r="D317" s="118">
        <v>70</v>
      </c>
      <c r="E317" s="119"/>
      <c r="F317" s="114">
        <v>0</v>
      </c>
      <c r="G317" s="119"/>
      <c r="H317" s="119"/>
      <c r="I317" s="115">
        <v>0</v>
      </c>
      <c r="J317" s="85">
        <f t="shared" si="77"/>
        <v>0</v>
      </c>
    </row>
    <row r="318" spans="1:10" s="157" customFormat="1" hidden="1" outlineLevel="1">
      <c r="A318" s="150"/>
      <c r="B318" s="116">
        <v>3</v>
      </c>
      <c r="C318" s="117"/>
      <c r="D318" s="118">
        <v>70</v>
      </c>
      <c r="E318" s="119"/>
      <c r="F318" s="114">
        <v>0</v>
      </c>
      <c r="G318" s="119"/>
      <c r="H318" s="119"/>
      <c r="I318" s="115">
        <v>0</v>
      </c>
      <c r="J318" s="85">
        <f t="shared" si="77"/>
        <v>0</v>
      </c>
    </row>
    <row r="319" spans="1:10" s="157" customFormat="1" hidden="1" outlineLevel="1">
      <c r="A319" s="150"/>
      <c r="B319" s="116">
        <v>4</v>
      </c>
      <c r="C319" s="117"/>
      <c r="D319" s="118">
        <v>70</v>
      </c>
      <c r="E319" s="119"/>
      <c r="F319" s="114">
        <v>0</v>
      </c>
      <c r="G319" s="119"/>
      <c r="H319" s="119"/>
      <c r="I319" s="115">
        <v>0</v>
      </c>
      <c r="J319" s="85">
        <f t="shared" si="77"/>
        <v>0</v>
      </c>
    </row>
    <row r="320" spans="1:10" s="157" customFormat="1" hidden="1" outlineLevel="1">
      <c r="A320" s="150"/>
      <c r="B320" s="116">
        <v>5</v>
      </c>
      <c r="C320" s="117"/>
      <c r="D320" s="118">
        <v>70</v>
      </c>
      <c r="E320" s="119"/>
      <c r="F320" s="114">
        <v>0</v>
      </c>
      <c r="G320" s="119"/>
      <c r="H320" s="119"/>
      <c r="I320" s="115">
        <v>0</v>
      </c>
      <c r="J320" s="85">
        <f t="shared" si="77"/>
        <v>0</v>
      </c>
    </row>
    <row r="321" spans="1:10" s="157" customFormat="1" hidden="1" outlineLevel="1">
      <c r="A321" s="150"/>
      <c r="B321" s="116">
        <v>6</v>
      </c>
      <c r="C321" s="117"/>
      <c r="D321" s="118">
        <v>70</v>
      </c>
      <c r="E321" s="119"/>
      <c r="F321" s="114">
        <v>0</v>
      </c>
      <c r="G321" s="119"/>
      <c r="H321" s="119"/>
      <c r="I321" s="115">
        <v>0</v>
      </c>
      <c r="J321" s="85">
        <f t="shared" si="77"/>
        <v>0</v>
      </c>
    </row>
    <row r="322" spans="1:10" s="157" customFormat="1" hidden="1" outlineLevel="1">
      <c r="A322" s="150"/>
      <c r="B322" s="116">
        <v>7</v>
      </c>
      <c r="C322" s="117"/>
      <c r="D322" s="118">
        <v>70</v>
      </c>
      <c r="E322" s="119"/>
      <c r="F322" s="114">
        <v>0</v>
      </c>
      <c r="G322" s="119"/>
      <c r="H322" s="119"/>
      <c r="I322" s="115">
        <v>0</v>
      </c>
      <c r="J322" s="85">
        <f t="shared" si="77"/>
        <v>0</v>
      </c>
    </row>
    <row r="323" spans="1:10" s="157" customFormat="1" hidden="1" outlineLevel="1">
      <c r="A323" s="150"/>
      <c r="B323" s="116">
        <v>8</v>
      </c>
      <c r="C323" s="117"/>
      <c r="D323" s="118">
        <v>70</v>
      </c>
      <c r="E323" s="119"/>
      <c r="F323" s="114">
        <v>0</v>
      </c>
      <c r="G323" s="119"/>
      <c r="H323" s="119"/>
      <c r="I323" s="115">
        <v>0</v>
      </c>
      <c r="J323" s="85">
        <f t="shared" si="77"/>
        <v>0</v>
      </c>
    </row>
    <row r="324" spans="1:10" s="157" customFormat="1" hidden="1" outlineLevel="1">
      <c r="A324" s="150"/>
      <c r="B324" s="116">
        <v>9</v>
      </c>
      <c r="C324" s="117"/>
      <c r="D324" s="118">
        <v>70</v>
      </c>
      <c r="E324" s="119"/>
      <c r="F324" s="114">
        <v>0</v>
      </c>
      <c r="G324" s="119"/>
      <c r="H324" s="119"/>
      <c r="I324" s="115">
        <v>0</v>
      </c>
      <c r="J324" s="85">
        <f t="shared" si="77"/>
        <v>0</v>
      </c>
    </row>
    <row r="325" spans="1:10" s="157" customFormat="1" hidden="1" outlineLevel="1">
      <c r="A325" s="150"/>
      <c r="B325" s="116">
        <v>10</v>
      </c>
      <c r="C325" s="117"/>
      <c r="D325" s="118">
        <v>70</v>
      </c>
      <c r="E325" s="119"/>
      <c r="F325" s="114">
        <v>0</v>
      </c>
      <c r="G325" s="120" t="s">
        <v>456</v>
      </c>
      <c r="H325" s="119"/>
      <c r="I325" s="115">
        <v>0</v>
      </c>
      <c r="J325" s="85">
        <f t="shared" si="77"/>
        <v>0</v>
      </c>
    </row>
    <row r="326" spans="1:10" s="157" customFormat="1" hidden="1" outlineLevel="1">
      <c r="A326" s="150"/>
      <c r="B326" s="116">
        <v>11</v>
      </c>
      <c r="C326" s="117"/>
      <c r="D326" s="118">
        <v>70</v>
      </c>
      <c r="E326" s="119"/>
      <c r="F326" s="114">
        <v>0</v>
      </c>
      <c r="G326" s="120" t="s">
        <v>456</v>
      </c>
      <c r="H326" s="119"/>
      <c r="I326" s="115">
        <v>0</v>
      </c>
      <c r="J326" s="85">
        <f t="shared" si="77"/>
        <v>0</v>
      </c>
    </row>
    <row r="327" spans="1:10" s="157" customFormat="1" hidden="1" outlineLevel="1">
      <c r="A327" s="150"/>
      <c r="B327" s="116">
        <v>12</v>
      </c>
      <c r="C327" s="117"/>
      <c r="D327" s="118">
        <v>70</v>
      </c>
      <c r="E327" s="119"/>
      <c r="F327" s="114">
        <v>0</v>
      </c>
      <c r="G327" s="119"/>
      <c r="H327" s="119"/>
      <c r="I327" s="115">
        <v>0</v>
      </c>
      <c r="J327" s="85">
        <f t="shared" si="77"/>
        <v>0</v>
      </c>
    </row>
    <row r="328" spans="1:10" s="157" customFormat="1" hidden="1" outlineLevel="1">
      <c r="A328" s="150"/>
      <c r="B328" s="116">
        <v>13</v>
      </c>
      <c r="C328" s="117"/>
      <c r="D328" s="118">
        <v>70</v>
      </c>
      <c r="E328" s="119"/>
      <c r="F328" s="114">
        <v>0</v>
      </c>
      <c r="G328" s="119"/>
      <c r="H328" s="119"/>
      <c r="I328" s="115">
        <v>0</v>
      </c>
      <c r="J328" s="85">
        <f t="shared" si="77"/>
        <v>0</v>
      </c>
    </row>
    <row r="329" spans="1:10" s="157" customFormat="1" hidden="1" outlineLevel="1">
      <c r="A329" s="150"/>
      <c r="B329" s="116">
        <v>14</v>
      </c>
      <c r="C329" s="117"/>
      <c r="D329" s="118">
        <v>70</v>
      </c>
      <c r="E329" s="119"/>
      <c r="F329" s="114">
        <v>0</v>
      </c>
      <c r="G329" s="119"/>
      <c r="H329" s="119"/>
      <c r="I329" s="115">
        <v>0</v>
      </c>
      <c r="J329" s="85">
        <f t="shared" si="77"/>
        <v>0</v>
      </c>
    </row>
    <row r="330" spans="1:10" s="157" customFormat="1" hidden="1" outlineLevel="1">
      <c r="A330" s="150"/>
      <c r="B330" s="116">
        <v>15</v>
      </c>
      <c r="C330" s="117"/>
      <c r="D330" s="118">
        <v>70</v>
      </c>
      <c r="E330" s="119"/>
      <c r="F330" s="114">
        <v>0</v>
      </c>
      <c r="G330" s="119"/>
      <c r="H330" s="119"/>
      <c r="I330" s="115">
        <v>0</v>
      </c>
      <c r="J330" s="85">
        <f t="shared" si="77"/>
        <v>0</v>
      </c>
    </row>
    <row r="331" spans="1:10" s="157" customFormat="1" hidden="1" outlineLevel="1">
      <c r="A331" s="150"/>
      <c r="B331" s="116">
        <v>16</v>
      </c>
      <c r="C331" s="117"/>
      <c r="D331" s="118">
        <v>70</v>
      </c>
      <c r="E331" s="119"/>
      <c r="F331" s="114">
        <v>0</v>
      </c>
      <c r="G331" s="119"/>
      <c r="H331" s="119"/>
      <c r="I331" s="115">
        <v>0</v>
      </c>
      <c r="J331" s="85">
        <f t="shared" si="77"/>
        <v>0</v>
      </c>
    </row>
    <row r="332" spans="1:10" s="157" customFormat="1" hidden="1" outlineLevel="1">
      <c r="A332" s="150"/>
      <c r="B332" s="116">
        <v>17</v>
      </c>
      <c r="C332" s="117"/>
      <c r="D332" s="118">
        <v>70</v>
      </c>
      <c r="E332" s="119"/>
      <c r="F332" s="114">
        <v>0</v>
      </c>
      <c r="G332" s="119"/>
      <c r="H332" s="119"/>
      <c r="I332" s="115">
        <v>0</v>
      </c>
      <c r="J332" s="85">
        <f t="shared" si="77"/>
        <v>0</v>
      </c>
    </row>
    <row r="333" spans="1:10" s="157" customFormat="1" hidden="1" outlineLevel="1">
      <c r="A333" s="150"/>
      <c r="B333" s="116">
        <v>18</v>
      </c>
      <c r="C333" s="117"/>
      <c r="D333" s="118">
        <v>70</v>
      </c>
      <c r="E333" s="119"/>
      <c r="F333" s="114">
        <v>0</v>
      </c>
      <c r="G333" s="120" t="s">
        <v>456</v>
      </c>
      <c r="H333" s="119"/>
      <c r="I333" s="115">
        <v>0</v>
      </c>
      <c r="J333" s="85">
        <f t="shared" si="77"/>
        <v>0</v>
      </c>
    </row>
    <row r="334" spans="1:10" s="157" customFormat="1" hidden="1" outlineLevel="1">
      <c r="A334" s="150"/>
      <c r="B334" s="116">
        <v>19</v>
      </c>
      <c r="C334" s="117"/>
      <c r="D334" s="118">
        <v>70</v>
      </c>
      <c r="E334" s="119"/>
      <c r="F334" s="114">
        <v>0</v>
      </c>
      <c r="G334" s="119"/>
      <c r="H334" s="119"/>
      <c r="I334" s="115">
        <v>0</v>
      </c>
      <c r="J334" s="85">
        <f t="shared" si="77"/>
        <v>0</v>
      </c>
    </row>
    <row r="335" spans="1:10">
      <c r="A335" s="151"/>
      <c r="B335" s="419" t="s">
        <v>2961</v>
      </c>
      <c r="C335" s="420"/>
      <c r="D335" s="420"/>
      <c r="E335" s="420"/>
      <c r="F335" s="420"/>
      <c r="G335" s="420"/>
      <c r="H335" s="420"/>
      <c r="I335" s="421"/>
      <c r="J335" s="121">
        <f>SUM(J315:J334)</f>
        <v>1400</v>
      </c>
    </row>
    <row r="336" spans="1:10">
      <c r="A336" s="146"/>
      <c r="B336" s="422" t="s">
        <v>2959</v>
      </c>
      <c r="C336" s="423"/>
      <c r="D336" s="423"/>
      <c r="E336" s="423"/>
      <c r="F336" s="423"/>
      <c r="G336" s="423"/>
      <c r="H336" s="423"/>
      <c r="I336" s="423"/>
      <c r="J336" s="424"/>
    </row>
    <row r="337" spans="1:10" outlineLevel="1">
      <c r="A337" s="146"/>
      <c r="B337" s="99" t="s">
        <v>457</v>
      </c>
      <c r="C337" s="99" t="s">
        <v>2960</v>
      </c>
      <c r="D337" s="102" t="s">
        <v>42</v>
      </c>
      <c r="E337" s="100"/>
      <c r="F337" s="100"/>
      <c r="G337" s="100"/>
      <c r="H337" s="100"/>
      <c r="I337" s="102" t="s">
        <v>455</v>
      </c>
      <c r="J337" s="128" t="s">
        <v>68</v>
      </c>
    </row>
    <row r="338" spans="1:10" outlineLevel="1">
      <c r="A338" s="146"/>
      <c r="B338" s="75">
        <f>B315</f>
        <v>44335</v>
      </c>
      <c r="C338" s="113" t="str">
        <f>C315</f>
        <v>JG TD CPS NCS</v>
      </c>
      <c r="D338" s="81">
        <v>100</v>
      </c>
      <c r="E338" s="72"/>
      <c r="F338" s="82"/>
      <c r="G338" s="72"/>
      <c r="H338" s="72"/>
      <c r="I338" s="86">
        <f t="shared" ref="I338:I359" si="78">I315</f>
        <v>4</v>
      </c>
      <c r="J338" s="85">
        <f t="shared" ref="J338:J345" si="79">SUM(D338*I338)</f>
        <v>400</v>
      </c>
    </row>
    <row r="339" spans="1:10" outlineLevel="1">
      <c r="A339" s="146"/>
      <c r="B339" s="75">
        <f t="shared" ref="B339:B357" si="80">B316</f>
        <v>1</v>
      </c>
      <c r="C339" s="113">
        <f t="shared" ref="C339:C356" si="81">C316</f>
        <v>0</v>
      </c>
      <c r="D339" s="81">
        <v>100</v>
      </c>
      <c r="E339" s="72"/>
      <c r="F339" s="82"/>
      <c r="G339" s="72"/>
      <c r="H339" s="72"/>
      <c r="I339" s="86">
        <f t="shared" si="78"/>
        <v>0</v>
      </c>
      <c r="J339" s="85">
        <f t="shared" si="79"/>
        <v>0</v>
      </c>
    </row>
    <row r="340" spans="1:10" hidden="1" outlineLevel="1">
      <c r="A340" s="146"/>
      <c r="B340" s="75">
        <f t="shared" si="80"/>
        <v>2</v>
      </c>
      <c r="C340" s="113">
        <f t="shared" si="81"/>
        <v>0</v>
      </c>
      <c r="D340" s="81">
        <v>100</v>
      </c>
      <c r="E340" s="72"/>
      <c r="F340" s="82"/>
      <c r="G340" s="72"/>
      <c r="H340" s="72"/>
      <c r="I340" s="86">
        <f t="shared" si="78"/>
        <v>0</v>
      </c>
      <c r="J340" s="85">
        <f t="shared" si="79"/>
        <v>0</v>
      </c>
    </row>
    <row r="341" spans="1:10" hidden="1" outlineLevel="1">
      <c r="A341" s="146"/>
      <c r="B341" s="75">
        <f t="shared" si="80"/>
        <v>3</v>
      </c>
      <c r="C341" s="113">
        <f t="shared" si="81"/>
        <v>0</v>
      </c>
      <c r="D341" s="81">
        <v>100</v>
      </c>
      <c r="E341" s="72"/>
      <c r="F341" s="82"/>
      <c r="G341" s="72"/>
      <c r="H341" s="72"/>
      <c r="I341" s="86">
        <f t="shared" si="78"/>
        <v>0</v>
      </c>
      <c r="J341" s="85">
        <f t="shared" si="79"/>
        <v>0</v>
      </c>
    </row>
    <row r="342" spans="1:10" hidden="1" outlineLevel="1">
      <c r="A342" s="146"/>
      <c r="B342" s="75">
        <f t="shared" si="80"/>
        <v>4</v>
      </c>
      <c r="C342" s="113">
        <f t="shared" si="81"/>
        <v>0</v>
      </c>
      <c r="D342" s="81">
        <v>100</v>
      </c>
      <c r="E342" s="72"/>
      <c r="F342" s="104"/>
      <c r="G342" s="72"/>
      <c r="H342" s="72"/>
      <c r="I342" s="86">
        <f t="shared" si="78"/>
        <v>0</v>
      </c>
      <c r="J342" s="85">
        <f t="shared" si="79"/>
        <v>0</v>
      </c>
    </row>
    <row r="343" spans="1:10" hidden="1" outlineLevel="1">
      <c r="A343" s="146"/>
      <c r="B343" s="75">
        <f t="shared" si="80"/>
        <v>5</v>
      </c>
      <c r="C343" s="113">
        <f t="shared" si="81"/>
        <v>0</v>
      </c>
      <c r="D343" s="81">
        <v>100</v>
      </c>
      <c r="E343" s="72"/>
      <c r="F343" s="82"/>
      <c r="G343" s="72"/>
      <c r="H343" s="72"/>
      <c r="I343" s="86">
        <f t="shared" si="78"/>
        <v>0</v>
      </c>
      <c r="J343" s="85">
        <f t="shared" si="79"/>
        <v>0</v>
      </c>
    </row>
    <row r="344" spans="1:10" hidden="1" outlineLevel="1">
      <c r="A344" s="146"/>
      <c r="B344" s="75">
        <f t="shared" si="80"/>
        <v>6</v>
      </c>
      <c r="C344" s="113">
        <f t="shared" si="81"/>
        <v>0</v>
      </c>
      <c r="D344" s="81">
        <v>100</v>
      </c>
      <c r="E344" s="72"/>
      <c r="F344" s="104"/>
      <c r="G344" s="72"/>
      <c r="H344" s="72"/>
      <c r="I344" s="86">
        <f t="shared" si="78"/>
        <v>0</v>
      </c>
      <c r="J344" s="85">
        <f t="shared" si="79"/>
        <v>0</v>
      </c>
    </row>
    <row r="345" spans="1:10" hidden="1" outlineLevel="1">
      <c r="A345" s="146"/>
      <c r="B345" s="75">
        <f t="shared" si="80"/>
        <v>7</v>
      </c>
      <c r="C345" s="113">
        <f t="shared" si="81"/>
        <v>0</v>
      </c>
      <c r="D345" s="81">
        <v>100</v>
      </c>
      <c r="E345" s="72"/>
      <c r="F345" s="82"/>
      <c r="G345" s="72"/>
      <c r="H345" s="72"/>
      <c r="I345" s="86">
        <f t="shared" si="78"/>
        <v>0</v>
      </c>
      <c r="J345" s="85">
        <f t="shared" si="79"/>
        <v>0</v>
      </c>
    </row>
    <row r="346" spans="1:10" hidden="1" outlineLevel="1">
      <c r="A346" s="146"/>
      <c r="B346" s="75">
        <f t="shared" si="80"/>
        <v>8</v>
      </c>
      <c r="C346" s="113">
        <f t="shared" si="81"/>
        <v>0</v>
      </c>
      <c r="D346" s="81">
        <v>100</v>
      </c>
      <c r="E346" s="72"/>
      <c r="F346" s="82"/>
      <c r="G346" s="72"/>
      <c r="H346" s="72"/>
      <c r="I346" s="86">
        <f t="shared" si="78"/>
        <v>0</v>
      </c>
      <c r="J346" s="85">
        <f t="shared" ref="J346:J353" si="82">SUM(D346*I346)</f>
        <v>0</v>
      </c>
    </row>
    <row r="347" spans="1:10" hidden="1" outlineLevel="1">
      <c r="A347" s="146"/>
      <c r="B347" s="75">
        <f t="shared" si="80"/>
        <v>9</v>
      </c>
      <c r="C347" s="113">
        <f t="shared" si="81"/>
        <v>0</v>
      </c>
      <c r="D347" s="81">
        <v>100</v>
      </c>
      <c r="E347" s="72"/>
      <c r="F347" s="82"/>
      <c r="G347" s="72"/>
      <c r="H347" s="72"/>
      <c r="I347" s="86">
        <f t="shared" si="78"/>
        <v>0</v>
      </c>
      <c r="J347" s="85">
        <f t="shared" si="82"/>
        <v>0</v>
      </c>
    </row>
    <row r="348" spans="1:10" hidden="1" outlineLevel="1">
      <c r="A348" s="146"/>
      <c r="B348" s="75">
        <f t="shared" si="80"/>
        <v>10</v>
      </c>
      <c r="C348" s="113">
        <f t="shared" si="81"/>
        <v>0</v>
      </c>
      <c r="D348" s="81">
        <v>100</v>
      </c>
      <c r="E348" s="72"/>
      <c r="F348" s="82"/>
      <c r="G348" s="72"/>
      <c r="H348" s="72"/>
      <c r="I348" s="86">
        <f t="shared" si="78"/>
        <v>0</v>
      </c>
      <c r="J348" s="85">
        <f t="shared" si="82"/>
        <v>0</v>
      </c>
    </row>
    <row r="349" spans="1:10" hidden="1" outlineLevel="1">
      <c r="A349" s="146"/>
      <c r="B349" s="75">
        <f t="shared" si="80"/>
        <v>11</v>
      </c>
      <c r="C349" s="113">
        <f t="shared" si="81"/>
        <v>0</v>
      </c>
      <c r="D349" s="81">
        <v>100</v>
      </c>
      <c r="E349" s="72"/>
      <c r="F349" s="82"/>
      <c r="G349" s="72"/>
      <c r="H349" s="72"/>
      <c r="I349" s="86">
        <f t="shared" si="78"/>
        <v>0</v>
      </c>
      <c r="J349" s="85">
        <f t="shared" si="82"/>
        <v>0</v>
      </c>
    </row>
    <row r="350" spans="1:10" hidden="1" outlineLevel="1">
      <c r="A350" s="146"/>
      <c r="B350" s="75">
        <f t="shared" si="80"/>
        <v>12</v>
      </c>
      <c r="C350" s="113">
        <f>C327</f>
        <v>0</v>
      </c>
      <c r="D350" s="81">
        <v>100</v>
      </c>
      <c r="E350" s="72"/>
      <c r="F350" s="104"/>
      <c r="G350" s="72"/>
      <c r="H350" s="72"/>
      <c r="I350" s="86">
        <f t="shared" si="78"/>
        <v>0</v>
      </c>
      <c r="J350" s="85">
        <f t="shared" si="82"/>
        <v>0</v>
      </c>
    </row>
    <row r="351" spans="1:10" hidden="1" outlineLevel="1">
      <c r="A351" s="146"/>
      <c r="B351" s="75">
        <f t="shared" si="80"/>
        <v>13</v>
      </c>
      <c r="C351" s="113">
        <f t="shared" si="81"/>
        <v>0</v>
      </c>
      <c r="D351" s="81">
        <v>100</v>
      </c>
      <c r="E351" s="72"/>
      <c r="F351" s="82"/>
      <c r="G351" s="72"/>
      <c r="H351" s="72"/>
      <c r="I351" s="86">
        <f t="shared" si="78"/>
        <v>0</v>
      </c>
      <c r="J351" s="85">
        <f t="shared" si="82"/>
        <v>0</v>
      </c>
    </row>
    <row r="352" spans="1:10" hidden="1" outlineLevel="1">
      <c r="A352" s="146"/>
      <c r="B352" s="75">
        <f t="shared" si="80"/>
        <v>14</v>
      </c>
      <c r="C352" s="113">
        <f t="shared" si="81"/>
        <v>0</v>
      </c>
      <c r="D352" s="81">
        <v>100</v>
      </c>
      <c r="E352" s="72"/>
      <c r="F352" s="104"/>
      <c r="G352" s="72"/>
      <c r="H352" s="72"/>
      <c r="I352" s="86">
        <f t="shared" si="78"/>
        <v>0</v>
      </c>
      <c r="J352" s="85">
        <f t="shared" si="82"/>
        <v>0</v>
      </c>
    </row>
    <row r="353" spans="1:10" hidden="1" outlineLevel="1">
      <c r="A353" s="146"/>
      <c r="B353" s="75">
        <f t="shared" si="80"/>
        <v>15</v>
      </c>
      <c r="C353" s="113">
        <f t="shared" si="81"/>
        <v>0</v>
      </c>
      <c r="D353" s="81">
        <v>100</v>
      </c>
      <c r="E353" s="72"/>
      <c r="F353" s="82"/>
      <c r="G353" s="72"/>
      <c r="H353" s="72"/>
      <c r="I353" s="86">
        <f t="shared" si="78"/>
        <v>0</v>
      </c>
      <c r="J353" s="85">
        <f t="shared" si="82"/>
        <v>0</v>
      </c>
    </row>
    <row r="354" spans="1:10" hidden="1" outlineLevel="1">
      <c r="A354" s="146"/>
      <c r="B354" s="75">
        <f t="shared" si="80"/>
        <v>16</v>
      </c>
      <c r="C354" s="113">
        <f t="shared" si="81"/>
        <v>0</v>
      </c>
      <c r="D354" s="81">
        <v>100</v>
      </c>
      <c r="E354" s="72"/>
      <c r="F354" s="82"/>
      <c r="G354" s="72"/>
      <c r="H354" s="72"/>
      <c r="I354" s="86">
        <f t="shared" si="78"/>
        <v>0</v>
      </c>
      <c r="J354" s="85">
        <f t="shared" ref="J354:J359" si="83">SUM(D354*I354)</f>
        <v>0</v>
      </c>
    </row>
    <row r="355" spans="1:10" hidden="1" outlineLevel="1">
      <c r="A355" s="146"/>
      <c r="B355" s="75">
        <f t="shared" si="80"/>
        <v>17</v>
      </c>
      <c r="C355" s="113">
        <f t="shared" si="81"/>
        <v>0</v>
      </c>
      <c r="D355" s="81">
        <v>100</v>
      </c>
      <c r="E355" s="72"/>
      <c r="F355" s="82"/>
      <c r="G355" s="72"/>
      <c r="H355" s="72"/>
      <c r="I355" s="86">
        <f t="shared" si="78"/>
        <v>0</v>
      </c>
      <c r="J355" s="85">
        <f t="shared" si="83"/>
        <v>0</v>
      </c>
    </row>
    <row r="356" spans="1:10" hidden="1" outlineLevel="1">
      <c r="A356" s="146"/>
      <c r="B356" s="75">
        <f t="shared" si="80"/>
        <v>18</v>
      </c>
      <c r="C356" s="113">
        <f t="shared" si="81"/>
        <v>0</v>
      </c>
      <c r="D356" s="81">
        <v>100</v>
      </c>
      <c r="E356" s="72"/>
      <c r="F356" s="104"/>
      <c r="G356" s="72"/>
      <c r="H356" s="72"/>
      <c r="I356" s="86">
        <f t="shared" si="78"/>
        <v>0</v>
      </c>
      <c r="J356" s="85">
        <f t="shared" si="83"/>
        <v>0</v>
      </c>
    </row>
    <row r="357" spans="1:10" hidden="1" outlineLevel="1">
      <c r="A357" s="146"/>
      <c r="B357" s="75">
        <f t="shared" si="80"/>
        <v>19</v>
      </c>
      <c r="C357" s="113">
        <f>C334</f>
        <v>0</v>
      </c>
      <c r="D357" s="81">
        <v>100</v>
      </c>
      <c r="E357" s="72"/>
      <c r="F357" s="82"/>
      <c r="G357" s="72"/>
      <c r="H357" s="72"/>
      <c r="I357" s="86">
        <f t="shared" si="78"/>
        <v>0</v>
      </c>
      <c r="J357" s="85">
        <f t="shared" si="83"/>
        <v>0</v>
      </c>
    </row>
    <row r="358" spans="1:10" hidden="1" outlineLevel="1">
      <c r="A358" s="146"/>
      <c r="B358" s="75"/>
      <c r="C358" s="113"/>
      <c r="D358" s="81">
        <v>100</v>
      </c>
      <c r="E358" s="72"/>
      <c r="F358" s="104"/>
      <c r="G358" s="72"/>
      <c r="H358" s="72"/>
      <c r="I358" s="86">
        <f t="shared" si="78"/>
        <v>0</v>
      </c>
      <c r="J358" s="85">
        <f t="shared" si="83"/>
        <v>0</v>
      </c>
    </row>
    <row r="359" spans="1:10" hidden="1" outlineLevel="1">
      <c r="A359" s="146"/>
      <c r="B359" s="75"/>
      <c r="C359" s="113"/>
      <c r="D359" s="81">
        <v>100</v>
      </c>
      <c r="E359" s="72"/>
      <c r="F359" s="82"/>
      <c r="G359" s="72"/>
      <c r="H359" s="72"/>
      <c r="I359" s="86">
        <f t="shared" si="78"/>
        <v>0</v>
      </c>
      <c r="J359" s="85">
        <f t="shared" si="83"/>
        <v>0</v>
      </c>
    </row>
    <row r="360" spans="1:10" ht="14" customHeight="1">
      <c r="A360" s="146"/>
      <c r="B360" s="416" t="s">
        <v>2958</v>
      </c>
      <c r="C360" s="417"/>
      <c r="D360" s="417"/>
      <c r="E360" s="417"/>
      <c r="F360" s="417"/>
      <c r="G360" s="417"/>
      <c r="H360" s="418"/>
      <c r="I360" s="127">
        <f>SUM(I339:I345)</f>
        <v>0</v>
      </c>
      <c r="J360" s="126">
        <f>SUM(J338:J357)</f>
        <v>400</v>
      </c>
    </row>
    <row r="361" spans="1:10">
      <c r="A361" s="146"/>
      <c r="B361" s="458" t="s">
        <v>2954</v>
      </c>
      <c r="C361" s="385"/>
      <c r="D361" s="385"/>
      <c r="E361" s="385"/>
      <c r="F361" s="385"/>
      <c r="G361" s="385"/>
      <c r="H361" s="385"/>
      <c r="I361" s="385"/>
      <c r="J361" s="103">
        <f>SUM(J360)</f>
        <v>400</v>
      </c>
    </row>
    <row r="362" spans="1:10">
      <c r="A362" s="146"/>
      <c r="B362" s="376" t="s">
        <v>2972</v>
      </c>
      <c r="C362" s="377"/>
      <c r="D362" s="377"/>
      <c r="E362" s="377"/>
      <c r="F362" s="377"/>
      <c r="G362" s="377"/>
      <c r="H362" s="377"/>
      <c r="I362" s="377"/>
      <c r="J362" s="378"/>
    </row>
    <row r="363" spans="1:10" outlineLevel="1">
      <c r="A363" s="146"/>
      <c r="B363" s="76" t="s">
        <v>458</v>
      </c>
      <c r="C363" s="76" t="s">
        <v>75</v>
      </c>
      <c r="D363" s="76" t="s">
        <v>64</v>
      </c>
      <c r="E363" s="78"/>
      <c r="F363" s="76" t="s">
        <v>52</v>
      </c>
      <c r="G363" s="76" t="s">
        <v>51</v>
      </c>
      <c r="H363" s="78"/>
      <c r="I363" s="79" t="s">
        <v>15</v>
      </c>
      <c r="J363" s="76" t="s">
        <v>68</v>
      </c>
    </row>
    <row r="364" spans="1:10" outlineLevel="1">
      <c r="A364" s="146"/>
      <c r="B364" s="110"/>
      <c r="C364" s="110" t="str">
        <f>IFERROR(VLOOKUP(B364,EQUIP!A2:B11,2,FALSE)," ")</f>
        <v xml:space="preserve"> </v>
      </c>
      <c r="D364" s="85">
        <v>0</v>
      </c>
      <c r="E364" s="84"/>
      <c r="F364" s="98"/>
      <c r="G364" s="81"/>
      <c r="H364" s="84"/>
      <c r="I364" s="86"/>
      <c r="J364" s="85">
        <v>0</v>
      </c>
    </row>
    <row r="365" spans="1:10" outlineLevel="1">
      <c r="A365" s="146"/>
      <c r="B365" s="110"/>
      <c r="C365" s="110" t="str">
        <f>IFERROR(VLOOKUP(B365,EQUIP!A3:B12,2,FALSE)," ")</f>
        <v xml:space="preserve"> </v>
      </c>
      <c r="D365" s="85" t="str">
        <f>IFERROR(VLOOKUP(B365,EQUIP!A3:C12,3,FALSE),"0")</f>
        <v>0</v>
      </c>
      <c r="E365" s="84"/>
      <c r="F365" s="98"/>
      <c r="G365" s="81"/>
      <c r="H365" s="84"/>
      <c r="I365" s="86"/>
      <c r="J365" s="85">
        <v>0</v>
      </c>
    </row>
    <row r="366" spans="1:10" outlineLevel="1">
      <c r="A366" s="146"/>
      <c r="B366" s="110"/>
      <c r="C366" s="110" t="str">
        <f>IFERROR(VLOOKUP(B366,EQUIP!A4:B13,2,FALSE)," ")</f>
        <v xml:space="preserve"> </v>
      </c>
      <c r="D366" s="85" t="str">
        <f>IFERROR(VLOOKUP(B366,EQUIP!A4:C13,3,FALSE),"0")</f>
        <v>0</v>
      </c>
      <c r="E366" s="84"/>
      <c r="F366" s="98"/>
      <c r="G366" s="81"/>
      <c r="H366" s="84"/>
      <c r="I366" s="86"/>
      <c r="J366" s="85">
        <v>0</v>
      </c>
    </row>
    <row r="367" spans="1:10" outlineLevel="1">
      <c r="A367" s="146"/>
      <c r="B367" s="110"/>
      <c r="C367" s="110" t="str">
        <f>IFERROR(VLOOKUP(B367,EQUIP!A5:B14,2,FALSE)," ")</f>
        <v xml:space="preserve"> </v>
      </c>
      <c r="D367" s="85" t="str">
        <f>IFERROR(VLOOKUP(B367,EQUIP!A5:C14,3,FALSE),"0")</f>
        <v>0</v>
      </c>
      <c r="E367" s="84"/>
      <c r="F367" s="98"/>
      <c r="G367" s="81"/>
      <c r="H367" s="84"/>
      <c r="I367" s="86"/>
      <c r="J367" s="85">
        <v>0</v>
      </c>
    </row>
    <row r="368" spans="1:10" outlineLevel="1">
      <c r="A368" s="146"/>
      <c r="B368" s="110"/>
      <c r="C368" s="110" t="str">
        <f>IFERROR(VLOOKUP(B368,EQUIP!A6:B15,2,FALSE)," ")</f>
        <v xml:space="preserve"> </v>
      </c>
      <c r="D368" s="85" t="str">
        <f>IFERROR(VLOOKUP(B368,EQUIP!A6:C15,3,FALSE),"0")</f>
        <v>0</v>
      </c>
      <c r="E368" s="84"/>
      <c r="F368" s="98"/>
      <c r="G368" s="81"/>
      <c r="H368" s="84"/>
      <c r="I368" s="86"/>
      <c r="J368" s="85">
        <v>0</v>
      </c>
    </row>
    <row r="369" spans="1:10" outlineLevel="1">
      <c r="A369" s="146"/>
      <c r="B369" s="110"/>
      <c r="C369" s="110" t="str">
        <f>IFERROR(VLOOKUP(B369,EQUIP!A7:B16,2,FALSE)," ")</f>
        <v xml:space="preserve"> </v>
      </c>
      <c r="D369" s="85" t="str">
        <f>IFERROR(VLOOKUP(B369,EQUIP!A7:C16,3,FALSE),"0")</f>
        <v>0</v>
      </c>
      <c r="E369" s="84"/>
      <c r="F369" s="98"/>
      <c r="G369" s="81"/>
      <c r="H369" s="84"/>
      <c r="I369" s="86"/>
      <c r="J369" s="85">
        <f t="shared" ref="J369" si="84">D369+F369*I369</f>
        <v>0</v>
      </c>
    </row>
    <row r="370" spans="1:10">
      <c r="A370" s="146"/>
      <c r="B370" s="401"/>
      <c r="C370" s="402"/>
      <c r="D370" s="402"/>
      <c r="E370" s="402"/>
      <c r="F370" s="402"/>
      <c r="G370" s="390" t="s">
        <v>2955</v>
      </c>
      <c r="H370" s="390"/>
      <c r="I370" s="403"/>
      <c r="J370" s="122">
        <f>SUM(J363:J369)</f>
        <v>0</v>
      </c>
    </row>
    <row r="371" spans="1:10" ht="9" customHeight="1">
      <c r="A371" s="146"/>
      <c r="B371" s="404" t="s">
        <v>2956</v>
      </c>
      <c r="C371" s="405"/>
      <c r="D371" s="405"/>
      <c r="E371" s="405"/>
      <c r="F371" s="405"/>
      <c r="G371" s="405"/>
      <c r="H371" s="405"/>
      <c r="I371" s="405"/>
      <c r="J371" s="406"/>
    </row>
    <row r="372" spans="1:10" outlineLevel="1">
      <c r="A372" s="146"/>
      <c r="B372" s="75"/>
      <c r="C372" s="72"/>
      <c r="D372" s="81">
        <v>0</v>
      </c>
      <c r="E372" s="112">
        <f t="shared" ref="E372:E374" si="85">SUM(D372*20%)</f>
        <v>0</v>
      </c>
      <c r="F372" s="72"/>
      <c r="G372" s="72"/>
      <c r="H372" s="72"/>
      <c r="I372" s="87"/>
      <c r="J372" s="85">
        <f>D372+E372</f>
        <v>0</v>
      </c>
    </row>
    <row r="373" spans="1:10" ht="12" customHeight="1" outlineLevel="1">
      <c r="A373" s="146"/>
      <c r="B373" s="75"/>
      <c r="C373" s="72"/>
      <c r="D373" s="81">
        <v>0</v>
      </c>
      <c r="E373" s="112">
        <f t="shared" si="85"/>
        <v>0</v>
      </c>
      <c r="F373" s="72"/>
      <c r="G373" s="72"/>
      <c r="H373" s="72"/>
      <c r="I373" s="87"/>
      <c r="J373" s="85">
        <f t="shared" ref="J373:J374" si="86">D373+E373</f>
        <v>0</v>
      </c>
    </row>
    <row r="374" spans="1:10" ht="12" customHeight="1" outlineLevel="1">
      <c r="A374" s="146"/>
      <c r="B374" s="75"/>
      <c r="C374" s="72"/>
      <c r="D374" s="81">
        <v>0</v>
      </c>
      <c r="E374" s="112">
        <f t="shared" si="85"/>
        <v>0</v>
      </c>
      <c r="F374" s="72"/>
      <c r="G374" s="72"/>
      <c r="H374" s="72"/>
      <c r="I374" s="87"/>
      <c r="J374" s="85">
        <f t="shared" si="86"/>
        <v>0</v>
      </c>
    </row>
    <row r="375" spans="1:10">
      <c r="A375" s="146"/>
      <c r="B375" s="399"/>
      <c r="C375" s="400"/>
      <c r="D375" s="400"/>
      <c r="E375" s="400"/>
      <c r="F375" s="400"/>
      <c r="G375" s="397" t="s">
        <v>2957</v>
      </c>
      <c r="H375" s="397"/>
      <c r="I375" s="398"/>
      <c r="J375" s="124">
        <f>SUM(J372:J374)</f>
        <v>0</v>
      </c>
    </row>
    <row r="376" spans="1:10" ht="10" customHeight="1">
      <c r="A376" s="146"/>
      <c r="B376" s="386" t="s">
        <v>2944</v>
      </c>
      <c r="C376" s="387"/>
      <c r="D376" s="387"/>
      <c r="E376" s="387"/>
      <c r="F376" s="387"/>
      <c r="G376" s="387"/>
      <c r="H376" s="387"/>
      <c r="I376" s="387"/>
      <c r="J376" s="388"/>
    </row>
    <row r="377" spans="1:10" s="157" customFormat="1" outlineLevel="1">
      <c r="A377" s="146"/>
      <c r="B377" s="75">
        <v>44335</v>
      </c>
      <c r="C377" s="72" t="s">
        <v>4615</v>
      </c>
      <c r="D377" s="81">
        <v>76.38</v>
      </c>
      <c r="E377" s="112">
        <f>SUM(D377*20%)</f>
        <v>15.276</v>
      </c>
      <c r="F377" s="72"/>
      <c r="G377" s="72"/>
      <c r="H377" s="72"/>
      <c r="I377" s="87"/>
      <c r="J377" s="85">
        <f>D377+E377</f>
        <v>91.655999999999992</v>
      </c>
    </row>
    <row r="378" spans="1:10" s="157" customFormat="1" outlineLevel="1">
      <c r="A378" s="146"/>
      <c r="B378" s="75">
        <v>44336</v>
      </c>
      <c r="C378" s="72" t="s">
        <v>4615</v>
      </c>
      <c r="D378" s="81">
        <v>115.37</v>
      </c>
      <c r="E378" s="112">
        <f t="shared" ref="E378:E383" si="87">SUM(D378*20%)</f>
        <v>23.074000000000002</v>
      </c>
      <c r="F378" s="72"/>
      <c r="G378" s="72"/>
      <c r="H378" s="72"/>
      <c r="I378" s="87"/>
      <c r="J378" s="85">
        <f>D378+E378</f>
        <v>138.44400000000002</v>
      </c>
    </row>
    <row r="379" spans="1:10" s="157" customFormat="1" outlineLevel="1">
      <c r="A379" s="146"/>
      <c r="B379" s="75"/>
      <c r="C379" s="72"/>
      <c r="D379" s="81">
        <v>0</v>
      </c>
      <c r="E379" s="112">
        <f t="shared" si="87"/>
        <v>0</v>
      </c>
      <c r="F379" s="72"/>
      <c r="G379" s="72"/>
      <c r="H379" s="72"/>
      <c r="I379" s="87"/>
      <c r="J379" s="85">
        <f t="shared" ref="J379:J386" si="88">D379+E379</f>
        <v>0</v>
      </c>
    </row>
    <row r="380" spans="1:10" s="157" customFormat="1" hidden="1" outlineLevel="1">
      <c r="A380" s="146"/>
      <c r="B380" s="75"/>
      <c r="C380" s="72"/>
      <c r="D380" s="81">
        <v>0</v>
      </c>
      <c r="E380" s="112">
        <f t="shared" si="87"/>
        <v>0</v>
      </c>
      <c r="F380" s="72"/>
      <c r="G380" s="72"/>
      <c r="H380" s="72"/>
      <c r="I380" s="87"/>
      <c r="J380" s="85">
        <f t="shared" si="88"/>
        <v>0</v>
      </c>
    </row>
    <row r="381" spans="1:10" s="157" customFormat="1" hidden="1" outlineLevel="1">
      <c r="A381" s="146"/>
      <c r="B381" s="75"/>
      <c r="C381" s="72"/>
      <c r="D381" s="81">
        <v>0</v>
      </c>
      <c r="E381" s="112">
        <f t="shared" si="87"/>
        <v>0</v>
      </c>
      <c r="F381" s="72"/>
      <c r="G381" s="72"/>
      <c r="H381" s="72"/>
      <c r="I381" s="87"/>
      <c r="J381" s="85">
        <f t="shared" si="88"/>
        <v>0</v>
      </c>
    </row>
    <row r="382" spans="1:10" s="157" customFormat="1" hidden="1" outlineLevel="1">
      <c r="A382" s="146"/>
      <c r="B382" s="75"/>
      <c r="C382" s="72"/>
      <c r="D382" s="81">
        <v>0</v>
      </c>
      <c r="E382" s="112">
        <f t="shared" si="87"/>
        <v>0</v>
      </c>
      <c r="F382" s="72"/>
      <c r="G382" s="72"/>
      <c r="H382" s="72"/>
      <c r="I382" s="87"/>
      <c r="J382" s="85">
        <f t="shared" si="88"/>
        <v>0</v>
      </c>
    </row>
    <row r="383" spans="1:10" s="157" customFormat="1" hidden="1" outlineLevel="1">
      <c r="A383" s="146"/>
      <c r="B383" s="75"/>
      <c r="C383" s="72"/>
      <c r="D383" s="81">
        <v>0</v>
      </c>
      <c r="E383" s="112">
        <f t="shared" si="87"/>
        <v>0</v>
      </c>
      <c r="F383" s="72"/>
      <c r="G383" s="72"/>
      <c r="H383" s="72"/>
      <c r="I383" s="87"/>
      <c r="J383" s="85">
        <f t="shared" si="88"/>
        <v>0</v>
      </c>
    </row>
    <row r="384" spans="1:10" hidden="1" outlineLevel="1">
      <c r="A384" s="146"/>
      <c r="B384" s="75"/>
      <c r="C384" s="72"/>
      <c r="D384" s="81">
        <v>0</v>
      </c>
      <c r="E384" s="112">
        <f t="shared" ref="E384:E386" si="89">SUM(D384*20%)</f>
        <v>0</v>
      </c>
      <c r="F384" s="72"/>
      <c r="G384" s="72"/>
      <c r="H384" s="72"/>
      <c r="I384" s="87"/>
      <c r="J384" s="85">
        <f t="shared" si="88"/>
        <v>0</v>
      </c>
    </row>
    <row r="385" spans="1:10" hidden="1" outlineLevel="1">
      <c r="A385" s="146"/>
      <c r="B385" s="75"/>
      <c r="C385" s="72"/>
      <c r="D385" s="81">
        <v>0</v>
      </c>
      <c r="E385" s="112">
        <f t="shared" si="89"/>
        <v>0</v>
      </c>
      <c r="F385" s="72"/>
      <c r="G385" s="72"/>
      <c r="H385" s="72"/>
      <c r="I385" s="87"/>
      <c r="J385" s="85">
        <f t="shared" si="88"/>
        <v>0</v>
      </c>
    </row>
    <row r="386" spans="1:10" hidden="1" outlineLevel="1">
      <c r="A386" s="146"/>
      <c r="B386" s="75"/>
      <c r="C386" s="72"/>
      <c r="D386" s="81">
        <v>0</v>
      </c>
      <c r="E386" s="112">
        <f t="shared" si="89"/>
        <v>0</v>
      </c>
      <c r="F386" s="72"/>
      <c r="G386" s="72"/>
      <c r="H386" s="72"/>
      <c r="I386" s="87"/>
      <c r="J386" s="85">
        <f t="shared" si="88"/>
        <v>0</v>
      </c>
    </row>
    <row r="387" spans="1:10" ht="13" customHeight="1">
      <c r="A387" s="146"/>
      <c r="B387" s="389" t="s">
        <v>2950</v>
      </c>
      <c r="C387" s="390"/>
      <c r="D387" s="390"/>
      <c r="E387" s="390"/>
      <c r="F387" s="390"/>
      <c r="G387" s="390"/>
      <c r="H387" s="390"/>
      <c r="I387" s="390"/>
      <c r="J387" s="123">
        <f>SUM(J377:J386)</f>
        <v>230.10000000000002</v>
      </c>
    </row>
    <row r="388" spans="1:10">
      <c r="A388" s="146"/>
      <c r="B388" s="391" t="s">
        <v>2943</v>
      </c>
      <c r="C388" s="392"/>
      <c r="D388" s="392"/>
      <c r="E388" s="392"/>
      <c r="F388" s="392"/>
      <c r="G388" s="392"/>
      <c r="H388" s="392"/>
      <c r="I388" s="392"/>
      <c r="J388" s="393"/>
    </row>
    <row r="389" spans="1:10" outlineLevel="1">
      <c r="A389" s="146"/>
      <c r="B389" s="76" t="s">
        <v>74</v>
      </c>
      <c r="C389" s="76" t="s">
        <v>75</v>
      </c>
      <c r="D389" s="76" t="s">
        <v>76</v>
      </c>
      <c r="E389" s="394"/>
      <c r="F389" s="395"/>
      <c r="G389" s="395"/>
      <c r="H389" s="396"/>
      <c r="I389" s="79" t="s">
        <v>78</v>
      </c>
      <c r="J389" s="76" t="s">
        <v>79</v>
      </c>
    </row>
    <row r="390" spans="1:10" outlineLevel="1">
      <c r="A390" s="146"/>
      <c r="B390" s="125"/>
      <c r="C390" s="125" t="str">
        <f>IFERROR(VLOOKUP(B390,PARTS!A1:B1396,2,FALSE)," ")</f>
        <v xml:space="preserve"> </v>
      </c>
      <c r="D390" s="85" t="str">
        <f>IFERROR(VLOOKUP(B390,PARTS!A1:C1397,3,FALSE),"0")</f>
        <v>0</v>
      </c>
      <c r="E390" s="78"/>
      <c r="F390" s="78"/>
      <c r="G390" s="78"/>
      <c r="H390" s="78"/>
      <c r="I390" s="86"/>
      <c r="J390" s="85">
        <f>D390*I390</f>
        <v>0</v>
      </c>
    </row>
    <row r="391" spans="1:10" outlineLevel="1">
      <c r="A391" s="146"/>
      <c r="B391" s="125"/>
      <c r="C391" s="125" t="str">
        <f>IFERROR(VLOOKUP(#REF!,PARTS!A2:B1397,2,FALSE)," ")</f>
        <v xml:space="preserve"> </v>
      </c>
      <c r="D391" s="85" t="str">
        <f>IFERROR(VLOOKUP(#REF!,PARTS!A2:C1398,3,FALSE),"0")</f>
        <v>0</v>
      </c>
      <c r="E391" s="78"/>
      <c r="F391" s="78"/>
      <c r="G391" s="78"/>
      <c r="H391" s="78"/>
      <c r="I391" s="86"/>
      <c r="J391" s="85">
        <f t="shared" ref="J391:J398" si="90">D391*I391</f>
        <v>0</v>
      </c>
    </row>
    <row r="392" spans="1:10" outlineLevel="1">
      <c r="A392" s="146"/>
      <c r="C392" s="125" t="str">
        <f>IFERROR(VLOOKUP(B391,PARTS!A3:B1398,2,FALSE)," ")</f>
        <v xml:space="preserve"> </v>
      </c>
      <c r="D392" s="85" t="str">
        <f>IFERROR(VLOOKUP(B391,PARTS!A1:C1397,3,FALSE),"0")</f>
        <v>0</v>
      </c>
      <c r="E392" s="78"/>
      <c r="F392" s="78"/>
      <c r="G392" s="78"/>
      <c r="H392" s="78"/>
      <c r="I392" s="86"/>
      <c r="J392" s="85">
        <f>D392*I392</f>
        <v>0</v>
      </c>
    </row>
    <row r="393" spans="1:10" outlineLevel="1">
      <c r="A393" s="146"/>
      <c r="B393" s="125"/>
      <c r="C393" s="125" t="str">
        <f>IFERROR(VLOOKUP(B393,PARTS!A4:B1399,2,FALSE)," ")</f>
        <v xml:space="preserve"> </v>
      </c>
      <c r="D393" s="85" t="str">
        <f>IFERROR(VLOOKUP(B393,PARTS!A1:C1397,3,FALSE),"0")</f>
        <v>0</v>
      </c>
      <c r="E393" s="78"/>
      <c r="F393" s="78"/>
      <c r="G393" s="78"/>
      <c r="H393" s="78"/>
      <c r="I393" s="86"/>
      <c r="J393" s="85">
        <f t="shared" si="90"/>
        <v>0</v>
      </c>
    </row>
    <row r="394" spans="1:10" outlineLevel="1">
      <c r="A394" s="146"/>
      <c r="B394" s="125"/>
      <c r="C394" s="125" t="str">
        <f>IFERROR(VLOOKUP(B394,PARTS!A5:B1400,2,FALSE)," ")</f>
        <v xml:space="preserve"> </v>
      </c>
      <c r="D394" s="85" t="str">
        <f>IFERROR(VLOOKUP(B394,PARTS!A1:C1397,3,FALSE),"0")</f>
        <v>0</v>
      </c>
      <c r="E394" s="78"/>
      <c r="F394" s="78"/>
      <c r="G394" s="78"/>
      <c r="H394" s="78"/>
      <c r="I394" s="86"/>
      <c r="J394" s="85">
        <f t="shared" si="90"/>
        <v>0</v>
      </c>
    </row>
    <row r="395" spans="1:10" outlineLevel="1">
      <c r="A395" s="146"/>
      <c r="B395" s="125"/>
      <c r="C395" s="125" t="str">
        <f>IFERROR(VLOOKUP(B395,PARTS!A6:B1401,2,FALSE)," ")</f>
        <v xml:space="preserve"> </v>
      </c>
      <c r="D395" s="85" t="str">
        <f>IFERROR(VLOOKUP(B395,PARTS!A1:C1397,3,FALSE),"0")</f>
        <v>0</v>
      </c>
      <c r="E395" s="78"/>
      <c r="F395" s="78"/>
      <c r="G395" s="78"/>
      <c r="H395" s="78"/>
      <c r="I395" s="86"/>
      <c r="J395" s="85">
        <f t="shared" si="90"/>
        <v>0</v>
      </c>
    </row>
    <row r="396" spans="1:10" outlineLevel="1">
      <c r="A396" s="146"/>
      <c r="B396" s="125"/>
      <c r="C396" s="125" t="str">
        <f>IFERROR(VLOOKUP(B396,PARTS!A7:B1402,2,FALSE)," ")</f>
        <v xml:space="preserve"> </v>
      </c>
      <c r="D396" s="85" t="str">
        <f>IFERROR(VLOOKUP(B396,PARTS!A1:C1397,3,FALSE),"0")</f>
        <v>0</v>
      </c>
      <c r="E396" s="78"/>
      <c r="F396" s="78"/>
      <c r="G396" s="78"/>
      <c r="H396" s="78"/>
      <c r="I396" s="86"/>
      <c r="J396" s="85">
        <f t="shared" si="90"/>
        <v>0</v>
      </c>
    </row>
    <row r="397" spans="1:10" outlineLevel="1">
      <c r="A397" s="146"/>
      <c r="B397" s="125"/>
      <c r="C397" s="125" t="str">
        <f>IFERROR(VLOOKUP(B397,PARTS!A8:B1403,2,FALSE)," ")</f>
        <v xml:space="preserve"> </v>
      </c>
      <c r="D397" s="85" t="str">
        <f>IFERROR(VLOOKUP(B397,PARTS!A1:C1397,3,FALSE),"0")</f>
        <v>0</v>
      </c>
      <c r="E397" s="78"/>
      <c r="F397" s="78"/>
      <c r="G397" s="78"/>
      <c r="H397" s="78"/>
      <c r="I397" s="86"/>
      <c r="J397" s="85">
        <f t="shared" si="90"/>
        <v>0</v>
      </c>
    </row>
    <row r="398" spans="1:10" outlineLevel="1">
      <c r="A398" s="146"/>
      <c r="B398" s="125"/>
      <c r="C398" s="125" t="str">
        <f>IFERROR(VLOOKUP(B398,PARTS!A9:B1404,2,FALSE)," ")</f>
        <v xml:space="preserve"> </v>
      </c>
      <c r="D398" s="85" t="str">
        <f>IFERROR(VLOOKUP(B398,PARTS!A1:C1397,3,FALSE),"0")</f>
        <v>0</v>
      </c>
      <c r="E398" s="78"/>
      <c r="F398" s="78"/>
      <c r="G398" s="78"/>
      <c r="H398" s="78"/>
      <c r="I398" s="86"/>
      <c r="J398" s="85">
        <f t="shared" si="90"/>
        <v>0</v>
      </c>
    </row>
    <row r="399" spans="1:10">
      <c r="A399" s="146"/>
      <c r="B399" s="379" t="s">
        <v>2951</v>
      </c>
      <c r="C399" s="380"/>
      <c r="D399" s="380"/>
      <c r="E399" s="380"/>
      <c r="F399" s="380"/>
      <c r="G399" s="380"/>
      <c r="H399" s="380"/>
      <c r="I399" s="381"/>
      <c r="J399" s="103">
        <f>SUM(J390:J398)</f>
        <v>0</v>
      </c>
    </row>
    <row r="400" spans="1:10">
      <c r="A400" s="146"/>
      <c r="B400" s="384"/>
      <c r="C400" s="385"/>
      <c r="D400" s="385"/>
      <c r="E400" s="385"/>
      <c r="F400" s="385"/>
      <c r="G400" s="382" t="s">
        <v>470</v>
      </c>
      <c r="H400" s="383"/>
      <c r="I400" s="383"/>
      <c r="J400" s="105">
        <f>SUM(J399,J387,J289,J210,J173,J134,J124,J116)</f>
        <v>230.10000000000002</v>
      </c>
    </row>
    <row r="401" spans="1:10">
      <c r="A401" s="146"/>
      <c r="B401" s="373" t="s">
        <v>471</v>
      </c>
      <c r="C401" s="374"/>
      <c r="D401" s="374"/>
      <c r="E401" s="374"/>
      <c r="F401" s="374"/>
      <c r="G401" s="374"/>
      <c r="H401" s="374"/>
      <c r="I401" s="375"/>
      <c r="J401" s="105">
        <f>SUM(J134,J173,J210,J289,J297,J312,J335,J360,J387,J399,J370,J375,J124,J116)</f>
        <v>2030.1</v>
      </c>
    </row>
    <row r="402" spans="1:10" ht="12" customHeight="1">
      <c r="A402" s="146"/>
      <c r="B402" s="440" t="s">
        <v>2986</v>
      </c>
      <c r="C402" s="441"/>
      <c r="D402" s="441"/>
      <c r="E402" s="441"/>
      <c r="F402" s="441"/>
      <c r="G402" s="441"/>
      <c r="H402" s="441"/>
      <c r="I402" s="442"/>
      <c r="J402" s="103">
        <f>SUM(J401:J401)</f>
        <v>2030.1</v>
      </c>
    </row>
    <row r="403" spans="1:10" ht="12" customHeight="1">
      <c r="A403" s="146"/>
      <c r="B403" s="446" t="s">
        <v>2985</v>
      </c>
      <c r="C403" s="447"/>
      <c r="D403" s="447"/>
      <c r="E403" s="447"/>
      <c r="F403" s="447"/>
      <c r="G403" s="447"/>
      <c r="H403" s="447"/>
      <c r="I403" s="448"/>
      <c r="J403" s="138">
        <f>SUM(J400*5.3%)</f>
        <v>12.195300000000001</v>
      </c>
    </row>
    <row r="404" spans="1:10" ht="12" customHeight="1">
      <c r="A404" s="146"/>
      <c r="B404" s="443" t="s">
        <v>60</v>
      </c>
      <c r="C404" s="444"/>
      <c r="D404" s="444"/>
      <c r="E404" s="444"/>
      <c r="F404" s="444"/>
      <c r="G404" s="444"/>
      <c r="H404" s="444"/>
      <c r="I404" s="445"/>
      <c r="J404" s="103">
        <f>SUM(J402:J403)</f>
        <v>2042.2953</v>
      </c>
    </row>
  </sheetData>
  <sheetProtection selectLockedCells="1"/>
  <sortState xmlns:xlrd2="http://schemas.microsoft.com/office/spreadsheetml/2017/richdata2" ref="A315:K334">
    <sortCondition ref="B315:B334"/>
  </sortState>
  <mergeCells count="46">
    <mergeCell ref="B79:J79"/>
    <mergeCell ref="D1:J1"/>
    <mergeCell ref="C248:J248"/>
    <mergeCell ref="B402:I402"/>
    <mergeCell ref="B404:I404"/>
    <mergeCell ref="B403:I403"/>
    <mergeCell ref="D2:J9"/>
    <mergeCell ref="B361:I361"/>
    <mergeCell ref="B313:J313"/>
    <mergeCell ref="B135:I135"/>
    <mergeCell ref="B10:J10"/>
    <mergeCell ref="B336:J336"/>
    <mergeCell ref="B174:J174"/>
    <mergeCell ref="B116:I116"/>
    <mergeCell ref="B117:J117"/>
    <mergeCell ref="B124:I124"/>
    <mergeCell ref="E125:J125"/>
    <mergeCell ref="B210:I210"/>
    <mergeCell ref="E118:J118"/>
    <mergeCell ref="B94:J94"/>
    <mergeCell ref="B360:H360"/>
    <mergeCell ref="B297:I297"/>
    <mergeCell ref="B312:I312"/>
    <mergeCell ref="B335:I335"/>
    <mergeCell ref="B290:J290"/>
    <mergeCell ref="B289:I289"/>
    <mergeCell ref="B173:I173"/>
    <mergeCell ref="B134:I134"/>
    <mergeCell ref="B298:J298"/>
    <mergeCell ref="B282:J282"/>
    <mergeCell ref="B211:J211"/>
    <mergeCell ref="B213:J213"/>
    <mergeCell ref="B401:I401"/>
    <mergeCell ref="B362:J362"/>
    <mergeCell ref="B399:I399"/>
    <mergeCell ref="G400:I400"/>
    <mergeCell ref="B400:F400"/>
    <mergeCell ref="B376:J376"/>
    <mergeCell ref="B387:I387"/>
    <mergeCell ref="B388:J388"/>
    <mergeCell ref="E389:H389"/>
    <mergeCell ref="G375:I375"/>
    <mergeCell ref="B375:F375"/>
    <mergeCell ref="B370:F370"/>
    <mergeCell ref="G370:I370"/>
    <mergeCell ref="B371:J371"/>
  </mergeCells>
  <phoneticPr fontId="29" type="noConversion"/>
  <conditionalFormatting sqref="F344 F342">
    <cfRule type="cellIs" dxfId="3" priority="12" stopIfTrue="1" operator="lessThan">
      <formula>0</formula>
    </cfRule>
  </conditionalFormatting>
  <conditionalFormatting sqref="F364:F369">
    <cfRule type="cellIs" dxfId="2" priority="10" stopIfTrue="1" operator="lessThan">
      <formula>0</formula>
    </cfRule>
  </conditionalFormatting>
  <conditionalFormatting sqref="F352 F350">
    <cfRule type="cellIs" dxfId="1" priority="2" stopIfTrue="1" operator="lessThan">
      <formula>0</formula>
    </cfRule>
  </conditionalFormatting>
  <conditionalFormatting sqref="F358 F356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C2" xr:uid="{00000000-0002-0000-0300-000000000000}">
      <formula1>"VIXXO,PROJECT FORUM,SHEETZ,WAWA,AECOM,SEI COMPLIANCE,TANKNOLOGY,MISC"</formula1>
    </dataValidation>
    <dataValidation type="list" allowBlank="1" showInputMessage="1" showErrorMessage="1" sqref="C8" xr:uid="{A00289F6-4C20-1346-962C-F26151F6FF5E}">
      <formula1>"PAUL ENCINAS, AL DUTTON, SUZANNE SCHWEIKART, PAUL BEAU"</formula1>
    </dataValidation>
  </dataValidations>
  <hyperlinks>
    <hyperlink ref="C61" r:id="rId1" display="https://www.mscdirect.com/product/details/54061312" xr:uid="{CB287EEC-22C2-0243-8DBB-75B1ADCEDFF0}"/>
  </hyperlinks>
  <pageMargins left="0.7" right="0.7" top="0.25" bottom="0.25" header="0.3" footer="0.3"/>
  <pageSetup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EQUIP" xr:uid="{3E54EB17-5618-2A4F-8F19-79131D9FD129}">
          <x14:formula1>
            <xm:f>EQUIP!$A$2:$A$11</xm:f>
          </x14:formula1>
          <xm:sqref>B364:B369</xm:sqref>
        </x14:dataValidation>
        <x14:dataValidation type="list" allowBlank="1" showInputMessage="1" showErrorMessage="1" xr:uid="{20FEB51C-D6D2-4143-B30D-B3A9585C575D}">
          <x14:formula1>
            <xm:f>SITE!$A:$A</xm:f>
          </x14:formula1>
          <xm:sqref>C3</xm:sqref>
        </x14:dataValidation>
        <x14:dataValidation type="list" allowBlank="1" showInputMessage="1" showErrorMessage="1" xr:uid="{9B0D23FE-AF7A-6A41-AB76-FF35649DDA8D}">
          <x14:formula1>
            <xm:f>PARTS!$A:$A</xm:f>
          </x14:formula1>
          <xm:sqref>B393:B398 B390:B391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17E5-6AE3-A641-BE33-2E72D87C447A}">
  <dimension ref="A1:C13"/>
  <sheetViews>
    <sheetView workbookViewId="0">
      <selection activeCell="B20" sqref="B20"/>
    </sheetView>
  </sheetViews>
  <sheetFormatPr baseColWidth="10" defaultRowHeight="16"/>
  <cols>
    <col min="1" max="1" width="38.33203125" customWidth="1"/>
    <col min="2" max="2" width="47.33203125" customWidth="1"/>
    <col min="3" max="3" width="16.1640625" style="178" customWidth="1"/>
  </cols>
  <sheetData>
    <row r="1" spans="1:3">
      <c r="A1" s="183" t="s">
        <v>217</v>
      </c>
      <c r="B1" s="174" t="s">
        <v>218</v>
      </c>
      <c r="C1" s="179">
        <v>64.81</v>
      </c>
    </row>
    <row r="2" spans="1:3">
      <c r="A2" s="174" t="s">
        <v>219</v>
      </c>
      <c r="B2" s="174" t="s">
        <v>220</v>
      </c>
      <c r="C2" s="179">
        <v>64.81</v>
      </c>
    </row>
    <row r="3" spans="1:3">
      <c r="A3" s="174" t="s">
        <v>221</v>
      </c>
      <c r="B3" s="183" t="s">
        <v>222</v>
      </c>
      <c r="C3" s="179">
        <v>64.81</v>
      </c>
    </row>
    <row r="4" spans="1:3">
      <c r="A4" s="174" t="s">
        <v>221</v>
      </c>
      <c r="B4" s="172"/>
      <c r="C4" s="179">
        <v>0</v>
      </c>
    </row>
    <row r="5" spans="1:3">
      <c r="A5" s="175">
        <v>44119</v>
      </c>
      <c r="B5" s="172" t="s">
        <v>2949</v>
      </c>
      <c r="C5" s="179">
        <v>4817.51</v>
      </c>
    </row>
    <row r="6" spans="1:3">
      <c r="A6" s="183" t="s">
        <v>223</v>
      </c>
      <c r="B6" s="174" t="s">
        <v>224</v>
      </c>
      <c r="C6" s="179">
        <v>0.18</v>
      </c>
    </row>
    <row r="7" spans="1:3">
      <c r="A7" s="174" t="s">
        <v>225</v>
      </c>
      <c r="B7" s="174" t="s">
        <v>226</v>
      </c>
      <c r="C7" s="179">
        <v>1.5</v>
      </c>
    </row>
    <row r="8" spans="1:3">
      <c r="A8" s="174" t="s">
        <v>227</v>
      </c>
      <c r="B8" s="183" t="s">
        <v>228</v>
      </c>
      <c r="C8" s="179">
        <v>2.8119999999999998</v>
      </c>
    </row>
    <row r="9" spans="1:3">
      <c r="A9" s="183" t="s">
        <v>229</v>
      </c>
      <c r="B9" s="174" t="s">
        <v>230</v>
      </c>
      <c r="C9" s="179">
        <v>0.59</v>
      </c>
    </row>
    <row r="10" spans="1:3">
      <c r="A10" s="172" t="s">
        <v>2947</v>
      </c>
      <c r="B10" s="172" t="s">
        <v>2948</v>
      </c>
      <c r="C10" s="179">
        <v>1996</v>
      </c>
    </row>
    <row r="11" spans="1:3">
      <c r="A11" s="174" t="s">
        <v>231</v>
      </c>
      <c r="B11" s="174" t="s">
        <v>232</v>
      </c>
      <c r="C11" s="179">
        <v>545</v>
      </c>
    </row>
    <row r="12" spans="1:3">
      <c r="A12" s="174" t="s">
        <v>233</v>
      </c>
      <c r="B12" s="174" t="s">
        <v>234</v>
      </c>
      <c r="C12" s="179">
        <v>545</v>
      </c>
    </row>
    <row r="13" spans="1:3">
      <c r="A13" s="174" t="s">
        <v>235</v>
      </c>
      <c r="B13" s="174" t="s">
        <v>236</v>
      </c>
      <c r="C13" s="179">
        <v>1009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133-7A97-CA4C-B24E-1030B384C806}">
  <dimension ref="A1:C75"/>
  <sheetViews>
    <sheetView workbookViewId="0">
      <selection activeCell="E29" sqref="E29"/>
    </sheetView>
  </sheetViews>
  <sheetFormatPr baseColWidth="10" defaultRowHeight="16"/>
  <cols>
    <col min="1" max="1" width="28" style="168" customWidth="1"/>
    <col min="2" max="2" width="48" style="168" customWidth="1"/>
    <col min="3" max="3" width="15.1640625" style="178" customWidth="1"/>
  </cols>
  <sheetData>
    <row r="1" spans="1:3">
      <c r="A1" s="174" t="s">
        <v>351</v>
      </c>
      <c r="B1" s="174" t="s">
        <v>352</v>
      </c>
      <c r="C1" s="179">
        <v>817.46</v>
      </c>
    </row>
    <row r="2" spans="1:3">
      <c r="A2" s="174" t="s">
        <v>353</v>
      </c>
      <c r="B2" s="174" t="s">
        <v>354</v>
      </c>
      <c r="C2" s="179">
        <v>817.46</v>
      </c>
    </row>
    <row r="3" spans="1:3">
      <c r="A3" s="174" t="s">
        <v>355</v>
      </c>
      <c r="B3" s="174" t="s">
        <v>356</v>
      </c>
      <c r="C3" s="179">
        <v>584.86</v>
      </c>
    </row>
    <row r="4" spans="1:3">
      <c r="A4" s="174" t="s">
        <v>357</v>
      </c>
      <c r="B4" s="174" t="s">
        <v>358</v>
      </c>
      <c r="C4" s="179">
        <v>584.86</v>
      </c>
    </row>
    <row r="5" spans="1:3">
      <c r="A5" s="174" t="s">
        <v>359</v>
      </c>
      <c r="B5" s="174" t="s">
        <v>360</v>
      </c>
      <c r="C5" s="179">
        <v>212.69</v>
      </c>
    </row>
    <row r="6" spans="1:3">
      <c r="A6" s="174" t="s">
        <v>361</v>
      </c>
      <c r="B6" s="174" t="s">
        <v>362</v>
      </c>
      <c r="C6" s="179">
        <v>295.85000000000002</v>
      </c>
    </row>
    <row r="7" spans="1:3">
      <c r="A7" s="174" t="s">
        <v>363</v>
      </c>
      <c r="B7" s="174" t="s">
        <v>364</v>
      </c>
      <c r="C7" s="179">
        <v>35.5</v>
      </c>
    </row>
    <row r="8" spans="1:3">
      <c r="A8" s="174" t="s">
        <v>365</v>
      </c>
      <c r="B8" s="174" t="s">
        <v>366</v>
      </c>
      <c r="C8" s="179">
        <v>65.150000000000006</v>
      </c>
    </row>
    <row r="9" spans="1:3">
      <c r="A9" s="174" t="s">
        <v>367</v>
      </c>
      <c r="B9" s="174" t="s">
        <v>368</v>
      </c>
      <c r="C9" s="179">
        <v>34.29</v>
      </c>
    </row>
    <row r="10" spans="1:3">
      <c r="A10" s="174" t="s">
        <v>369</v>
      </c>
      <c r="B10" s="181" t="s">
        <v>370</v>
      </c>
      <c r="C10" s="179">
        <v>38</v>
      </c>
    </row>
    <row r="11" spans="1:3">
      <c r="A11" s="174" t="s">
        <v>371</v>
      </c>
      <c r="B11" s="181" t="s">
        <v>372</v>
      </c>
      <c r="C11" s="179">
        <v>38</v>
      </c>
    </row>
    <row r="12" spans="1:3">
      <c r="A12" s="174" t="s">
        <v>373</v>
      </c>
      <c r="B12" s="181" t="s">
        <v>374</v>
      </c>
      <c r="C12" s="179">
        <v>38</v>
      </c>
    </row>
    <row r="13" spans="1:3">
      <c r="A13" s="174" t="s">
        <v>375</v>
      </c>
      <c r="B13" s="181" t="s">
        <v>376</v>
      </c>
      <c r="C13" s="179">
        <v>13.12</v>
      </c>
    </row>
    <row r="14" spans="1:3">
      <c r="A14" s="174" t="s">
        <v>377</v>
      </c>
      <c r="B14" s="181" t="s">
        <v>378</v>
      </c>
      <c r="C14" s="179">
        <v>13.12</v>
      </c>
    </row>
    <row r="15" spans="1:3">
      <c r="A15" s="174" t="s">
        <v>379</v>
      </c>
      <c r="B15" s="181" t="s">
        <v>380</v>
      </c>
      <c r="C15" s="179">
        <v>38</v>
      </c>
    </row>
    <row r="16" spans="1:3">
      <c r="A16" s="174" t="s">
        <v>381</v>
      </c>
      <c r="B16" s="181" t="s">
        <v>382</v>
      </c>
      <c r="C16" s="179">
        <v>13.12</v>
      </c>
    </row>
    <row r="17" spans="1:3">
      <c r="A17" s="172"/>
      <c r="B17" s="172"/>
      <c r="C17" s="179">
        <v>0</v>
      </c>
    </row>
    <row r="18" spans="1:3">
      <c r="A18" s="182">
        <v>206121</v>
      </c>
      <c r="B18" s="174" t="s">
        <v>383</v>
      </c>
      <c r="C18" s="179">
        <v>83.36</v>
      </c>
    </row>
    <row r="19" spans="1:3">
      <c r="A19" s="182">
        <v>206122</v>
      </c>
      <c r="B19" s="174" t="s">
        <v>384</v>
      </c>
      <c r="C19" s="179">
        <v>110.57</v>
      </c>
    </row>
    <row r="20" spans="1:3">
      <c r="A20" s="174" t="s">
        <v>385</v>
      </c>
      <c r="B20" s="174" t="s">
        <v>386</v>
      </c>
      <c r="C20" s="179">
        <v>65.31</v>
      </c>
    </row>
    <row r="21" spans="1:3">
      <c r="A21" s="174" t="s">
        <v>387</v>
      </c>
      <c r="B21" s="174" t="s">
        <v>388</v>
      </c>
      <c r="C21" s="179">
        <v>65.31</v>
      </c>
    </row>
    <row r="22" spans="1:3">
      <c r="A22" s="174" t="s">
        <v>389</v>
      </c>
      <c r="B22" s="174" t="s">
        <v>390</v>
      </c>
      <c r="C22" s="179">
        <v>209.78</v>
      </c>
    </row>
    <row r="23" spans="1:3">
      <c r="A23" s="174" t="s">
        <v>391</v>
      </c>
      <c r="B23" s="174" t="s">
        <v>392</v>
      </c>
      <c r="C23" s="179">
        <v>109.29</v>
      </c>
    </row>
    <row r="24" spans="1:3">
      <c r="A24" s="174" t="s">
        <v>393</v>
      </c>
      <c r="B24" s="174" t="s">
        <v>394</v>
      </c>
      <c r="C24" s="179">
        <v>153.66</v>
      </c>
    </row>
    <row r="25" spans="1:3">
      <c r="A25" s="172"/>
      <c r="B25" s="172"/>
      <c r="C25" s="179">
        <v>0</v>
      </c>
    </row>
    <row r="26" spans="1:3">
      <c r="A26" s="173" t="s">
        <v>395</v>
      </c>
      <c r="B26" s="177"/>
      <c r="C26" s="180"/>
    </row>
    <row r="27" spans="1:3">
      <c r="A27" s="174" t="s">
        <v>396</v>
      </c>
      <c r="B27" s="174" t="s">
        <v>397</v>
      </c>
      <c r="C27" s="179">
        <v>108.67</v>
      </c>
    </row>
    <row r="28" spans="1:3">
      <c r="A28" s="174" t="s">
        <v>398</v>
      </c>
      <c r="B28" s="174" t="s">
        <v>399</v>
      </c>
      <c r="C28" s="179">
        <v>172.63</v>
      </c>
    </row>
    <row r="29" spans="1:3">
      <c r="A29" s="174" t="s">
        <v>400</v>
      </c>
      <c r="B29" s="174" t="s">
        <v>401</v>
      </c>
      <c r="C29" s="179">
        <v>27.14</v>
      </c>
    </row>
    <row r="30" spans="1:3">
      <c r="A30" s="174" t="s">
        <v>402</v>
      </c>
      <c r="B30" s="174" t="s">
        <v>403</v>
      </c>
      <c r="C30" s="179">
        <v>0</v>
      </c>
    </row>
    <row r="31" spans="1:3">
      <c r="A31" s="172"/>
      <c r="B31" s="172"/>
      <c r="C31" s="179">
        <v>0</v>
      </c>
    </row>
    <row r="32" spans="1:3">
      <c r="A32" s="172"/>
      <c r="B32" s="172"/>
      <c r="C32" s="179">
        <v>0</v>
      </c>
    </row>
    <row r="33" spans="1:3">
      <c r="A33" s="172"/>
      <c r="B33" s="172"/>
      <c r="C33" s="179">
        <v>0</v>
      </c>
    </row>
    <row r="34" spans="1:3">
      <c r="A34" s="173" t="s">
        <v>404</v>
      </c>
      <c r="B34" s="177"/>
      <c r="C34" s="180"/>
    </row>
    <row r="35" spans="1:3">
      <c r="A35" s="174" t="s">
        <v>405</v>
      </c>
      <c r="B35" s="174" t="s">
        <v>406</v>
      </c>
      <c r="C35" s="179">
        <v>200.91</v>
      </c>
    </row>
    <row r="36" spans="1:3">
      <c r="A36" s="174" t="s">
        <v>407</v>
      </c>
      <c r="B36" s="174" t="s">
        <v>408</v>
      </c>
      <c r="C36" s="179">
        <v>736.5</v>
      </c>
    </row>
    <row r="37" spans="1:3">
      <c r="A37" s="174" t="s">
        <v>409</v>
      </c>
      <c r="B37" s="174" t="s">
        <v>410</v>
      </c>
      <c r="C37" s="179">
        <v>61.69</v>
      </c>
    </row>
    <row r="38" spans="1:3">
      <c r="A38" s="174" t="s">
        <v>411</v>
      </c>
      <c r="B38" s="174" t="s">
        <v>412</v>
      </c>
      <c r="C38" s="179">
        <v>625.74</v>
      </c>
    </row>
    <row r="39" spans="1:3">
      <c r="A39" s="173" t="s">
        <v>413</v>
      </c>
      <c r="B39" s="172"/>
      <c r="C39" s="179"/>
    </row>
    <row r="40" spans="1:3">
      <c r="A40" s="172"/>
      <c r="B40" s="172"/>
      <c r="C40" s="179">
        <v>0</v>
      </c>
    </row>
    <row r="41" spans="1:3">
      <c r="A41" s="174" t="s">
        <v>414</v>
      </c>
      <c r="B41" s="174" t="s">
        <v>415</v>
      </c>
      <c r="C41" s="179">
        <v>38.74</v>
      </c>
    </row>
    <row r="42" spans="1:3">
      <c r="A42" s="174" t="s">
        <v>416</v>
      </c>
      <c r="B42" s="174" t="s">
        <v>417</v>
      </c>
      <c r="C42" s="179">
        <v>38.74</v>
      </c>
    </row>
    <row r="43" spans="1:3">
      <c r="A43" s="174" t="s">
        <v>418</v>
      </c>
      <c r="B43" s="174" t="s">
        <v>419</v>
      </c>
      <c r="C43" s="179">
        <v>44.08</v>
      </c>
    </row>
    <row r="44" spans="1:3">
      <c r="A44" s="174" t="s">
        <v>420</v>
      </c>
      <c r="B44" s="174" t="s">
        <v>421</v>
      </c>
      <c r="C44" s="179">
        <v>44.08</v>
      </c>
    </row>
    <row r="45" spans="1:3">
      <c r="A45" s="172"/>
      <c r="B45" s="172"/>
      <c r="C45" s="179">
        <v>0</v>
      </c>
    </row>
    <row r="46" spans="1:3">
      <c r="A46" s="172"/>
      <c r="B46" s="172"/>
      <c r="C46" s="179">
        <v>0</v>
      </c>
    </row>
    <row r="47" spans="1:3">
      <c r="A47" s="172"/>
      <c r="B47" s="172"/>
      <c r="C47" s="179">
        <v>0</v>
      </c>
    </row>
    <row r="48" spans="1:3">
      <c r="A48" s="173" t="s">
        <v>422</v>
      </c>
      <c r="B48" s="172"/>
      <c r="C48" s="179"/>
    </row>
    <row r="49" spans="1:3">
      <c r="A49" s="182">
        <v>22850707</v>
      </c>
      <c r="B49" s="174" t="s">
        <v>423</v>
      </c>
      <c r="C49" s="179">
        <v>11.63</v>
      </c>
    </row>
    <row r="50" spans="1:3">
      <c r="A50" s="182">
        <v>22884386</v>
      </c>
      <c r="B50" s="174" t="s">
        <v>424</v>
      </c>
      <c r="C50" s="179">
        <v>4.25</v>
      </c>
    </row>
    <row r="51" spans="1:3">
      <c r="A51" s="174" t="s">
        <v>425</v>
      </c>
      <c r="B51" s="174" t="s">
        <v>426</v>
      </c>
      <c r="C51" s="179">
        <v>23.8</v>
      </c>
    </row>
    <row r="52" spans="1:3">
      <c r="A52" s="174" t="s">
        <v>427</v>
      </c>
      <c r="B52" s="174" t="s">
        <v>428</v>
      </c>
      <c r="C52" s="179">
        <v>52.28</v>
      </c>
    </row>
    <row r="53" spans="1:3">
      <c r="A53" s="182">
        <v>33375001</v>
      </c>
      <c r="B53" s="174" t="s">
        <v>429</v>
      </c>
      <c r="C53" s="179">
        <v>62.48</v>
      </c>
    </row>
    <row r="54" spans="1:3">
      <c r="A54" s="182">
        <v>50210101</v>
      </c>
      <c r="B54" s="174" t="s">
        <v>430</v>
      </c>
      <c r="C54" s="179">
        <v>19.2</v>
      </c>
    </row>
    <row r="55" spans="1:3">
      <c r="A55" s="182">
        <v>33884381</v>
      </c>
      <c r="B55" s="174" t="s">
        <v>431</v>
      </c>
      <c r="C55" s="179">
        <v>6.23</v>
      </c>
    </row>
    <row r="56" spans="1:3">
      <c r="A56" s="172">
        <v>22372108</v>
      </c>
      <c r="B56" s="172" t="s">
        <v>2952</v>
      </c>
      <c r="C56" s="179">
        <v>38.1</v>
      </c>
    </row>
    <row r="57" spans="1:3">
      <c r="A57" s="173" t="s">
        <v>432</v>
      </c>
      <c r="B57" s="172"/>
      <c r="C57" s="179"/>
    </row>
    <row r="58" spans="1:3">
      <c r="A58" s="174" t="s">
        <v>433</v>
      </c>
      <c r="B58" s="174" t="s">
        <v>434</v>
      </c>
      <c r="C58" s="179">
        <v>131.4</v>
      </c>
    </row>
    <row r="59" spans="1:3">
      <c r="A59" s="174" t="s">
        <v>435</v>
      </c>
      <c r="B59" s="174" t="s">
        <v>436</v>
      </c>
      <c r="C59" s="179">
        <v>25.52</v>
      </c>
    </row>
    <row r="60" spans="1:3">
      <c r="A60" s="172"/>
      <c r="B60" s="172"/>
      <c r="C60" s="179">
        <v>0</v>
      </c>
    </row>
    <row r="61" spans="1:3">
      <c r="A61" s="174" t="s">
        <v>437</v>
      </c>
      <c r="B61" s="174" t="s">
        <v>438</v>
      </c>
      <c r="C61" s="179">
        <v>677.35</v>
      </c>
    </row>
    <row r="62" spans="1:3">
      <c r="A62" s="172"/>
      <c r="B62" s="172"/>
      <c r="C62" s="179">
        <v>0</v>
      </c>
    </row>
    <row r="63" spans="1:3">
      <c r="A63" s="172"/>
      <c r="B63" s="172"/>
      <c r="C63" s="179">
        <v>0</v>
      </c>
    </row>
    <row r="64" spans="1:3">
      <c r="A64" s="173" t="s">
        <v>439</v>
      </c>
      <c r="B64" s="172"/>
      <c r="C64" s="179"/>
    </row>
    <row r="65" spans="1:3">
      <c r="A65" s="174" t="s">
        <v>440</v>
      </c>
      <c r="B65" s="174" t="s">
        <v>441</v>
      </c>
      <c r="C65" s="179">
        <v>1179.1099999999999</v>
      </c>
    </row>
    <row r="66" spans="1:3">
      <c r="A66" s="172"/>
      <c r="B66" s="172"/>
      <c r="C66" s="179">
        <v>0</v>
      </c>
    </row>
    <row r="67" spans="1:3">
      <c r="A67" s="173" t="s">
        <v>4603</v>
      </c>
      <c r="B67" s="172"/>
      <c r="C67" s="179"/>
    </row>
    <row r="68" spans="1:3">
      <c r="A68" s="174" t="s">
        <v>4604</v>
      </c>
      <c r="B68" s="174" t="s">
        <v>4605</v>
      </c>
      <c r="C68" s="179">
        <v>37.4</v>
      </c>
    </row>
    <row r="69" spans="1:3">
      <c r="A69" s="172" t="s">
        <v>4606</v>
      </c>
      <c r="B69" s="172" t="s">
        <v>4607</v>
      </c>
      <c r="C69" s="179">
        <v>6.43</v>
      </c>
    </row>
    <row r="70" spans="1:3">
      <c r="A70" s="172"/>
      <c r="B70" s="172"/>
      <c r="C70" s="179">
        <v>0</v>
      </c>
    </row>
    <row r="71" spans="1:3">
      <c r="A71" s="172" t="s">
        <v>2966</v>
      </c>
      <c r="B71" s="172" t="s">
        <v>2967</v>
      </c>
      <c r="C71" s="179">
        <v>271.85000000000002</v>
      </c>
    </row>
    <row r="72" spans="1:3">
      <c r="A72" s="173" t="s">
        <v>442</v>
      </c>
      <c r="B72" s="172"/>
      <c r="C72" s="179"/>
    </row>
    <row r="73" spans="1:3">
      <c r="A73" s="174" t="s">
        <v>443</v>
      </c>
      <c r="B73" s="174" t="s">
        <v>444</v>
      </c>
      <c r="C73" s="179">
        <v>6.46</v>
      </c>
    </row>
    <row r="74" spans="1:3">
      <c r="A74" s="174" t="s">
        <v>445</v>
      </c>
      <c r="B74" s="174" t="s">
        <v>446</v>
      </c>
      <c r="C74" s="179">
        <v>16.2</v>
      </c>
    </row>
    <row r="75" spans="1:3">
      <c r="A75" s="172" t="s">
        <v>4601</v>
      </c>
      <c r="B75" s="172" t="s">
        <v>4602</v>
      </c>
      <c r="C75" s="179">
        <v>92.73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E08-594E-8D4D-8AAA-046F6867877C}">
  <dimension ref="A1:J35"/>
  <sheetViews>
    <sheetView workbookViewId="0">
      <selection activeCell="E15" sqref="E15"/>
    </sheetView>
  </sheetViews>
  <sheetFormatPr baseColWidth="10" defaultRowHeight="16"/>
  <cols>
    <col min="1" max="1" width="24.83203125" style="178" customWidth="1"/>
    <col min="2" max="2" width="42.5" style="176" customWidth="1"/>
    <col min="3" max="3" width="18.83203125" style="178" customWidth="1"/>
    <col min="4" max="10" width="10.83203125" style="176"/>
  </cols>
  <sheetData>
    <row r="1" spans="1:3">
      <c r="A1" s="181" t="s">
        <v>287</v>
      </c>
      <c r="B1" s="174" t="s">
        <v>288</v>
      </c>
      <c r="C1" s="179">
        <v>39.6</v>
      </c>
    </row>
    <row r="2" spans="1:3">
      <c r="A2" s="174" t="s">
        <v>289</v>
      </c>
      <c r="B2" s="174" t="s">
        <v>290</v>
      </c>
      <c r="C2" s="179">
        <v>66.28</v>
      </c>
    </row>
    <row r="3" spans="1:3">
      <c r="A3" s="174" t="s">
        <v>291</v>
      </c>
      <c r="B3" s="174" t="s">
        <v>292</v>
      </c>
      <c r="C3" s="179">
        <v>59.2</v>
      </c>
    </row>
    <row r="4" spans="1:3">
      <c r="A4" s="174" t="s">
        <v>293</v>
      </c>
      <c r="B4" s="174" t="s">
        <v>294</v>
      </c>
      <c r="C4" s="179">
        <v>35.200000000000003</v>
      </c>
    </row>
    <row r="5" spans="1:3">
      <c r="A5" s="174" t="s">
        <v>295</v>
      </c>
      <c r="B5" s="174" t="s">
        <v>296</v>
      </c>
      <c r="C5" s="179">
        <v>140</v>
      </c>
    </row>
    <row r="6" spans="1:3">
      <c r="A6" s="174" t="s">
        <v>297</v>
      </c>
      <c r="B6" s="174" t="s">
        <v>298</v>
      </c>
      <c r="C6" s="179">
        <v>140</v>
      </c>
    </row>
    <row r="7" spans="1:3">
      <c r="A7" s="174" t="s">
        <v>299</v>
      </c>
      <c r="B7" s="174" t="s">
        <v>300</v>
      </c>
      <c r="C7" s="179">
        <v>189.6</v>
      </c>
    </row>
    <row r="8" spans="1:3">
      <c r="A8" s="174" t="s">
        <v>301</v>
      </c>
      <c r="B8" s="174" t="s">
        <v>302</v>
      </c>
      <c r="C8" s="179">
        <v>189.6</v>
      </c>
    </row>
    <row r="9" spans="1:3">
      <c r="A9" s="174" t="s">
        <v>303</v>
      </c>
      <c r="B9" s="174" t="s">
        <v>304</v>
      </c>
      <c r="C9" s="179">
        <v>189.6</v>
      </c>
    </row>
    <row r="10" spans="1:3">
      <c r="A10" s="174" t="s">
        <v>305</v>
      </c>
      <c r="B10" s="174" t="s">
        <v>306</v>
      </c>
      <c r="C10" s="179">
        <v>140</v>
      </c>
    </row>
    <row r="11" spans="1:3">
      <c r="A11" s="174" t="s">
        <v>307</v>
      </c>
      <c r="B11" s="174" t="s">
        <v>308</v>
      </c>
      <c r="C11" s="179">
        <v>213.3</v>
      </c>
    </row>
    <row r="12" spans="1:3">
      <c r="A12" s="174" t="s">
        <v>309</v>
      </c>
      <c r="B12" s="174" t="s">
        <v>310</v>
      </c>
      <c r="C12" s="179">
        <v>35.200000000000003</v>
      </c>
    </row>
    <row r="13" spans="1:3">
      <c r="A13" s="181" t="s">
        <v>311</v>
      </c>
      <c r="B13" s="174" t="s">
        <v>312</v>
      </c>
      <c r="C13" s="179">
        <v>260.10000000000002</v>
      </c>
    </row>
    <row r="14" spans="1:3">
      <c r="A14" s="174" t="s">
        <v>313</v>
      </c>
      <c r="B14" s="174" t="s">
        <v>314</v>
      </c>
      <c r="C14" s="179">
        <v>121.5</v>
      </c>
    </row>
    <row r="15" spans="1:3">
      <c r="A15" s="174" t="s">
        <v>315</v>
      </c>
      <c r="B15" s="174" t="s">
        <v>316</v>
      </c>
      <c r="C15" s="179">
        <v>56.7</v>
      </c>
    </row>
    <row r="16" spans="1:3">
      <c r="A16" s="174" t="s">
        <v>317</v>
      </c>
      <c r="B16" s="174" t="s">
        <v>316</v>
      </c>
      <c r="C16" s="179">
        <v>48.6</v>
      </c>
    </row>
    <row r="17" spans="1:3">
      <c r="A17" s="174" t="s">
        <v>318</v>
      </c>
      <c r="B17" s="174" t="s">
        <v>319</v>
      </c>
      <c r="C17" s="179">
        <v>89.1</v>
      </c>
    </row>
    <row r="18" spans="1:3">
      <c r="A18" s="174" t="s">
        <v>320</v>
      </c>
      <c r="B18" s="174" t="s">
        <v>321</v>
      </c>
      <c r="C18" s="179">
        <v>51.54</v>
      </c>
    </row>
    <row r="19" spans="1:3">
      <c r="A19" s="174" t="s">
        <v>322</v>
      </c>
      <c r="B19" s="174" t="s">
        <v>316</v>
      </c>
      <c r="C19" s="179">
        <v>56.7</v>
      </c>
    </row>
    <row r="20" spans="1:3">
      <c r="A20" s="174" t="s">
        <v>323</v>
      </c>
      <c r="B20" s="174" t="s">
        <v>324</v>
      </c>
      <c r="C20" s="179">
        <v>81</v>
      </c>
    </row>
    <row r="21" spans="1:3">
      <c r="A21" s="174" t="s">
        <v>325</v>
      </c>
      <c r="B21" s="174" t="s">
        <v>326</v>
      </c>
      <c r="C21" s="179">
        <v>48.6</v>
      </c>
    </row>
    <row r="22" spans="1:3">
      <c r="A22" s="174" t="s">
        <v>327</v>
      </c>
      <c r="B22" s="174" t="s">
        <v>326</v>
      </c>
      <c r="C22" s="179">
        <v>48.6</v>
      </c>
    </row>
    <row r="23" spans="1:3">
      <c r="A23" s="174" t="s">
        <v>328</v>
      </c>
      <c r="B23" s="174" t="s">
        <v>288</v>
      </c>
      <c r="C23" s="179">
        <v>30.6</v>
      </c>
    </row>
    <row r="24" spans="1:3">
      <c r="A24" s="174" t="s">
        <v>329</v>
      </c>
      <c r="B24" s="174" t="s">
        <v>330</v>
      </c>
      <c r="C24" s="179">
        <v>251.1</v>
      </c>
    </row>
    <row r="25" spans="1:3">
      <c r="A25" s="174" t="s">
        <v>331</v>
      </c>
      <c r="B25" s="174" t="s">
        <v>332</v>
      </c>
      <c r="C25" s="179">
        <v>251.1</v>
      </c>
    </row>
    <row r="26" spans="1:3">
      <c r="A26" s="181" t="s">
        <v>333</v>
      </c>
      <c r="B26" s="174" t="s">
        <v>334</v>
      </c>
      <c r="C26" s="179">
        <v>56.7</v>
      </c>
    </row>
    <row r="27" spans="1:3">
      <c r="A27" s="174" t="s">
        <v>335</v>
      </c>
      <c r="B27" s="174" t="s">
        <v>336</v>
      </c>
      <c r="C27" s="179">
        <v>12.3</v>
      </c>
    </row>
    <row r="28" spans="1:3">
      <c r="A28" s="174" t="s">
        <v>337</v>
      </c>
      <c r="B28" s="174" t="s">
        <v>338</v>
      </c>
      <c r="C28" s="179">
        <v>51.54</v>
      </c>
    </row>
    <row r="29" spans="1:3">
      <c r="A29" s="174" t="s">
        <v>339</v>
      </c>
      <c r="B29" s="174" t="s">
        <v>340</v>
      </c>
      <c r="C29" s="179">
        <v>24.54</v>
      </c>
    </row>
    <row r="30" spans="1:3">
      <c r="A30" s="174" t="s">
        <v>289</v>
      </c>
      <c r="B30" s="174" t="s">
        <v>290</v>
      </c>
      <c r="C30" s="179">
        <v>48.6</v>
      </c>
    </row>
    <row r="31" spans="1:3">
      <c r="A31" s="174" t="s">
        <v>341</v>
      </c>
      <c r="B31" s="174" t="s">
        <v>342</v>
      </c>
      <c r="C31" s="179">
        <v>92.04</v>
      </c>
    </row>
    <row r="32" spans="1:3">
      <c r="A32" s="174" t="s">
        <v>343</v>
      </c>
      <c r="B32" s="174" t="s">
        <v>344</v>
      </c>
      <c r="C32" s="179">
        <v>81</v>
      </c>
    </row>
    <row r="33" spans="1:3">
      <c r="A33" s="174" t="s">
        <v>329</v>
      </c>
      <c r="B33" s="174" t="s">
        <v>345</v>
      </c>
      <c r="C33" s="179">
        <v>251.1</v>
      </c>
    </row>
    <row r="34" spans="1:3">
      <c r="A34" s="174" t="s">
        <v>346</v>
      </c>
      <c r="B34" s="174" t="s">
        <v>347</v>
      </c>
      <c r="C34" s="179">
        <v>71.099999999999994</v>
      </c>
    </row>
    <row r="35" spans="1:3">
      <c r="A35" s="174" t="s">
        <v>348</v>
      </c>
      <c r="B35" s="174" t="s">
        <v>349</v>
      </c>
      <c r="C35" s="179">
        <v>80.099999999999994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34AB-E685-CB44-9DF3-913E159A8ED2}">
  <dimension ref="A1:C81"/>
  <sheetViews>
    <sheetView zoomScale="200" zoomScaleNormal="200" workbookViewId="0">
      <selection activeCell="D11" sqref="D11"/>
    </sheetView>
  </sheetViews>
  <sheetFormatPr baseColWidth="10" defaultRowHeight="13"/>
  <cols>
    <col min="1" max="1" width="19.6640625" style="168" customWidth="1"/>
    <col min="2" max="2" width="24.83203125" style="168" customWidth="1"/>
  </cols>
  <sheetData>
    <row r="1" spans="1:3">
      <c r="A1" s="165" t="s">
        <v>81</v>
      </c>
      <c r="B1" s="165" t="s">
        <v>82</v>
      </c>
      <c r="C1" s="170">
        <v>4.53</v>
      </c>
    </row>
    <row r="2" spans="1:3">
      <c r="A2" s="165" t="s">
        <v>83</v>
      </c>
      <c r="B2" s="165" t="s">
        <v>84</v>
      </c>
      <c r="C2" s="170">
        <v>34.89</v>
      </c>
    </row>
    <row r="3" spans="1:3">
      <c r="A3" s="165" t="s">
        <v>85</v>
      </c>
      <c r="B3" s="165" t="s">
        <v>86</v>
      </c>
      <c r="C3" s="170">
        <v>10.48</v>
      </c>
    </row>
    <row r="4" spans="1:3">
      <c r="A4" s="165" t="s">
        <v>87</v>
      </c>
      <c r="B4" s="165" t="s">
        <v>88</v>
      </c>
      <c r="C4" s="170">
        <v>34.64</v>
      </c>
    </row>
    <row r="5" spans="1:3">
      <c r="A5" s="165" t="s">
        <v>89</v>
      </c>
      <c r="B5" s="165" t="s">
        <v>90</v>
      </c>
      <c r="C5" s="170">
        <v>94.73</v>
      </c>
    </row>
    <row r="6" spans="1:3">
      <c r="A6" s="165" t="s">
        <v>91</v>
      </c>
      <c r="B6" s="165" t="s">
        <v>92</v>
      </c>
      <c r="C6" s="170">
        <v>26</v>
      </c>
    </row>
    <row r="7" spans="1:3">
      <c r="A7" s="165" t="s">
        <v>93</v>
      </c>
      <c r="B7" s="165" t="s">
        <v>94</v>
      </c>
      <c r="C7" s="170">
        <v>62.22</v>
      </c>
    </row>
    <row r="8" spans="1:3">
      <c r="A8" s="165" t="s">
        <v>95</v>
      </c>
      <c r="B8" s="165" t="s">
        <v>96</v>
      </c>
      <c r="C8" s="170">
        <v>2.35</v>
      </c>
    </row>
    <row r="9" spans="1:3">
      <c r="A9" s="165" t="s">
        <v>97</v>
      </c>
      <c r="B9" s="165" t="s">
        <v>98</v>
      </c>
      <c r="C9" s="170">
        <v>0.53600000000000003</v>
      </c>
    </row>
    <row r="10" spans="1:3">
      <c r="A10" s="165" t="s">
        <v>99</v>
      </c>
      <c r="B10" s="165" t="s">
        <v>100</v>
      </c>
      <c r="C10" s="170">
        <v>2.35</v>
      </c>
    </row>
    <row r="11" spans="1:3">
      <c r="A11" s="165" t="s">
        <v>101</v>
      </c>
      <c r="B11" s="165" t="s">
        <v>102</v>
      </c>
      <c r="C11" s="170">
        <v>26.07</v>
      </c>
    </row>
    <row r="12" spans="1:3">
      <c r="A12" s="165" t="s">
        <v>103</v>
      </c>
      <c r="B12" s="165" t="s">
        <v>104</v>
      </c>
      <c r="C12" s="170">
        <v>28.5</v>
      </c>
    </row>
    <row r="13" spans="1:3">
      <c r="A13" s="165" t="s">
        <v>105</v>
      </c>
      <c r="B13" s="165" t="s">
        <v>106</v>
      </c>
      <c r="C13" s="170">
        <v>1.62</v>
      </c>
    </row>
    <row r="14" spans="1:3">
      <c r="A14" s="165" t="s">
        <v>107</v>
      </c>
      <c r="B14" s="165" t="s">
        <v>108</v>
      </c>
      <c r="C14" s="170">
        <v>1.96</v>
      </c>
    </row>
    <row r="15" spans="1:3">
      <c r="A15" s="165" t="s">
        <v>109</v>
      </c>
      <c r="B15" s="165" t="s">
        <v>110</v>
      </c>
      <c r="C15" s="170">
        <v>2.31</v>
      </c>
    </row>
    <row r="16" spans="1:3">
      <c r="A16" s="165" t="s">
        <v>111</v>
      </c>
      <c r="B16" s="165" t="s">
        <v>112</v>
      </c>
      <c r="C16" s="170">
        <v>2.68</v>
      </c>
    </row>
    <row r="17" spans="1:3">
      <c r="A17" s="165" t="s">
        <v>113</v>
      </c>
      <c r="B17" s="165" t="s">
        <v>114</v>
      </c>
      <c r="C17" s="170">
        <v>2.97</v>
      </c>
    </row>
    <row r="18" spans="1:3">
      <c r="A18" s="165" t="s">
        <v>115</v>
      </c>
      <c r="B18" s="165" t="s">
        <v>116</v>
      </c>
      <c r="C18" s="170">
        <v>3.32</v>
      </c>
    </row>
    <row r="19" spans="1:3">
      <c r="A19" s="165" t="s">
        <v>117</v>
      </c>
      <c r="B19" s="165" t="s">
        <v>118</v>
      </c>
      <c r="C19" s="170">
        <v>4.8499999999999996</v>
      </c>
    </row>
    <row r="20" spans="1:3">
      <c r="A20" s="165" t="s">
        <v>119</v>
      </c>
      <c r="B20" s="165" t="s">
        <v>120</v>
      </c>
      <c r="C20" s="170">
        <v>5.51</v>
      </c>
    </row>
    <row r="21" spans="1:3">
      <c r="A21" s="166" t="s">
        <v>4524</v>
      </c>
      <c r="B21" s="165" t="s">
        <v>4525</v>
      </c>
      <c r="C21" s="170">
        <v>4.32</v>
      </c>
    </row>
    <row r="22" spans="1:3">
      <c r="A22" s="165" t="s">
        <v>105</v>
      </c>
      <c r="B22" s="165" t="s">
        <v>121</v>
      </c>
      <c r="C22" s="170">
        <v>2.1469999999999998</v>
      </c>
    </row>
    <row r="23" spans="1:3">
      <c r="A23" s="165" t="s">
        <v>122</v>
      </c>
      <c r="B23" s="165" t="s">
        <v>123</v>
      </c>
      <c r="C23" s="170">
        <v>13.36</v>
      </c>
    </row>
    <row r="24" spans="1:3">
      <c r="A24" s="165" t="s">
        <v>124</v>
      </c>
      <c r="B24" s="165" t="s">
        <v>125</v>
      </c>
      <c r="C24" s="170">
        <v>21.93</v>
      </c>
    </row>
    <row r="25" spans="1:3">
      <c r="A25" s="165" t="s">
        <v>126</v>
      </c>
      <c r="B25" s="165" t="s">
        <v>127</v>
      </c>
      <c r="C25" s="170">
        <v>6.53</v>
      </c>
    </row>
    <row r="26" spans="1:3">
      <c r="A26" s="165" t="s">
        <v>128</v>
      </c>
      <c r="B26" s="165" t="s">
        <v>129</v>
      </c>
      <c r="C26" s="170">
        <v>7.37</v>
      </c>
    </row>
    <row r="27" spans="1:3">
      <c r="A27" s="165" t="s">
        <v>130</v>
      </c>
      <c r="B27" s="165" t="s">
        <v>131</v>
      </c>
      <c r="C27" s="170">
        <v>8.52</v>
      </c>
    </row>
    <row r="28" spans="1:3">
      <c r="A28" s="165" t="s">
        <v>124</v>
      </c>
      <c r="B28" s="165" t="s">
        <v>125</v>
      </c>
      <c r="C28" s="170">
        <v>21.93</v>
      </c>
    </row>
    <row r="29" spans="1:3">
      <c r="A29" s="165" t="s">
        <v>132</v>
      </c>
      <c r="B29" s="165" t="s">
        <v>133</v>
      </c>
      <c r="C29" s="170">
        <v>0.23</v>
      </c>
    </row>
    <row r="30" spans="1:3">
      <c r="A30" s="165" t="s">
        <v>134</v>
      </c>
      <c r="B30" s="165" t="s">
        <v>135</v>
      </c>
      <c r="C30" s="170">
        <v>0.55000000000000004</v>
      </c>
    </row>
    <row r="31" spans="1:3">
      <c r="A31" s="165" t="s">
        <v>136</v>
      </c>
      <c r="B31" s="165" t="s">
        <v>136</v>
      </c>
      <c r="C31" s="170">
        <v>5.91</v>
      </c>
    </row>
    <row r="32" spans="1:3">
      <c r="A32" s="165" t="s">
        <v>137</v>
      </c>
      <c r="B32" s="165" t="s">
        <v>138</v>
      </c>
      <c r="C32" s="170">
        <v>54</v>
      </c>
    </row>
    <row r="33" spans="1:3">
      <c r="A33" s="165" t="s">
        <v>139</v>
      </c>
      <c r="B33" s="165" t="s">
        <v>140</v>
      </c>
      <c r="C33" s="170">
        <v>1.39</v>
      </c>
    </row>
    <row r="34" spans="1:3">
      <c r="A34" s="165" t="s">
        <v>141</v>
      </c>
      <c r="B34" s="165" t="s">
        <v>142</v>
      </c>
      <c r="C34" s="170">
        <v>0.9</v>
      </c>
    </row>
    <row r="35" spans="1:3">
      <c r="A35" s="167" t="s">
        <v>143</v>
      </c>
      <c r="B35" s="169"/>
      <c r="C35" s="171"/>
    </row>
    <row r="36" spans="1:3">
      <c r="A36" s="165" t="s">
        <v>144</v>
      </c>
      <c r="B36" s="165" t="s">
        <v>145</v>
      </c>
      <c r="C36" s="170">
        <v>14.2</v>
      </c>
    </row>
    <row r="37" spans="1:3">
      <c r="A37" s="165" t="s">
        <v>146</v>
      </c>
      <c r="B37" s="165" t="s">
        <v>147</v>
      </c>
      <c r="C37" s="170">
        <v>8.1999999999999993</v>
      </c>
    </row>
    <row r="38" spans="1:3">
      <c r="A38" s="165" t="s">
        <v>148</v>
      </c>
      <c r="B38" s="165" t="s">
        <v>149</v>
      </c>
      <c r="C38" s="170">
        <v>1.31</v>
      </c>
    </row>
    <row r="39" spans="1:3">
      <c r="A39" s="165" t="s">
        <v>150</v>
      </c>
      <c r="B39" s="165" t="s">
        <v>151</v>
      </c>
      <c r="C39" s="170">
        <v>1.5</v>
      </c>
    </row>
    <row r="40" spans="1:3">
      <c r="A40" s="165" t="s">
        <v>152</v>
      </c>
      <c r="B40" s="165" t="s">
        <v>153</v>
      </c>
      <c r="C40" s="170">
        <v>1.35</v>
      </c>
    </row>
    <row r="41" spans="1:3">
      <c r="A41" s="165" t="s">
        <v>154</v>
      </c>
      <c r="B41" s="165" t="s">
        <v>155</v>
      </c>
      <c r="C41" s="170">
        <v>10.73</v>
      </c>
    </row>
    <row r="42" spans="1:3">
      <c r="A42" s="165" t="s">
        <v>156</v>
      </c>
      <c r="B42" s="165" t="s">
        <v>157</v>
      </c>
      <c r="C42" s="170">
        <v>0.35</v>
      </c>
    </row>
    <row r="43" spans="1:3">
      <c r="A43" s="165" t="s">
        <v>158</v>
      </c>
      <c r="B43" s="165" t="s">
        <v>159</v>
      </c>
      <c r="C43" s="170">
        <v>0.21</v>
      </c>
    </row>
    <row r="44" spans="1:3">
      <c r="A44" s="165" t="s">
        <v>160</v>
      </c>
      <c r="B44" s="165" t="s">
        <v>161</v>
      </c>
      <c r="C44" s="170">
        <v>0.81</v>
      </c>
    </row>
    <row r="45" spans="1:3">
      <c r="A45" s="165" t="s">
        <v>162</v>
      </c>
      <c r="B45" s="165" t="s">
        <v>163</v>
      </c>
      <c r="C45" s="170">
        <v>2</v>
      </c>
    </row>
    <row r="46" spans="1:3">
      <c r="A46" s="165" t="s">
        <v>164</v>
      </c>
      <c r="B46" s="165" t="s">
        <v>165</v>
      </c>
      <c r="C46" s="170">
        <v>0.1</v>
      </c>
    </row>
    <row r="47" spans="1:3">
      <c r="A47" s="165" t="s">
        <v>166</v>
      </c>
      <c r="B47" s="165" t="s">
        <v>167</v>
      </c>
      <c r="C47" s="170">
        <v>4.57</v>
      </c>
    </row>
    <row r="48" spans="1:3">
      <c r="A48" s="165" t="s">
        <v>2942</v>
      </c>
      <c r="B48" s="165" t="s">
        <v>168</v>
      </c>
      <c r="C48" s="170">
        <v>33.15</v>
      </c>
    </row>
    <row r="49" spans="1:3">
      <c r="A49" s="166">
        <v>54061312</v>
      </c>
      <c r="B49" s="165" t="s">
        <v>4526</v>
      </c>
      <c r="C49" s="170">
        <v>0.43</v>
      </c>
    </row>
    <row r="50" spans="1:3">
      <c r="A50" s="166"/>
      <c r="B50" s="166"/>
      <c r="C50" s="170">
        <v>0</v>
      </c>
    </row>
    <row r="51" spans="1:3">
      <c r="A51" s="166"/>
      <c r="B51" s="166"/>
      <c r="C51" s="170">
        <v>0</v>
      </c>
    </row>
    <row r="52" spans="1:3">
      <c r="A52" s="167" t="s">
        <v>169</v>
      </c>
      <c r="B52" s="169"/>
      <c r="C52" s="171"/>
    </row>
    <row r="53" spans="1:3">
      <c r="A53" s="165" t="s">
        <v>170</v>
      </c>
      <c r="B53" s="165" t="s">
        <v>171</v>
      </c>
      <c r="C53" s="170">
        <v>44.66</v>
      </c>
    </row>
    <row r="54" spans="1:3">
      <c r="A54" s="165" t="s">
        <v>172</v>
      </c>
      <c r="B54" s="165" t="s">
        <v>173</v>
      </c>
      <c r="C54" s="170">
        <v>49.68</v>
      </c>
    </row>
    <row r="55" spans="1:3">
      <c r="A55" s="165" t="s">
        <v>174</v>
      </c>
      <c r="B55" s="165" t="s">
        <v>175</v>
      </c>
      <c r="C55" s="170">
        <v>2.0099999999999998</v>
      </c>
    </row>
    <row r="56" spans="1:3">
      <c r="A56" s="165" t="s">
        <v>176</v>
      </c>
      <c r="B56" s="165" t="s">
        <v>177</v>
      </c>
      <c r="C56" s="170">
        <v>92.53</v>
      </c>
    </row>
    <row r="57" spans="1:3">
      <c r="A57" s="165" t="s">
        <v>178</v>
      </c>
      <c r="B57" s="165" t="s">
        <v>178</v>
      </c>
      <c r="C57" s="170">
        <v>3.47</v>
      </c>
    </row>
    <row r="58" spans="1:3">
      <c r="A58" s="165" t="s">
        <v>179</v>
      </c>
      <c r="B58" s="165" t="s">
        <v>180</v>
      </c>
      <c r="C58" s="170">
        <v>2.13</v>
      </c>
    </row>
    <row r="59" spans="1:3">
      <c r="A59" s="165" t="s">
        <v>181</v>
      </c>
      <c r="B59" s="165" t="s">
        <v>182</v>
      </c>
      <c r="C59" s="170">
        <v>2.94</v>
      </c>
    </row>
    <row r="60" spans="1:3">
      <c r="A60" s="165" t="s">
        <v>183</v>
      </c>
      <c r="B60" s="165" t="s">
        <v>184</v>
      </c>
      <c r="C60" s="170">
        <v>2.62</v>
      </c>
    </row>
    <row r="61" spans="1:3">
      <c r="A61" s="165" t="s">
        <v>185</v>
      </c>
      <c r="B61" s="165" t="s">
        <v>185</v>
      </c>
      <c r="C61" s="170">
        <v>3.25</v>
      </c>
    </row>
    <row r="62" spans="1:3">
      <c r="A62" s="165" t="s">
        <v>2941</v>
      </c>
      <c r="B62" s="165" t="s">
        <v>2941</v>
      </c>
      <c r="C62" s="170">
        <v>4.25</v>
      </c>
    </row>
    <row r="63" spans="1:3">
      <c r="A63" s="165" t="s">
        <v>186</v>
      </c>
      <c r="B63" s="165" t="s">
        <v>186</v>
      </c>
      <c r="C63" s="170">
        <v>0.65</v>
      </c>
    </row>
    <row r="64" spans="1:3">
      <c r="A64" s="166" t="s">
        <v>2945</v>
      </c>
      <c r="B64" s="166" t="s">
        <v>2946</v>
      </c>
      <c r="C64" s="170">
        <v>30.82</v>
      </c>
    </row>
    <row r="65" spans="1:3">
      <c r="A65" s="166"/>
      <c r="B65" s="166"/>
      <c r="C65" s="170">
        <v>0</v>
      </c>
    </row>
    <row r="66" spans="1:3">
      <c r="A66" s="165" t="s">
        <v>187</v>
      </c>
      <c r="B66" s="165" t="s">
        <v>188</v>
      </c>
      <c r="C66" s="170">
        <v>0.17</v>
      </c>
    </row>
    <row r="67" spans="1:3">
      <c r="A67" s="167" t="s">
        <v>189</v>
      </c>
      <c r="B67" s="169"/>
      <c r="C67" s="171"/>
    </row>
    <row r="68" spans="1:3">
      <c r="A68" s="165" t="s">
        <v>190</v>
      </c>
      <c r="B68" s="165" t="s">
        <v>191</v>
      </c>
      <c r="C68" s="170">
        <v>54.64</v>
      </c>
    </row>
    <row r="69" spans="1:3">
      <c r="A69" s="165" t="s">
        <v>192</v>
      </c>
      <c r="B69" s="165" t="s">
        <v>193</v>
      </c>
      <c r="C69" s="170">
        <v>1.99</v>
      </c>
    </row>
    <row r="70" spans="1:3">
      <c r="A70" s="165" t="s">
        <v>194</v>
      </c>
      <c r="B70" s="166"/>
      <c r="C70" s="170">
        <v>3.32</v>
      </c>
    </row>
    <row r="71" spans="1:3">
      <c r="A71" s="165" t="s">
        <v>195</v>
      </c>
      <c r="B71" s="165" t="s">
        <v>196</v>
      </c>
      <c r="C71" s="170">
        <v>2.16</v>
      </c>
    </row>
    <row r="72" spans="1:3">
      <c r="A72" s="165" t="s">
        <v>197</v>
      </c>
      <c r="B72" s="165" t="s">
        <v>198</v>
      </c>
      <c r="C72" s="170">
        <v>3.43</v>
      </c>
    </row>
    <row r="73" spans="1:3">
      <c r="A73" s="165" t="s">
        <v>199</v>
      </c>
      <c r="B73" s="166"/>
      <c r="C73" s="170">
        <v>5.25</v>
      </c>
    </row>
    <row r="74" spans="1:3">
      <c r="A74" s="165" t="s">
        <v>200</v>
      </c>
      <c r="B74" s="165" t="s">
        <v>201</v>
      </c>
      <c r="C74" s="170">
        <v>10.93</v>
      </c>
    </row>
    <row r="75" spans="1:3">
      <c r="A75" s="165" t="s">
        <v>202</v>
      </c>
      <c r="B75" s="165" t="s">
        <v>203</v>
      </c>
      <c r="C75" s="170">
        <v>20.73</v>
      </c>
    </row>
    <row r="76" spans="1:3">
      <c r="A76" s="165" t="s">
        <v>204</v>
      </c>
      <c r="B76" s="165" t="s">
        <v>205</v>
      </c>
      <c r="C76" s="170">
        <v>10.72</v>
      </c>
    </row>
    <row r="77" spans="1:3">
      <c r="A77" s="165" t="s">
        <v>206</v>
      </c>
      <c r="B77" s="165" t="s">
        <v>207</v>
      </c>
      <c r="C77" s="170">
        <v>45.31</v>
      </c>
    </row>
    <row r="78" spans="1:3">
      <c r="A78" s="165" t="s">
        <v>208</v>
      </c>
      <c r="B78" s="165" t="s">
        <v>209</v>
      </c>
      <c r="C78" s="170">
        <v>1.49</v>
      </c>
    </row>
    <row r="79" spans="1:3">
      <c r="A79" s="165" t="s">
        <v>210</v>
      </c>
      <c r="B79" s="165" t="s">
        <v>211</v>
      </c>
      <c r="C79" s="170">
        <v>6.94</v>
      </c>
    </row>
    <row r="80" spans="1:3">
      <c r="A80" s="165" t="s">
        <v>212</v>
      </c>
      <c r="B80" s="165" t="s">
        <v>213</v>
      </c>
      <c r="C80" s="170">
        <v>68.42</v>
      </c>
    </row>
    <row r="81" spans="1:3">
      <c r="A81" s="165" t="s">
        <v>214</v>
      </c>
      <c r="B81" s="165" t="s">
        <v>215</v>
      </c>
      <c r="C81" s="170">
        <v>2.82</v>
      </c>
    </row>
  </sheetData>
  <hyperlinks>
    <hyperlink ref="B49" r:id="rId1" display="https://www.mscdirect.com/product/details/54061312" xr:uid="{C048F7F0-18F2-FA40-BF35-4BED7B66A75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9EE8-156F-4449-B94C-D7F0CDB458BB}">
  <dimension ref="A1:D39"/>
  <sheetViews>
    <sheetView workbookViewId="0">
      <selection activeCell="B45" sqref="B45"/>
    </sheetView>
  </sheetViews>
  <sheetFormatPr baseColWidth="10" defaultRowHeight="16"/>
  <cols>
    <col min="1" max="1" width="23.33203125" style="168" customWidth="1"/>
    <col min="2" max="2" width="34.5" style="178" customWidth="1"/>
    <col min="3" max="3" width="15.6640625" style="178" customWidth="1"/>
  </cols>
  <sheetData>
    <row r="1" spans="1:3">
      <c r="A1" s="172"/>
      <c r="B1" s="172"/>
      <c r="C1" s="179">
        <v>0</v>
      </c>
    </row>
    <row r="2" spans="1:3">
      <c r="A2" s="172"/>
      <c r="B2" s="174" t="s">
        <v>238</v>
      </c>
      <c r="C2" s="179">
        <v>2.09</v>
      </c>
    </row>
    <row r="3" spans="1:3">
      <c r="A3" s="173" t="s">
        <v>239</v>
      </c>
      <c r="B3" s="177"/>
      <c r="C3" s="180"/>
    </row>
    <row r="4" spans="1:3">
      <c r="A4" s="172"/>
      <c r="B4" s="172"/>
      <c r="C4" s="179">
        <v>0</v>
      </c>
    </row>
    <row r="5" spans="1:3">
      <c r="A5" s="174" t="s">
        <v>240</v>
      </c>
      <c r="B5" s="174" t="s">
        <v>241</v>
      </c>
      <c r="C5" s="179">
        <v>3.58</v>
      </c>
    </row>
    <row r="6" spans="1:3">
      <c r="A6" s="174" t="s">
        <v>242</v>
      </c>
      <c r="B6" s="174" t="s">
        <v>243</v>
      </c>
      <c r="C6" s="179">
        <v>5.6</v>
      </c>
    </row>
    <row r="7" spans="1:3">
      <c r="A7" s="172"/>
      <c r="B7" s="174" t="s">
        <v>244</v>
      </c>
      <c r="C7" s="179">
        <v>3</v>
      </c>
    </row>
    <row r="8" spans="1:3">
      <c r="A8" s="172"/>
      <c r="B8" s="174" t="s">
        <v>245</v>
      </c>
      <c r="C8" s="179">
        <v>4.5</v>
      </c>
    </row>
    <row r="9" spans="1:3">
      <c r="A9" s="172"/>
      <c r="B9" s="174" t="s">
        <v>246</v>
      </c>
      <c r="C9" s="179">
        <v>5.89</v>
      </c>
    </row>
    <row r="10" spans="1:3">
      <c r="A10" s="172"/>
      <c r="B10" s="174" t="s">
        <v>247</v>
      </c>
      <c r="C10" s="179">
        <v>6.81</v>
      </c>
    </row>
    <row r="11" spans="1:3">
      <c r="A11" s="172"/>
      <c r="B11" s="174" t="s">
        <v>248</v>
      </c>
      <c r="C11" s="179">
        <v>7.21</v>
      </c>
    </row>
    <row r="12" spans="1:3">
      <c r="A12" s="172"/>
      <c r="B12" s="174" t="s">
        <v>249</v>
      </c>
      <c r="C12" s="179">
        <v>0</v>
      </c>
    </row>
    <row r="13" spans="1:3">
      <c r="A13" s="172"/>
      <c r="B13" s="174" t="s">
        <v>250</v>
      </c>
      <c r="C13" s="179">
        <v>0</v>
      </c>
    </row>
    <row r="14" spans="1:3">
      <c r="A14" s="172"/>
      <c r="B14" s="174" t="s">
        <v>251</v>
      </c>
      <c r="C14" s="179">
        <v>17.649999999999999</v>
      </c>
    </row>
    <row r="15" spans="1:3">
      <c r="A15" s="172"/>
      <c r="B15" s="172"/>
      <c r="C15" s="179">
        <v>0</v>
      </c>
    </row>
    <row r="16" spans="1:3">
      <c r="A16" s="172"/>
      <c r="B16" s="172"/>
      <c r="C16" s="179">
        <v>0</v>
      </c>
    </row>
    <row r="17" spans="1:4">
      <c r="A17" s="173" t="s">
        <v>252</v>
      </c>
      <c r="B17" s="177"/>
      <c r="C17" s="180"/>
    </row>
    <row r="18" spans="1:4">
      <c r="A18" s="172"/>
      <c r="B18" s="172"/>
      <c r="C18" s="179">
        <v>0</v>
      </c>
    </row>
    <row r="19" spans="1:4">
      <c r="A19" s="174" t="s">
        <v>253</v>
      </c>
      <c r="B19" s="174" t="s">
        <v>254</v>
      </c>
      <c r="C19" s="179">
        <v>11.06</v>
      </c>
    </row>
    <row r="20" spans="1:4">
      <c r="A20" s="174" t="s">
        <v>255</v>
      </c>
      <c r="B20" s="174" t="s">
        <v>256</v>
      </c>
      <c r="C20" s="179">
        <v>0</v>
      </c>
      <c r="D20" s="168"/>
    </row>
    <row r="21" spans="1:4">
      <c r="A21" s="174" t="s">
        <v>257</v>
      </c>
      <c r="B21" s="174" t="s">
        <v>258</v>
      </c>
      <c r="C21" s="179">
        <v>4.88</v>
      </c>
    </row>
    <row r="22" spans="1:4">
      <c r="A22" s="174" t="s">
        <v>255</v>
      </c>
      <c r="B22" s="174" t="s">
        <v>256</v>
      </c>
      <c r="C22" s="179">
        <v>0</v>
      </c>
    </row>
    <row r="23" spans="1:4">
      <c r="A23" s="174" t="s">
        <v>259</v>
      </c>
      <c r="B23" s="174" t="s">
        <v>260</v>
      </c>
      <c r="C23" s="179">
        <v>6.77</v>
      </c>
    </row>
    <row r="24" spans="1:4">
      <c r="A24" s="174" t="s">
        <v>261</v>
      </c>
      <c r="B24" s="174" t="s">
        <v>262</v>
      </c>
      <c r="C24" s="179">
        <v>7.8</v>
      </c>
    </row>
    <row r="25" spans="1:4">
      <c r="A25" s="174" t="s">
        <v>263</v>
      </c>
      <c r="B25" s="174" t="s">
        <v>264</v>
      </c>
      <c r="C25" s="179">
        <v>15.14</v>
      </c>
    </row>
    <row r="26" spans="1:4">
      <c r="A26" s="174" t="s">
        <v>265</v>
      </c>
      <c r="B26" s="174" t="s">
        <v>266</v>
      </c>
      <c r="C26" s="179">
        <v>30.95</v>
      </c>
    </row>
    <row r="27" spans="1:4">
      <c r="A27" s="174" t="s">
        <v>267</v>
      </c>
      <c r="B27" s="174" t="s">
        <v>268</v>
      </c>
      <c r="C27" s="179">
        <v>20.52</v>
      </c>
    </row>
    <row r="28" spans="1:4">
      <c r="A28" s="174" t="s">
        <v>269</v>
      </c>
      <c r="B28" s="174" t="s">
        <v>270</v>
      </c>
      <c r="C28" s="179">
        <v>14.26</v>
      </c>
    </row>
    <row r="29" spans="1:4">
      <c r="A29" s="172"/>
      <c r="B29" s="172"/>
      <c r="C29" s="179">
        <v>0</v>
      </c>
    </row>
    <row r="30" spans="1:4">
      <c r="A30" s="174" t="s">
        <v>271</v>
      </c>
      <c r="B30" s="174" t="s">
        <v>272</v>
      </c>
      <c r="C30" s="179">
        <v>22.81</v>
      </c>
    </row>
    <row r="31" spans="1:4">
      <c r="A31" s="173" t="s">
        <v>273</v>
      </c>
      <c r="B31" s="177"/>
      <c r="C31" s="180"/>
    </row>
    <row r="32" spans="1:4">
      <c r="A32" s="174" t="s">
        <v>274</v>
      </c>
      <c r="B32" s="174" t="s">
        <v>275</v>
      </c>
      <c r="C32" s="179">
        <v>80.260000000000005</v>
      </c>
    </row>
    <row r="33" spans="1:3">
      <c r="A33" s="174" t="s">
        <v>276</v>
      </c>
      <c r="B33" s="174" t="s">
        <v>277</v>
      </c>
      <c r="C33" s="179">
        <v>59.41</v>
      </c>
    </row>
    <row r="34" spans="1:3">
      <c r="A34" s="174" t="s">
        <v>278</v>
      </c>
      <c r="B34" s="174" t="s">
        <v>279</v>
      </c>
      <c r="C34" s="179">
        <v>36.06</v>
      </c>
    </row>
    <row r="35" spans="1:3">
      <c r="A35" s="172"/>
      <c r="B35" s="174" t="s">
        <v>280</v>
      </c>
      <c r="C35" s="179">
        <v>27.29</v>
      </c>
    </row>
    <row r="36" spans="1:3">
      <c r="A36" s="172"/>
      <c r="B36" s="174" t="s">
        <v>281</v>
      </c>
      <c r="C36" s="179">
        <v>44.5</v>
      </c>
    </row>
    <row r="37" spans="1:3">
      <c r="A37" s="172"/>
      <c r="B37" s="174" t="s">
        <v>282</v>
      </c>
      <c r="C37" s="179">
        <v>136.24</v>
      </c>
    </row>
    <row r="38" spans="1:3">
      <c r="A38" s="174" t="s">
        <v>283</v>
      </c>
      <c r="B38" s="174" t="s">
        <v>284</v>
      </c>
      <c r="C38" s="179">
        <v>31.57</v>
      </c>
    </row>
    <row r="39" spans="1:3">
      <c r="A39" s="172"/>
      <c r="B39" s="174" t="s">
        <v>285</v>
      </c>
      <c r="C39" s="179">
        <v>30.96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B243-DB72-F445-87EC-1446D0D03C53}">
  <dimension ref="A1:C1369"/>
  <sheetViews>
    <sheetView showGridLines="0" topLeftCell="A510" zoomScale="200" zoomScaleNormal="200" workbookViewId="0">
      <selection activeCell="A760" sqref="A760"/>
    </sheetView>
  </sheetViews>
  <sheetFormatPr baseColWidth="10" defaultColWidth="8.83203125" defaultRowHeight="13"/>
  <cols>
    <col min="1" max="1" width="25.5" style="161" customWidth="1"/>
    <col min="2" max="2" width="38.33203125" style="161" customWidth="1"/>
    <col min="3" max="3" width="16.6640625" style="161" customWidth="1"/>
    <col min="4" max="16384" width="8.83203125" style="161"/>
  </cols>
  <sheetData>
    <row r="1" spans="1:3">
      <c r="A1" s="159" t="s">
        <v>4527</v>
      </c>
      <c r="B1" s="159" t="s">
        <v>4528</v>
      </c>
      <c r="C1" s="160" t="s">
        <v>2933</v>
      </c>
    </row>
    <row r="2" spans="1:3">
      <c r="A2" s="159" t="s">
        <v>2932</v>
      </c>
      <c r="B2" s="159" t="s">
        <v>2931</v>
      </c>
      <c r="C2" s="162">
        <v>9.69</v>
      </c>
    </row>
    <row r="3" spans="1:3">
      <c r="A3" s="159" t="s">
        <v>2930</v>
      </c>
      <c r="B3" s="159" t="s">
        <v>2929</v>
      </c>
      <c r="C3" s="162">
        <v>13.79</v>
      </c>
    </row>
    <row r="4" spans="1:3">
      <c r="A4" s="159" t="s">
        <v>2928</v>
      </c>
      <c r="B4" s="159" t="s">
        <v>2927</v>
      </c>
      <c r="C4" s="162">
        <v>12.38</v>
      </c>
    </row>
    <row r="5" spans="1:3">
      <c r="A5" s="159" t="s">
        <v>2926</v>
      </c>
      <c r="B5" s="159" t="s">
        <v>2925</v>
      </c>
      <c r="C5" s="162">
        <v>9.8000000000000007</v>
      </c>
    </row>
    <row r="6" spans="1:3">
      <c r="A6" s="159" t="s">
        <v>2924</v>
      </c>
      <c r="B6" s="159" t="s">
        <v>2923</v>
      </c>
      <c r="C6" s="162">
        <v>14.8</v>
      </c>
    </row>
    <row r="7" spans="1:3">
      <c r="A7" s="159" t="s">
        <v>2922</v>
      </c>
      <c r="B7" s="159" t="s">
        <v>2921</v>
      </c>
      <c r="C7" s="162">
        <v>24.94</v>
      </c>
    </row>
    <row r="8" spans="1:3">
      <c r="A8" s="159" t="s">
        <v>2920</v>
      </c>
      <c r="B8" s="159" t="s">
        <v>2919</v>
      </c>
      <c r="C8" s="162">
        <v>14.8</v>
      </c>
    </row>
    <row r="9" spans="1:3">
      <c r="A9" s="159" t="s">
        <v>2918</v>
      </c>
      <c r="B9" s="159" t="s">
        <v>2917</v>
      </c>
      <c r="C9" s="162">
        <v>10.62</v>
      </c>
    </row>
    <row r="10" spans="1:3">
      <c r="A10" s="159" t="s">
        <v>2916</v>
      </c>
      <c r="B10" s="159" t="s">
        <v>2915</v>
      </c>
      <c r="C10" s="162">
        <v>22.38</v>
      </c>
    </row>
    <row r="11" spans="1:3">
      <c r="A11" s="159" t="s">
        <v>2914</v>
      </c>
      <c r="B11" s="159" t="s">
        <v>2913</v>
      </c>
      <c r="C11" s="162">
        <v>12.15</v>
      </c>
    </row>
    <row r="12" spans="1:3">
      <c r="A12" s="159" t="s">
        <v>2912</v>
      </c>
      <c r="B12" s="159" t="s">
        <v>2911</v>
      </c>
      <c r="C12" s="162">
        <v>870.72</v>
      </c>
    </row>
    <row r="13" spans="1:3">
      <c r="A13" s="159" t="s">
        <v>2910</v>
      </c>
      <c r="B13" s="159" t="s">
        <v>2909</v>
      </c>
      <c r="C13" s="162">
        <v>24.67</v>
      </c>
    </row>
    <row r="14" spans="1:3">
      <c r="A14" s="159" t="s">
        <v>2908</v>
      </c>
      <c r="B14" s="159" t="s">
        <v>2907</v>
      </c>
      <c r="C14" s="162">
        <v>23.55</v>
      </c>
    </row>
    <row r="15" spans="1:3">
      <c r="A15" s="159" t="s">
        <v>2906</v>
      </c>
      <c r="B15" s="159" t="s">
        <v>2905</v>
      </c>
      <c r="C15" s="162">
        <v>24.67</v>
      </c>
    </row>
    <row r="16" spans="1:3">
      <c r="A16" s="159" t="s">
        <v>2904</v>
      </c>
      <c r="B16" s="159" t="s">
        <v>2903</v>
      </c>
      <c r="C16" s="162">
        <v>45.35</v>
      </c>
    </row>
    <row r="17" spans="1:3">
      <c r="A17" s="159" t="s">
        <v>2902</v>
      </c>
      <c r="B17" s="159" t="s">
        <v>2901</v>
      </c>
      <c r="C17" s="162">
        <v>46.82</v>
      </c>
    </row>
    <row r="18" spans="1:3">
      <c r="A18" s="159" t="s">
        <v>2900</v>
      </c>
      <c r="B18" s="159" t="s">
        <v>2899</v>
      </c>
      <c r="C18" s="162">
        <v>50.24</v>
      </c>
    </row>
    <row r="19" spans="1:3">
      <c r="A19" s="159" t="s">
        <v>2898</v>
      </c>
      <c r="B19" s="159" t="s">
        <v>2897</v>
      </c>
      <c r="C19" s="162">
        <v>51.79</v>
      </c>
    </row>
    <row r="20" spans="1:3">
      <c r="A20" s="159" t="s">
        <v>2896</v>
      </c>
      <c r="B20" s="159" t="s">
        <v>2895</v>
      </c>
      <c r="C20" s="162">
        <v>63.22</v>
      </c>
    </row>
    <row r="21" spans="1:3">
      <c r="A21" s="159" t="s">
        <v>2894</v>
      </c>
      <c r="B21" s="159" t="s">
        <v>2893</v>
      </c>
      <c r="C21" s="162">
        <v>32.1</v>
      </c>
    </row>
    <row r="22" spans="1:3">
      <c r="A22" s="159" t="s">
        <v>2892</v>
      </c>
      <c r="B22" s="159" t="s">
        <v>2891</v>
      </c>
      <c r="C22" s="162">
        <v>30.25</v>
      </c>
    </row>
    <row r="23" spans="1:3">
      <c r="A23" s="159" t="s">
        <v>2890</v>
      </c>
      <c r="B23" s="159" t="s">
        <v>2889</v>
      </c>
      <c r="C23" s="162">
        <v>56.73</v>
      </c>
    </row>
    <row r="24" spans="1:3">
      <c r="A24" s="159" t="s">
        <v>2888</v>
      </c>
      <c r="B24" s="159" t="s">
        <v>2887</v>
      </c>
      <c r="C24" s="162">
        <v>202.2</v>
      </c>
    </row>
    <row r="25" spans="1:3">
      <c r="A25" s="159" t="s">
        <v>2886</v>
      </c>
      <c r="B25" s="159" t="s">
        <v>2885</v>
      </c>
      <c r="C25" s="162">
        <v>218.68</v>
      </c>
    </row>
    <row r="26" spans="1:3">
      <c r="A26" s="159" t="s">
        <v>2884</v>
      </c>
      <c r="B26" s="159" t="s">
        <v>2883</v>
      </c>
      <c r="C26" s="162">
        <v>46.76</v>
      </c>
    </row>
    <row r="27" spans="1:3">
      <c r="A27" s="159" t="s">
        <v>2882</v>
      </c>
      <c r="B27" s="159" t="s">
        <v>2881</v>
      </c>
      <c r="C27" s="162">
        <v>46.76</v>
      </c>
    </row>
    <row r="28" spans="1:3">
      <c r="A28" s="159" t="s">
        <v>2880</v>
      </c>
      <c r="B28" s="159" t="s">
        <v>2879</v>
      </c>
      <c r="C28" s="162">
        <v>446.88</v>
      </c>
    </row>
    <row r="29" spans="1:3">
      <c r="A29" s="159" t="s">
        <v>2878</v>
      </c>
      <c r="B29" s="159" t="s">
        <v>2877</v>
      </c>
      <c r="C29" s="162">
        <v>331.96</v>
      </c>
    </row>
    <row r="30" spans="1:3">
      <c r="A30" s="159" t="s">
        <v>2876</v>
      </c>
      <c r="B30" s="159" t="s">
        <v>2875</v>
      </c>
      <c r="C30" s="162">
        <v>66.03</v>
      </c>
    </row>
    <row r="31" spans="1:3">
      <c r="A31" s="159" t="s">
        <v>2874</v>
      </c>
      <c r="B31" s="159" t="s">
        <v>2873</v>
      </c>
      <c r="C31" s="162">
        <v>36.03</v>
      </c>
    </row>
    <row r="32" spans="1:3">
      <c r="A32" s="159" t="s">
        <v>2872</v>
      </c>
      <c r="B32" s="159" t="s">
        <v>2871</v>
      </c>
      <c r="C32" s="162">
        <v>16.21</v>
      </c>
    </row>
    <row r="33" spans="1:3">
      <c r="A33" s="159" t="s">
        <v>2870</v>
      </c>
      <c r="B33" s="159" t="s">
        <v>2824</v>
      </c>
      <c r="C33" s="162">
        <v>16.71</v>
      </c>
    </row>
    <row r="34" spans="1:3">
      <c r="A34" s="159" t="s">
        <v>2869</v>
      </c>
      <c r="B34" s="159" t="s">
        <v>2868</v>
      </c>
      <c r="C34" s="162">
        <v>36</v>
      </c>
    </row>
    <row r="35" spans="1:3">
      <c r="A35" s="159" t="s">
        <v>2867</v>
      </c>
      <c r="B35" s="159" t="s">
        <v>2866</v>
      </c>
      <c r="C35" s="162">
        <v>14.82</v>
      </c>
    </row>
    <row r="36" spans="1:3">
      <c r="A36" s="159" t="s">
        <v>2865</v>
      </c>
      <c r="B36" s="159" t="s">
        <v>2864</v>
      </c>
      <c r="C36" s="162">
        <v>14.82</v>
      </c>
    </row>
    <row r="37" spans="1:3">
      <c r="A37" s="159" t="s">
        <v>2863</v>
      </c>
      <c r="B37" s="159" t="s">
        <v>2862</v>
      </c>
      <c r="C37" s="162">
        <v>16.079999999999998</v>
      </c>
    </row>
    <row r="38" spans="1:3">
      <c r="A38" s="159" t="s">
        <v>2861</v>
      </c>
      <c r="B38" s="159" t="s">
        <v>2860</v>
      </c>
      <c r="C38" s="162">
        <v>14.41</v>
      </c>
    </row>
    <row r="39" spans="1:3">
      <c r="A39" s="159" t="s">
        <v>2859</v>
      </c>
      <c r="B39" s="159" t="s">
        <v>2858</v>
      </c>
      <c r="C39" s="162">
        <v>61.1</v>
      </c>
    </row>
    <row r="40" spans="1:3">
      <c r="A40" s="159" t="s">
        <v>2857</v>
      </c>
      <c r="B40" s="159" t="s">
        <v>2856</v>
      </c>
      <c r="C40" s="162">
        <v>24.47</v>
      </c>
    </row>
    <row r="41" spans="1:3">
      <c r="A41" s="159" t="s">
        <v>2855</v>
      </c>
      <c r="B41" s="159" t="s">
        <v>2854</v>
      </c>
      <c r="C41" s="162">
        <v>31.09</v>
      </c>
    </row>
    <row r="42" spans="1:3">
      <c r="A42" s="159" t="s">
        <v>2853</v>
      </c>
      <c r="B42" s="159" t="s">
        <v>2852</v>
      </c>
      <c r="C42" s="162">
        <v>13.1</v>
      </c>
    </row>
    <row r="43" spans="1:3">
      <c r="A43" s="159" t="s">
        <v>2851</v>
      </c>
      <c r="B43" s="159" t="s">
        <v>2850</v>
      </c>
      <c r="C43" s="162">
        <v>20.440000000000001</v>
      </c>
    </row>
    <row r="44" spans="1:3">
      <c r="A44" s="159" t="s">
        <v>2849</v>
      </c>
      <c r="B44" s="159" t="s">
        <v>2848</v>
      </c>
      <c r="C44" s="162">
        <v>46</v>
      </c>
    </row>
    <row r="45" spans="1:3">
      <c r="A45" s="159" t="s">
        <v>2847</v>
      </c>
      <c r="B45" s="159" t="s">
        <v>2846</v>
      </c>
      <c r="C45" s="162">
        <v>46.2</v>
      </c>
    </row>
    <row r="46" spans="1:3">
      <c r="A46" s="159" t="s">
        <v>2845</v>
      </c>
      <c r="B46" s="159" t="s">
        <v>2844</v>
      </c>
      <c r="C46" s="162">
        <v>59.88</v>
      </c>
    </row>
    <row r="47" spans="1:3">
      <c r="A47" s="159" t="s">
        <v>2843</v>
      </c>
      <c r="B47" s="159" t="s">
        <v>2842</v>
      </c>
      <c r="C47" s="162">
        <v>44.82</v>
      </c>
    </row>
    <row r="48" spans="1:3">
      <c r="A48" s="159" t="s">
        <v>2841</v>
      </c>
      <c r="B48" s="159" t="s">
        <v>2840</v>
      </c>
      <c r="C48" s="162">
        <v>71.680000000000007</v>
      </c>
    </row>
    <row r="49" spans="1:3">
      <c r="A49" s="159" t="s">
        <v>2839</v>
      </c>
      <c r="B49" s="159" t="s">
        <v>2838</v>
      </c>
      <c r="C49" s="162">
        <v>48.09</v>
      </c>
    </row>
    <row r="50" spans="1:3">
      <c r="A50" s="159" t="s">
        <v>2837</v>
      </c>
      <c r="B50" s="159" t="s">
        <v>2836</v>
      </c>
      <c r="C50" s="162">
        <v>14.2</v>
      </c>
    </row>
    <row r="51" spans="1:3">
      <c r="A51" s="159" t="s">
        <v>2835</v>
      </c>
      <c r="B51" s="159" t="s">
        <v>2834</v>
      </c>
      <c r="C51" s="162">
        <v>28.49</v>
      </c>
    </row>
    <row r="52" spans="1:3">
      <c r="A52" s="159" t="s">
        <v>2833</v>
      </c>
      <c r="B52" s="159" t="s">
        <v>2832</v>
      </c>
      <c r="C52" s="162">
        <v>21.89</v>
      </c>
    </row>
    <row r="53" spans="1:3">
      <c r="A53" s="159" t="s">
        <v>2831</v>
      </c>
      <c r="B53" s="159" t="s">
        <v>2830</v>
      </c>
      <c r="C53" s="162">
        <v>41.94</v>
      </c>
    </row>
    <row r="54" spans="1:3">
      <c r="A54" s="159" t="s">
        <v>2829</v>
      </c>
      <c r="B54" s="159" t="s">
        <v>2828</v>
      </c>
      <c r="C54" s="162">
        <v>14.18</v>
      </c>
    </row>
    <row r="55" spans="1:3">
      <c r="A55" s="159" t="s">
        <v>2827</v>
      </c>
      <c r="B55" s="159" t="s">
        <v>2826</v>
      </c>
      <c r="C55" s="162">
        <v>2100.48</v>
      </c>
    </row>
    <row r="56" spans="1:3">
      <c r="A56" s="159" t="s">
        <v>2825</v>
      </c>
      <c r="B56" s="159" t="s">
        <v>2824</v>
      </c>
      <c r="C56" s="162">
        <v>34.86</v>
      </c>
    </row>
    <row r="57" spans="1:3">
      <c r="A57" s="159" t="s">
        <v>2823</v>
      </c>
      <c r="B57" s="159" t="s">
        <v>2815</v>
      </c>
      <c r="C57" s="162">
        <v>38.979999999999997</v>
      </c>
    </row>
    <row r="58" spans="1:3">
      <c r="A58" s="159" t="s">
        <v>2822</v>
      </c>
      <c r="B58" s="159" t="s">
        <v>2821</v>
      </c>
      <c r="C58" s="162">
        <v>33.979999999999997</v>
      </c>
    </row>
    <row r="59" spans="1:3">
      <c r="A59" s="159" t="s">
        <v>2820</v>
      </c>
      <c r="B59" s="159" t="s">
        <v>2819</v>
      </c>
      <c r="C59" s="162">
        <v>15.72</v>
      </c>
    </row>
    <row r="60" spans="1:3">
      <c r="A60" s="159" t="s">
        <v>2818</v>
      </c>
      <c r="B60" s="159" t="s">
        <v>2817</v>
      </c>
      <c r="C60" s="162">
        <v>17.75</v>
      </c>
    </row>
    <row r="61" spans="1:3">
      <c r="A61" s="159" t="s">
        <v>2816</v>
      </c>
      <c r="B61" s="159" t="s">
        <v>2815</v>
      </c>
      <c r="C61" s="162">
        <v>37.18</v>
      </c>
    </row>
    <row r="62" spans="1:3">
      <c r="A62" s="159" t="s">
        <v>2814</v>
      </c>
      <c r="B62" s="159" t="s">
        <v>2813</v>
      </c>
      <c r="C62" s="162">
        <v>26</v>
      </c>
    </row>
    <row r="63" spans="1:3">
      <c r="A63" s="159" t="s">
        <v>2812</v>
      </c>
      <c r="B63" s="159" t="s">
        <v>2811</v>
      </c>
      <c r="C63" s="162">
        <v>38.29</v>
      </c>
    </row>
    <row r="64" spans="1:3">
      <c r="A64" s="159" t="s">
        <v>2810</v>
      </c>
      <c r="B64" s="159" t="s">
        <v>2809</v>
      </c>
      <c r="C64" s="162">
        <v>50.37</v>
      </c>
    </row>
    <row r="65" spans="1:3">
      <c r="A65" s="159" t="s">
        <v>2808</v>
      </c>
      <c r="B65" s="159" t="s">
        <v>2807</v>
      </c>
      <c r="C65" s="162">
        <v>18.260000000000002</v>
      </c>
    </row>
    <row r="66" spans="1:3">
      <c r="A66" s="159" t="s">
        <v>2806</v>
      </c>
      <c r="B66" s="159" t="s">
        <v>2805</v>
      </c>
      <c r="C66" s="162">
        <v>6.45</v>
      </c>
    </row>
    <row r="67" spans="1:3">
      <c r="A67" s="159" t="s">
        <v>2804</v>
      </c>
      <c r="B67" s="159" t="s">
        <v>2803</v>
      </c>
      <c r="C67" s="162">
        <v>34.76</v>
      </c>
    </row>
    <row r="68" spans="1:3">
      <c r="A68" s="159" t="s">
        <v>2802</v>
      </c>
      <c r="B68" s="159" t="s">
        <v>2801</v>
      </c>
      <c r="C68" s="162">
        <v>20.34</v>
      </c>
    </row>
    <row r="69" spans="1:3">
      <c r="A69" s="159" t="s">
        <v>2800</v>
      </c>
      <c r="B69" s="159" t="s">
        <v>2799</v>
      </c>
      <c r="C69" s="162">
        <v>181.26</v>
      </c>
    </row>
    <row r="70" spans="1:3">
      <c r="A70" s="159" t="s">
        <v>2798</v>
      </c>
      <c r="B70" s="159" t="s">
        <v>2797</v>
      </c>
      <c r="C70" s="162">
        <v>12.61</v>
      </c>
    </row>
    <row r="71" spans="1:3">
      <c r="A71" s="159" t="s">
        <v>2796</v>
      </c>
      <c r="B71" s="159" t="s">
        <v>2795</v>
      </c>
      <c r="C71" s="162">
        <v>1.64</v>
      </c>
    </row>
    <row r="72" spans="1:3">
      <c r="A72" s="159" t="s">
        <v>2794</v>
      </c>
      <c r="B72" s="159" t="s">
        <v>2793</v>
      </c>
      <c r="C72" s="162">
        <v>4.0199999999999996</v>
      </c>
    </row>
    <row r="73" spans="1:3">
      <c r="A73" s="159" t="s">
        <v>2792</v>
      </c>
      <c r="B73" s="159" t="s">
        <v>2791</v>
      </c>
      <c r="C73" s="162">
        <v>12.36</v>
      </c>
    </row>
    <row r="74" spans="1:3">
      <c r="A74" s="159" t="s">
        <v>2790</v>
      </c>
      <c r="B74" s="159" t="s">
        <v>2789</v>
      </c>
      <c r="C74" s="162">
        <v>7.76</v>
      </c>
    </row>
    <row r="75" spans="1:3">
      <c r="A75" s="159" t="s">
        <v>2788</v>
      </c>
      <c r="B75" s="159" t="s">
        <v>2787</v>
      </c>
      <c r="C75" s="162">
        <v>34.07</v>
      </c>
    </row>
    <row r="76" spans="1:3">
      <c r="A76" s="159" t="s">
        <v>2786</v>
      </c>
      <c r="B76" s="159" t="s">
        <v>2785</v>
      </c>
      <c r="C76" s="162">
        <v>5.3</v>
      </c>
    </row>
    <row r="77" spans="1:3">
      <c r="A77" s="159" t="s">
        <v>2784</v>
      </c>
      <c r="B77" s="159" t="s">
        <v>2783</v>
      </c>
      <c r="C77" s="162">
        <v>2.16</v>
      </c>
    </row>
    <row r="78" spans="1:3">
      <c r="A78" s="159" t="s">
        <v>2782</v>
      </c>
      <c r="B78" s="159" t="s">
        <v>2781</v>
      </c>
      <c r="C78" s="162">
        <v>8.0500000000000007</v>
      </c>
    </row>
    <row r="79" spans="1:3">
      <c r="A79" s="159" t="s">
        <v>2780</v>
      </c>
      <c r="B79" s="159" t="s">
        <v>2779</v>
      </c>
      <c r="C79" s="162">
        <v>71.430000000000007</v>
      </c>
    </row>
    <row r="80" spans="1:3">
      <c r="A80" s="159" t="s">
        <v>2778</v>
      </c>
      <c r="B80" s="159" t="s">
        <v>2777</v>
      </c>
      <c r="C80" s="162">
        <v>4.2</v>
      </c>
    </row>
    <row r="81" spans="1:3">
      <c r="A81" s="159" t="s">
        <v>2776</v>
      </c>
      <c r="B81" s="159" t="s">
        <v>2775</v>
      </c>
      <c r="C81" s="162">
        <v>105</v>
      </c>
    </row>
    <row r="82" spans="1:3">
      <c r="A82" s="159" t="s">
        <v>2774</v>
      </c>
      <c r="B82" s="159" t="s">
        <v>2770</v>
      </c>
      <c r="C82" s="162">
        <v>4.26</v>
      </c>
    </row>
    <row r="83" spans="1:3">
      <c r="A83" s="159" t="s">
        <v>2773</v>
      </c>
      <c r="B83" s="159" t="s">
        <v>2772</v>
      </c>
      <c r="C83" s="162">
        <v>1.97</v>
      </c>
    </row>
    <row r="84" spans="1:3">
      <c r="A84" s="159" t="s">
        <v>2771</v>
      </c>
      <c r="B84" s="159" t="s">
        <v>2770</v>
      </c>
      <c r="C84" s="162">
        <v>3.54</v>
      </c>
    </row>
    <row r="85" spans="1:3">
      <c r="A85" s="159" t="s">
        <v>2769</v>
      </c>
      <c r="B85" s="159" t="s">
        <v>2768</v>
      </c>
      <c r="C85" s="162">
        <v>28.1</v>
      </c>
    </row>
    <row r="86" spans="1:3">
      <c r="A86" s="159" t="s">
        <v>2767</v>
      </c>
      <c r="B86" s="159" t="s">
        <v>2766</v>
      </c>
      <c r="C86" s="162">
        <v>125.66</v>
      </c>
    </row>
    <row r="87" spans="1:3">
      <c r="A87" s="159" t="s">
        <v>2765</v>
      </c>
      <c r="B87" s="159" t="s">
        <v>2764</v>
      </c>
      <c r="C87" s="162">
        <v>91.79</v>
      </c>
    </row>
    <row r="88" spans="1:3">
      <c r="A88" s="159" t="s">
        <v>2763</v>
      </c>
      <c r="B88" s="159" t="s">
        <v>2762</v>
      </c>
      <c r="C88" s="162">
        <v>7.3</v>
      </c>
    </row>
    <row r="89" spans="1:3">
      <c r="A89" s="159" t="s">
        <v>2761</v>
      </c>
      <c r="B89" s="159" t="s">
        <v>2760</v>
      </c>
      <c r="C89" s="162">
        <v>119.62</v>
      </c>
    </row>
    <row r="90" spans="1:3">
      <c r="A90" s="159" t="s">
        <v>2759</v>
      </c>
      <c r="B90" s="159" t="s">
        <v>2758</v>
      </c>
      <c r="C90" s="162">
        <v>146.55000000000001</v>
      </c>
    </row>
    <row r="91" spans="1:3">
      <c r="A91" s="159" t="s">
        <v>2757</v>
      </c>
      <c r="B91" s="159" t="s">
        <v>2756</v>
      </c>
      <c r="C91" s="162">
        <v>142.27000000000001</v>
      </c>
    </row>
    <row r="92" spans="1:3">
      <c r="A92" s="159" t="s">
        <v>2755</v>
      </c>
      <c r="B92" s="159" t="s">
        <v>2754</v>
      </c>
      <c r="C92" s="162">
        <v>125.66</v>
      </c>
    </row>
    <row r="93" spans="1:3">
      <c r="A93" s="159" t="s">
        <v>2753</v>
      </c>
      <c r="B93" s="159" t="s">
        <v>2752</v>
      </c>
      <c r="C93" s="162">
        <v>138.13</v>
      </c>
    </row>
    <row r="94" spans="1:3">
      <c r="A94" s="159" t="s">
        <v>2751</v>
      </c>
      <c r="B94" s="159" t="s">
        <v>2750</v>
      </c>
      <c r="C94" s="162">
        <v>76.72</v>
      </c>
    </row>
    <row r="95" spans="1:3">
      <c r="A95" s="159" t="s">
        <v>2749</v>
      </c>
      <c r="B95" s="159" t="s">
        <v>2748</v>
      </c>
      <c r="C95" s="162">
        <v>149.99</v>
      </c>
    </row>
    <row r="96" spans="1:3">
      <c r="A96" s="159" t="s">
        <v>2747</v>
      </c>
      <c r="B96" s="159" t="s">
        <v>2746</v>
      </c>
      <c r="C96" s="162">
        <v>142.27000000000001</v>
      </c>
    </row>
    <row r="97" spans="1:3">
      <c r="A97" s="159" t="s">
        <v>2745</v>
      </c>
      <c r="B97" s="159" t="s">
        <v>2272</v>
      </c>
      <c r="C97" s="162">
        <v>101.15</v>
      </c>
    </row>
    <row r="98" spans="1:3">
      <c r="A98" s="159" t="s">
        <v>2744</v>
      </c>
      <c r="B98" s="159" t="s">
        <v>2743</v>
      </c>
      <c r="C98" s="162">
        <v>83.53</v>
      </c>
    </row>
    <row r="99" spans="1:3">
      <c r="A99" s="159" t="s">
        <v>2742</v>
      </c>
      <c r="B99" s="159" t="s">
        <v>2741</v>
      </c>
      <c r="C99" s="162">
        <v>150.94999999999999</v>
      </c>
    </row>
    <row r="100" spans="1:3">
      <c r="A100" s="159" t="s">
        <v>2740</v>
      </c>
      <c r="B100" s="159" t="s">
        <v>2738</v>
      </c>
      <c r="C100" s="162">
        <v>100.7</v>
      </c>
    </row>
    <row r="101" spans="1:3">
      <c r="A101" s="159" t="s">
        <v>2739</v>
      </c>
      <c r="B101" s="159" t="s">
        <v>2738</v>
      </c>
      <c r="C101" s="162">
        <v>100.72</v>
      </c>
    </row>
    <row r="102" spans="1:3">
      <c r="A102" s="159" t="s">
        <v>2737</v>
      </c>
      <c r="B102" s="159" t="s">
        <v>2736</v>
      </c>
      <c r="C102" s="162">
        <v>161.41</v>
      </c>
    </row>
    <row r="103" spans="1:3">
      <c r="A103" s="159" t="s">
        <v>2735</v>
      </c>
      <c r="B103" s="159" t="s">
        <v>2734</v>
      </c>
      <c r="C103" s="162">
        <v>201.65</v>
      </c>
    </row>
    <row r="104" spans="1:3">
      <c r="A104" s="159" t="s">
        <v>2733</v>
      </c>
      <c r="B104" s="159" t="s">
        <v>2490</v>
      </c>
      <c r="C104" s="162">
        <v>152.66</v>
      </c>
    </row>
    <row r="105" spans="1:3">
      <c r="A105" s="159" t="s">
        <v>2732</v>
      </c>
      <c r="B105" s="159" t="s">
        <v>2731</v>
      </c>
      <c r="C105" s="162">
        <v>121.04</v>
      </c>
    </row>
    <row r="106" spans="1:3">
      <c r="A106" s="159" t="s">
        <v>2730</v>
      </c>
      <c r="B106" s="159" t="s">
        <v>2729</v>
      </c>
      <c r="C106" s="162">
        <v>418.84</v>
      </c>
    </row>
    <row r="107" spans="1:3">
      <c r="A107" s="159" t="s">
        <v>2728</v>
      </c>
      <c r="B107" s="159" t="s">
        <v>2727</v>
      </c>
      <c r="C107" s="162">
        <v>31.99</v>
      </c>
    </row>
    <row r="108" spans="1:3">
      <c r="A108" s="159" t="s">
        <v>2726</v>
      </c>
      <c r="B108" s="159" t="s">
        <v>2725</v>
      </c>
      <c r="C108" s="162">
        <v>148.54</v>
      </c>
    </row>
    <row r="109" spans="1:3">
      <c r="A109" s="159" t="s">
        <v>2724</v>
      </c>
      <c r="B109" s="159" t="s">
        <v>2723</v>
      </c>
      <c r="C109" s="162">
        <v>71.150000000000006</v>
      </c>
    </row>
    <row r="110" spans="1:3">
      <c r="A110" s="159" t="s">
        <v>2722</v>
      </c>
      <c r="B110" s="159" t="s">
        <v>2721</v>
      </c>
      <c r="C110" s="162">
        <v>38.4</v>
      </c>
    </row>
    <row r="111" spans="1:3">
      <c r="A111" s="159" t="s">
        <v>2720</v>
      </c>
      <c r="B111" s="159" t="s">
        <v>2719</v>
      </c>
      <c r="C111" s="162">
        <v>93.21</v>
      </c>
    </row>
    <row r="112" spans="1:3">
      <c r="A112" s="159" t="s">
        <v>2718</v>
      </c>
      <c r="B112" s="159" t="s">
        <v>2717</v>
      </c>
      <c r="C112" s="162">
        <v>30</v>
      </c>
    </row>
    <row r="113" spans="1:3">
      <c r="A113" s="159" t="s">
        <v>2716</v>
      </c>
      <c r="B113" s="159" t="s">
        <v>2715</v>
      </c>
      <c r="C113" s="162">
        <v>48.95</v>
      </c>
    </row>
    <row r="114" spans="1:3">
      <c r="A114" s="159" t="s">
        <v>2714</v>
      </c>
      <c r="B114" s="159" t="s">
        <v>2713</v>
      </c>
      <c r="C114" s="162">
        <v>144</v>
      </c>
    </row>
    <row r="115" spans="1:3">
      <c r="A115" s="159" t="s">
        <v>2712</v>
      </c>
      <c r="B115" s="159" t="s">
        <v>2711</v>
      </c>
      <c r="C115" s="162">
        <v>526.29999999999995</v>
      </c>
    </row>
    <row r="116" spans="1:3">
      <c r="A116" s="159" t="s">
        <v>2710</v>
      </c>
      <c r="B116" s="159" t="s">
        <v>2709</v>
      </c>
      <c r="C116" s="162">
        <v>0.46</v>
      </c>
    </row>
    <row r="117" spans="1:3">
      <c r="A117" s="159" t="s">
        <v>2708</v>
      </c>
      <c r="B117" s="159" t="s">
        <v>2707</v>
      </c>
      <c r="C117" s="162">
        <v>84.56</v>
      </c>
    </row>
    <row r="118" spans="1:3">
      <c r="A118" s="159" t="s">
        <v>2706</v>
      </c>
      <c r="B118" s="159" t="s">
        <v>2705</v>
      </c>
      <c r="C118" s="162">
        <v>42.86</v>
      </c>
    </row>
    <row r="119" spans="1:3">
      <c r="A119" s="159" t="s">
        <v>2704</v>
      </c>
      <c r="B119" s="159" t="s">
        <v>2703</v>
      </c>
      <c r="C119" s="162">
        <v>39.799999999999997</v>
      </c>
    </row>
    <row r="120" spans="1:3">
      <c r="A120" s="159" t="s">
        <v>2702</v>
      </c>
      <c r="B120" s="159" t="s">
        <v>2701</v>
      </c>
      <c r="C120" s="162">
        <v>30.94</v>
      </c>
    </row>
    <row r="121" spans="1:3">
      <c r="A121" s="159" t="s">
        <v>2700</v>
      </c>
      <c r="B121" s="159" t="s">
        <v>2699</v>
      </c>
      <c r="C121" s="162">
        <v>83</v>
      </c>
    </row>
    <row r="122" spans="1:3">
      <c r="A122" s="159" t="s">
        <v>2698</v>
      </c>
      <c r="B122" s="159" t="s">
        <v>2697</v>
      </c>
      <c r="C122" s="162">
        <v>82.14</v>
      </c>
    </row>
    <row r="123" spans="1:3">
      <c r="A123" s="159" t="s">
        <v>2696</v>
      </c>
      <c r="B123" s="159" t="s">
        <v>2695</v>
      </c>
      <c r="C123" s="162">
        <v>44.92</v>
      </c>
    </row>
    <row r="124" spans="1:3">
      <c r="A124" s="159" t="s">
        <v>2694</v>
      </c>
      <c r="B124" s="159" t="s">
        <v>2693</v>
      </c>
      <c r="C124" s="162">
        <v>173.22</v>
      </c>
    </row>
    <row r="125" spans="1:3">
      <c r="A125" s="159" t="s">
        <v>2692</v>
      </c>
      <c r="B125" s="159" t="s">
        <v>2691</v>
      </c>
      <c r="C125" s="162">
        <v>69.47</v>
      </c>
    </row>
    <row r="126" spans="1:3">
      <c r="A126" s="159" t="s">
        <v>2690</v>
      </c>
      <c r="B126" s="159" t="s">
        <v>2689</v>
      </c>
      <c r="C126" s="162">
        <v>236.36</v>
      </c>
    </row>
    <row r="127" spans="1:3">
      <c r="A127" s="159" t="s">
        <v>2688</v>
      </c>
      <c r="B127" s="159" t="s">
        <v>2687</v>
      </c>
      <c r="C127" s="162">
        <v>42.66</v>
      </c>
    </row>
    <row r="128" spans="1:3">
      <c r="A128" s="159" t="s">
        <v>2686</v>
      </c>
      <c r="B128" s="159" t="s">
        <v>2685</v>
      </c>
      <c r="C128" s="162">
        <v>1.68</v>
      </c>
    </row>
    <row r="129" spans="1:3">
      <c r="A129" s="159" t="s">
        <v>2684</v>
      </c>
      <c r="B129" s="159" t="s">
        <v>2683</v>
      </c>
      <c r="C129" s="162">
        <v>161.99</v>
      </c>
    </row>
    <row r="130" spans="1:3">
      <c r="A130" s="159" t="s">
        <v>2682</v>
      </c>
      <c r="B130" s="159" t="s">
        <v>2681</v>
      </c>
      <c r="C130" s="162">
        <v>161.99</v>
      </c>
    </row>
    <row r="131" spans="1:3">
      <c r="A131" s="159" t="s">
        <v>2680</v>
      </c>
      <c r="B131" s="159" t="s">
        <v>2679</v>
      </c>
      <c r="C131" s="162">
        <v>24.72</v>
      </c>
    </row>
    <row r="132" spans="1:3">
      <c r="A132" s="159" t="s">
        <v>2678</v>
      </c>
      <c r="B132" s="159" t="s">
        <v>2677</v>
      </c>
      <c r="C132" s="162">
        <v>195.08</v>
      </c>
    </row>
    <row r="133" spans="1:3">
      <c r="A133" s="159" t="s">
        <v>2676</v>
      </c>
      <c r="B133" s="159" t="s">
        <v>2675</v>
      </c>
      <c r="C133" s="162">
        <v>95.5</v>
      </c>
    </row>
    <row r="134" spans="1:3">
      <c r="A134" s="159" t="s">
        <v>2674</v>
      </c>
      <c r="B134" s="159" t="s">
        <v>2069</v>
      </c>
      <c r="C134" s="162">
        <v>16.95</v>
      </c>
    </row>
    <row r="135" spans="1:3">
      <c r="A135" s="159" t="s">
        <v>2673</v>
      </c>
      <c r="B135" s="159" t="s">
        <v>2672</v>
      </c>
      <c r="C135" s="162">
        <v>124.21</v>
      </c>
    </row>
    <row r="136" spans="1:3">
      <c r="A136" s="159" t="s">
        <v>2671</v>
      </c>
      <c r="B136" s="159" t="s">
        <v>2670</v>
      </c>
      <c r="C136" s="162">
        <v>81.430000000000007</v>
      </c>
    </row>
    <row r="137" spans="1:3">
      <c r="A137" s="159" t="s">
        <v>2669</v>
      </c>
      <c r="B137" s="159" t="s">
        <v>2668</v>
      </c>
      <c r="C137" s="162">
        <v>1.9</v>
      </c>
    </row>
    <row r="138" spans="1:3">
      <c r="A138" s="159" t="s">
        <v>2667</v>
      </c>
      <c r="B138" s="159" t="s">
        <v>2666</v>
      </c>
      <c r="C138" s="162">
        <v>781.42</v>
      </c>
    </row>
    <row r="139" spans="1:3">
      <c r="A139" s="159" t="s">
        <v>2665</v>
      </c>
      <c r="B139" s="159" t="s">
        <v>2664</v>
      </c>
      <c r="C139" s="162">
        <v>33.42</v>
      </c>
    </row>
    <row r="140" spans="1:3">
      <c r="A140" s="159" t="s">
        <v>2663</v>
      </c>
      <c r="B140" s="159" t="s">
        <v>2662</v>
      </c>
      <c r="C140" s="162">
        <v>606.22</v>
      </c>
    </row>
    <row r="141" spans="1:3">
      <c r="A141" s="159" t="s">
        <v>2661</v>
      </c>
      <c r="B141" s="159" t="s">
        <v>2660</v>
      </c>
      <c r="C141" s="162">
        <v>91.29</v>
      </c>
    </row>
    <row r="142" spans="1:3">
      <c r="A142" s="159" t="s">
        <v>2659</v>
      </c>
      <c r="B142" s="159" t="s">
        <v>2658</v>
      </c>
      <c r="C142" s="162">
        <v>22.21</v>
      </c>
    </row>
    <row r="143" spans="1:3">
      <c r="A143" s="159" t="s">
        <v>2657</v>
      </c>
      <c r="B143" s="159" t="s">
        <v>2656</v>
      </c>
      <c r="C143" s="162">
        <v>195</v>
      </c>
    </row>
    <row r="144" spans="1:3">
      <c r="A144" s="159" t="s">
        <v>2655</v>
      </c>
      <c r="B144" s="159" t="s">
        <v>2654</v>
      </c>
      <c r="C144" s="162">
        <v>825.6</v>
      </c>
    </row>
    <row r="145" spans="1:3">
      <c r="A145" s="159" t="s">
        <v>2653</v>
      </c>
      <c r="B145" s="159" t="s">
        <v>2324</v>
      </c>
      <c r="C145" s="162">
        <v>482.98</v>
      </c>
    </row>
    <row r="146" spans="1:3">
      <c r="A146" s="159" t="s">
        <v>2652</v>
      </c>
      <c r="B146" s="159" t="s">
        <v>2651</v>
      </c>
      <c r="C146" s="162">
        <v>155.27000000000001</v>
      </c>
    </row>
    <row r="147" spans="1:3">
      <c r="A147" s="159" t="s">
        <v>2650</v>
      </c>
      <c r="B147" s="159" t="s">
        <v>2649</v>
      </c>
      <c r="C147" s="162">
        <v>249.14</v>
      </c>
    </row>
    <row r="148" spans="1:3">
      <c r="A148" s="159" t="s">
        <v>2648</v>
      </c>
      <c r="B148" s="159" t="s">
        <v>2647</v>
      </c>
      <c r="C148" s="162">
        <v>168.48</v>
      </c>
    </row>
    <row r="149" spans="1:3">
      <c r="A149" s="159" t="s">
        <v>2646</v>
      </c>
      <c r="B149" s="159" t="s">
        <v>2645</v>
      </c>
      <c r="C149" s="162">
        <v>148.01</v>
      </c>
    </row>
    <row r="150" spans="1:3">
      <c r="A150" s="159" t="s">
        <v>2644</v>
      </c>
      <c r="B150" s="159" t="s">
        <v>2643</v>
      </c>
      <c r="C150" s="162">
        <v>83.65</v>
      </c>
    </row>
    <row r="151" spans="1:3">
      <c r="A151" s="159" t="s">
        <v>2642</v>
      </c>
      <c r="B151" s="159" t="s">
        <v>2641</v>
      </c>
      <c r="C151" s="162">
        <v>276.85000000000002</v>
      </c>
    </row>
    <row r="152" spans="1:3">
      <c r="A152" s="159" t="s">
        <v>2640</v>
      </c>
      <c r="B152" s="159" t="s">
        <v>2639</v>
      </c>
      <c r="C152" s="162">
        <v>415.8</v>
      </c>
    </row>
    <row r="153" spans="1:3">
      <c r="A153" s="159" t="s">
        <v>2638</v>
      </c>
      <c r="B153" s="159" t="s">
        <v>2637</v>
      </c>
      <c r="C153" s="162">
        <v>56.35</v>
      </c>
    </row>
    <row r="154" spans="1:3">
      <c r="A154" s="159" t="s">
        <v>2636</v>
      </c>
      <c r="B154" s="159" t="s">
        <v>2635</v>
      </c>
      <c r="C154" s="162">
        <v>884.65</v>
      </c>
    </row>
    <row r="155" spans="1:3">
      <c r="A155" s="159" t="s">
        <v>2634</v>
      </c>
      <c r="B155" s="159" t="s">
        <v>2633</v>
      </c>
      <c r="C155" s="162">
        <v>420.41</v>
      </c>
    </row>
    <row r="156" spans="1:3">
      <c r="A156" s="159" t="s">
        <v>2632</v>
      </c>
      <c r="B156" s="159" t="s">
        <v>2631</v>
      </c>
      <c r="C156" s="162">
        <v>528.46</v>
      </c>
    </row>
    <row r="157" spans="1:3">
      <c r="A157" s="159" t="s">
        <v>2630</v>
      </c>
      <c r="B157" s="159" t="s">
        <v>2629</v>
      </c>
      <c r="C157" s="162">
        <v>667.72</v>
      </c>
    </row>
    <row r="158" spans="1:3">
      <c r="A158" s="159" t="s">
        <v>2628</v>
      </c>
      <c r="B158" s="159" t="s">
        <v>2627</v>
      </c>
      <c r="C158" s="162">
        <v>97.29</v>
      </c>
    </row>
    <row r="159" spans="1:3">
      <c r="A159" s="159" t="s">
        <v>2626</v>
      </c>
      <c r="B159" s="159" t="s">
        <v>2625</v>
      </c>
      <c r="C159" s="162">
        <v>45.09</v>
      </c>
    </row>
    <row r="160" spans="1:3">
      <c r="A160" s="159" t="s">
        <v>2624</v>
      </c>
      <c r="B160" s="159" t="s">
        <v>2623</v>
      </c>
      <c r="C160" s="162">
        <v>340.5</v>
      </c>
    </row>
    <row r="161" spans="1:3">
      <c r="A161" s="159" t="s">
        <v>2622</v>
      </c>
      <c r="B161" s="159" t="s">
        <v>2620</v>
      </c>
      <c r="C161" s="162">
        <v>133.63</v>
      </c>
    </row>
    <row r="162" spans="1:3">
      <c r="A162" s="159" t="s">
        <v>2621</v>
      </c>
      <c r="B162" s="159" t="s">
        <v>2620</v>
      </c>
      <c r="C162" s="162">
        <v>155.28</v>
      </c>
    </row>
    <row r="163" spans="1:3">
      <c r="A163" s="159" t="s">
        <v>2619</v>
      </c>
      <c r="B163" s="159" t="s">
        <v>2618</v>
      </c>
      <c r="C163" s="162">
        <v>12.55</v>
      </c>
    </row>
    <row r="164" spans="1:3">
      <c r="A164" s="159" t="s">
        <v>2617</v>
      </c>
      <c r="B164" s="159" t="s">
        <v>2616</v>
      </c>
      <c r="C164" s="162">
        <v>336</v>
      </c>
    </row>
    <row r="165" spans="1:3">
      <c r="A165" s="159" t="s">
        <v>2615</v>
      </c>
      <c r="B165" s="159" t="s">
        <v>2614</v>
      </c>
      <c r="C165" s="162">
        <v>288.27999999999997</v>
      </c>
    </row>
    <row r="166" spans="1:3">
      <c r="A166" s="159" t="s">
        <v>2613</v>
      </c>
      <c r="B166" s="159" t="s">
        <v>2612</v>
      </c>
      <c r="C166" s="162">
        <v>454.21</v>
      </c>
    </row>
    <row r="167" spans="1:3">
      <c r="A167" s="159" t="s">
        <v>2611</v>
      </c>
      <c r="B167" s="159" t="s">
        <v>2610</v>
      </c>
      <c r="C167" s="162">
        <v>325.66000000000003</v>
      </c>
    </row>
    <row r="168" spans="1:3">
      <c r="A168" s="159" t="s">
        <v>2609</v>
      </c>
      <c r="B168" s="159" t="s">
        <v>2608</v>
      </c>
      <c r="C168" s="162">
        <v>42.37</v>
      </c>
    </row>
    <row r="169" spans="1:3">
      <c r="A169" s="159" t="s">
        <v>2607</v>
      </c>
      <c r="B169" s="159" t="s">
        <v>2606</v>
      </c>
      <c r="C169" s="162">
        <v>8.6999999999999993</v>
      </c>
    </row>
    <row r="170" spans="1:3">
      <c r="A170" s="159" t="s">
        <v>2605</v>
      </c>
      <c r="B170" s="159" t="s">
        <v>2604</v>
      </c>
      <c r="C170" s="162">
        <v>256.20999999999998</v>
      </c>
    </row>
    <row r="171" spans="1:3">
      <c r="A171" s="159" t="s">
        <v>2603</v>
      </c>
      <c r="B171" s="159" t="s">
        <v>2602</v>
      </c>
      <c r="C171" s="162">
        <v>340.8</v>
      </c>
    </row>
    <row r="172" spans="1:3">
      <c r="A172" s="159" t="s">
        <v>2601</v>
      </c>
      <c r="B172" s="159" t="s">
        <v>2600</v>
      </c>
      <c r="C172" s="162">
        <v>13.87</v>
      </c>
    </row>
    <row r="173" spans="1:3">
      <c r="A173" s="159" t="s">
        <v>2599</v>
      </c>
      <c r="B173" s="159" t="s">
        <v>2598</v>
      </c>
      <c r="C173" s="162">
        <v>4.6500000000000004</v>
      </c>
    </row>
    <row r="174" spans="1:3">
      <c r="A174" s="159" t="s">
        <v>2597</v>
      </c>
      <c r="B174" s="159" t="s">
        <v>2596</v>
      </c>
      <c r="C174" s="162">
        <v>105.78</v>
      </c>
    </row>
    <row r="175" spans="1:3">
      <c r="A175" s="159" t="s">
        <v>2595</v>
      </c>
      <c r="B175" s="159" t="s">
        <v>2594</v>
      </c>
      <c r="C175" s="162">
        <v>3.09</v>
      </c>
    </row>
    <row r="176" spans="1:3">
      <c r="A176" s="159" t="s">
        <v>2593</v>
      </c>
      <c r="B176" s="159" t="s">
        <v>2592</v>
      </c>
      <c r="C176" s="162">
        <v>329.12</v>
      </c>
    </row>
    <row r="177" spans="1:3">
      <c r="A177" s="159" t="s">
        <v>2591</v>
      </c>
      <c r="B177" s="159" t="s">
        <v>2590</v>
      </c>
      <c r="C177" s="162">
        <v>533.44000000000005</v>
      </c>
    </row>
    <row r="178" spans="1:3">
      <c r="A178" s="159" t="s">
        <v>2589</v>
      </c>
      <c r="B178" s="159" t="s">
        <v>2588</v>
      </c>
      <c r="C178" s="162">
        <v>65.48</v>
      </c>
    </row>
    <row r="179" spans="1:3">
      <c r="A179" s="159" t="s">
        <v>2587</v>
      </c>
      <c r="B179" s="159" t="s">
        <v>2586</v>
      </c>
      <c r="C179" s="162">
        <v>45.68</v>
      </c>
    </row>
    <row r="180" spans="1:3">
      <c r="A180" s="159" t="s">
        <v>2585</v>
      </c>
      <c r="B180" s="159" t="s">
        <v>2584</v>
      </c>
      <c r="C180" s="162">
        <v>41.82</v>
      </c>
    </row>
    <row r="181" spans="1:3">
      <c r="A181" s="159" t="s">
        <v>2583</v>
      </c>
      <c r="B181" s="159" t="s">
        <v>2582</v>
      </c>
      <c r="C181" s="162">
        <v>133.71</v>
      </c>
    </row>
    <row r="182" spans="1:3">
      <c r="A182" s="159" t="s">
        <v>2581</v>
      </c>
      <c r="B182" s="159" t="s">
        <v>2580</v>
      </c>
      <c r="C182" s="162">
        <v>303.83999999999997</v>
      </c>
    </row>
    <row r="183" spans="1:3">
      <c r="A183" s="159" t="s">
        <v>2579</v>
      </c>
      <c r="B183" s="159" t="s">
        <v>2578</v>
      </c>
      <c r="C183" s="162">
        <v>161.38</v>
      </c>
    </row>
    <row r="184" spans="1:3">
      <c r="A184" s="159" t="s">
        <v>2577</v>
      </c>
      <c r="B184" s="159" t="s">
        <v>2576</v>
      </c>
      <c r="C184" s="162">
        <v>630</v>
      </c>
    </row>
    <row r="185" spans="1:3">
      <c r="A185" s="159" t="s">
        <v>2575</v>
      </c>
      <c r="B185" s="159" t="s">
        <v>2574</v>
      </c>
      <c r="C185" s="162">
        <v>189.82</v>
      </c>
    </row>
    <row r="186" spans="1:3">
      <c r="A186" s="159" t="s">
        <v>2573</v>
      </c>
      <c r="B186" s="159" t="s">
        <v>2572</v>
      </c>
      <c r="C186" s="162">
        <v>359.66</v>
      </c>
    </row>
    <row r="187" spans="1:3">
      <c r="A187" s="159" t="s">
        <v>2571</v>
      </c>
      <c r="B187" s="159" t="s">
        <v>2570</v>
      </c>
      <c r="C187" s="162">
        <v>237.67</v>
      </c>
    </row>
    <row r="188" spans="1:3">
      <c r="A188" s="159" t="s">
        <v>2569</v>
      </c>
      <c r="B188" s="159" t="s">
        <v>2567</v>
      </c>
      <c r="C188" s="162">
        <v>75.38</v>
      </c>
    </row>
    <row r="189" spans="1:3">
      <c r="A189" s="159" t="s">
        <v>2568</v>
      </c>
      <c r="B189" s="159" t="s">
        <v>2567</v>
      </c>
      <c r="C189" s="162">
        <v>102.98</v>
      </c>
    </row>
    <row r="190" spans="1:3">
      <c r="A190" s="159" t="s">
        <v>2566</v>
      </c>
      <c r="B190" s="159" t="s">
        <v>2565</v>
      </c>
      <c r="C190" s="162">
        <v>26</v>
      </c>
    </row>
    <row r="191" spans="1:3">
      <c r="A191" s="159" t="s">
        <v>2564</v>
      </c>
      <c r="B191" s="159" t="s">
        <v>2563</v>
      </c>
      <c r="C191" s="162">
        <v>82.87</v>
      </c>
    </row>
    <row r="192" spans="1:3">
      <c r="A192" s="159" t="s">
        <v>2562</v>
      </c>
      <c r="B192" s="159" t="s">
        <v>2561</v>
      </c>
      <c r="C192" s="162">
        <v>42.59</v>
      </c>
    </row>
    <row r="193" spans="1:3">
      <c r="A193" s="159" t="s">
        <v>2560</v>
      </c>
      <c r="B193" s="159" t="s">
        <v>2559</v>
      </c>
      <c r="C193" s="162">
        <v>158.76</v>
      </c>
    </row>
    <row r="194" spans="1:3">
      <c r="A194" s="159" t="s">
        <v>2558</v>
      </c>
      <c r="B194" s="159" t="s">
        <v>2557</v>
      </c>
      <c r="C194" s="162">
        <v>158.76</v>
      </c>
    </row>
    <row r="195" spans="1:3">
      <c r="A195" s="159" t="s">
        <v>2556</v>
      </c>
      <c r="B195" s="159" t="s">
        <v>2555</v>
      </c>
      <c r="C195" s="162">
        <v>120</v>
      </c>
    </row>
    <row r="196" spans="1:3">
      <c r="A196" s="159" t="s">
        <v>2554</v>
      </c>
      <c r="B196" s="159" t="s">
        <v>2553</v>
      </c>
      <c r="C196" s="162">
        <v>158.76</v>
      </c>
    </row>
    <row r="197" spans="1:3">
      <c r="A197" s="159" t="s">
        <v>2552</v>
      </c>
      <c r="B197" s="159" t="s">
        <v>2551</v>
      </c>
      <c r="C197" s="162">
        <v>360</v>
      </c>
    </row>
    <row r="198" spans="1:3">
      <c r="A198" s="159" t="s">
        <v>2550</v>
      </c>
      <c r="B198" s="159" t="s">
        <v>2549</v>
      </c>
      <c r="C198" s="162">
        <v>1173.1500000000001</v>
      </c>
    </row>
    <row r="199" spans="1:3">
      <c r="A199" s="159" t="s">
        <v>2548</v>
      </c>
      <c r="B199" s="159" t="s">
        <v>2547</v>
      </c>
      <c r="C199" s="162">
        <v>499.69</v>
      </c>
    </row>
    <row r="200" spans="1:3">
      <c r="A200" s="159" t="s">
        <v>2546</v>
      </c>
      <c r="B200" s="159" t="s">
        <v>2545</v>
      </c>
      <c r="C200" s="162">
        <v>42.96</v>
      </c>
    </row>
    <row r="201" spans="1:3">
      <c r="A201" s="159" t="s">
        <v>2544</v>
      </c>
      <c r="B201" s="159" t="s">
        <v>2543</v>
      </c>
      <c r="C201" s="162">
        <v>72.67</v>
      </c>
    </row>
    <row r="202" spans="1:3">
      <c r="A202" s="159" t="s">
        <v>2542</v>
      </c>
      <c r="B202" s="159" t="s">
        <v>2541</v>
      </c>
      <c r="C202" s="162">
        <v>243.87</v>
      </c>
    </row>
    <row r="203" spans="1:3">
      <c r="A203" s="159" t="s">
        <v>2540</v>
      </c>
      <c r="B203" s="159" t="s">
        <v>2539</v>
      </c>
      <c r="C203" s="162">
        <v>124.15</v>
      </c>
    </row>
    <row r="204" spans="1:3">
      <c r="A204" s="159" t="s">
        <v>2538</v>
      </c>
      <c r="B204" s="159" t="s">
        <v>2537</v>
      </c>
      <c r="C204" s="162">
        <v>1341.6</v>
      </c>
    </row>
    <row r="205" spans="1:3">
      <c r="A205" s="159" t="s">
        <v>2536</v>
      </c>
      <c r="B205" s="159" t="s">
        <v>2535</v>
      </c>
      <c r="C205" s="162">
        <v>60.15</v>
      </c>
    </row>
    <row r="206" spans="1:3">
      <c r="A206" s="159" t="s">
        <v>2534</v>
      </c>
      <c r="B206" s="159" t="s">
        <v>2532</v>
      </c>
      <c r="C206" s="162">
        <v>178.2</v>
      </c>
    </row>
    <row r="207" spans="1:3">
      <c r="A207" s="159" t="s">
        <v>2533</v>
      </c>
      <c r="B207" s="159" t="s">
        <v>2532</v>
      </c>
      <c r="C207" s="162">
        <v>326.44</v>
      </c>
    </row>
    <row r="208" spans="1:3">
      <c r="A208" s="159" t="s">
        <v>2531</v>
      </c>
      <c r="B208" s="159" t="s">
        <v>2530</v>
      </c>
      <c r="C208" s="162">
        <v>17.8</v>
      </c>
    </row>
    <row r="209" spans="1:3">
      <c r="A209" s="159" t="s">
        <v>2529</v>
      </c>
      <c r="B209" s="159" t="s">
        <v>2528</v>
      </c>
      <c r="C209" s="162">
        <v>81.5</v>
      </c>
    </row>
    <row r="210" spans="1:3">
      <c r="A210" s="159" t="s">
        <v>2527</v>
      </c>
      <c r="B210" s="159" t="s">
        <v>2526</v>
      </c>
      <c r="C210" s="162">
        <v>43.04</v>
      </c>
    </row>
    <row r="211" spans="1:3">
      <c r="A211" s="159" t="s">
        <v>2525</v>
      </c>
      <c r="B211" s="159" t="s">
        <v>2524</v>
      </c>
      <c r="C211" s="162">
        <v>44.38</v>
      </c>
    </row>
    <row r="212" spans="1:3">
      <c r="A212" s="159" t="s">
        <v>2523</v>
      </c>
      <c r="B212" s="159" t="s">
        <v>2522</v>
      </c>
      <c r="C212" s="162">
        <v>70.48</v>
      </c>
    </row>
    <row r="213" spans="1:3">
      <c r="A213" s="159" t="s">
        <v>2521</v>
      </c>
      <c r="B213" s="159" t="s">
        <v>2520</v>
      </c>
      <c r="C213" s="162">
        <v>79.73</v>
      </c>
    </row>
    <row r="214" spans="1:3">
      <c r="A214" s="159" t="s">
        <v>2519</v>
      </c>
      <c r="B214" s="159" t="s">
        <v>2518</v>
      </c>
      <c r="C214" s="162">
        <v>74.739999999999995</v>
      </c>
    </row>
    <row r="215" spans="1:3">
      <c r="A215" s="159" t="s">
        <v>2517</v>
      </c>
      <c r="B215" s="159" t="s">
        <v>2516</v>
      </c>
      <c r="C215" s="162">
        <v>131.83000000000001</v>
      </c>
    </row>
    <row r="216" spans="1:3">
      <c r="A216" s="159" t="s">
        <v>2515</v>
      </c>
      <c r="B216" s="159" t="s">
        <v>2514</v>
      </c>
      <c r="C216" s="162">
        <v>42.25</v>
      </c>
    </row>
    <row r="217" spans="1:3">
      <c r="A217" s="159" t="s">
        <v>2513</v>
      </c>
      <c r="B217" s="159" t="s">
        <v>2512</v>
      </c>
      <c r="C217" s="162">
        <v>412.88</v>
      </c>
    </row>
    <row r="218" spans="1:3">
      <c r="A218" s="159" t="s">
        <v>2511</v>
      </c>
      <c r="B218" s="159" t="s">
        <v>2510</v>
      </c>
      <c r="C218" s="162">
        <v>164.48</v>
      </c>
    </row>
    <row r="219" spans="1:3">
      <c r="A219" s="159" t="s">
        <v>2509</v>
      </c>
      <c r="B219" s="159" t="s">
        <v>2406</v>
      </c>
      <c r="C219" s="162">
        <v>1103.6600000000001</v>
      </c>
    </row>
    <row r="220" spans="1:3">
      <c r="A220" s="159" t="s">
        <v>2508</v>
      </c>
      <c r="B220" s="159" t="s">
        <v>2406</v>
      </c>
      <c r="C220" s="162">
        <v>1104.46</v>
      </c>
    </row>
    <row r="221" spans="1:3">
      <c r="A221" s="159" t="s">
        <v>2507</v>
      </c>
      <c r="B221" s="159" t="s">
        <v>2506</v>
      </c>
      <c r="C221" s="162">
        <v>572.54</v>
      </c>
    </row>
    <row r="222" spans="1:3">
      <c r="A222" s="159" t="s">
        <v>2505</v>
      </c>
      <c r="B222" s="159" t="s">
        <v>2504</v>
      </c>
      <c r="C222" s="162">
        <v>290.25</v>
      </c>
    </row>
    <row r="223" spans="1:3">
      <c r="A223" s="159" t="s">
        <v>2503</v>
      </c>
      <c r="B223" s="159" t="s">
        <v>2502</v>
      </c>
      <c r="C223" s="162">
        <v>241.63</v>
      </c>
    </row>
    <row r="224" spans="1:3">
      <c r="A224" s="159" t="s">
        <v>2501</v>
      </c>
      <c r="B224" s="159" t="s">
        <v>2500</v>
      </c>
      <c r="C224" s="162">
        <v>326.39999999999998</v>
      </c>
    </row>
    <row r="225" spans="1:3">
      <c r="A225" s="159" t="s">
        <v>2499</v>
      </c>
      <c r="B225" s="159" t="s">
        <v>2498</v>
      </c>
      <c r="C225" s="162">
        <v>846.72</v>
      </c>
    </row>
    <row r="226" spans="1:3">
      <c r="A226" s="159" t="s">
        <v>2497</v>
      </c>
      <c r="B226" s="159" t="s">
        <v>2496</v>
      </c>
      <c r="C226" s="162">
        <v>2167</v>
      </c>
    </row>
    <row r="227" spans="1:3">
      <c r="A227" s="159" t="s">
        <v>2495</v>
      </c>
      <c r="B227" s="159" t="s">
        <v>2494</v>
      </c>
      <c r="C227" s="162">
        <v>347</v>
      </c>
    </row>
    <row r="228" spans="1:3">
      <c r="A228" s="159" t="s">
        <v>2493</v>
      </c>
      <c r="B228" s="159" t="s">
        <v>2492</v>
      </c>
      <c r="C228" s="162">
        <v>286.41000000000003</v>
      </c>
    </row>
    <row r="229" spans="1:3">
      <c r="A229" s="159" t="s">
        <v>2491</v>
      </c>
      <c r="B229" s="159" t="s">
        <v>2490</v>
      </c>
      <c r="C229" s="162">
        <v>146.54</v>
      </c>
    </row>
    <row r="230" spans="1:3">
      <c r="A230" s="159" t="s">
        <v>2489</v>
      </c>
      <c r="B230" s="159" t="s">
        <v>2488</v>
      </c>
      <c r="C230" s="162">
        <v>26.21</v>
      </c>
    </row>
    <row r="231" spans="1:3">
      <c r="A231" s="159" t="s">
        <v>2487</v>
      </c>
      <c r="B231" s="159" t="s">
        <v>2486</v>
      </c>
      <c r="C231" s="162">
        <v>7.18</v>
      </c>
    </row>
    <row r="232" spans="1:3">
      <c r="A232" s="159" t="s">
        <v>2485</v>
      </c>
      <c r="B232" s="159" t="s">
        <v>2484</v>
      </c>
      <c r="C232" s="162">
        <v>76.23</v>
      </c>
    </row>
    <row r="233" spans="1:3">
      <c r="A233" s="159" t="s">
        <v>2485</v>
      </c>
      <c r="B233" s="159" t="s">
        <v>2484</v>
      </c>
      <c r="C233" s="162">
        <v>76.23</v>
      </c>
    </row>
    <row r="234" spans="1:3">
      <c r="A234" s="159" t="s">
        <v>2483</v>
      </c>
      <c r="B234" s="159" t="s">
        <v>2482</v>
      </c>
      <c r="C234" s="162">
        <v>36</v>
      </c>
    </row>
    <row r="235" spans="1:3">
      <c r="A235" s="159" t="s">
        <v>2481</v>
      </c>
      <c r="B235" s="159" t="s">
        <v>2480</v>
      </c>
      <c r="C235" s="162">
        <v>66.540000000000006</v>
      </c>
    </row>
    <row r="236" spans="1:3">
      <c r="A236" s="159" t="s">
        <v>2479</v>
      </c>
      <c r="B236" s="159" t="s">
        <v>2478</v>
      </c>
      <c r="C236" s="162">
        <v>38.58</v>
      </c>
    </row>
    <row r="237" spans="1:3">
      <c r="A237" s="159" t="s">
        <v>2477</v>
      </c>
      <c r="B237" s="159" t="s">
        <v>2476</v>
      </c>
      <c r="C237" s="162">
        <v>49.9</v>
      </c>
    </row>
    <row r="238" spans="1:3">
      <c r="A238" s="159" t="s">
        <v>2475</v>
      </c>
      <c r="B238" s="159" t="s">
        <v>2474</v>
      </c>
      <c r="C238" s="162">
        <v>74.650000000000006</v>
      </c>
    </row>
    <row r="239" spans="1:3">
      <c r="A239" s="159" t="s">
        <v>2473</v>
      </c>
      <c r="B239" s="159" t="s">
        <v>2472</v>
      </c>
      <c r="C239" s="162">
        <v>85.71</v>
      </c>
    </row>
    <row r="240" spans="1:3">
      <c r="A240" s="159" t="s">
        <v>2471</v>
      </c>
      <c r="B240" s="159" t="s">
        <v>2470</v>
      </c>
      <c r="C240" s="162">
        <v>387.62</v>
      </c>
    </row>
    <row r="241" spans="1:3">
      <c r="A241" s="159" t="s">
        <v>2469</v>
      </c>
      <c r="B241" s="159" t="s">
        <v>2468</v>
      </c>
      <c r="C241" s="162">
        <v>342.27</v>
      </c>
    </row>
    <row r="242" spans="1:3">
      <c r="A242" s="159" t="s">
        <v>2467</v>
      </c>
      <c r="B242" s="159" t="s">
        <v>2466</v>
      </c>
      <c r="C242" s="162">
        <v>588.91</v>
      </c>
    </row>
    <row r="243" spans="1:3">
      <c r="A243" s="159" t="s">
        <v>2465</v>
      </c>
      <c r="B243" s="159" t="s">
        <v>2464</v>
      </c>
      <c r="C243" s="162">
        <v>2459.59</v>
      </c>
    </row>
    <row r="244" spans="1:3">
      <c r="A244" s="159" t="s">
        <v>2463</v>
      </c>
      <c r="B244" s="159" t="s">
        <v>2462</v>
      </c>
      <c r="C244" s="162">
        <v>558.34</v>
      </c>
    </row>
    <row r="245" spans="1:3">
      <c r="A245" s="159" t="s">
        <v>2461</v>
      </c>
      <c r="B245" s="159" t="s">
        <v>2460</v>
      </c>
      <c r="C245" s="162">
        <v>1311.76</v>
      </c>
    </row>
    <row r="246" spans="1:3">
      <c r="A246" s="159" t="s">
        <v>2459</v>
      </c>
      <c r="B246" s="159" t="s">
        <v>2458</v>
      </c>
      <c r="C246" s="162">
        <v>290.77</v>
      </c>
    </row>
    <row r="247" spans="1:3">
      <c r="A247" s="159" t="s">
        <v>2457</v>
      </c>
      <c r="B247" s="159" t="s">
        <v>2456</v>
      </c>
      <c r="C247" s="162">
        <v>87.62</v>
      </c>
    </row>
    <row r="248" spans="1:3">
      <c r="A248" s="159" t="s">
        <v>2455</v>
      </c>
      <c r="B248" s="159" t="s">
        <v>2454</v>
      </c>
      <c r="C248" s="162">
        <v>581.42999999999995</v>
      </c>
    </row>
    <row r="249" spans="1:3">
      <c r="A249" s="159" t="s">
        <v>2453</v>
      </c>
      <c r="B249" s="159" t="s">
        <v>2452</v>
      </c>
      <c r="C249" s="162">
        <v>328.23</v>
      </c>
    </row>
    <row r="250" spans="1:3">
      <c r="A250" s="159" t="s">
        <v>2451</v>
      </c>
      <c r="B250" s="159" t="s">
        <v>2450</v>
      </c>
      <c r="C250" s="162">
        <v>59.47</v>
      </c>
    </row>
    <row r="251" spans="1:3">
      <c r="A251" s="159" t="s">
        <v>2449</v>
      </c>
      <c r="B251" s="159" t="s">
        <v>2448</v>
      </c>
      <c r="C251" s="162">
        <v>335.91</v>
      </c>
    </row>
    <row r="252" spans="1:3">
      <c r="A252" s="159" t="s">
        <v>2447</v>
      </c>
      <c r="B252" s="159" t="s">
        <v>2446</v>
      </c>
      <c r="C252" s="162">
        <v>40.53</v>
      </c>
    </row>
    <row r="253" spans="1:3">
      <c r="A253" s="159" t="s">
        <v>2445</v>
      </c>
      <c r="B253" s="159" t="s">
        <v>2444</v>
      </c>
      <c r="C253" s="162">
        <v>66.08</v>
      </c>
    </row>
    <row r="254" spans="1:3">
      <c r="A254" s="159" t="s">
        <v>2443</v>
      </c>
      <c r="B254" s="159" t="s">
        <v>2442</v>
      </c>
      <c r="C254" s="162">
        <v>95.34</v>
      </c>
    </row>
    <row r="255" spans="1:3">
      <c r="A255" s="159" t="s">
        <v>2441</v>
      </c>
      <c r="B255" s="159" t="s">
        <v>2440</v>
      </c>
      <c r="C255" s="162">
        <v>74.180000000000007</v>
      </c>
    </row>
    <row r="256" spans="1:3">
      <c r="A256" s="159" t="s">
        <v>2439</v>
      </c>
      <c r="B256" s="159" t="s">
        <v>2438</v>
      </c>
      <c r="C256" s="162">
        <v>65.83</v>
      </c>
    </row>
    <row r="257" spans="1:3">
      <c r="A257" s="159" t="s">
        <v>2437</v>
      </c>
      <c r="B257" s="159" t="s">
        <v>2436</v>
      </c>
      <c r="C257" s="162">
        <v>253.03</v>
      </c>
    </row>
    <row r="258" spans="1:3">
      <c r="A258" s="159" t="s">
        <v>2435</v>
      </c>
      <c r="B258" s="159" t="s">
        <v>2434</v>
      </c>
      <c r="C258" s="162">
        <v>1412.96</v>
      </c>
    </row>
    <row r="259" spans="1:3">
      <c r="A259" s="159" t="s">
        <v>2433</v>
      </c>
      <c r="B259" s="159" t="s">
        <v>2432</v>
      </c>
      <c r="C259" s="162">
        <v>1500.54</v>
      </c>
    </row>
    <row r="260" spans="1:3">
      <c r="A260" s="159" t="s">
        <v>2431</v>
      </c>
      <c r="B260" s="159" t="s">
        <v>2430</v>
      </c>
      <c r="C260" s="162">
        <v>371.02</v>
      </c>
    </row>
    <row r="261" spans="1:3">
      <c r="A261" s="159" t="s">
        <v>2429</v>
      </c>
      <c r="B261" s="159" t="s">
        <v>2428</v>
      </c>
      <c r="C261" s="162">
        <v>429.01</v>
      </c>
    </row>
    <row r="262" spans="1:3">
      <c r="A262" s="159" t="s">
        <v>2427</v>
      </c>
      <c r="B262" s="159" t="s">
        <v>2426</v>
      </c>
      <c r="C262" s="162">
        <v>156.4</v>
      </c>
    </row>
    <row r="263" spans="1:3">
      <c r="A263" s="159" t="s">
        <v>2425</v>
      </c>
      <c r="B263" s="159" t="s">
        <v>2424</v>
      </c>
      <c r="C263" s="162">
        <v>20.04</v>
      </c>
    </row>
    <row r="264" spans="1:3">
      <c r="A264" s="159" t="s">
        <v>2423</v>
      </c>
      <c r="B264" s="159" t="s">
        <v>2422</v>
      </c>
      <c r="C264" s="162">
        <v>74.48</v>
      </c>
    </row>
    <row r="265" spans="1:3">
      <c r="A265" s="159" t="s">
        <v>2421</v>
      </c>
      <c r="B265" s="159" t="s">
        <v>2420</v>
      </c>
      <c r="C265" s="162">
        <v>78.09</v>
      </c>
    </row>
    <row r="266" spans="1:3">
      <c r="A266" s="159" t="s">
        <v>2419</v>
      </c>
      <c r="B266" s="159" t="s">
        <v>2418</v>
      </c>
      <c r="C266" s="162">
        <v>2080.56</v>
      </c>
    </row>
    <row r="267" spans="1:3">
      <c r="A267" s="159" t="s">
        <v>2417</v>
      </c>
      <c r="B267" s="159" t="s">
        <v>2416</v>
      </c>
      <c r="C267" s="162">
        <v>18.82</v>
      </c>
    </row>
    <row r="268" spans="1:3">
      <c r="A268" s="159" t="s">
        <v>2415</v>
      </c>
      <c r="B268" s="159" t="s">
        <v>2414</v>
      </c>
      <c r="C268" s="162">
        <v>56.91</v>
      </c>
    </row>
    <row r="269" spans="1:3">
      <c r="A269" s="159" t="s">
        <v>2413</v>
      </c>
      <c r="B269" s="159" t="s">
        <v>2412</v>
      </c>
      <c r="C269" s="162">
        <v>872.91</v>
      </c>
    </row>
    <row r="270" spans="1:3">
      <c r="A270" s="159" t="s">
        <v>2411</v>
      </c>
      <c r="B270" s="159" t="s">
        <v>2410</v>
      </c>
      <c r="C270" s="162">
        <v>5.95</v>
      </c>
    </row>
    <row r="271" spans="1:3">
      <c r="A271" s="159" t="s">
        <v>2409</v>
      </c>
      <c r="B271" s="159" t="s">
        <v>2408</v>
      </c>
      <c r="C271" s="162">
        <v>547.86</v>
      </c>
    </row>
    <row r="272" spans="1:3">
      <c r="A272" s="159" t="s">
        <v>2407</v>
      </c>
      <c r="B272" s="159" t="s">
        <v>2406</v>
      </c>
      <c r="C272" s="162">
        <v>1352.51</v>
      </c>
    </row>
    <row r="273" spans="1:3">
      <c r="A273" s="159" t="s">
        <v>2405</v>
      </c>
      <c r="B273" s="159" t="s">
        <v>2404</v>
      </c>
      <c r="C273" s="162">
        <v>396</v>
      </c>
    </row>
    <row r="274" spans="1:3">
      <c r="A274" s="159" t="s">
        <v>2403</v>
      </c>
      <c r="B274" s="159" t="s">
        <v>2402</v>
      </c>
      <c r="C274" s="162">
        <v>368.2</v>
      </c>
    </row>
    <row r="275" spans="1:3">
      <c r="A275" s="159" t="s">
        <v>2401</v>
      </c>
      <c r="B275" s="159" t="s">
        <v>2400</v>
      </c>
      <c r="C275" s="162">
        <v>64.28</v>
      </c>
    </row>
    <row r="276" spans="1:3">
      <c r="A276" s="159" t="s">
        <v>2399</v>
      </c>
      <c r="B276" s="159" t="s">
        <v>2398</v>
      </c>
      <c r="C276" s="162">
        <v>7.15</v>
      </c>
    </row>
    <row r="277" spans="1:3">
      <c r="A277" s="159" t="s">
        <v>2397</v>
      </c>
      <c r="B277" s="159" t="s">
        <v>2396</v>
      </c>
      <c r="C277" s="162">
        <v>322.37</v>
      </c>
    </row>
    <row r="278" spans="1:3">
      <c r="A278" s="159" t="s">
        <v>2395</v>
      </c>
      <c r="B278" s="159" t="s">
        <v>2394</v>
      </c>
      <c r="C278" s="162">
        <v>846.44</v>
      </c>
    </row>
    <row r="279" spans="1:3">
      <c r="A279" s="159" t="s">
        <v>2393</v>
      </c>
      <c r="B279" s="159" t="s">
        <v>2392</v>
      </c>
      <c r="C279" s="162">
        <v>259.64</v>
      </c>
    </row>
    <row r="280" spans="1:3">
      <c r="A280" s="159" t="s">
        <v>2391</v>
      </c>
      <c r="B280" s="159" t="s">
        <v>2390</v>
      </c>
      <c r="C280" s="162">
        <v>241.24</v>
      </c>
    </row>
    <row r="281" spans="1:3">
      <c r="A281" s="159" t="s">
        <v>2389</v>
      </c>
      <c r="B281" s="159" t="s">
        <v>2388</v>
      </c>
      <c r="C281" s="162">
        <v>670.56</v>
      </c>
    </row>
    <row r="282" spans="1:3">
      <c r="A282" s="159" t="s">
        <v>2387</v>
      </c>
      <c r="B282" s="159" t="s">
        <v>2386</v>
      </c>
      <c r="C282" s="162">
        <v>89.62</v>
      </c>
    </row>
    <row r="283" spans="1:3">
      <c r="A283" s="159" t="s">
        <v>2385</v>
      </c>
      <c r="B283" s="159" t="s">
        <v>2384</v>
      </c>
      <c r="C283" s="162">
        <v>5.13</v>
      </c>
    </row>
    <row r="284" spans="1:3">
      <c r="A284" s="159" t="s">
        <v>2383</v>
      </c>
      <c r="B284" s="159" t="s">
        <v>2382</v>
      </c>
      <c r="C284" s="162">
        <v>1130.44</v>
      </c>
    </row>
    <row r="285" spans="1:3">
      <c r="A285" s="159" t="s">
        <v>2381</v>
      </c>
      <c r="B285" s="159" t="s">
        <v>2380</v>
      </c>
      <c r="C285" s="162">
        <v>4011.57</v>
      </c>
    </row>
    <row r="286" spans="1:3">
      <c r="A286" s="159" t="s">
        <v>2379</v>
      </c>
      <c r="B286" s="159" t="s">
        <v>2378</v>
      </c>
      <c r="C286" s="162">
        <v>12.3</v>
      </c>
    </row>
    <row r="287" spans="1:3">
      <c r="A287" s="159" t="s">
        <v>2377</v>
      </c>
      <c r="B287" s="159" t="s">
        <v>2376</v>
      </c>
      <c r="C287" s="162">
        <v>1542.89</v>
      </c>
    </row>
    <row r="288" spans="1:3">
      <c r="A288" s="159" t="s">
        <v>2375</v>
      </c>
      <c r="B288" s="159" t="s">
        <v>2374</v>
      </c>
      <c r="C288" s="162">
        <v>545.52</v>
      </c>
    </row>
    <row r="289" spans="1:3">
      <c r="A289" s="159" t="s">
        <v>2373</v>
      </c>
      <c r="B289" s="159" t="s">
        <v>2372</v>
      </c>
      <c r="C289" s="162">
        <v>2393.96</v>
      </c>
    </row>
    <row r="290" spans="1:3">
      <c r="A290" s="159" t="s">
        <v>2371</v>
      </c>
      <c r="B290" s="159" t="s">
        <v>2370</v>
      </c>
      <c r="C290" s="162">
        <v>577.41</v>
      </c>
    </row>
    <row r="291" spans="1:3">
      <c r="A291" s="159" t="s">
        <v>2369</v>
      </c>
      <c r="B291" s="159" t="s">
        <v>2368</v>
      </c>
      <c r="C291" s="162">
        <v>1506.47</v>
      </c>
    </row>
    <row r="292" spans="1:3">
      <c r="A292" s="159" t="s">
        <v>2367</v>
      </c>
      <c r="B292" s="159" t="s">
        <v>2366</v>
      </c>
      <c r="C292" s="162">
        <v>242.31</v>
      </c>
    </row>
    <row r="293" spans="1:3">
      <c r="A293" s="159" t="s">
        <v>2365</v>
      </c>
      <c r="B293" s="159" t="s">
        <v>2364</v>
      </c>
      <c r="C293" s="162">
        <v>68.3</v>
      </c>
    </row>
    <row r="294" spans="1:3">
      <c r="A294" s="159" t="s">
        <v>2363</v>
      </c>
      <c r="B294" s="159" t="s">
        <v>2362</v>
      </c>
      <c r="C294" s="162">
        <v>78.28</v>
      </c>
    </row>
    <row r="295" spans="1:3">
      <c r="A295" s="159" t="s">
        <v>2361</v>
      </c>
      <c r="B295" s="159" t="s">
        <v>2360</v>
      </c>
      <c r="C295" s="162">
        <v>1719.4</v>
      </c>
    </row>
    <row r="296" spans="1:3">
      <c r="A296" s="159" t="s">
        <v>2359</v>
      </c>
      <c r="B296" s="159" t="s">
        <v>2358</v>
      </c>
      <c r="C296" s="162">
        <v>228.48</v>
      </c>
    </row>
    <row r="297" spans="1:3">
      <c r="A297" s="159" t="s">
        <v>4529</v>
      </c>
      <c r="B297" s="159" t="s">
        <v>4530</v>
      </c>
      <c r="C297" s="162">
        <v>521.78</v>
      </c>
    </row>
    <row r="298" spans="1:3">
      <c r="A298" s="159" t="s">
        <v>2357</v>
      </c>
      <c r="B298" s="159" t="s">
        <v>2356</v>
      </c>
      <c r="C298" s="162">
        <v>677.53</v>
      </c>
    </row>
    <row r="299" spans="1:3">
      <c r="A299" s="159" t="s">
        <v>2355</v>
      </c>
      <c r="B299" s="159" t="s">
        <v>2354</v>
      </c>
      <c r="C299" s="162">
        <v>6.98</v>
      </c>
    </row>
    <row r="300" spans="1:3">
      <c r="A300" s="159" t="s">
        <v>2353</v>
      </c>
      <c r="B300" s="159" t="s">
        <v>2352</v>
      </c>
      <c r="C300" s="162">
        <v>979.93</v>
      </c>
    </row>
    <row r="301" spans="1:3">
      <c r="A301" s="159" t="s">
        <v>2351</v>
      </c>
      <c r="B301" s="159" t="s">
        <v>2350</v>
      </c>
      <c r="C301" s="162">
        <v>73.92</v>
      </c>
    </row>
    <row r="302" spans="1:3">
      <c r="A302" s="159" t="s">
        <v>2349</v>
      </c>
      <c r="B302" s="159" t="s">
        <v>2348</v>
      </c>
      <c r="C302" s="162">
        <v>26.13</v>
      </c>
    </row>
    <row r="303" spans="1:3">
      <c r="A303" s="159" t="s">
        <v>2347</v>
      </c>
      <c r="B303" s="159" t="s">
        <v>2346</v>
      </c>
      <c r="C303" s="162">
        <v>1273.8800000000001</v>
      </c>
    </row>
    <row r="304" spans="1:3">
      <c r="A304" s="159" t="s">
        <v>2345</v>
      </c>
      <c r="B304" s="159" t="s">
        <v>2344</v>
      </c>
      <c r="C304" s="162">
        <v>1129.8399999999999</v>
      </c>
    </row>
    <row r="305" spans="1:3">
      <c r="A305" s="159" t="s">
        <v>2343</v>
      </c>
      <c r="B305" s="159" t="s">
        <v>2342</v>
      </c>
      <c r="C305" s="162">
        <v>119.81</v>
      </c>
    </row>
    <row r="306" spans="1:3">
      <c r="A306" s="159" t="s">
        <v>2341</v>
      </c>
      <c r="B306" s="159" t="s">
        <v>2340</v>
      </c>
      <c r="C306" s="162">
        <v>135</v>
      </c>
    </row>
    <row r="307" spans="1:3">
      <c r="A307" s="159" t="s">
        <v>2339</v>
      </c>
      <c r="B307" s="159" t="s">
        <v>2338</v>
      </c>
      <c r="C307" s="162">
        <v>56.16</v>
      </c>
    </row>
    <row r="308" spans="1:3">
      <c r="A308" s="159" t="s">
        <v>2337</v>
      </c>
      <c r="B308" s="159" t="s">
        <v>2336</v>
      </c>
      <c r="C308" s="162">
        <v>13.98</v>
      </c>
    </row>
    <row r="309" spans="1:3">
      <c r="A309" s="159" t="s">
        <v>2335</v>
      </c>
      <c r="B309" s="159" t="s">
        <v>2334</v>
      </c>
      <c r="C309" s="162">
        <v>88.23</v>
      </c>
    </row>
    <row r="310" spans="1:3">
      <c r="A310" s="159" t="s">
        <v>2333</v>
      </c>
      <c r="B310" s="159" t="s">
        <v>2332</v>
      </c>
      <c r="C310" s="162">
        <v>28.26</v>
      </c>
    </row>
    <row r="311" spans="1:3">
      <c r="A311" s="159" t="s">
        <v>2331</v>
      </c>
      <c r="B311" s="159" t="s">
        <v>2330</v>
      </c>
      <c r="C311" s="162">
        <v>240.46</v>
      </c>
    </row>
    <row r="312" spans="1:3">
      <c r="A312" s="159" t="s">
        <v>2329</v>
      </c>
      <c r="B312" s="159" t="s">
        <v>2328</v>
      </c>
      <c r="C312" s="162">
        <v>411.84</v>
      </c>
    </row>
    <row r="313" spans="1:3">
      <c r="A313" s="159" t="s">
        <v>2327</v>
      </c>
      <c r="B313" s="159" t="s">
        <v>2326</v>
      </c>
      <c r="C313" s="162">
        <v>280.8</v>
      </c>
    </row>
    <row r="314" spans="1:3">
      <c r="A314" s="159" t="s">
        <v>2325</v>
      </c>
      <c r="B314" s="159" t="s">
        <v>2324</v>
      </c>
      <c r="C314" s="162">
        <v>482.97</v>
      </c>
    </row>
    <row r="315" spans="1:3">
      <c r="A315" s="159" t="s">
        <v>2323</v>
      </c>
      <c r="B315" s="159" t="s">
        <v>2322</v>
      </c>
      <c r="C315" s="162">
        <v>223.04</v>
      </c>
    </row>
    <row r="316" spans="1:3">
      <c r="A316" s="159" t="s">
        <v>2321</v>
      </c>
      <c r="B316" s="159" t="s">
        <v>2320</v>
      </c>
      <c r="C316" s="162">
        <v>173</v>
      </c>
    </row>
    <row r="317" spans="1:3">
      <c r="A317" s="159" t="s">
        <v>2319</v>
      </c>
      <c r="B317" s="159" t="s">
        <v>2318</v>
      </c>
      <c r="C317" s="162">
        <v>88.1</v>
      </c>
    </row>
    <row r="318" spans="1:3">
      <c r="A318" s="159" t="s">
        <v>2317</v>
      </c>
      <c r="B318" s="159" t="s">
        <v>2316</v>
      </c>
      <c r="C318" s="162">
        <v>88.73</v>
      </c>
    </row>
    <row r="319" spans="1:3">
      <c r="A319" s="159" t="s">
        <v>2315</v>
      </c>
      <c r="B319" s="159" t="s">
        <v>2314</v>
      </c>
      <c r="C319" s="162">
        <v>64.319999999999993</v>
      </c>
    </row>
    <row r="320" spans="1:3">
      <c r="A320" s="159" t="s">
        <v>2313</v>
      </c>
      <c r="B320" s="159" t="s">
        <v>2312</v>
      </c>
      <c r="C320" s="162">
        <v>98.59</v>
      </c>
    </row>
    <row r="321" spans="1:3">
      <c r="A321" s="159" t="s">
        <v>2311</v>
      </c>
      <c r="B321" s="159" t="s">
        <v>2310</v>
      </c>
      <c r="C321" s="162">
        <v>29.6</v>
      </c>
    </row>
    <row r="322" spans="1:3">
      <c r="A322" s="159" t="s">
        <v>2309</v>
      </c>
      <c r="B322" s="159" t="s">
        <v>2307</v>
      </c>
      <c r="C322" s="162">
        <v>78.8</v>
      </c>
    </row>
    <row r="323" spans="1:3">
      <c r="A323" s="159" t="s">
        <v>2308</v>
      </c>
      <c r="B323" s="159" t="s">
        <v>2307</v>
      </c>
      <c r="C323" s="162">
        <v>117.07</v>
      </c>
    </row>
    <row r="324" spans="1:3">
      <c r="A324" s="159" t="s">
        <v>2306</v>
      </c>
      <c r="B324" s="159" t="s">
        <v>2305</v>
      </c>
      <c r="C324" s="162">
        <v>270.64999999999998</v>
      </c>
    </row>
    <row r="325" spans="1:3">
      <c r="A325" s="159" t="s">
        <v>2304</v>
      </c>
      <c r="B325" s="159" t="s">
        <v>2303</v>
      </c>
      <c r="C325" s="162">
        <v>225.6</v>
      </c>
    </row>
    <row r="326" spans="1:3">
      <c r="A326" s="159" t="s">
        <v>2302</v>
      </c>
      <c r="B326" s="159" t="s">
        <v>2301</v>
      </c>
      <c r="C326" s="162">
        <v>228.74</v>
      </c>
    </row>
    <row r="327" spans="1:3">
      <c r="A327" s="159" t="s">
        <v>2300</v>
      </c>
      <c r="B327" s="159" t="s">
        <v>2299</v>
      </c>
      <c r="C327" s="162">
        <v>71.260000000000005</v>
      </c>
    </row>
    <row r="328" spans="1:3">
      <c r="A328" s="159" t="s">
        <v>2298</v>
      </c>
      <c r="B328" s="159" t="s">
        <v>2297</v>
      </c>
      <c r="C328" s="162">
        <v>806.6</v>
      </c>
    </row>
    <row r="329" spans="1:3">
      <c r="A329" s="159" t="s">
        <v>2296</v>
      </c>
      <c r="B329" s="159" t="s">
        <v>2295</v>
      </c>
      <c r="C329" s="162">
        <v>411.84</v>
      </c>
    </row>
    <row r="330" spans="1:3">
      <c r="A330" s="159" t="s">
        <v>2294</v>
      </c>
      <c r="B330" s="159" t="s">
        <v>2293</v>
      </c>
      <c r="C330" s="162">
        <v>2.2799999999999998</v>
      </c>
    </row>
    <row r="331" spans="1:3">
      <c r="A331" s="159" t="s">
        <v>2292</v>
      </c>
      <c r="B331" s="159" t="s">
        <v>2291</v>
      </c>
      <c r="C331" s="162">
        <v>2.8</v>
      </c>
    </row>
    <row r="332" spans="1:3">
      <c r="A332" s="159" t="s">
        <v>2290</v>
      </c>
      <c r="B332" s="159" t="s">
        <v>2289</v>
      </c>
      <c r="C332" s="162">
        <v>33.18</v>
      </c>
    </row>
    <row r="333" spans="1:3">
      <c r="A333" s="159" t="s">
        <v>2288</v>
      </c>
      <c r="B333" s="159" t="s">
        <v>2287</v>
      </c>
      <c r="C333" s="162">
        <v>442.76</v>
      </c>
    </row>
    <row r="334" spans="1:3">
      <c r="A334" s="159" t="s">
        <v>2286</v>
      </c>
      <c r="B334" s="159" t="s">
        <v>2285</v>
      </c>
      <c r="C334" s="162">
        <v>93.98</v>
      </c>
    </row>
    <row r="335" spans="1:3">
      <c r="A335" s="159" t="s">
        <v>2284</v>
      </c>
      <c r="B335" s="159" t="s">
        <v>1665</v>
      </c>
      <c r="C335" s="162">
        <v>138.94999999999999</v>
      </c>
    </row>
    <row r="336" spans="1:3">
      <c r="A336" s="159" t="s">
        <v>2283</v>
      </c>
      <c r="B336" s="159" t="s">
        <v>2282</v>
      </c>
      <c r="C336" s="162">
        <v>246.14</v>
      </c>
    </row>
    <row r="337" spans="1:3">
      <c r="A337" s="159" t="s">
        <v>2281</v>
      </c>
      <c r="B337" s="159" t="s">
        <v>2280</v>
      </c>
      <c r="C337" s="162">
        <v>47.82</v>
      </c>
    </row>
    <row r="338" spans="1:3">
      <c r="A338" s="159" t="s">
        <v>2279</v>
      </c>
      <c r="B338" s="159" t="s">
        <v>2278</v>
      </c>
      <c r="C338" s="162">
        <v>22.8</v>
      </c>
    </row>
    <row r="339" spans="1:3">
      <c r="A339" s="159" t="s">
        <v>2277</v>
      </c>
      <c r="B339" s="159" t="s">
        <v>2276</v>
      </c>
      <c r="C339" s="162">
        <v>7.74</v>
      </c>
    </row>
    <row r="340" spans="1:3">
      <c r="A340" s="159" t="s">
        <v>2275</v>
      </c>
      <c r="B340" s="159" t="s">
        <v>2274</v>
      </c>
      <c r="C340" s="162">
        <v>299.92</v>
      </c>
    </row>
    <row r="341" spans="1:3">
      <c r="A341" s="159" t="s">
        <v>2273</v>
      </c>
      <c r="B341" s="159" t="s">
        <v>2272</v>
      </c>
      <c r="C341" s="162">
        <v>40.43</v>
      </c>
    </row>
    <row r="342" spans="1:3">
      <c r="A342" s="159" t="s">
        <v>2271</v>
      </c>
      <c r="B342" s="159" t="s">
        <v>2270</v>
      </c>
      <c r="C342" s="162">
        <v>1.5</v>
      </c>
    </row>
    <row r="343" spans="1:3">
      <c r="A343" s="159" t="s">
        <v>2269</v>
      </c>
      <c r="B343" s="159" t="s">
        <v>2268</v>
      </c>
      <c r="C343" s="162">
        <v>7.34</v>
      </c>
    </row>
    <row r="344" spans="1:3">
      <c r="A344" s="159" t="s">
        <v>2267</v>
      </c>
      <c r="B344" s="159" t="s">
        <v>2266</v>
      </c>
      <c r="C344" s="162">
        <v>1.82</v>
      </c>
    </row>
    <row r="345" spans="1:3">
      <c r="A345" s="159" t="s">
        <v>2265</v>
      </c>
      <c r="B345" s="159" t="s">
        <v>2264</v>
      </c>
      <c r="C345" s="162">
        <v>25.02</v>
      </c>
    </row>
    <row r="346" spans="1:3">
      <c r="A346" s="159" t="s">
        <v>2263</v>
      </c>
      <c r="B346" s="159" t="s">
        <v>2262</v>
      </c>
      <c r="C346" s="162">
        <v>67.08</v>
      </c>
    </row>
    <row r="347" spans="1:3">
      <c r="A347" s="159" t="s">
        <v>2261</v>
      </c>
      <c r="B347" s="159" t="s">
        <v>2260</v>
      </c>
      <c r="C347" s="162">
        <v>2</v>
      </c>
    </row>
    <row r="348" spans="1:3">
      <c r="A348" s="159" t="s">
        <v>2259</v>
      </c>
      <c r="B348" s="159" t="s">
        <v>2258</v>
      </c>
      <c r="C348" s="162">
        <v>143.6</v>
      </c>
    </row>
    <row r="349" spans="1:3">
      <c r="A349" s="159" t="s">
        <v>2257</v>
      </c>
      <c r="B349" s="159" t="s">
        <v>2256</v>
      </c>
      <c r="C349" s="162">
        <v>24.5</v>
      </c>
    </row>
    <row r="350" spans="1:3">
      <c r="A350" s="159" t="s">
        <v>2255</v>
      </c>
      <c r="B350" s="159" t="s">
        <v>2254</v>
      </c>
      <c r="C350" s="162">
        <v>418.56</v>
      </c>
    </row>
    <row r="351" spans="1:3">
      <c r="A351" s="159" t="s">
        <v>2253</v>
      </c>
      <c r="B351" s="159" t="s">
        <v>2252</v>
      </c>
      <c r="C351" s="162">
        <v>673.02</v>
      </c>
    </row>
    <row r="352" spans="1:3">
      <c r="A352" s="159" t="s">
        <v>2251</v>
      </c>
      <c r="B352" s="159" t="s">
        <v>2250</v>
      </c>
      <c r="C352" s="162">
        <v>652.66999999999996</v>
      </c>
    </row>
    <row r="353" spans="1:3">
      <c r="A353" s="159" t="s">
        <v>2249</v>
      </c>
      <c r="B353" s="159" t="s">
        <v>2248</v>
      </c>
      <c r="C353" s="162">
        <v>1129.8699999999999</v>
      </c>
    </row>
    <row r="354" spans="1:3">
      <c r="A354" s="159" t="s">
        <v>2247</v>
      </c>
      <c r="B354" s="159" t="s">
        <v>2246</v>
      </c>
      <c r="C354" s="162">
        <v>2126.4</v>
      </c>
    </row>
    <row r="355" spans="1:3">
      <c r="A355" s="159" t="s">
        <v>2245</v>
      </c>
      <c r="B355" s="159" t="s">
        <v>2244</v>
      </c>
      <c r="C355" s="162">
        <v>2143.1999999999998</v>
      </c>
    </row>
    <row r="356" spans="1:3">
      <c r="A356" s="159" t="s">
        <v>2243</v>
      </c>
      <c r="B356" s="159" t="s">
        <v>2242</v>
      </c>
      <c r="C356" s="162">
        <v>1011.84</v>
      </c>
    </row>
    <row r="357" spans="1:3">
      <c r="A357" s="159" t="s">
        <v>2241</v>
      </c>
      <c r="B357" s="159" t="s">
        <v>2240</v>
      </c>
      <c r="C357" s="162">
        <v>537.6</v>
      </c>
    </row>
    <row r="358" spans="1:3">
      <c r="A358" s="159" t="s">
        <v>2239</v>
      </c>
      <c r="B358" s="159" t="s">
        <v>2238</v>
      </c>
      <c r="C358" s="162">
        <v>1622.4</v>
      </c>
    </row>
    <row r="359" spans="1:3">
      <c r="A359" s="159" t="s">
        <v>2237</v>
      </c>
      <c r="B359" s="159" t="s">
        <v>2236</v>
      </c>
      <c r="C359" s="162">
        <v>383.04</v>
      </c>
    </row>
    <row r="360" spans="1:3">
      <c r="A360" s="159" t="s">
        <v>2235</v>
      </c>
      <c r="B360" s="159" t="s">
        <v>2234</v>
      </c>
      <c r="C360" s="162">
        <v>674.25</v>
      </c>
    </row>
    <row r="361" spans="1:3">
      <c r="A361" s="159" t="s">
        <v>2233</v>
      </c>
      <c r="B361" s="159" t="s">
        <v>2232</v>
      </c>
      <c r="C361" s="162">
        <v>498.24</v>
      </c>
    </row>
    <row r="362" spans="1:3">
      <c r="A362" s="159" t="s">
        <v>2231</v>
      </c>
      <c r="B362" s="159" t="s">
        <v>2230</v>
      </c>
      <c r="C362" s="162">
        <v>656.77</v>
      </c>
    </row>
    <row r="363" spans="1:3">
      <c r="A363" s="159" t="s">
        <v>2229</v>
      </c>
      <c r="B363" s="159" t="s">
        <v>2228</v>
      </c>
      <c r="C363" s="162">
        <v>577.4</v>
      </c>
    </row>
    <row r="364" spans="1:3">
      <c r="A364" s="159" t="s">
        <v>2227</v>
      </c>
      <c r="B364" s="159" t="s">
        <v>2226</v>
      </c>
      <c r="C364" s="162">
        <v>317.92</v>
      </c>
    </row>
    <row r="365" spans="1:3">
      <c r="A365" s="159" t="s">
        <v>2225</v>
      </c>
      <c r="B365" s="159" t="s">
        <v>2224</v>
      </c>
      <c r="C365" s="162">
        <v>768</v>
      </c>
    </row>
    <row r="366" spans="1:3">
      <c r="A366" s="159" t="s">
        <v>2223</v>
      </c>
      <c r="B366" s="159" t="s">
        <v>2222</v>
      </c>
      <c r="C366" s="162">
        <v>1032.96</v>
      </c>
    </row>
    <row r="367" spans="1:3">
      <c r="A367" s="159" t="s">
        <v>2221</v>
      </c>
      <c r="B367" s="159" t="s">
        <v>2220</v>
      </c>
      <c r="C367" s="162">
        <v>2665.92</v>
      </c>
    </row>
    <row r="368" spans="1:3">
      <c r="A368" s="159" t="s">
        <v>2219</v>
      </c>
      <c r="B368" s="159" t="s">
        <v>2218</v>
      </c>
      <c r="C368" s="162">
        <v>895.68</v>
      </c>
    </row>
    <row r="369" spans="1:3">
      <c r="A369" s="159" t="s">
        <v>2217</v>
      </c>
      <c r="B369" s="159" t="s">
        <v>2216</v>
      </c>
      <c r="C369" s="162">
        <v>4205.76</v>
      </c>
    </row>
    <row r="370" spans="1:3">
      <c r="A370" s="159" t="s">
        <v>2215</v>
      </c>
      <c r="B370" s="159" t="s">
        <v>2214</v>
      </c>
      <c r="C370" s="162">
        <v>600</v>
      </c>
    </row>
    <row r="371" spans="1:3">
      <c r="A371" s="159" t="s">
        <v>2213</v>
      </c>
      <c r="B371" s="159" t="s">
        <v>2212</v>
      </c>
      <c r="C371" s="162">
        <v>14.4</v>
      </c>
    </row>
    <row r="372" spans="1:3">
      <c r="A372" s="159" t="s">
        <v>2211</v>
      </c>
      <c r="B372" s="159" t="s">
        <v>2210</v>
      </c>
      <c r="C372" s="162">
        <v>3.95</v>
      </c>
    </row>
    <row r="373" spans="1:3">
      <c r="A373" s="159" t="s">
        <v>2209</v>
      </c>
      <c r="B373" s="159" t="s">
        <v>2208</v>
      </c>
      <c r="C373" s="162">
        <v>2.5099999999999998</v>
      </c>
    </row>
    <row r="374" spans="1:3">
      <c r="A374" s="159" t="s">
        <v>2207</v>
      </c>
      <c r="B374" s="159" t="s">
        <v>2206</v>
      </c>
      <c r="C374" s="162">
        <v>4.8099999999999996</v>
      </c>
    </row>
    <row r="375" spans="1:3">
      <c r="A375" s="159" t="s">
        <v>2205</v>
      </c>
      <c r="B375" s="159" t="s">
        <v>2204</v>
      </c>
      <c r="C375" s="162">
        <v>1</v>
      </c>
    </row>
    <row r="376" spans="1:3">
      <c r="A376" s="159" t="s">
        <v>2203</v>
      </c>
      <c r="B376" s="159" t="s">
        <v>2202</v>
      </c>
      <c r="C376" s="162">
        <v>1</v>
      </c>
    </row>
    <row r="377" spans="1:3">
      <c r="A377" s="159" t="s">
        <v>2201</v>
      </c>
      <c r="B377" s="159" t="s">
        <v>2200</v>
      </c>
      <c r="C377" s="162">
        <v>1</v>
      </c>
    </row>
    <row r="378" spans="1:3">
      <c r="A378" s="159" t="s">
        <v>2199</v>
      </c>
      <c r="B378" s="159" t="s">
        <v>2198</v>
      </c>
      <c r="C378" s="162">
        <v>4.78</v>
      </c>
    </row>
    <row r="379" spans="1:3">
      <c r="A379" s="159" t="s">
        <v>2197</v>
      </c>
      <c r="B379" s="159" t="s">
        <v>2196</v>
      </c>
      <c r="C379" s="162">
        <v>17.71</v>
      </c>
    </row>
    <row r="380" spans="1:3">
      <c r="A380" s="159" t="s">
        <v>2195</v>
      </c>
      <c r="B380" s="159" t="s">
        <v>2194</v>
      </c>
      <c r="C380" s="162">
        <v>22.11</v>
      </c>
    </row>
    <row r="381" spans="1:3">
      <c r="A381" s="159" t="s">
        <v>2193</v>
      </c>
      <c r="B381" s="159" t="s">
        <v>2192</v>
      </c>
      <c r="C381" s="162">
        <v>12.85</v>
      </c>
    </row>
    <row r="382" spans="1:3">
      <c r="A382" s="159" t="s">
        <v>2191</v>
      </c>
      <c r="B382" s="159" t="s">
        <v>2190</v>
      </c>
      <c r="C382" s="162">
        <v>76.55</v>
      </c>
    </row>
    <row r="383" spans="1:3">
      <c r="A383" s="159" t="s">
        <v>2189</v>
      </c>
      <c r="B383" s="159" t="s">
        <v>2188</v>
      </c>
      <c r="C383" s="162">
        <v>2.35</v>
      </c>
    </row>
    <row r="384" spans="1:3">
      <c r="A384" s="159" t="s">
        <v>2187</v>
      </c>
      <c r="B384" s="159" t="s">
        <v>2186</v>
      </c>
      <c r="C384" s="162">
        <v>5.29</v>
      </c>
    </row>
    <row r="385" spans="1:3">
      <c r="A385" s="159" t="s">
        <v>2185</v>
      </c>
      <c r="B385" s="159" t="s">
        <v>2184</v>
      </c>
      <c r="C385" s="162">
        <v>210.87</v>
      </c>
    </row>
    <row r="386" spans="1:3">
      <c r="A386" s="159" t="s">
        <v>2183</v>
      </c>
      <c r="B386" s="159" t="s">
        <v>2182</v>
      </c>
      <c r="C386" s="162">
        <v>88.38</v>
      </c>
    </row>
    <row r="387" spans="1:3">
      <c r="A387" s="159" t="s">
        <v>2181</v>
      </c>
      <c r="B387" s="159" t="s">
        <v>2180</v>
      </c>
      <c r="C387" s="162">
        <v>45.9</v>
      </c>
    </row>
    <row r="388" spans="1:3">
      <c r="A388" s="159" t="s">
        <v>2179</v>
      </c>
      <c r="B388" s="159" t="s">
        <v>2178</v>
      </c>
      <c r="C388" s="162">
        <v>5</v>
      </c>
    </row>
    <row r="389" spans="1:3">
      <c r="A389" s="159" t="s">
        <v>2177</v>
      </c>
      <c r="B389" s="159" t="s">
        <v>2176</v>
      </c>
      <c r="C389" s="162">
        <v>397.15</v>
      </c>
    </row>
    <row r="390" spans="1:3">
      <c r="A390" s="159" t="s">
        <v>2175</v>
      </c>
      <c r="B390" s="159" t="s">
        <v>2174</v>
      </c>
      <c r="C390" s="162">
        <v>1.68</v>
      </c>
    </row>
    <row r="391" spans="1:3">
      <c r="A391" s="159" t="s">
        <v>2173</v>
      </c>
      <c r="B391" s="159" t="s">
        <v>2172</v>
      </c>
      <c r="C391" s="162">
        <v>25.9</v>
      </c>
    </row>
    <row r="392" spans="1:3">
      <c r="A392" s="159" t="s">
        <v>2171</v>
      </c>
      <c r="B392" s="159" t="s">
        <v>2170</v>
      </c>
      <c r="C392" s="162">
        <v>43.42</v>
      </c>
    </row>
    <row r="393" spans="1:3">
      <c r="A393" s="159" t="s">
        <v>2169</v>
      </c>
      <c r="B393" s="159" t="s">
        <v>2168</v>
      </c>
      <c r="C393" s="162">
        <v>2.17</v>
      </c>
    </row>
    <row r="394" spans="1:3">
      <c r="A394" s="159" t="s">
        <v>2167</v>
      </c>
      <c r="B394" s="159" t="s">
        <v>2166</v>
      </c>
      <c r="C394" s="162">
        <v>156</v>
      </c>
    </row>
    <row r="395" spans="1:3">
      <c r="A395" s="159" t="s">
        <v>2165</v>
      </c>
      <c r="B395" s="159" t="s">
        <v>2164</v>
      </c>
      <c r="C395" s="162">
        <v>110.55</v>
      </c>
    </row>
    <row r="396" spans="1:3">
      <c r="A396" s="159" t="s">
        <v>2163</v>
      </c>
      <c r="B396" s="159" t="s">
        <v>2158</v>
      </c>
      <c r="C396" s="162">
        <v>19.88</v>
      </c>
    </row>
    <row r="397" spans="1:3">
      <c r="A397" s="159" t="s">
        <v>2162</v>
      </c>
      <c r="B397" s="159" t="s">
        <v>2160</v>
      </c>
      <c r="C397" s="162">
        <v>6.46</v>
      </c>
    </row>
    <row r="398" spans="1:3">
      <c r="A398" s="159" t="s">
        <v>2161</v>
      </c>
      <c r="B398" s="159" t="s">
        <v>2160</v>
      </c>
      <c r="C398" s="162">
        <v>11.21</v>
      </c>
    </row>
    <row r="399" spans="1:3">
      <c r="A399" s="159" t="s">
        <v>2159</v>
      </c>
      <c r="B399" s="159" t="s">
        <v>2158</v>
      </c>
      <c r="C399" s="162">
        <v>30.25</v>
      </c>
    </row>
    <row r="400" spans="1:3">
      <c r="A400" s="159" t="s">
        <v>2157</v>
      </c>
      <c r="B400" s="159" t="s">
        <v>2156</v>
      </c>
      <c r="C400" s="162">
        <v>3.73</v>
      </c>
    </row>
    <row r="401" spans="1:3">
      <c r="A401" s="159" t="s">
        <v>2155</v>
      </c>
      <c r="B401" s="159" t="s">
        <v>2154</v>
      </c>
      <c r="C401" s="162">
        <v>3.73</v>
      </c>
    </row>
    <row r="402" spans="1:3">
      <c r="A402" s="159" t="s">
        <v>2153</v>
      </c>
      <c r="B402" s="159" t="s">
        <v>2152</v>
      </c>
      <c r="C402" s="162">
        <v>56.4</v>
      </c>
    </row>
    <row r="403" spans="1:3">
      <c r="A403" s="159" t="s">
        <v>2151</v>
      </c>
      <c r="B403" s="159" t="s">
        <v>2150</v>
      </c>
      <c r="C403" s="162">
        <v>7.19</v>
      </c>
    </row>
    <row r="404" spans="1:3">
      <c r="A404" s="159" t="s">
        <v>2149</v>
      </c>
      <c r="B404" s="159" t="s">
        <v>2148</v>
      </c>
      <c r="C404" s="162">
        <v>28.73</v>
      </c>
    </row>
    <row r="405" spans="1:3">
      <c r="A405" s="159" t="s">
        <v>2147</v>
      </c>
      <c r="B405" s="159" t="s">
        <v>2146</v>
      </c>
      <c r="C405" s="162">
        <v>33.78</v>
      </c>
    </row>
    <row r="406" spans="1:3">
      <c r="A406" s="159" t="s">
        <v>2145</v>
      </c>
      <c r="B406" s="159" t="s">
        <v>2144</v>
      </c>
      <c r="C406" s="162">
        <v>9.0500000000000007</v>
      </c>
    </row>
    <row r="407" spans="1:3">
      <c r="A407" s="159" t="s">
        <v>2143</v>
      </c>
      <c r="B407" s="159" t="s">
        <v>2142</v>
      </c>
      <c r="C407" s="162">
        <v>193.34</v>
      </c>
    </row>
    <row r="408" spans="1:3">
      <c r="A408" s="159" t="s">
        <v>2141</v>
      </c>
      <c r="B408" s="159" t="s">
        <v>2140</v>
      </c>
      <c r="C408" s="162">
        <v>413.91</v>
      </c>
    </row>
    <row r="409" spans="1:3">
      <c r="A409" s="159" t="s">
        <v>2139</v>
      </c>
      <c r="B409" s="159" t="s">
        <v>2138</v>
      </c>
      <c r="C409" s="162">
        <v>15.65</v>
      </c>
    </row>
    <row r="410" spans="1:3">
      <c r="A410" s="159" t="s">
        <v>2137</v>
      </c>
      <c r="B410" s="159" t="s">
        <v>2136</v>
      </c>
      <c r="C410" s="162">
        <v>43.79</v>
      </c>
    </row>
    <row r="411" spans="1:3">
      <c r="A411" s="159" t="s">
        <v>2135</v>
      </c>
      <c r="B411" s="159" t="s">
        <v>2134</v>
      </c>
      <c r="C411" s="162">
        <v>16.45</v>
      </c>
    </row>
    <row r="412" spans="1:3">
      <c r="A412" s="159" t="s">
        <v>2133</v>
      </c>
      <c r="B412" s="159" t="s">
        <v>2131</v>
      </c>
      <c r="C412" s="162">
        <v>12.62</v>
      </c>
    </row>
    <row r="413" spans="1:3">
      <c r="A413" s="159" t="s">
        <v>2132</v>
      </c>
      <c r="B413" s="159" t="s">
        <v>2131</v>
      </c>
      <c r="C413" s="162">
        <v>36.49</v>
      </c>
    </row>
    <row r="414" spans="1:3">
      <c r="A414" s="159" t="s">
        <v>2130</v>
      </c>
      <c r="B414" s="159" t="s">
        <v>2129</v>
      </c>
      <c r="C414" s="162">
        <v>263.76</v>
      </c>
    </row>
    <row r="415" spans="1:3">
      <c r="A415" s="159" t="s">
        <v>2128</v>
      </c>
      <c r="B415" s="159" t="s">
        <v>2127</v>
      </c>
      <c r="C415" s="162">
        <v>10.74</v>
      </c>
    </row>
    <row r="416" spans="1:3">
      <c r="A416" s="159" t="s">
        <v>2126</v>
      </c>
      <c r="B416" s="159" t="s">
        <v>2125</v>
      </c>
      <c r="C416" s="162">
        <v>140.97999999999999</v>
      </c>
    </row>
    <row r="417" spans="1:3">
      <c r="A417" s="159" t="s">
        <v>2124</v>
      </c>
      <c r="B417" s="159" t="s">
        <v>2123</v>
      </c>
      <c r="C417" s="162">
        <v>11.09</v>
      </c>
    </row>
    <row r="418" spans="1:3">
      <c r="A418" s="159" t="s">
        <v>2122</v>
      </c>
      <c r="B418" s="159" t="s">
        <v>2121</v>
      </c>
      <c r="C418" s="162">
        <v>334.01</v>
      </c>
    </row>
    <row r="419" spans="1:3">
      <c r="A419" s="159" t="s">
        <v>2120</v>
      </c>
      <c r="B419" s="159" t="s">
        <v>2119</v>
      </c>
      <c r="C419" s="162">
        <v>61.24</v>
      </c>
    </row>
    <row r="420" spans="1:3">
      <c r="A420" s="159" t="s">
        <v>2118</v>
      </c>
      <c r="B420" s="159" t="s">
        <v>2117</v>
      </c>
      <c r="C420" s="162">
        <v>56.33</v>
      </c>
    </row>
    <row r="421" spans="1:3">
      <c r="A421" s="159" t="s">
        <v>2116</v>
      </c>
      <c r="B421" s="159" t="s">
        <v>2115</v>
      </c>
      <c r="C421" s="162">
        <v>175.28</v>
      </c>
    </row>
    <row r="422" spans="1:3">
      <c r="A422" s="159" t="s">
        <v>2114</v>
      </c>
      <c r="B422" s="159" t="s">
        <v>2113</v>
      </c>
      <c r="C422" s="162">
        <v>4.7</v>
      </c>
    </row>
    <row r="423" spans="1:3">
      <c r="A423" s="159" t="s">
        <v>2112</v>
      </c>
      <c r="B423" s="159" t="s">
        <v>2111</v>
      </c>
      <c r="C423" s="162">
        <v>11.73</v>
      </c>
    </row>
    <row r="424" spans="1:3">
      <c r="A424" s="159" t="s">
        <v>2110</v>
      </c>
      <c r="B424" s="159" t="s">
        <v>2073</v>
      </c>
      <c r="C424" s="162">
        <v>16.66</v>
      </c>
    </row>
    <row r="425" spans="1:3">
      <c r="A425" s="159" t="s">
        <v>2109</v>
      </c>
      <c r="B425" s="159" t="s">
        <v>2108</v>
      </c>
      <c r="C425" s="162">
        <v>18.38</v>
      </c>
    </row>
    <row r="426" spans="1:3">
      <c r="A426" s="159" t="s">
        <v>2107</v>
      </c>
      <c r="B426" s="159" t="s">
        <v>2106</v>
      </c>
      <c r="C426" s="162">
        <v>8.33</v>
      </c>
    </row>
    <row r="427" spans="1:3">
      <c r="A427" s="159" t="s">
        <v>2105</v>
      </c>
      <c r="B427" s="159" t="s">
        <v>2104</v>
      </c>
      <c r="C427" s="162">
        <v>3.32</v>
      </c>
    </row>
    <row r="428" spans="1:3">
      <c r="A428" s="159" t="s">
        <v>2103</v>
      </c>
      <c r="B428" s="159" t="s">
        <v>2102</v>
      </c>
      <c r="C428" s="162">
        <v>20.45</v>
      </c>
    </row>
    <row r="429" spans="1:3">
      <c r="A429" s="159" t="s">
        <v>2101</v>
      </c>
      <c r="B429" s="159" t="s">
        <v>2097</v>
      </c>
      <c r="C429" s="162">
        <v>67.16</v>
      </c>
    </row>
    <row r="430" spans="1:3">
      <c r="A430" s="159" t="s">
        <v>2100</v>
      </c>
      <c r="B430" s="159" t="s">
        <v>2099</v>
      </c>
      <c r="C430" s="162">
        <v>67.16</v>
      </c>
    </row>
    <row r="431" spans="1:3">
      <c r="A431" s="159" t="s">
        <v>2098</v>
      </c>
      <c r="B431" s="159" t="s">
        <v>2097</v>
      </c>
      <c r="C431" s="162">
        <v>67.16</v>
      </c>
    </row>
    <row r="432" spans="1:3">
      <c r="A432" s="159" t="s">
        <v>2096</v>
      </c>
      <c r="B432" s="159" t="s">
        <v>2095</v>
      </c>
      <c r="C432" s="162">
        <v>8.68</v>
      </c>
    </row>
    <row r="433" spans="1:3">
      <c r="A433" s="159" t="s">
        <v>2094</v>
      </c>
      <c r="B433" s="159" t="s">
        <v>2093</v>
      </c>
      <c r="C433" s="162">
        <v>232.6</v>
      </c>
    </row>
    <row r="434" spans="1:3">
      <c r="A434" s="159" t="s">
        <v>2092</v>
      </c>
      <c r="B434" s="159" t="s">
        <v>2091</v>
      </c>
      <c r="C434" s="162">
        <v>22.93</v>
      </c>
    </row>
    <row r="435" spans="1:3">
      <c r="A435" s="159" t="s">
        <v>2090</v>
      </c>
      <c r="B435" s="159" t="s">
        <v>2089</v>
      </c>
      <c r="C435" s="162">
        <v>39.799999999999997</v>
      </c>
    </row>
    <row r="436" spans="1:3">
      <c r="A436" s="159" t="s">
        <v>2088</v>
      </c>
      <c r="B436" s="159" t="s">
        <v>2087</v>
      </c>
      <c r="C436" s="162">
        <v>53.8</v>
      </c>
    </row>
    <row r="437" spans="1:3">
      <c r="A437" s="159" t="s">
        <v>2086</v>
      </c>
      <c r="B437" s="159" t="s">
        <v>2085</v>
      </c>
      <c r="C437" s="162">
        <v>34.28</v>
      </c>
    </row>
    <row r="438" spans="1:3">
      <c r="A438" s="159" t="s">
        <v>2084</v>
      </c>
      <c r="B438" s="159" t="s">
        <v>2083</v>
      </c>
      <c r="C438" s="162">
        <v>29.23</v>
      </c>
    </row>
    <row r="439" spans="1:3">
      <c r="A439" s="159" t="s">
        <v>2082</v>
      </c>
      <c r="B439" s="159" t="s">
        <v>2081</v>
      </c>
      <c r="C439" s="162">
        <v>111.3</v>
      </c>
    </row>
    <row r="440" spans="1:3">
      <c r="A440" s="159" t="s">
        <v>2080</v>
      </c>
      <c r="B440" s="159" t="s">
        <v>2079</v>
      </c>
      <c r="C440" s="162">
        <v>12.17</v>
      </c>
    </row>
    <row r="441" spans="1:3">
      <c r="A441" s="159" t="s">
        <v>2078</v>
      </c>
      <c r="B441" s="159" t="s">
        <v>2077</v>
      </c>
      <c r="C441" s="162">
        <v>10.73</v>
      </c>
    </row>
    <row r="442" spans="1:3">
      <c r="A442" s="159" t="s">
        <v>2076</v>
      </c>
      <c r="B442" s="159" t="s">
        <v>2075</v>
      </c>
      <c r="C442" s="162">
        <v>12.05</v>
      </c>
    </row>
    <row r="443" spans="1:3">
      <c r="A443" s="159" t="s">
        <v>2074</v>
      </c>
      <c r="B443" s="159" t="s">
        <v>2073</v>
      </c>
      <c r="C443" s="162">
        <v>9.66</v>
      </c>
    </row>
    <row r="444" spans="1:3">
      <c r="A444" s="159" t="s">
        <v>2072</v>
      </c>
      <c r="B444" s="159" t="s">
        <v>2071</v>
      </c>
      <c r="C444" s="162">
        <v>26.83</v>
      </c>
    </row>
    <row r="445" spans="1:3">
      <c r="A445" s="159" t="s">
        <v>2070</v>
      </c>
      <c r="B445" s="159" t="s">
        <v>2069</v>
      </c>
      <c r="C445" s="162">
        <v>3.84</v>
      </c>
    </row>
    <row r="446" spans="1:3">
      <c r="A446" s="159" t="s">
        <v>2068</v>
      </c>
      <c r="B446" s="159" t="s">
        <v>2067</v>
      </c>
      <c r="C446" s="162">
        <v>44.5</v>
      </c>
    </row>
    <row r="447" spans="1:3">
      <c r="A447" s="159" t="s">
        <v>2066</v>
      </c>
      <c r="B447" s="159" t="s">
        <v>2065</v>
      </c>
      <c r="C447" s="162">
        <v>183.03</v>
      </c>
    </row>
    <row r="448" spans="1:3">
      <c r="A448" s="159" t="s">
        <v>2064</v>
      </c>
      <c r="B448" s="159" t="s">
        <v>2063</v>
      </c>
      <c r="C448" s="162">
        <v>45.12</v>
      </c>
    </row>
    <row r="449" spans="1:3">
      <c r="A449" s="159" t="s">
        <v>2062</v>
      </c>
      <c r="B449" s="159" t="s">
        <v>2061</v>
      </c>
      <c r="C449" s="162">
        <v>31.72</v>
      </c>
    </row>
    <row r="450" spans="1:3">
      <c r="A450" s="159" t="s">
        <v>2060</v>
      </c>
      <c r="B450" s="159" t="s">
        <v>2059</v>
      </c>
      <c r="C450" s="162">
        <v>15.05</v>
      </c>
    </row>
    <row r="451" spans="1:3">
      <c r="A451" s="159" t="s">
        <v>2058</v>
      </c>
      <c r="B451" s="159" t="s">
        <v>2057</v>
      </c>
      <c r="C451" s="162">
        <v>9.26</v>
      </c>
    </row>
    <row r="452" spans="1:3">
      <c r="A452" s="159" t="s">
        <v>2056</v>
      </c>
      <c r="B452" s="159" t="s">
        <v>2055</v>
      </c>
      <c r="C452" s="162">
        <v>286.14</v>
      </c>
    </row>
    <row r="453" spans="1:3">
      <c r="A453" s="159" t="s">
        <v>2054</v>
      </c>
      <c r="B453" s="159" t="s">
        <v>2053</v>
      </c>
      <c r="C453" s="162">
        <v>97.52</v>
      </c>
    </row>
    <row r="454" spans="1:3">
      <c r="A454" s="159" t="s">
        <v>2052</v>
      </c>
      <c r="B454" s="159" t="s">
        <v>2051</v>
      </c>
      <c r="C454" s="162">
        <v>385.19</v>
      </c>
    </row>
    <row r="455" spans="1:3">
      <c r="A455" s="159" t="s">
        <v>2050</v>
      </c>
      <c r="B455" s="159" t="s">
        <v>2049</v>
      </c>
      <c r="C455" s="162">
        <v>168</v>
      </c>
    </row>
    <row r="456" spans="1:3">
      <c r="A456" s="159" t="s">
        <v>2048</v>
      </c>
      <c r="B456" s="159" t="s">
        <v>2047</v>
      </c>
      <c r="C456" s="162">
        <v>78.11</v>
      </c>
    </row>
    <row r="457" spans="1:3">
      <c r="A457" s="159" t="s">
        <v>2046</v>
      </c>
      <c r="B457" s="159" t="s">
        <v>1925</v>
      </c>
      <c r="C457" s="162">
        <v>98.59</v>
      </c>
    </row>
    <row r="458" spans="1:3">
      <c r="A458" s="159" t="s">
        <v>2045</v>
      </c>
      <c r="B458" s="159" t="s">
        <v>2044</v>
      </c>
      <c r="C458" s="162">
        <v>73.39</v>
      </c>
    </row>
    <row r="459" spans="1:3">
      <c r="A459" s="159" t="s">
        <v>2043</v>
      </c>
      <c r="B459" s="159" t="s">
        <v>2042</v>
      </c>
      <c r="C459" s="162">
        <v>116.23</v>
      </c>
    </row>
    <row r="460" spans="1:3">
      <c r="A460" s="159" t="s">
        <v>2041</v>
      </c>
      <c r="B460" s="159" t="s">
        <v>2040</v>
      </c>
      <c r="C460" s="162">
        <v>59.4</v>
      </c>
    </row>
    <row r="461" spans="1:3">
      <c r="A461" s="159" t="s">
        <v>2039</v>
      </c>
      <c r="B461" s="159" t="s">
        <v>2038</v>
      </c>
      <c r="C461" s="162">
        <v>123.55</v>
      </c>
    </row>
    <row r="462" spans="1:3">
      <c r="A462" s="159" t="s">
        <v>2037</v>
      </c>
      <c r="B462" s="159" t="s">
        <v>2036</v>
      </c>
      <c r="C462" s="162">
        <v>49.92</v>
      </c>
    </row>
    <row r="463" spans="1:3">
      <c r="A463" s="159" t="s">
        <v>2035</v>
      </c>
      <c r="B463" s="159" t="s">
        <v>2034</v>
      </c>
      <c r="C463" s="162">
        <v>124.84</v>
      </c>
    </row>
    <row r="464" spans="1:3">
      <c r="A464" s="159" t="s">
        <v>2033</v>
      </c>
      <c r="B464" s="159" t="s">
        <v>2032</v>
      </c>
      <c r="C464" s="162">
        <v>59.9</v>
      </c>
    </row>
    <row r="465" spans="1:3">
      <c r="A465" s="159" t="s">
        <v>2031</v>
      </c>
      <c r="B465" s="159" t="s">
        <v>2030</v>
      </c>
      <c r="C465" s="162">
        <v>59.9</v>
      </c>
    </row>
    <row r="466" spans="1:3">
      <c r="A466" s="159" t="s">
        <v>2029</v>
      </c>
      <c r="B466" s="159" t="s">
        <v>2028</v>
      </c>
      <c r="C466" s="162">
        <v>84.41</v>
      </c>
    </row>
    <row r="467" spans="1:3">
      <c r="A467" s="159" t="s">
        <v>2027</v>
      </c>
      <c r="B467" s="159" t="s">
        <v>2026</v>
      </c>
      <c r="C467" s="162">
        <v>50.91</v>
      </c>
    </row>
    <row r="468" spans="1:3">
      <c r="A468" s="159" t="s">
        <v>2025</v>
      </c>
      <c r="B468" s="159" t="s">
        <v>2024</v>
      </c>
      <c r="C468" s="162">
        <v>26.96</v>
      </c>
    </row>
    <row r="469" spans="1:3">
      <c r="A469" s="159" t="s">
        <v>2023</v>
      </c>
      <c r="B469" s="159" t="s">
        <v>2022</v>
      </c>
      <c r="C469" s="162">
        <v>43.06</v>
      </c>
    </row>
    <row r="470" spans="1:3">
      <c r="A470" s="159" t="s">
        <v>2021</v>
      </c>
      <c r="B470" s="159" t="s">
        <v>2020</v>
      </c>
      <c r="C470" s="162">
        <v>25.77</v>
      </c>
    </row>
    <row r="471" spans="1:3">
      <c r="A471" s="159" t="s">
        <v>2019</v>
      </c>
      <c r="B471" s="159" t="s">
        <v>2018</v>
      </c>
      <c r="C471" s="162">
        <v>62.92</v>
      </c>
    </row>
    <row r="472" spans="1:3">
      <c r="A472" s="159" t="s">
        <v>2017</v>
      </c>
      <c r="B472" s="159" t="s">
        <v>2016</v>
      </c>
      <c r="C472" s="162">
        <v>64.430000000000007</v>
      </c>
    </row>
    <row r="473" spans="1:3">
      <c r="A473" s="159" t="s">
        <v>2015</v>
      </c>
      <c r="B473" s="159" t="s">
        <v>2014</v>
      </c>
      <c r="C473" s="162">
        <v>86.11</v>
      </c>
    </row>
    <row r="474" spans="1:3">
      <c r="A474" s="159" t="s">
        <v>2013</v>
      </c>
      <c r="B474" s="159" t="s">
        <v>2012</v>
      </c>
      <c r="C474" s="162">
        <v>52.54</v>
      </c>
    </row>
    <row r="475" spans="1:3">
      <c r="A475" s="159" t="s">
        <v>2011</v>
      </c>
      <c r="B475" s="159" t="s">
        <v>2010</v>
      </c>
      <c r="C475" s="162">
        <v>25.06</v>
      </c>
    </row>
    <row r="476" spans="1:3">
      <c r="A476" s="159" t="s">
        <v>2009</v>
      </c>
      <c r="B476" s="159" t="s">
        <v>2008</v>
      </c>
      <c r="C476" s="162">
        <v>56.16</v>
      </c>
    </row>
    <row r="477" spans="1:3">
      <c r="A477" s="159" t="s">
        <v>2007</v>
      </c>
      <c r="B477" s="159" t="s">
        <v>2006</v>
      </c>
      <c r="C477" s="162">
        <v>99.83</v>
      </c>
    </row>
    <row r="478" spans="1:3">
      <c r="A478" s="159" t="s">
        <v>2005</v>
      </c>
      <c r="B478" s="159" t="s">
        <v>2004</v>
      </c>
      <c r="C478" s="162">
        <v>136.55000000000001</v>
      </c>
    </row>
    <row r="479" spans="1:3">
      <c r="A479" s="159" t="s">
        <v>2003</v>
      </c>
      <c r="B479" s="159" t="s">
        <v>2002</v>
      </c>
      <c r="C479" s="162">
        <v>32.04</v>
      </c>
    </row>
    <row r="480" spans="1:3">
      <c r="A480" s="159" t="s">
        <v>2001</v>
      </c>
      <c r="B480" s="159" t="s">
        <v>2000</v>
      </c>
      <c r="C480" s="162">
        <v>703.86</v>
      </c>
    </row>
    <row r="481" spans="1:3">
      <c r="A481" s="159" t="s">
        <v>1999</v>
      </c>
      <c r="B481" s="159" t="s">
        <v>756</v>
      </c>
      <c r="C481" s="162">
        <v>195.05</v>
      </c>
    </row>
    <row r="482" spans="1:3">
      <c r="A482" s="159" t="s">
        <v>1998</v>
      </c>
      <c r="B482" s="159" t="s">
        <v>1997</v>
      </c>
      <c r="C482" s="162">
        <v>28.44</v>
      </c>
    </row>
    <row r="483" spans="1:3">
      <c r="A483" s="159" t="s">
        <v>1996</v>
      </c>
      <c r="B483" s="159" t="s">
        <v>1959</v>
      </c>
      <c r="C483" s="162">
        <v>99.84</v>
      </c>
    </row>
    <row r="484" spans="1:3">
      <c r="A484" s="159" t="s">
        <v>1995</v>
      </c>
      <c r="B484" s="159" t="s">
        <v>1994</v>
      </c>
      <c r="C484" s="162">
        <v>41.18</v>
      </c>
    </row>
    <row r="485" spans="1:3">
      <c r="A485" s="159" t="s">
        <v>1993</v>
      </c>
      <c r="B485" s="159" t="s">
        <v>1992</v>
      </c>
      <c r="C485" s="162">
        <v>127.3</v>
      </c>
    </row>
    <row r="486" spans="1:3">
      <c r="A486" s="159" t="s">
        <v>1991</v>
      </c>
      <c r="B486" s="159" t="s">
        <v>1990</v>
      </c>
      <c r="C486" s="162">
        <v>86.87</v>
      </c>
    </row>
    <row r="487" spans="1:3">
      <c r="A487" s="159" t="s">
        <v>1989</v>
      </c>
      <c r="B487" s="159" t="s">
        <v>1988</v>
      </c>
      <c r="C487" s="162">
        <v>54.76</v>
      </c>
    </row>
    <row r="488" spans="1:3">
      <c r="A488" s="159" t="s">
        <v>1987</v>
      </c>
      <c r="B488" s="159" t="s">
        <v>1985</v>
      </c>
      <c r="C488" s="162">
        <v>220.9</v>
      </c>
    </row>
    <row r="489" spans="1:3">
      <c r="A489" s="159" t="s">
        <v>1986</v>
      </c>
      <c r="B489" s="159" t="s">
        <v>1985</v>
      </c>
      <c r="C489" s="162">
        <v>206.51</v>
      </c>
    </row>
    <row r="490" spans="1:3">
      <c r="A490" s="159" t="s">
        <v>1984</v>
      </c>
      <c r="B490" s="159" t="s">
        <v>1983</v>
      </c>
      <c r="C490" s="162">
        <v>87.35</v>
      </c>
    </row>
    <row r="491" spans="1:3">
      <c r="A491" s="159" t="s">
        <v>1982</v>
      </c>
      <c r="B491" s="159" t="s">
        <v>1981</v>
      </c>
      <c r="C491" s="162">
        <v>151.03</v>
      </c>
    </row>
    <row r="492" spans="1:3">
      <c r="A492" s="159" t="s">
        <v>1980</v>
      </c>
      <c r="B492" s="159" t="s">
        <v>1979</v>
      </c>
      <c r="C492" s="162">
        <v>100.64</v>
      </c>
    </row>
    <row r="493" spans="1:3">
      <c r="A493" s="159" t="s">
        <v>1978</v>
      </c>
      <c r="B493" s="159" t="s">
        <v>1977</v>
      </c>
      <c r="C493" s="162">
        <v>127.37</v>
      </c>
    </row>
    <row r="494" spans="1:3">
      <c r="A494" s="159" t="s">
        <v>1976</v>
      </c>
      <c r="B494" s="159" t="s">
        <v>1975</v>
      </c>
      <c r="C494" s="162">
        <v>218.46</v>
      </c>
    </row>
    <row r="495" spans="1:3">
      <c r="A495" s="159" t="s">
        <v>1974</v>
      </c>
      <c r="B495" s="159" t="s">
        <v>1973</v>
      </c>
      <c r="C495" s="162">
        <v>53.14</v>
      </c>
    </row>
    <row r="496" spans="1:3">
      <c r="A496" s="159" t="s">
        <v>1972</v>
      </c>
      <c r="B496" s="159" t="s">
        <v>1971</v>
      </c>
      <c r="C496" s="162">
        <v>73.260000000000005</v>
      </c>
    </row>
    <row r="497" spans="1:3">
      <c r="A497" s="159" t="s">
        <v>1970</v>
      </c>
      <c r="B497" s="159" t="s">
        <v>1969</v>
      </c>
      <c r="C497" s="162">
        <v>71.95</v>
      </c>
    </row>
    <row r="498" spans="1:3">
      <c r="A498" s="159" t="s">
        <v>1968</v>
      </c>
      <c r="B498" s="159" t="s">
        <v>1967</v>
      </c>
      <c r="C498" s="162">
        <v>77.8</v>
      </c>
    </row>
    <row r="499" spans="1:3">
      <c r="A499" s="159" t="s">
        <v>1966</v>
      </c>
      <c r="B499" s="159" t="s">
        <v>1965</v>
      </c>
      <c r="C499" s="162">
        <v>66.92</v>
      </c>
    </row>
    <row r="500" spans="1:3">
      <c r="A500" s="159" t="s">
        <v>1964</v>
      </c>
      <c r="B500" s="159" t="s">
        <v>1963</v>
      </c>
      <c r="C500" s="162">
        <v>52.58</v>
      </c>
    </row>
    <row r="501" spans="1:3">
      <c r="A501" s="159" t="s">
        <v>1962</v>
      </c>
      <c r="B501" s="159" t="s">
        <v>1961</v>
      </c>
      <c r="C501" s="162">
        <v>54.67</v>
      </c>
    </row>
    <row r="502" spans="1:3">
      <c r="A502" s="159" t="s">
        <v>1960</v>
      </c>
      <c r="B502" s="159" t="s">
        <v>1959</v>
      </c>
      <c r="C502" s="162">
        <v>99.84</v>
      </c>
    </row>
    <row r="503" spans="1:3">
      <c r="A503" s="159" t="s">
        <v>1958</v>
      </c>
      <c r="B503" s="159" t="s">
        <v>1957</v>
      </c>
      <c r="C503" s="162">
        <v>1352.02</v>
      </c>
    </row>
    <row r="504" spans="1:3">
      <c r="A504" s="159" t="s">
        <v>1956</v>
      </c>
      <c r="B504" s="159" t="s">
        <v>1955</v>
      </c>
      <c r="C504" s="162">
        <v>29.51</v>
      </c>
    </row>
    <row r="505" spans="1:3">
      <c r="A505" s="159" t="s">
        <v>1954</v>
      </c>
      <c r="B505" s="159" t="s">
        <v>1953</v>
      </c>
      <c r="C505" s="162">
        <v>94.57</v>
      </c>
    </row>
    <row r="506" spans="1:3">
      <c r="A506" s="159" t="s">
        <v>1952</v>
      </c>
      <c r="B506" s="159" t="s">
        <v>1951</v>
      </c>
      <c r="C506" s="162">
        <v>53.04</v>
      </c>
    </row>
    <row r="507" spans="1:3">
      <c r="A507" s="159" t="s">
        <v>1950</v>
      </c>
      <c r="B507" s="159" t="s">
        <v>1949</v>
      </c>
      <c r="C507" s="162">
        <v>33.08</v>
      </c>
    </row>
    <row r="508" spans="1:3">
      <c r="A508" s="159" t="s">
        <v>1948</v>
      </c>
      <c r="B508" s="159" t="s">
        <v>1947</v>
      </c>
      <c r="C508" s="162">
        <v>93.6</v>
      </c>
    </row>
    <row r="509" spans="1:3">
      <c r="A509" s="159" t="s">
        <v>1946</v>
      </c>
      <c r="B509" s="159" t="s">
        <v>1945</v>
      </c>
      <c r="C509" s="162">
        <v>190.94</v>
      </c>
    </row>
    <row r="510" spans="1:3">
      <c r="A510" s="159" t="s">
        <v>1944</v>
      </c>
      <c r="B510" s="159" t="s">
        <v>1943</v>
      </c>
      <c r="C510" s="162">
        <v>74.88</v>
      </c>
    </row>
    <row r="511" spans="1:3">
      <c r="A511" s="159" t="s">
        <v>1942</v>
      </c>
      <c r="B511" s="159" t="s">
        <v>1941</v>
      </c>
      <c r="C511" s="162">
        <v>83.46</v>
      </c>
    </row>
    <row r="512" spans="1:3">
      <c r="A512" s="159" t="s">
        <v>1940</v>
      </c>
      <c r="B512" s="159" t="s">
        <v>1939</v>
      </c>
      <c r="C512" s="162">
        <v>28.6</v>
      </c>
    </row>
    <row r="513" spans="1:3">
      <c r="A513" s="159" t="s">
        <v>1938</v>
      </c>
      <c r="B513" s="159" t="s">
        <v>1937</v>
      </c>
      <c r="C513" s="162">
        <v>65.06</v>
      </c>
    </row>
    <row r="514" spans="1:3">
      <c r="A514" s="159" t="s">
        <v>1936</v>
      </c>
      <c r="B514" s="159" t="s">
        <v>1935</v>
      </c>
      <c r="C514" s="162">
        <v>18.27</v>
      </c>
    </row>
    <row r="515" spans="1:3">
      <c r="A515" s="159" t="s">
        <v>1934</v>
      </c>
      <c r="B515" s="159" t="s">
        <v>1933</v>
      </c>
      <c r="C515" s="162">
        <v>291.7</v>
      </c>
    </row>
    <row r="516" spans="1:3">
      <c r="A516" s="159" t="s">
        <v>1932</v>
      </c>
      <c r="B516" s="159" t="s">
        <v>1931</v>
      </c>
      <c r="C516" s="162">
        <v>934.03</v>
      </c>
    </row>
    <row r="517" spans="1:3">
      <c r="A517" s="159" t="s">
        <v>1930</v>
      </c>
      <c r="B517" s="159" t="s">
        <v>1929</v>
      </c>
      <c r="C517" s="162">
        <v>83.21</v>
      </c>
    </row>
    <row r="518" spans="1:3">
      <c r="A518" s="159" t="s">
        <v>4531</v>
      </c>
      <c r="B518" s="159" t="s">
        <v>4532</v>
      </c>
      <c r="C518" s="162">
        <v>91.8</v>
      </c>
    </row>
    <row r="519" spans="1:3">
      <c r="A519" s="159" t="s">
        <v>1928</v>
      </c>
      <c r="B519" s="159" t="s">
        <v>1927</v>
      </c>
      <c r="C519" s="162">
        <v>1474.6</v>
      </c>
    </row>
    <row r="520" spans="1:3">
      <c r="A520" s="159" t="s">
        <v>1926</v>
      </c>
      <c r="B520" s="159" t="s">
        <v>1925</v>
      </c>
      <c r="C520" s="162">
        <v>118.56</v>
      </c>
    </row>
    <row r="521" spans="1:3">
      <c r="A521" s="159" t="s">
        <v>1924</v>
      </c>
      <c r="B521" s="159" t="s">
        <v>1923</v>
      </c>
      <c r="C521" s="162">
        <v>108.03</v>
      </c>
    </row>
    <row r="522" spans="1:3">
      <c r="A522" s="159" t="s">
        <v>1922</v>
      </c>
      <c r="B522" s="159" t="s">
        <v>1921</v>
      </c>
      <c r="C522" s="162">
        <v>145.16</v>
      </c>
    </row>
    <row r="523" spans="1:3">
      <c r="A523" s="159" t="s">
        <v>1920</v>
      </c>
      <c r="B523" s="159" t="s">
        <v>1919</v>
      </c>
      <c r="C523" s="162">
        <v>103.28</v>
      </c>
    </row>
    <row r="524" spans="1:3">
      <c r="A524" s="159" t="s">
        <v>1918</v>
      </c>
      <c r="B524" s="159" t="s">
        <v>1917</v>
      </c>
      <c r="C524" s="162">
        <v>66.62</v>
      </c>
    </row>
    <row r="525" spans="1:3">
      <c r="A525" s="159" t="s">
        <v>1916</v>
      </c>
      <c r="B525" s="159" t="s">
        <v>1915</v>
      </c>
      <c r="C525" s="162">
        <v>89.86</v>
      </c>
    </row>
    <row r="526" spans="1:3">
      <c r="A526" s="159" t="s">
        <v>1914</v>
      </c>
      <c r="B526" s="159" t="s">
        <v>1913</v>
      </c>
      <c r="C526" s="162">
        <v>243.84</v>
      </c>
    </row>
    <row r="527" spans="1:3">
      <c r="A527" s="159" t="s">
        <v>1912</v>
      </c>
      <c r="B527" s="159" t="s">
        <v>1911</v>
      </c>
      <c r="C527" s="162">
        <v>33.06</v>
      </c>
    </row>
    <row r="528" spans="1:3">
      <c r="A528" s="159" t="s">
        <v>1910</v>
      </c>
      <c r="B528" s="159" t="s">
        <v>1909</v>
      </c>
      <c r="C528" s="162">
        <v>40.47</v>
      </c>
    </row>
    <row r="529" spans="1:3">
      <c r="A529" s="159" t="s">
        <v>1908</v>
      </c>
      <c r="B529" s="159" t="s">
        <v>1907</v>
      </c>
      <c r="C529" s="162">
        <v>32.58</v>
      </c>
    </row>
    <row r="530" spans="1:3">
      <c r="A530" s="159" t="s">
        <v>1906</v>
      </c>
      <c r="B530" s="159" t="s">
        <v>1905</v>
      </c>
      <c r="C530" s="162">
        <v>40.04</v>
      </c>
    </row>
    <row r="531" spans="1:3">
      <c r="A531" s="159" t="s">
        <v>1904</v>
      </c>
      <c r="B531" s="159" t="s">
        <v>1903</v>
      </c>
      <c r="C531" s="162">
        <v>25.52</v>
      </c>
    </row>
    <row r="532" spans="1:3">
      <c r="A532" s="159" t="s">
        <v>1902</v>
      </c>
      <c r="B532" s="159" t="s">
        <v>1901</v>
      </c>
      <c r="C532" s="162">
        <v>56.78</v>
      </c>
    </row>
    <row r="533" spans="1:3">
      <c r="A533" s="159" t="s">
        <v>1900</v>
      </c>
      <c r="B533" s="159" t="s">
        <v>1899</v>
      </c>
      <c r="C533" s="162">
        <v>61.76</v>
      </c>
    </row>
    <row r="534" spans="1:3">
      <c r="A534" s="159" t="s">
        <v>1898</v>
      </c>
      <c r="B534" s="159" t="s">
        <v>1897</v>
      </c>
      <c r="C534" s="162">
        <v>24.55</v>
      </c>
    </row>
    <row r="535" spans="1:3">
      <c r="A535" s="159" t="s">
        <v>1896</v>
      </c>
      <c r="B535" s="159" t="s">
        <v>1895</v>
      </c>
      <c r="C535" s="162">
        <v>27.28</v>
      </c>
    </row>
    <row r="536" spans="1:3">
      <c r="A536" s="159" t="s">
        <v>1894</v>
      </c>
      <c r="B536" s="159" t="s">
        <v>1893</v>
      </c>
      <c r="C536" s="162">
        <v>21</v>
      </c>
    </row>
    <row r="537" spans="1:3">
      <c r="A537" s="159" t="s">
        <v>1892</v>
      </c>
      <c r="B537" s="159" t="s">
        <v>1891</v>
      </c>
      <c r="C537" s="162">
        <v>21.6</v>
      </c>
    </row>
    <row r="538" spans="1:3">
      <c r="A538" s="159" t="s">
        <v>1890</v>
      </c>
      <c r="B538" s="159" t="s">
        <v>1889</v>
      </c>
      <c r="C538" s="162">
        <v>127.85</v>
      </c>
    </row>
    <row r="539" spans="1:3">
      <c r="A539" s="159" t="s">
        <v>1888</v>
      </c>
      <c r="B539" s="159" t="s">
        <v>1887</v>
      </c>
      <c r="C539" s="162">
        <v>1535.36</v>
      </c>
    </row>
    <row r="540" spans="1:3">
      <c r="A540" s="159" t="s">
        <v>1886</v>
      </c>
      <c r="B540" s="159" t="s">
        <v>1885</v>
      </c>
      <c r="C540" s="162">
        <v>1859.86</v>
      </c>
    </row>
    <row r="541" spans="1:3">
      <c r="A541" s="159" t="s">
        <v>1884</v>
      </c>
      <c r="B541" s="159" t="s">
        <v>1883</v>
      </c>
      <c r="C541" s="162">
        <v>2115.66</v>
      </c>
    </row>
    <row r="542" spans="1:3">
      <c r="A542" s="159" t="s">
        <v>1882</v>
      </c>
      <c r="B542" s="159" t="s">
        <v>1881</v>
      </c>
      <c r="C542" s="162">
        <v>168.47</v>
      </c>
    </row>
    <row r="543" spans="1:3">
      <c r="A543" s="159" t="s">
        <v>1880</v>
      </c>
      <c r="B543" s="159" t="s">
        <v>1879</v>
      </c>
      <c r="C543" s="162">
        <v>171.82</v>
      </c>
    </row>
    <row r="544" spans="1:3">
      <c r="A544" s="159" t="s">
        <v>1878</v>
      </c>
      <c r="B544" s="159" t="s">
        <v>1877</v>
      </c>
      <c r="C544" s="162">
        <v>277.02</v>
      </c>
    </row>
    <row r="545" spans="1:3">
      <c r="A545" s="159" t="s">
        <v>1876</v>
      </c>
      <c r="B545" s="159" t="s">
        <v>1875</v>
      </c>
      <c r="C545" s="162">
        <v>63.76</v>
      </c>
    </row>
    <row r="546" spans="1:3">
      <c r="A546" s="159" t="s">
        <v>1874</v>
      </c>
      <c r="B546" s="159" t="s">
        <v>1873</v>
      </c>
      <c r="C546" s="162">
        <v>55.1</v>
      </c>
    </row>
    <row r="547" spans="1:3">
      <c r="A547" s="159" t="s">
        <v>1872</v>
      </c>
      <c r="B547" s="159" t="s">
        <v>1871</v>
      </c>
      <c r="C547" s="162">
        <v>186.01</v>
      </c>
    </row>
    <row r="548" spans="1:3">
      <c r="A548" s="159" t="s">
        <v>1870</v>
      </c>
      <c r="B548" s="159" t="s">
        <v>1869</v>
      </c>
      <c r="C548" s="162">
        <v>189.11</v>
      </c>
    </row>
    <row r="549" spans="1:3">
      <c r="A549" s="159" t="s">
        <v>1868</v>
      </c>
      <c r="B549" s="159" t="s">
        <v>1867</v>
      </c>
      <c r="C549" s="162">
        <v>273.58999999999997</v>
      </c>
    </row>
    <row r="550" spans="1:3">
      <c r="A550" s="159" t="s">
        <v>1866</v>
      </c>
      <c r="B550" s="159" t="s">
        <v>1865</v>
      </c>
      <c r="C550" s="162">
        <v>91.76</v>
      </c>
    </row>
    <row r="551" spans="1:3">
      <c r="A551" s="159" t="s">
        <v>1864</v>
      </c>
      <c r="B551" s="159" t="s">
        <v>1863</v>
      </c>
      <c r="C551" s="162">
        <v>184.88</v>
      </c>
    </row>
    <row r="552" spans="1:3">
      <c r="A552" s="159" t="s">
        <v>1862</v>
      </c>
      <c r="B552" s="159" t="s">
        <v>1861</v>
      </c>
      <c r="C552" s="162">
        <v>99.83</v>
      </c>
    </row>
    <row r="553" spans="1:3">
      <c r="A553" s="159" t="s">
        <v>1860</v>
      </c>
      <c r="B553" s="159" t="s">
        <v>1859</v>
      </c>
      <c r="C553" s="162">
        <v>109.24</v>
      </c>
    </row>
    <row r="554" spans="1:3">
      <c r="A554" s="159" t="s">
        <v>1858</v>
      </c>
      <c r="B554" s="159" t="s">
        <v>1857</v>
      </c>
      <c r="C554" s="162">
        <v>131.04</v>
      </c>
    </row>
    <row r="555" spans="1:3">
      <c r="A555" s="159" t="s">
        <v>1856</v>
      </c>
      <c r="B555" s="159" t="s">
        <v>1854</v>
      </c>
      <c r="C555" s="162">
        <v>225.18</v>
      </c>
    </row>
    <row r="556" spans="1:3">
      <c r="A556" s="159" t="s">
        <v>1855</v>
      </c>
      <c r="B556" s="159" t="s">
        <v>1854</v>
      </c>
      <c r="C556" s="162">
        <v>225.18</v>
      </c>
    </row>
    <row r="557" spans="1:3">
      <c r="A557" s="159" t="s">
        <v>1853</v>
      </c>
      <c r="B557" s="159" t="s">
        <v>1852</v>
      </c>
      <c r="C557" s="162">
        <v>58.66</v>
      </c>
    </row>
    <row r="558" spans="1:3">
      <c r="A558" s="159" t="s">
        <v>1851</v>
      </c>
      <c r="B558" s="159" t="s">
        <v>1850</v>
      </c>
      <c r="C558" s="162">
        <v>90.04</v>
      </c>
    </row>
    <row r="559" spans="1:3">
      <c r="A559" s="159" t="s">
        <v>1849</v>
      </c>
      <c r="B559" s="159" t="s">
        <v>1848</v>
      </c>
      <c r="C559" s="162">
        <v>626.17999999999995</v>
      </c>
    </row>
    <row r="560" spans="1:3">
      <c r="A560" s="159" t="s">
        <v>1847</v>
      </c>
      <c r="B560" s="159" t="s">
        <v>1846</v>
      </c>
      <c r="C560" s="162">
        <v>84.71</v>
      </c>
    </row>
    <row r="561" spans="1:3">
      <c r="A561" s="159" t="s">
        <v>1845</v>
      </c>
      <c r="B561" s="159" t="s">
        <v>1844</v>
      </c>
      <c r="C561" s="162">
        <v>226.71</v>
      </c>
    </row>
    <row r="562" spans="1:3">
      <c r="A562" s="159" t="s">
        <v>1843</v>
      </c>
      <c r="B562" s="159" t="s">
        <v>1842</v>
      </c>
      <c r="C562" s="162">
        <v>22.78</v>
      </c>
    </row>
    <row r="563" spans="1:3">
      <c r="A563" s="159" t="s">
        <v>1841</v>
      </c>
      <c r="B563" s="159" t="s">
        <v>1840</v>
      </c>
      <c r="C563" s="162">
        <v>8</v>
      </c>
    </row>
    <row r="564" spans="1:3">
      <c r="A564" s="159" t="s">
        <v>1839</v>
      </c>
      <c r="B564" s="159" t="s">
        <v>1838</v>
      </c>
      <c r="C564" s="162">
        <v>48.43</v>
      </c>
    </row>
    <row r="565" spans="1:3">
      <c r="A565" s="159" t="s">
        <v>1837</v>
      </c>
      <c r="B565" s="159" t="s">
        <v>1836</v>
      </c>
      <c r="C565" s="162">
        <v>79.72</v>
      </c>
    </row>
    <row r="566" spans="1:3">
      <c r="A566" s="159" t="s">
        <v>1835</v>
      </c>
      <c r="B566" s="159" t="s">
        <v>1834</v>
      </c>
      <c r="C566" s="162">
        <v>68.14</v>
      </c>
    </row>
    <row r="567" spans="1:3">
      <c r="A567" s="159" t="s">
        <v>1833</v>
      </c>
      <c r="B567" s="159" t="s">
        <v>1832</v>
      </c>
      <c r="C567" s="162">
        <v>36.29</v>
      </c>
    </row>
    <row r="568" spans="1:3">
      <c r="A568" s="159" t="s">
        <v>1831</v>
      </c>
      <c r="B568" s="159" t="s">
        <v>1830</v>
      </c>
      <c r="C568" s="162">
        <v>33.78</v>
      </c>
    </row>
    <row r="569" spans="1:3">
      <c r="A569" s="159" t="s">
        <v>1829</v>
      </c>
      <c r="B569" s="159" t="s">
        <v>1828</v>
      </c>
      <c r="C569" s="162">
        <v>67.78</v>
      </c>
    </row>
    <row r="570" spans="1:3">
      <c r="A570" s="159" t="s">
        <v>1827</v>
      </c>
      <c r="B570" s="159" t="s">
        <v>1826</v>
      </c>
      <c r="C570" s="162">
        <v>206.14</v>
      </c>
    </row>
    <row r="571" spans="1:3">
      <c r="A571" s="159" t="s">
        <v>1825</v>
      </c>
      <c r="B571" s="159" t="s">
        <v>1824</v>
      </c>
      <c r="C571" s="162">
        <v>72.290000000000006</v>
      </c>
    </row>
    <row r="572" spans="1:3">
      <c r="A572" s="159" t="s">
        <v>1823</v>
      </c>
      <c r="B572" s="159" t="s">
        <v>1822</v>
      </c>
      <c r="C572" s="162">
        <v>152.56</v>
      </c>
    </row>
    <row r="573" spans="1:3">
      <c r="A573" s="159" t="s">
        <v>1821</v>
      </c>
      <c r="B573" s="159" t="s">
        <v>1819</v>
      </c>
      <c r="C573" s="162">
        <v>196.97</v>
      </c>
    </row>
    <row r="574" spans="1:3">
      <c r="A574" s="159" t="s">
        <v>1820</v>
      </c>
      <c r="B574" s="159" t="s">
        <v>1819</v>
      </c>
      <c r="C574" s="162">
        <v>262.07</v>
      </c>
    </row>
    <row r="575" spans="1:3">
      <c r="A575" s="159" t="s">
        <v>1818</v>
      </c>
      <c r="B575" s="159" t="s">
        <v>959</v>
      </c>
      <c r="C575" s="162">
        <v>186.11</v>
      </c>
    </row>
    <row r="576" spans="1:3">
      <c r="A576" s="159" t="s">
        <v>1817</v>
      </c>
      <c r="B576" s="159" t="s">
        <v>1816</v>
      </c>
      <c r="C576" s="162">
        <v>228.27</v>
      </c>
    </row>
    <row r="577" spans="1:3">
      <c r="A577" s="159" t="s">
        <v>1815</v>
      </c>
      <c r="B577" s="159" t="s">
        <v>1814</v>
      </c>
      <c r="C577" s="162">
        <v>34.520000000000003</v>
      </c>
    </row>
    <row r="578" spans="1:3">
      <c r="A578" s="159" t="s">
        <v>1813</v>
      </c>
      <c r="B578" s="159" t="s">
        <v>1812</v>
      </c>
      <c r="C578" s="162">
        <v>38.200000000000003</v>
      </c>
    </row>
    <row r="579" spans="1:3">
      <c r="A579" s="159" t="s">
        <v>1811</v>
      </c>
      <c r="B579" s="159" t="s">
        <v>1810</v>
      </c>
      <c r="C579" s="162">
        <v>38.200000000000003</v>
      </c>
    </row>
    <row r="580" spans="1:3">
      <c r="A580" s="159" t="s">
        <v>1809</v>
      </c>
      <c r="B580" s="159" t="s">
        <v>1808</v>
      </c>
      <c r="C580" s="162">
        <v>34.520000000000003</v>
      </c>
    </row>
    <row r="581" spans="1:3">
      <c r="A581" s="159" t="s">
        <v>1807</v>
      </c>
      <c r="B581" s="159" t="s">
        <v>1806</v>
      </c>
      <c r="C581" s="162">
        <v>162.34</v>
      </c>
    </row>
    <row r="582" spans="1:3">
      <c r="A582" s="159" t="s">
        <v>1805</v>
      </c>
      <c r="B582" s="159" t="s">
        <v>1804</v>
      </c>
      <c r="C582" s="162">
        <v>4.1399999999999997</v>
      </c>
    </row>
    <row r="583" spans="1:3">
      <c r="A583" s="159" t="s">
        <v>1803</v>
      </c>
      <c r="B583" s="159" t="s">
        <v>1802</v>
      </c>
      <c r="C583" s="162">
        <v>37.14</v>
      </c>
    </row>
    <row r="584" spans="1:3">
      <c r="A584" s="159" t="s">
        <v>1801</v>
      </c>
      <c r="B584" s="159" t="s">
        <v>1800</v>
      </c>
      <c r="C584" s="162">
        <v>0.54</v>
      </c>
    </row>
    <row r="585" spans="1:3">
      <c r="A585" s="159" t="s">
        <v>1799</v>
      </c>
      <c r="B585" s="159" t="s">
        <v>1798</v>
      </c>
      <c r="C585" s="162">
        <v>11.26</v>
      </c>
    </row>
    <row r="586" spans="1:3">
      <c r="A586" s="159" t="s">
        <v>1797</v>
      </c>
      <c r="B586" s="159" t="s">
        <v>1796</v>
      </c>
      <c r="C586" s="162">
        <v>24.84</v>
      </c>
    </row>
    <row r="587" spans="1:3">
      <c r="A587" s="159" t="s">
        <v>1795</v>
      </c>
      <c r="B587" s="159" t="s">
        <v>1794</v>
      </c>
      <c r="C587" s="162">
        <v>37.979999999999997</v>
      </c>
    </row>
    <row r="588" spans="1:3">
      <c r="A588" s="159" t="s">
        <v>1793</v>
      </c>
      <c r="B588" s="159" t="s">
        <v>1792</v>
      </c>
      <c r="C588" s="162">
        <v>525.61</v>
      </c>
    </row>
    <row r="589" spans="1:3">
      <c r="A589" s="159" t="s">
        <v>4533</v>
      </c>
      <c r="B589" s="159" t="s">
        <v>4534</v>
      </c>
      <c r="C589" s="162">
        <v>21.6</v>
      </c>
    </row>
    <row r="590" spans="1:3">
      <c r="A590" s="159" t="s">
        <v>1791</v>
      </c>
      <c r="B590" s="159" t="s">
        <v>1790</v>
      </c>
      <c r="C590" s="162">
        <v>80.14</v>
      </c>
    </row>
    <row r="591" spans="1:3">
      <c r="A591" s="159" t="s">
        <v>1789</v>
      </c>
      <c r="B591" s="159" t="s">
        <v>1788</v>
      </c>
      <c r="C591" s="162">
        <v>33.08</v>
      </c>
    </row>
    <row r="592" spans="1:3">
      <c r="A592" s="159" t="s">
        <v>1787</v>
      </c>
      <c r="B592" s="159" t="s">
        <v>1786</v>
      </c>
      <c r="C592" s="162">
        <v>69.64</v>
      </c>
    </row>
    <row r="593" spans="1:3">
      <c r="A593" s="159" t="s">
        <v>1785</v>
      </c>
      <c r="B593" s="159" t="s">
        <v>1784</v>
      </c>
      <c r="C593" s="162">
        <v>83</v>
      </c>
    </row>
    <row r="594" spans="1:3">
      <c r="A594" s="159" t="s">
        <v>1783</v>
      </c>
      <c r="B594" s="159" t="s">
        <v>1782</v>
      </c>
      <c r="C594" s="162">
        <v>225.32</v>
      </c>
    </row>
    <row r="595" spans="1:3">
      <c r="A595" s="159" t="s">
        <v>1781</v>
      </c>
      <c r="B595" s="159" t="s">
        <v>1780</v>
      </c>
      <c r="C595" s="162">
        <v>25.98</v>
      </c>
    </row>
    <row r="596" spans="1:3">
      <c r="A596" s="159" t="s">
        <v>1779</v>
      </c>
      <c r="B596" s="159" t="s">
        <v>1778</v>
      </c>
      <c r="C596" s="162">
        <v>1043.95</v>
      </c>
    </row>
    <row r="597" spans="1:3">
      <c r="A597" s="159" t="s">
        <v>1777</v>
      </c>
      <c r="B597" s="159" t="s">
        <v>1776</v>
      </c>
      <c r="C597" s="162">
        <v>39.94</v>
      </c>
    </row>
    <row r="598" spans="1:3">
      <c r="A598" s="159" t="s">
        <v>1775</v>
      </c>
      <c r="B598" s="159" t="s">
        <v>1774</v>
      </c>
      <c r="C598" s="162">
        <v>20.6</v>
      </c>
    </row>
    <row r="599" spans="1:3">
      <c r="A599" s="159" t="s">
        <v>1773</v>
      </c>
      <c r="B599" s="159" t="s">
        <v>1772</v>
      </c>
      <c r="C599" s="162">
        <v>25.44</v>
      </c>
    </row>
    <row r="600" spans="1:3">
      <c r="A600" s="159" t="s">
        <v>1771</v>
      </c>
      <c r="B600" s="159" t="s">
        <v>1770</v>
      </c>
      <c r="C600" s="162">
        <v>16.86</v>
      </c>
    </row>
    <row r="601" spans="1:3">
      <c r="A601" s="159" t="s">
        <v>1769</v>
      </c>
      <c r="B601" s="159" t="s">
        <v>1768</v>
      </c>
      <c r="C601" s="162">
        <v>57.28</v>
      </c>
    </row>
    <row r="602" spans="1:3">
      <c r="A602" s="159" t="s">
        <v>1767</v>
      </c>
      <c r="B602" s="159" t="s">
        <v>1766</v>
      </c>
      <c r="C602" s="162">
        <v>33.04</v>
      </c>
    </row>
    <row r="603" spans="1:3">
      <c r="A603" s="159" t="s">
        <v>1765</v>
      </c>
      <c r="B603" s="159" t="s">
        <v>1764</v>
      </c>
      <c r="C603" s="162">
        <v>71.72</v>
      </c>
    </row>
    <row r="604" spans="1:3">
      <c r="A604" s="159" t="s">
        <v>1763</v>
      </c>
      <c r="B604" s="159" t="s">
        <v>1762</v>
      </c>
      <c r="C604" s="162">
        <v>6.75</v>
      </c>
    </row>
    <row r="605" spans="1:3">
      <c r="A605" s="159" t="s">
        <v>1761</v>
      </c>
      <c r="B605" s="159" t="s">
        <v>1760</v>
      </c>
      <c r="C605" s="162">
        <v>3.97</v>
      </c>
    </row>
    <row r="606" spans="1:3">
      <c r="A606" s="159" t="s">
        <v>1759</v>
      </c>
      <c r="B606" s="159" t="s">
        <v>1758</v>
      </c>
      <c r="C606" s="162">
        <v>569.94000000000005</v>
      </c>
    </row>
    <row r="607" spans="1:3">
      <c r="A607" s="159" t="s">
        <v>1757</v>
      </c>
      <c r="B607" s="159" t="s">
        <v>1756</v>
      </c>
      <c r="C607" s="162">
        <v>569.94000000000005</v>
      </c>
    </row>
    <row r="608" spans="1:3">
      <c r="A608" s="159" t="s">
        <v>1755</v>
      </c>
      <c r="B608" s="159" t="s">
        <v>1754</v>
      </c>
      <c r="C608" s="162">
        <v>340.97</v>
      </c>
    </row>
    <row r="609" spans="1:3">
      <c r="A609" s="159" t="s">
        <v>1753</v>
      </c>
      <c r="B609" s="159" t="s">
        <v>1752</v>
      </c>
      <c r="C609" s="162">
        <v>234.25</v>
      </c>
    </row>
    <row r="610" spans="1:3">
      <c r="A610" s="159" t="s">
        <v>1751</v>
      </c>
      <c r="B610" s="159" t="s">
        <v>1750</v>
      </c>
      <c r="C610" s="162">
        <v>989.52</v>
      </c>
    </row>
    <row r="611" spans="1:3">
      <c r="A611" s="159" t="s">
        <v>1749</v>
      </c>
      <c r="B611" s="159" t="s">
        <v>1748</v>
      </c>
      <c r="C611" s="162">
        <v>195</v>
      </c>
    </row>
    <row r="612" spans="1:3">
      <c r="A612" s="159" t="s">
        <v>1747</v>
      </c>
      <c r="B612" s="159" t="s">
        <v>1746</v>
      </c>
      <c r="C612" s="162">
        <v>78.37</v>
      </c>
    </row>
    <row r="613" spans="1:3">
      <c r="A613" s="159" t="s">
        <v>1745</v>
      </c>
      <c r="B613" s="159" t="s">
        <v>1744</v>
      </c>
      <c r="C613" s="162">
        <v>1425.69</v>
      </c>
    </row>
    <row r="614" spans="1:3">
      <c r="A614" s="159" t="s">
        <v>1743</v>
      </c>
      <c r="B614" s="159" t="s">
        <v>1742</v>
      </c>
      <c r="C614" s="162">
        <v>103.48</v>
      </c>
    </row>
    <row r="615" spans="1:3">
      <c r="A615" s="159" t="s">
        <v>1741</v>
      </c>
      <c r="B615" s="159" t="s">
        <v>1740</v>
      </c>
      <c r="C615" s="162">
        <v>523.79999999999995</v>
      </c>
    </row>
    <row r="616" spans="1:3">
      <c r="A616" s="159" t="s">
        <v>1739</v>
      </c>
      <c r="B616" s="159" t="s">
        <v>1738</v>
      </c>
      <c r="C616" s="162">
        <v>592.08000000000004</v>
      </c>
    </row>
    <row r="617" spans="1:3">
      <c r="A617" s="159" t="s">
        <v>1737</v>
      </c>
      <c r="B617" s="159" t="s">
        <v>1736</v>
      </c>
      <c r="C617" s="162">
        <v>37.75</v>
      </c>
    </row>
    <row r="618" spans="1:3">
      <c r="A618" s="159" t="s">
        <v>1735</v>
      </c>
      <c r="B618" s="159" t="s">
        <v>1734</v>
      </c>
      <c r="C618" s="162">
        <v>230.56</v>
      </c>
    </row>
    <row r="619" spans="1:3">
      <c r="A619" s="159" t="s">
        <v>4535</v>
      </c>
      <c r="B619" s="159" t="s">
        <v>4536</v>
      </c>
      <c r="C619" s="162">
        <v>109.68</v>
      </c>
    </row>
    <row r="620" spans="1:3">
      <c r="A620" s="159" t="s">
        <v>1733</v>
      </c>
      <c r="B620" s="159" t="s">
        <v>1732</v>
      </c>
      <c r="C620" s="162">
        <v>17.05</v>
      </c>
    </row>
    <row r="621" spans="1:3">
      <c r="A621" s="159" t="s">
        <v>1731</v>
      </c>
      <c r="B621" s="159" t="s">
        <v>1730</v>
      </c>
      <c r="C621" s="162">
        <v>9.85</v>
      </c>
    </row>
    <row r="622" spans="1:3">
      <c r="A622" s="159" t="s">
        <v>1729</v>
      </c>
      <c r="B622" s="159" t="s">
        <v>1728</v>
      </c>
      <c r="C622" s="162">
        <v>56.03</v>
      </c>
    </row>
    <row r="623" spans="1:3">
      <c r="A623" s="159" t="s">
        <v>1727</v>
      </c>
      <c r="B623" s="159" t="s">
        <v>1726</v>
      </c>
      <c r="C623" s="162">
        <v>53.1</v>
      </c>
    </row>
    <row r="624" spans="1:3">
      <c r="A624" s="159" t="s">
        <v>1725</v>
      </c>
      <c r="B624" s="159" t="s">
        <v>1724</v>
      </c>
      <c r="C624" s="162">
        <v>4.09</v>
      </c>
    </row>
    <row r="625" spans="1:3">
      <c r="A625" s="159" t="s">
        <v>1723</v>
      </c>
      <c r="B625" s="159" t="s">
        <v>1722</v>
      </c>
      <c r="C625" s="162">
        <v>265</v>
      </c>
    </row>
    <row r="626" spans="1:3">
      <c r="A626" s="159" t="s">
        <v>1721</v>
      </c>
      <c r="B626" s="159" t="s">
        <v>1720</v>
      </c>
      <c r="C626" s="162">
        <v>83.95</v>
      </c>
    </row>
    <row r="627" spans="1:3">
      <c r="A627" s="159" t="s">
        <v>1719</v>
      </c>
      <c r="B627" s="159" t="s">
        <v>1718</v>
      </c>
      <c r="C627" s="162">
        <v>537.58000000000004</v>
      </c>
    </row>
    <row r="628" spans="1:3">
      <c r="A628" s="159" t="s">
        <v>1717</v>
      </c>
      <c r="B628" s="159" t="s">
        <v>1716</v>
      </c>
      <c r="C628" s="162">
        <v>31.52</v>
      </c>
    </row>
    <row r="629" spans="1:3">
      <c r="A629" s="159" t="s">
        <v>1715</v>
      </c>
      <c r="B629" s="159" t="s">
        <v>1714</v>
      </c>
      <c r="C629" s="162">
        <v>16.510000000000002</v>
      </c>
    </row>
    <row r="630" spans="1:3">
      <c r="A630" s="159" t="s">
        <v>1713</v>
      </c>
      <c r="B630" s="159" t="s">
        <v>1712</v>
      </c>
      <c r="C630" s="162">
        <v>54.37</v>
      </c>
    </row>
    <row r="631" spans="1:3">
      <c r="A631" s="159" t="s">
        <v>1711</v>
      </c>
      <c r="B631" s="159" t="s">
        <v>1710</v>
      </c>
      <c r="C631" s="162">
        <v>51.37</v>
      </c>
    </row>
    <row r="632" spans="1:3">
      <c r="A632" s="159" t="s">
        <v>1709</v>
      </c>
      <c r="B632" s="159" t="s">
        <v>1708</v>
      </c>
      <c r="C632" s="162">
        <v>42.37</v>
      </c>
    </row>
    <row r="633" spans="1:3">
      <c r="A633" s="159" t="s">
        <v>1707</v>
      </c>
      <c r="B633" s="159" t="s">
        <v>1706</v>
      </c>
      <c r="C633" s="162">
        <v>72.430000000000007</v>
      </c>
    </row>
    <row r="634" spans="1:3">
      <c r="A634" s="159" t="s">
        <v>1705</v>
      </c>
      <c r="B634" s="159" t="s">
        <v>1704</v>
      </c>
      <c r="C634" s="162">
        <v>530.79999999999995</v>
      </c>
    </row>
    <row r="635" spans="1:3">
      <c r="A635" s="159" t="s">
        <v>1703</v>
      </c>
      <c r="B635" s="159" t="s">
        <v>1702</v>
      </c>
      <c r="C635" s="162">
        <v>263.61</v>
      </c>
    </row>
    <row r="636" spans="1:3">
      <c r="A636" s="159" t="s">
        <v>1701</v>
      </c>
      <c r="B636" s="159" t="s">
        <v>1700</v>
      </c>
      <c r="C636" s="162">
        <v>74.58</v>
      </c>
    </row>
    <row r="637" spans="1:3">
      <c r="A637" s="159" t="s">
        <v>1699</v>
      </c>
      <c r="B637" s="159" t="s">
        <v>1698</v>
      </c>
      <c r="C637" s="162">
        <v>539.79999999999995</v>
      </c>
    </row>
    <row r="638" spans="1:3">
      <c r="A638" s="159" t="s">
        <v>1697</v>
      </c>
      <c r="B638" s="159" t="s">
        <v>1696</v>
      </c>
      <c r="C638" s="162">
        <v>3.88</v>
      </c>
    </row>
    <row r="639" spans="1:3">
      <c r="A639" s="159" t="s">
        <v>1695</v>
      </c>
      <c r="B639" s="159" t="s">
        <v>1693</v>
      </c>
      <c r="C639" s="162">
        <v>1246.26</v>
      </c>
    </row>
    <row r="640" spans="1:3">
      <c r="A640" s="159" t="s">
        <v>1694</v>
      </c>
      <c r="B640" s="159" t="s">
        <v>1693</v>
      </c>
      <c r="C640" s="162">
        <v>1378.14</v>
      </c>
    </row>
    <row r="641" spans="1:3">
      <c r="A641" s="159" t="s">
        <v>1692</v>
      </c>
      <c r="B641" s="159" t="s">
        <v>1691</v>
      </c>
      <c r="C641" s="162">
        <v>308.5</v>
      </c>
    </row>
    <row r="642" spans="1:3">
      <c r="A642" s="159" t="s">
        <v>1690</v>
      </c>
      <c r="B642" s="159" t="s">
        <v>1689</v>
      </c>
      <c r="C642" s="162">
        <v>133.29</v>
      </c>
    </row>
    <row r="643" spans="1:3">
      <c r="A643" s="159" t="s">
        <v>1688</v>
      </c>
      <c r="B643" s="159" t="s">
        <v>1687</v>
      </c>
      <c r="C643" s="162">
        <v>522.14</v>
      </c>
    </row>
    <row r="644" spans="1:3">
      <c r="A644" s="159" t="s">
        <v>1686</v>
      </c>
      <c r="B644" s="159" t="s">
        <v>1685</v>
      </c>
      <c r="C644" s="162">
        <v>50.49</v>
      </c>
    </row>
    <row r="645" spans="1:3">
      <c r="A645" s="159" t="s">
        <v>1684</v>
      </c>
      <c r="B645" s="159" t="s">
        <v>1683</v>
      </c>
      <c r="C645" s="162">
        <v>52</v>
      </c>
    </row>
    <row r="646" spans="1:3">
      <c r="A646" s="159" t="s">
        <v>1682</v>
      </c>
      <c r="B646" s="159" t="s">
        <v>1681</v>
      </c>
      <c r="C646" s="162">
        <v>244.27</v>
      </c>
    </row>
    <row r="647" spans="1:3">
      <c r="A647" s="159" t="s">
        <v>1680</v>
      </c>
      <c r="B647" s="159" t="s">
        <v>1679</v>
      </c>
      <c r="C647" s="162">
        <v>124.27</v>
      </c>
    </row>
    <row r="648" spans="1:3">
      <c r="A648" s="159" t="s">
        <v>1678</v>
      </c>
      <c r="B648" s="159" t="s">
        <v>1677</v>
      </c>
      <c r="C648" s="162">
        <v>51.84</v>
      </c>
    </row>
    <row r="649" spans="1:3">
      <c r="A649" s="159" t="s">
        <v>1676</v>
      </c>
      <c r="B649" s="159" t="s">
        <v>1675</v>
      </c>
      <c r="C649" s="162">
        <v>376.66</v>
      </c>
    </row>
    <row r="650" spans="1:3">
      <c r="A650" s="159" t="s">
        <v>1674</v>
      </c>
      <c r="B650" s="159" t="s">
        <v>1673</v>
      </c>
      <c r="C650" s="162">
        <v>406.05</v>
      </c>
    </row>
    <row r="651" spans="1:3">
      <c r="A651" s="159" t="s">
        <v>1672</v>
      </c>
      <c r="B651" s="159" t="s">
        <v>1671</v>
      </c>
      <c r="C651" s="162">
        <v>385.35</v>
      </c>
    </row>
    <row r="652" spans="1:3">
      <c r="A652" s="159" t="s">
        <v>1670</v>
      </c>
      <c r="B652" s="159" t="s">
        <v>1669</v>
      </c>
      <c r="C652" s="162">
        <v>58</v>
      </c>
    </row>
    <row r="653" spans="1:3">
      <c r="A653" s="159" t="s">
        <v>1668</v>
      </c>
      <c r="B653" s="159" t="s">
        <v>1667</v>
      </c>
      <c r="C653" s="162">
        <v>41.78</v>
      </c>
    </row>
    <row r="654" spans="1:3">
      <c r="A654" s="159" t="s">
        <v>1666</v>
      </c>
      <c r="B654" s="159" t="s">
        <v>1665</v>
      </c>
      <c r="C654" s="162">
        <v>118.8</v>
      </c>
    </row>
    <row r="655" spans="1:3">
      <c r="A655" s="159" t="s">
        <v>1664</v>
      </c>
      <c r="B655" s="159" t="s">
        <v>1660</v>
      </c>
      <c r="C655" s="162">
        <v>90.98</v>
      </c>
    </row>
    <row r="656" spans="1:3">
      <c r="A656" s="159" t="s">
        <v>1663</v>
      </c>
      <c r="B656" s="159" t="s">
        <v>1662</v>
      </c>
      <c r="C656" s="162">
        <v>91.73</v>
      </c>
    </row>
    <row r="657" spans="1:3">
      <c r="A657" s="159" t="s">
        <v>1661</v>
      </c>
      <c r="B657" s="159" t="s">
        <v>1660</v>
      </c>
      <c r="C657" s="162">
        <v>78.34</v>
      </c>
    </row>
    <row r="658" spans="1:3">
      <c r="A658" s="159" t="s">
        <v>1659</v>
      </c>
      <c r="B658" s="159" t="s">
        <v>1658</v>
      </c>
      <c r="C658" s="162">
        <v>25.52</v>
      </c>
    </row>
    <row r="659" spans="1:3">
      <c r="A659" s="159" t="s">
        <v>1657</v>
      </c>
      <c r="B659" s="159" t="s">
        <v>1656</v>
      </c>
      <c r="C659" s="162">
        <v>1420.22</v>
      </c>
    </row>
    <row r="660" spans="1:3">
      <c r="A660" s="159" t="s">
        <v>1655</v>
      </c>
      <c r="B660" s="159" t="s">
        <v>1654</v>
      </c>
      <c r="C660" s="162">
        <v>60</v>
      </c>
    </row>
    <row r="661" spans="1:3">
      <c r="A661" s="159" t="s">
        <v>1653</v>
      </c>
      <c r="B661" s="159" t="s">
        <v>1652</v>
      </c>
      <c r="C661" s="162">
        <v>28.93</v>
      </c>
    </row>
    <row r="662" spans="1:3">
      <c r="A662" s="159" t="s">
        <v>1651</v>
      </c>
      <c r="B662" s="159" t="s">
        <v>1650</v>
      </c>
      <c r="C662" s="162">
        <v>26.85</v>
      </c>
    </row>
    <row r="663" spans="1:3">
      <c r="A663" s="159" t="s">
        <v>1649</v>
      </c>
      <c r="B663" s="159" t="s">
        <v>1648</v>
      </c>
      <c r="C663" s="162">
        <v>37.049999999999997</v>
      </c>
    </row>
    <row r="664" spans="1:3">
      <c r="A664" s="159" t="s">
        <v>1647</v>
      </c>
      <c r="B664" s="159" t="s">
        <v>1646</v>
      </c>
      <c r="C664" s="162">
        <v>369.79</v>
      </c>
    </row>
    <row r="665" spans="1:3">
      <c r="A665" s="159" t="s">
        <v>1645</v>
      </c>
      <c r="B665" s="159" t="s">
        <v>1644</v>
      </c>
      <c r="C665" s="162">
        <v>118.09</v>
      </c>
    </row>
    <row r="666" spans="1:3">
      <c r="A666" s="159" t="s">
        <v>1643</v>
      </c>
      <c r="B666" s="159" t="s">
        <v>1642</v>
      </c>
      <c r="C666" s="162">
        <v>7.56</v>
      </c>
    </row>
    <row r="667" spans="1:3">
      <c r="A667" s="159" t="s">
        <v>1641</v>
      </c>
      <c r="B667" s="159" t="s">
        <v>1640</v>
      </c>
      <c r="C667" s="162">
        <v>13.15</v>
      </c>
    </row>
    <row r="668" spans="1:3">
      <c r="A668" s="159" t="s">
        <v>1639</v>
      </c>
      <c r="B668" s="159" t="s">
        <v>1638</v>
      </c>
      <c r="C668" s="162">
        <v>18.100000000000001</v>
      </c>
    </row>
    <row r="669" spans="1:3">
      <c r="A669" s="159" t="s">
        <v>1637</v>
      </c>
      <c r="B669" s="159" t="s">
        <v>1636</v>
      </c>
      <c r="C669" s="162">
        <v>106.01</v>
      </c>
    </row>
    <row r="670" spans="1:3">
      <c r="A670" s="159" t="s">
        <v>1635</v>
      </c>
      <c r="B670" s="159" t="s">
        <v>1634</v>
      </c>
      <c r="C670" s="162">
        <v>339.93</v>
      </c>
    </row>
    <row r="671" spans="1:3">
      <c r="A671" s="159" t="s">
        <v>1633</v>
      </c>
      <c r="B671" s="159" t="s">
        <v>1632</v>
      </c>
      <c r="C671" s="162">
        <v>669.42</v>
      </c>
    </row>
    <row r="672" spans="1:3">
      <c r="A672" s="159" t="s">
        <v>1631</v>
      </c>
      <c r="B672" s="159" t="s">
        <v>1630</v>
      </c>
      <c r="C672" s="162">
        <v>1027.3499999999999</v>
      </c>
    </row>
    <row r="673" spans="1:3">
      <c r="A673" s="159" t="s">
        <v>1629</v>
      </c>
      <c r="B673" s="159" t="s">
        <v>1628</v>
      </c>
      <c r="C673" s="162">
        <v>46.73</v>
      </c>
    </row>
    <row r="674" spans="1:3">
      <c r="A674" s="159" t="s">
        <v>1627</v>
      </c>
      <c r="B674" s="159" t="s">
        <v>1626</v>
      </c>
      <c r="C674" s="162">
        <v>41.95</v>
      </c>
    </row>
    <row r="675" spans="1:3">
      <c r="A675" s="159" t="s">
        <v>1625</v>
      </c>
      <c r="B675" s="159" t="s">
        <v>1624</v>
      </c>
      <c r="C675" s="162">
        <v>646.12</v>
      </c>
    </row>
    <row r="676" spans="1:3">
      <c r="A676" s="159" t="s">
        <v>1623</v>
      </c>
      <c r="B676" s="159" t="s">
        <v>1622</v>
      </c>
      <c r="C676" s="162">
        <v>129.66999999999999</v>
      </c>
    </row>
    <row r="677" spans="1:3">
      <c r="A677" s="159" t="s">
        <v>1621</v>
      </c>
      <c r="B677" s="159" t="s">
        <v>1620</v>
      </c>
      <c r="C677" s="162">
        <v>232.28</v>
      </c>
    </row>
    <row r="678" spans="1:3">
      <c r="A678" s="159" t="s">
        <v>1619</v>
      </c>
      <c r="B678" s="159" t="s">
        <v>1618</v>
      </c>
      <c r="C678" s="162">
        <v>206.29</v>
      </c>
    </row>
    <row r="679" spans="1:3">
      <c r="A679" s="159" t="s">
        <v>1617</v>
      </c>
      <c r="B679" s="159" t="s">
        <v>1616</v>
      </c>
      <c r="C679" s="162">
        <v>0.71</v>
      </c>
    </row>
    <row r="680" spans="1:3">
      <c r="A680" s="159" t="s">
        <v>1615</v>
      </c>
      <c r="B680" s="159" t="s">
        <v>1614</v>
      </c>
      <c r="C680" s="162">
        <v>106.48</v>
      </c>
    </row>
    <row r="681" spans="1:3">
      <c r="A681" s="159" t="s">
        <v>1613</v>
      </c>
      <c r="B681" s="159" t="s">
        <v>1612</v>
      </c>
      <c r="C681" s="162">
        <v>20.92</v>
      </c>
    </row>
    <row r="682" spans="1:3">
      <c r="A682" s="159" t="s">
        <v>1611</v>
      </c>
      <c r="B682" s="159" t="s">
        <v>1610</v>
      </c>
      <c r="C682" s="162">
        <v>474.2</v>
      </c>
    </row>
    <row r="683" spans="1:3">
      <c r="A683" s="159" t="s">
        <v>1609</v>
      </c>
      <c r="B683" s="159" t="s">
        <v>1608</v>
      </c>
      <c r="C683" s="162">
        <v>147.93</v>
      </c>
    </row>
    <row r="684" spans="1:3">
      <c r="A684" s="159" t="s">
        <v>1607</v>
      </c>
      <c r="B684" s="159" t="s">
        <v>1606</v>
      </c>
      <c r="C684" s="162">
        <v>35.28</v>
      </c>
    </row>
    <row r="685" spans="1:3">
      <c r="A685" s="159" t="s">
        <v>1605</v>
      </c>
      <c r="B685" s="159" t="s">
        <v>1603</v>
      </c>
      <c r="C685" s="162">
        <v>606.84</v>
      </c>
    </row>
    <row r="686" spans="1:3">
      <c r="A686" s="159" t="s">
        <v>1604</v>
      </c>
      <c r="B686" s="159" t="s">
        <v>1603</v>
      </c>
      <c r="C686" s="162">
        <v>603.19000000000005</v>
      </c>
    </row>
    <row r="687" spans="1:3">
      <c r="A687" s="159" t="s">
        <v>1602</v>
      </c>
      <c r="B687" s="159" t="s">
        <v>1601</v>
      </c>
      <c r="C687" s="162">
        <v>975.04</v>
      </c>
    </row>
    <row r="688" spans="1:3">
      <c r="A688" s="159" t="s">
        <v>1600</v>
      </c>
      <c r="B688" s="159" t="s">
        <v>1599</v>
      </c>
      <c r="C688" s="162">
        <v>891.94</v>
      </c>
    </row>
    <row r="689" spans="1:3">
      <c r="A689" s="159" t="s">
        <v>1598</v>
      </c>
      <c r="B689" s="159" t="s">
        <v>4537</v>
      </c>
      <c r="C689" s="162">
        <v>46.83</v>
      </c>
    </row>
    <row r="690" spans="1:3">
      <c r="A690" s="159" t="s">
        <v>1597</v>
      </c>
      <c r="B690" s="159" t="s">
        <v>1596</v>
      </c>
      <c r="C690" s="162">
        <v>60.86</v>
      </c>
    </row>
    <row r="691" spans="1:3">
      <c r="A691" s="159" t="s">
        <v>1595</v>
      </c>
      <c r="B691" s="159" t="s">
        <v>1594</v>
      </c>
      <c r="C691" s="162">
        <v>166.16</v>
      </c>
    </row>
    <row r="692" spans="1:3">
      <c r="A692" s="159" t="s">
        <v>1593</v>
      </c>
      <c r="B692" s="159" t="s">
        <v>1592</v>
      </c>
      <c r="C692" s="162">
        <v>1006.6</v>
      </c>
    </row>
    <row r="693" spans="1:3">
      <c r="A693" s="159" t="s">
        <v>1591</v>
      </c>
      <c r="B693" s="159" t="s">
        <v>1590</v>
      </c>
      <c r="C693" s="162">
        <v>1380.06</v>
      </c>
    </row>
    <row r="694" spans="1:3">
      <c r="A694" s="159" t="s">
        <v>1589</v>
      </c>
      <c r="B694" s="159" t="s">
        <v>1588</v>
      </c>
      <c r="C694" s="162">
        <v>877.1</v>
      </c>
    </row>
    <row r="695" spans="1:3">
      <c r="A695" s="159" t="s">
        <v>1587</v>
      </c>
      <c r="B695" s="159" t="s">
        <v>1586</v>
      </c>
      <c r="C695" s="162">
        <v>18.8</v>
      </c>
    </row>
    <row r="696" spans="1:3">
      <c r="A696" s="159" t="s">
        <v>1585</v>
      </c>
      <c r="B696" s="159" t="s">
        <v>1584</v>
      </c>
      <c r="C696" s="162">
        <v>20</v>
      </c>
    </row>
    <row r="697" spans="1:3">
      <c r="A697" s="159" t="s">
        <v>1583</v>
      </c>
      <c r="B697" s="159" t="s">
        <v>1582</v>
      </c>
      <c r="C697" s="162">
        <v>206.29</v>
      </c>
    </row>
    <row r="698" spans="1:3">
      <c r="A698" s="159" t="s">
        <v>1581</v>
      </c>
      <c r="B698" s="159" t="s">
        <v>1580</v>
      </c>
      <c r="C698" s="162">
        <v>25.94</v>
      </c>
    </row>
    <row r="699" spans="1:3">
      <c r="A699" s="159" t="s">
        <v>1579</v>
      </c>
      <c r="B699" s="159" t="s">
        <v>1578</v>
      </c>
      <c r="C699" s="162">
        <v>51.37</v>
      </c>
    </row>
    <row r="700" spans="1:3">
      <c r="A700" s="159" t="s">
        <v>1577</v>
      </c>
      <c r="B700" s="159" t="s">
        <v>1576</v>
      </c>
      <c r="C700" s="162">
        <v>319.12</v>
      </c>
    </row>
    <row r="701" spans="1:3">
      <c r="A701" s="159" t="s">
        <v>1575</v>
      </c>
      <c r="B701" s="159" t="s">
        <v>1574</v>
      </c>
      <c r="C701" s="162">
        <v>1113.53</v>
      </c>
    </row>
    <row r="702" spans="1:3">
      <c r="A702" s="159" t="s">
        <v>1573</v>
      </c>
      <c r="B702" s="159" t="s">
        <v>1572</v>
      </c>
      <c r="C702" s="162">
        <v>477.15</v>
      </c>
    </row>
    <row r="703" spans="1:3">
      <c r="A703" s="159" t="s">
        <v>1571</v>
      </c>
      <c r="B703" s="159" t="s">
        <v>1570</v>
      </c>
      <c r="C703" s="162">
        <v>93.25</v>
      </c>
    </row>
    <row r="704" spans="1:3">
      <c r="A704" s="159" t="s">
        <v>1569</v>
      </c>
      <c r="B704" s="159" t="s">
        <v>1568</v>
      </c>
      <c r="C704" s="162">
        <v>127.46</v>
      </c>
    </row>
    <row r="705" spans="1:3">
      <c r="A705" s="159" t="s">
        <v>1567</v>
      </c>
      <c r="B705" s="159" t="s">
        <v>1566</v>
      </c>
      <c r="C705" s="162">
        <v>631.88</v>
      </c>
    </row>
    <row r="706" spans="1:3">
      <c r="A706" s="159" t="s">
        <v>1565</v>
      </c>
      <c r="B706" s="159" t="s">
        <v>1564</v>
      </c>
      <c r="C706" s="162">
        <v>96.07</v>
      </c>
    </row>
    <row r="707" spans="1:3">
      <c r="A707" s="159" t="s">
        <v>1563</v>
      </c>
      <c r="B707" s="159" t="s">
        <v>1056</v>
      </c>
      <c r="C707" s="162">
        <v>329.44</v>
      </c>
    </row>
    <row r="708" spans="1:3">
      <c r="A708" s="159" t="s">
        <v>1562</v>
      </c>
      <c r="B708" s="159" t="s">
        <v>1561</v>
      </c>
      <c r="C708" s="162">
        <v>4.78</v>
      </c>
    </row>
    <row r="709" spans="1:3">
      <c r="A709" s="159" t="s">
        <v>1560</v>
      </c>
      <c r="B709" s="159" t="s">
        <v>1559</v>
      </c>
      <c r="C709" s="162">
        <v>19.98</v>
      </c>
    </row>
    <row r="710" spans="1:3">
      <c r="A710" s="159" t="s">
        <v>1558</v>
      </c>
      <c r="B710" s="159" t="s">
        <v>1557</v>
      </c>
      <c r="C710" s="162">
        <v>19.98</v>
      </c>
    </row>
    <row r="711" spans="1:3">
      <c r="A711" s="159" t="s">
        <v>1556</v>
      </c>
      <c r="B711" s="159" t="s">
        <v>1555</v>
      </c>
      <c r="C711" s="162">
        <v>13.86</v>
      </c>
    </row>
    <row r="712" spans="1:3">
      <c r="A712" s="159" t="s">
        <v>1554</v>
      </c>
      <c r="B712" s="159" t="s">
        <v>1553</v>
      </c>
      <c r="C712" s="162">
        <v>41.63</v>
      </c>
    </row>
    <row r="713" spans="1:3">
      <c r="A713" s="159" t="s">
        <v>1552</v>
      </c>
      <c r="B713" s="159" t="s">
        <v>1551</v>
      </c>
      <c r="C713" s="162">
        <v>30.19</v>
      </c>
    </row>
    <row r="714" spans="1:3">
      <c r="A714" s="159" t="s">
        <v>1550</v>
      </c>
      <c r="B714" s="159" t="s">
        <v>1549</v>
      </c>
      <c r="C714" s="162">
        <v>30.19</v>
      </c>
    </row>
    <row r="715" spans="1:3">
      <c r="A715" s="159" t="s">
        <v>1548</v>
      </c>
      <c r="B715" s="159" t="s">
        <v>1547</v>
      </c>
      <c r="C715" s="162">
        <v>43.66</v>
      </c>
    </row>
    <row r="716" spans="1:3">
      <c r="A716" s="159" t="s">
        <v>1546</v>
      </c>
      <c r="B716" s="159" t="s">
        <v>1545</v>
      </c>
      <c r="C716" s="162">
        <v>3.78</v>
      </c>
    </row>
    <row r="717" spans="1:3">
      <c r="A717" s="159" t="s">
        <v>1544</v>
      </c>
      <c r="B717" s="159" t="s">
        <v>1543</v>
      </c>
      <c r="C717" s="162">
        <v>9.41</v>
      </c>
    </row>
    <row r="718" spans="1:3">
      <c r="A718" s="159" t="s">
        <v>1542</v>
      </c>
      <c r="B718" s="159" t="s">
        <v>1541</v>
      </c>
      <c r="C718" s="162">
        <v>42.61</v>
      </c>
    </row>
    <row r="719" spans="1:3">
      <c r="A719" s="159" t="s">
        <v>1540</v>
      </c>
      <c r="B719" s="159" t="s">
        <v>1539</v>
      </c>
      <c r="C719" s="162">
        <v>47.93</v>
      </c>
    </row>
    <row r="720" spans="1:3">
      <c r="A720" s="159" t="s">
        <v>1538</v>
      </c>
      <c r="B720" s="159" t="s">
        <v>1537</v>
      </c>
      <c r="C720" s="162">
        <v>5.5</v>
      </c>
    </row>
    <row r="721" spans="1:3">
      <c r="A721" s="159" t="s">
        <v>1536</v>
      </c>
      <c r="B721" s="159" t="s">
        <v>1535</v>
      </c>
      <c r="C721" s="162">
        <v>14.14</v>
      </c>
    </row>
    <row r="722" spans="1:3">
      <c r="A722" s="159" t="s">
        <v>1534</v>
      </c>
      <c r="B722" s="159" t="s">
        <v>1533</v>
      </c>
      <c r="C722" s="162">
        <v>20.16</v>
      </c>
    </row>
    <row r="723" spans="1:3">
      <c r="A723" s="159" t="s">
        <v>1532</v>
      </c>
      <c r="B723" s="159" t="s">
        <v>1531</v>
      </c>
      <c r="C723" s="162">
        <v>80.819999999999993</v>
      </c>
    </row>
    <row r="724" spans="1:3">
      <c r="A724" s="159" t="s">
        <v>1530</v>
      </c>
      <c r="B724" s="159" t="s">
        <v>1529</v>
      </c>
      <c r="C724" s="162">
        <v>50.06</v>
      </c>
    </row>
    <row r="725" spans="1:3">
      <c r="A725" s="159" t="s">
        <v>1528</v>
      </c>
      <c r="B725" s="159" t="s">
        <v>1527</v>
      </c>
      <c r="C725" s="162">
        <v>24.1</v>
      </c>
    </row>
    <row r="726" spans="1:3">
      <c r="A726" s="159" t="s">
        <v>1526</v>
      </c>
      <c r="B726" s="159" t="s">
        <v>1525</v>
      </c>
      <c r="C726" s="162">
        <v>4.3</v>
      </c>
    </row>
    <row r="727" spans="1:3">
      <c r="A727" s="159" t="s">
        <v>1524</v>
      </c>
      <c r="B727" s="159" t="s">
        <v>1523</v>
      </c>
      <c r="C727" s="162">
        <v>233.36</v>
      </c>
    </row>
    <row r="728" spans="1:3">
      <c r="A728" s="159" t="s">
        <v>1522</v>
      </c>
      <c r="B728" s="159" t="s">
        <v>1521</v>
      </c>
      <c r="C728" s="162">
        <v>18.940000000000001</v>
      </c>
    </row>
    <row r="729" spans="1:3">
      <c r="A729" s="159" t="s">
        <v>1520</v>
      </c>
      <c r="B729" s="159" t="s">
        <v>1519</v>
      </c>
      <c r="C729" s="162">
        <v>18.170000000000002</v>
      </c>
    </row>
    <row r="730" spans="1:3">
      <c r="A730" s="159" t="s">
        <v>1518</v>
      </c>
      <c r="B730" s="159" t="s">
        <v>1517</v>
      </c>
      <c r="C730" s="162">
        <v>22.51</v>
      </c>
    </row>
    <row r="731" spans="1:3">
      <c r="A731" s="159" t="s">
        <v>1516</v>
      </c>
      <c r="B731" s="159" t="s">
        <v>1515</v>
      </c>
      <c r="C731" s="162">
        <v>3.61</v>
      </c>
    </row>
    <row r="732" spans="1:3">
      <c r="A732" s="159" t="s">
        <v>1514</v>
      </c>
      <c r="B732" s="159" t="s">
        <v>1513</v>
      </c>
      <c r="C732" s="162">
        <v>8.7100000000000009</v>
      </c>
    </row>
    <row r="733" spans="1:3">
      <c r="A733" s="159" t="s">
        <v>1512</v>
      </c>
      <c r="B733" s="159" t="s">
        <v>1510</v>
      </c>
      <c r="C733" s="162">
        <v>25.37</v>
      </c>
    </row>
    <row r="734" spans="1:3">
      <c r="A734" s="159" t="s">
        <v>1511</v>
      </c>
      <c r="B734" s="159" t="s">
        <v>1510</v>
      </c>
      <c r="C734" s="162">
        <v>24.67</v>
      </c>
    </row>
    <row r="735" spans="1:3">
      <c r="A735" s="159" t="s">
        <v>1509</v>
      </c>
      <c r="B735" s="159" t="s">
        <v>1508</v>
      </c>
      <c r="C735" s="162">
        <v>26.6</v>
      </c>
    </row>
    <row r="736" spans="1:3">
      <c r="A736" s="159" t="s">
        <v>1507</v>
      </c>
      <c r="B736" s="159" t="s">
        <v>1506</v>
      </c>
      <c r="C736" s="162">
        <v>63.7</v>
      </c>
    </row>
    <row r="737" spans="1:3">
      <c r="A737" s="159" t="s">
        <v>1505</v>
      </c>
      <c r="B737" s="159" t="s">
        <v>102</v>
      </c>
      <c r="C737" s="162">
        <v>19.82</v>
      </c>
    </row>
    <row r="738" spans="1:3">
      <c r="A738" s="159" t="s">
        <v>1504</v>
      </c>
      <c r="B738" s="159" t="s">
        <v>1503</v>
      </c>
      <c r="C738" s="162">
        <v>40.200000000000003</v>
      </c>
    </row>
    <row r="739" spans="1:3">
      <c r="A739" s="159" t="s">
        <v>1502</v>
      </c>
      <c r="B739" s="159" t="s">
        <v>1501</v>
      </c>
      <c r="C739" s="162">
        <v>59.62</v>
      </c>
    </row>
    <row r="740" spans="1:3">
      <c r="A740" s="159" t="s">
        <v>1500</v>
      </c>
      <c r="B740" s="159" t="s">
        <v>1499</v>
      </c>
      <c r="C740" s="162">
        <v>8.64</v>
      </c>
    </row>
    <row r="741" spans="1:3">
      <c r="A741" s="159" t="s">
        <v>1498</v>
      </c>
      <c r="B741" s="159" t="s">
        <v>1497</v>
      </c>
      <c r="C741" s="162">
        <v>34.57</v>
      </c>
    </row>
    <row r="742" spans="1:3">
      <c r="A742" s="159" t="s">
        <v>1496</v>
      </c>
      <c r="B742" s="159" t="s">
        <v>1495</v>
      </c>
      <c r="C742" s="162">
        <v>47.2</v>
      </c>
    </row>
    <row r="743" spans="1:3">
      <c r="A743" s="159" t="s">
        <v>1494</v>
      </c>
      <c r="B743" s="159" t="s">
        <v>1492</v>
      </c>
      <c r="C743" s="162">
        <v>104.66</v>
      </c>
    </row>
    <row r="744" spans="1:3">
      <c r="A744" s="159" t="s">
        <v>1493</v>
      </c>
      <c r="B744" s="159" t="s">
        <v>1492</v>
      </c>
      <c r="C744" s="162">
        <v>92.46</v>
      </c>
    </row>
    <row r="745" spans="1:3">
      <c r="A745" s="159" t="s">
        <v>1491</v>
      </c>
      <c r="B745" s="159" t="s">
        <v>1490</v>
      </c>
      <c r="C745" s="162">
        <v>80.400000000000006</v>
      </c>
    </row>
    <row r="746" spans="1:3">
      <c r="A746" s="159" t="s">
        <v>1489</v>
      </c>
      <c r="B746" s="159" t="s">
        <v>1488</v>
      </c>
      <c r="C746" s="162">
        <v>47.44</v>
      </c>
    </row>
    <row r="747" spans="1:3">
      <c r="A747" s="159" t="s">
        <v>1487</v>
      </c>
      <c r="B747" s="159" t="s">
        <v>1486</v>
      </c>
      <c r="C747" s="162">
        <v>37.86</v>
      </c>
    </row>
    <row r="748" spans="1:3">
      <c r="A748" s="159" t="s">
        <v>1485</v>
      </c>
      <c r="B748" s="159" t="s">
        <v>1484</v>
      </c>
      <c r="C748" s="162">
        <v>102.26</v>
      </c>
    </row>
    <row r="749" spans="1:3">
      <c r="A749" s="159" t="s">
        <v>1483</v>
      </c>
      <c r="B749" s="159" t="s">
        <v>1455</v>
      </c>
      <c r="C749" s="162">
        <v>290.55</v>
      </c>
    </row>
    <row r="750" spans="1:3">
      <c r="A750" s="159" t="s">
        <v>1482</v>
      </c>
      <c r="B750" s="159" t="s">
        <v>1481</v>
      </c>
      <c r="C750" s="162">
        <v>158.24</v>
      </c>
    </row>
    <row r="751" spans="1:3">
      <c r="A751" s="159" t="s">
        <v>1480</v>
      </c>
      <c r="B751" s="159" t="s">
        <v>1479</v>
      </c>
      <c r="C751" s="162">
        <v>125.54</v>
      </c>
    </row>
    <row r="752" spans="1:3">
      <c r="A752" s="159" t="s">
        <v>1478</v>
      </c>
      <c r="B752" s="159" t="s">
        <v>1477</v>
      </c>
      <c r="C752" s="162">
        <v>29.95</v>
      </c>
    </row>
    <row r="753" spans="1:3">
      <c r="A753" s="159" t="s">
        <v>1476</v>
      </c>
      <c r="B753" s="159" t="s">
        <v>1475</v>
      </c>
      <c r="C753" s="162">
        <v>91.29</v>
      </c>
    </row>
    <row r="754" spans="1:3">
      <c r="A754" s="159" t="s">
        <v>1474</v>
      </c>
      <c r="B754" s="159" t="s">
        <v>1473</v>
      </c>
      <c r="C754" s="162">
        <v>45.02</v>
      </c>
    </row>
    <row r="755" spans="1:3">
      <c r="A755" s="159" t="s">
        <v>1472</v>
      </c>
      <c r="B755" s="159" t="s">
        <v>1471</v>
      </c>
      <c r="C755" s="162">
        <v>45.02</v>
      </c>
    </row>
    <row r="756" spans="1:3">
      <c r="A756" s="159" t="s">
        <v>1470</v>
      </c>
      <c r="B756" s="159" t="s">
        <v>1469</v>
      </c>
      <c r="C756" s="162">
        <v>64.319999999999993</v>
      </c>
    </row>
    <row r="757" spans="1:3">
      <c r="A757" s="159" t="s">
        <v>1468</v>
      </c>
      <c r="B757" s="159" t="s">
        <v>1467</v>
      </c>
      <c r="C757" s="162">
        <v>72.94</v>
      </c>
    </row>
    <row r="758" spans="1:3">
      <c r="A758" s="159" t="s">
        <v>1466</v>
      </c>
      <c r="B758" s="159" t="s">
        <v>1465</v>
      </c>
      <c r="C758" s="162">
        <v>45.02</v>
      </c>
    </row>
    <row r="759" spans="1:3">
      <c r="A759" s="159" t="s">
        <v>1464</v>
      </c>
      <c r="B759" s="159" t="s">
        <v>1463</v>
      </c>
      <c r="C759" s="162">
        <v>10.83</v>
      </c>
    </row>
    <row r="760" spans="1:3">
      <c r="A760" s="159" t="s">
        <v>1462</v>
      </c>
      <c r="B760" s="159" t="s">
        <v>1461</v>
      </c>
      <c r="C760" s="162">
        <v>31.03</v>
      </c>
    </row>
    <row r="761" spans="1:3">
      <c r="A761" s="159" t="s">
        <v>1460</v>
      </c>
      <c r="B761" s="159" t="s">
        <v>1459</v>
      </c>
      <c r="C761" s="162">
        <v>45.95</v>
      </c>
    </row>
    <row r="762" spans="1:3">
      <c r="A762" s="159" t="s">
        <v>1458</v>
      </c>
      <c r="B762" s="159" t="s">
        <v>1457</v>
      </c>
      <c r="C762" s="162">
        <v>408.73</v>
      </c>
    </row>
    <row r="763" spans="1:3">
      <c r="A763" s="159" t="s">
        <v>1456</v>
      </c>
      <c r="B763" s="159" t="s">
        <v>1455</v>
      </c>
      <c r="C763" s="162">
        <v>148</v>
      </c>
    </row>
    <row r="764" spans="1:3">
      <c r="A764" s="159" t="s">
        <v>1454</v>
      </c>
      <c r="B764" s="159" t="s">
        <v>1453</v>
      </c>
      <c r="C764" s="162">
        <v>60</v>
      </c>
    </row>
    <row r="765" spans="1:3">
      <c r="A765" s="159" t="s">
        <v>1452</v>
      </c>
      <c r="B765" s="159" t="s">
        <v>1451</v>
      </c>
      <c r="C765" s="162">
        <v>88.88</v>
      </c>
    </row>
    <row r="766" spans="1:3">
      <c r="A766" s="159" t="s">
        <v>1450</v>
      </c>
      <c r="B766" s="159" t="s">
        <v>1449</v>
      </c>
      <c r="C766" s="162">
        <v>221.72</v>
      </c>
    </row>
    <row r="767" spans="1:3">
      <c r="A767" s="159" t="s">
        <v>1448</v>
      </c>
      <c r="B767" s="159" t="s">
        <v>1447</v>
      </c>
      <c r="C767" s="162">
        <v>214.13</v>
      </c>
    </row>
    <row r="768" spans="1:3">
      <c r="A768" s="159" t="s">
        <v>1446</v>
      </c>
      <c r="B768" s="159" t="s">
        <v>1445</v>
      </c>
      <c r="C768" s="162">
        <v>900.48</v>
      </c>
    </row>
    <row r="769" spans="1:3">
      <c r="A769" s="159" t="s">
        <v>1444</v>
      </c>
      <c r="B769" s="159" t="s">
        <v>1440</v>
      </c>
      <c r="C769" s="162">
        <v>730.41</v>
      </c>
    </row>
    <row r="770" spans="1:3">
      <c r="A770" s="159" t="s">
        <v>1443</v>
      </c>
      <c r="B770" s="159" t="s">
        <v>1442</v>
      </c>
      <c r="C770" s="162">
        <v>1048.94</v>
      </c>
    </row>
    <row r="771" spans="1:3">
      <c r="A771" s="159" t="s">
        <v>1441</v>
      </c>
      <c r="B771" s="159" t="s">
        <v>1440</v>
      </c>
      <c r="C771" s="162">
        <v>1009.7</v>
      </c>
    </row>
    <row r="772" spans="1:3">
      <c r="A772" s="159" t="s">
        <v>1439</v>
      </c>
      <c r="B772" s="159" t="s">
        <v>1438</v>
      </c>
      <c r="C772" s="162">
        <v>80.099999999999994</v>
      </c>
    </row>
    <row r="773" spans="1:3">
      <c r="A773" s="159" t="s">
        <v>1437</v>
      </c>
      <c r="B773" s="159" t="s">
        <v>1436</v>
      </c>
      <c r="C773" s="162">
        <v>1255.77</v>
      </c>
    </row>
    <row r="774" spans="1:3">
      <c r="A774" s="159" t="s">
        <v>1435</v>
      </c>
      <c r="B774" s="159" t="s">
        <v>1434</v>
      </c>
      <c r="C774" s="162">
        <v>86.07</v>
      </c>
    </row>
    <row r="775" spans="1:3">
      <c r="A775" s="159" t="s">
        <v>1433</v>
      </c>
      <c r="B775" s="159" t="s">
        <v>1432</v>
      </c>
      <c r="C775" s="162">
        <v>103.3</v>
      </c>
    </row>
    <row r="776" spans="1:3">
      <c r="A776" s="159" t="s">
        <v>1431</v>
      </c>
      <c r="B776" s="159" t="s">
        <v>1430</v>
      </c>
      <c r="C776" s="162">
        <v>172.8</v>
      </c>
    </row>
    <row r="777" spans="1:3">
      <c r="A777" s="159" t="s">
        <v>4538</v>
      </c>
      <c r="B777" s="159" t="s">
        <v>4539</v>
      </c>
      <c r="C777" s="162">
        <v>1728.72</v>
      </c>
    </row>
    <row r="778" spans="1:3">
      <c r="A778" s="159" t="s">
        <v>1429</v>
      </c>
      <c r="B778" s="159" t="s">
        <v>1428</v>
      </c>
      <c r="C778" s="162">
        <v>76.42</v>
      </c>
    </row>
    <row r="779" spans="1:3">
      <c r="A779" s="159" t="s">
        <v>1427</v>
      </c>
      <c r="B779" s="159" t="s">
        <v>1426</v>
      </c>
      <c r="C779" s="162">
        <v>40.369999999999997</v>
      </c>
    </row>
    <row r="780" spans="1:3">
      <c r="A780" s="159" t="s">
        <v>1425</v>
      </c>
      <c r="B780" s="159" t="s">
        <v>1424</v>
      </c>
      <c r="C780" s="162">
        <v>409.81</v>
      </c>
    </row>
    <row r="781" spans="1:3">
      <c r="A781" s="159" t="s">
        <v>1423</v>
      </c>
      <c r="B781" s="159" t="s">
        <v>1422</v>
      </c>
      <c r="C781" s="162">
        <v>82.74</v>
      </c>
    </row>
    <row r="782" spans="1:3">
      <c r="A782" s="159" t="s">
        <v>1421</v>
      </c>
      <c r="B782" s="159" t="s">
        <v>1420</v>
      </c>
      <c r="C782" s="162">
        <v>34.700000000000003</v>
      </c>
    </row>
    <row r="783" spans="1:3">
      <c r="A783" s="159" t="s">
        <v>1419</v>
      </c>
      <c r="B783" s="159" t="s">
        <v>1418</v>
      </c>
      <c r="C783" s="162">
        <v>20.010000000000002</v>
      </c>
    </row>
    <row r="784" spans="1:3">
      <c r="A784" s="159" t="s">
        <v>1417</v>
      </c>
      <c r="B784" s="159" t="s">
        <v>1416</v>
      </c>
      <c r="C784" s="162">
        <v>51</v>
      </c>
    </row>
    <row r="785" spans="1:3">
      <c r="A785" s="159" t="s">
        <v>1415</v>
      </c>
      <c r="B785" s="159" t="s">
        <v>1406</v>
      </c>
      <c r="C785" s="162">
        <v>73.67</v>
      </c>
    </row>
    <row r="786" spans="1:3">
      <c r="A786" s="159" t="s">
        <v>1414</v>
      </c>
      <c r="B786" s="159" t="s">
        <v>1413</v>
      </c>
      <c r="C786" s="162">
        <v>295.95999999999998</v>
      </c>
    </row>
    <row r="787" spans="1:3">
      <c r="A787" s="159" t="s">
        <v>1412</v>
      </c>
      <c r="B787" s="159" t="s">
        <v>1410</v>
      </c>
      <c r="C787" s="162">
        <v>267.16000000000003</v>
      </c>
    </row>
    <row r="788" spans="1:3">
      <c r="A788" s="159" t="s">
        <v>1411</v>
      </c>
      <c r="B788" s="159" t="s">
        <v>1410</v>
      </c>
      <c r="C788" s="162">
        <v>267.16000000000003</v>
      </c>
    </row>
    <row r="789" spans="1:3">
      <c r="A789" s="159" t="s">
        <v>1409</v>
      </c>
      <c r="B789" s="159" t="s">
        <v>1408</v>
      </c>
      <c r="C789" s="162">
        <v>266.17</v>
      </c>
    </row>
    <row r="790" spans="1:3">
      <c r="A790" s="159" t="s">
        <v>1407</v>
      </c>
      <c r="B790" s="159" t="s">
        <v>1406</v>
      </c>
      <c r="C790" s="162">
        <v>71.760000000000005</v>
      </c>
    </row>
    <row r="791" spans="1:3">
      <c r="A791" s="159" t="s">
        <v>1405</v>
      </c>
      <c r="B791" s="159" t="s">
        <v>1404</v>
      </c>
      <c r="C791" s="162">
        <v>273.82</v>
      </c>
    </row>
    <row r="792" spans="1:3">
      <c r="A792" s="159" t="s">
        <v>1403</v>
      </c>
      <c r="B792" s="159" t="s">
        <v>1402</v>
      </c>
      <c r="C792" s="162">
        <v>169.38</v>
      </c>
    </row>
    <row r="793" spans="1:3">
      <c r="A793" s="159" t="s">
        <v>1401</v>
      </c>
      <c r="B793" s="159" t="s">
        <v>1400</v>
      </c>
      <c r="C793" s="162">
        <v>71.8</v>
      </c>
    </row>
    <row r="794" spans="1:3">
      <c r="A794" s="159" t="s">
        <v>1399</v>
      </c>
      <c r="B794" s="159" t="s">
        <v>1398</v>
      </c>
      <c r="C794" s="162">
        <v>12.15</v>
      </c>
    </row>
    <row r="795" spans="1:3">
      <c r="A795" s="159" t="s">
        <v>1397</v>
      </c>
      <c r="B795" s="159" t="s">
        <v>1396</v>
      </c>
      <c r="C795" s="162">
        <v>59.33</v>
      </c>
    </row>
    <row r="796" spans="1:3">
      <c r="A796" s="159" t="s">
        <v>1395</v>
      </c>
      <c r="B796" s="159" t="s">
        <v>1394</v>
      </c>
      <c r="C796" s="162">
        <v>24.55</v>
      </c>
    </row>
    <row r="797" spans="1:3">
      <c r="A797" s="159" t="s">
        <v>1393</v>
      </c>
      <c r="B797" s="159" t="s">
        <v>472</v>
      </c>
      <c r="C797" s="162">
        <v>182.7</v>
      </c>
    </row>
    <row r="798" spans="1:3">
      <c r="A798" s="159" t="s">
        <v>1392</v>
      </c>
      <c r="B798" s="159" t="s">
        <v>1391</v>
      </c>
      <c r="C798" s="162">
        <v>17.350000000000001</v>
      </c>
    </row>
    <row r="799" spans="1:3">
      <c r="A799" s="159" t="s">
        <v>1390</v>
      </c>
      <c r="B799" s="159" t="s">
        <v>1389</v>
      </c>
      <c r="C799" s="162">
        <v>81.900000000000006</v>
      </c>
    </row>
    <row r="800" spans="1:3">
      <c r="A800" s="159" t="s">
        <v>1388</v>
      </c>
      <c r="B800" s="159" t="s">
        <v>1387</v>
      </c>
      <c r="C800" s="162">
        <v>227.05</v>
      </c>
    </row>
    <row r="801" spans="1:3">
      <c r="A801" s="159" t="s">
        <v>1386</v>
      </c>
      <c r="B801" s="159" t="s">
        <v>1384</v>
      </c>
      <c r="C801" s="162">
        <v>1.21</v>
      </c>
    </row>
    <row r="802" spans="1:3">
      <c r="A802" s="159" t="s">
        <v>1385</v>
      </c>
      <c r="B802" s="159" t="s">
        <v>1384</v>
      </c>
      <c r="C802" s="162">
        <v>25.79</v>
      </c>
    </row>
    <row r="803" spans="1:3">
      <c r="A803" s="159" t="s">
        <v>1383</v>
      </c>
      <c r="B803" s="159" t="s">
        <v>1381</v>
      </c>
      <c r="C803" s="162">
        <v>25.79</v>
      </c>
    </row>
    <row r="804" spans="1:3">
      <c r="A804" s="159" t="s">
        <v>1382</v>
      </c>
      <c r="B804" s="159" t="s">
        <v>1381</v>
      </c>
      <c r="C804" s="162">
        <v>8.36</v>
      </c>
    </row>
    <row r="805" spans="1:3">
      <c r="A805" s="159" t="s">
        <v>4540</v>
      </c>
      <c r="B805" s="159" t="s">
        <v>4541</v>
      </c>
      <c r="C805" s="162">
        <v>33.31</v>
      </c>
    </row>
    <row r="806" spans="1:3">
      <c r="A806" s="159" t="s">
        <v>1380</v>
      </c>
      <c r="B806" s="159" t="s">
        <v>1375</v>
      </c>
      <c r="C806" s="162">
        <v>5.4</v>
      </c>
    </row>
    <row r="807" spans="1:3">
      <c r="A807" s="159" t="s">
        <v>1379</v>
      </c>
      <c r="B807" s="159" t="s">
        <v>1375</v>
      </c>
      <c r="C807" s="162">
        <v>5.84</v>
      </c>
    </row>
    <row r="808" spans="1:3">
      <c r="A808" s="159" t="s">
        <v>1378</v>
      </c>
      <c r="B808" s="159" t="s">
        <v>1375</v>
      </c>
      <c r="C808" s="162">
        <v>35.22</v>
      </c>
    </row>
    <row r="809" spans="1:3">
      <c r="A809" s="159" t="s">
        <v>1377</v>
      </c>
      <c r="B809" s="159" t="s">
        <v>1375</v>
      </c>
      <c r="C809" s="162">
        <v>49.78</v>
      </c>
    </row>
    <row r="810" spans="1:3">
      <c r="A810" s="159" t="s">
        <v>1376</v>
      </c>
      <c r="B810" s="159" t="s">
        <v>1375</v>
      </c>
      <c r="C810" s="162">
        <v>48.9</v>
      </c>
    </row>
    <row r="811" spans="1:3">
      <c r="A811" s="159" t="s">
        <v>1374</v>
      </c>
      <c r="B811" s="159" t="s">
        <v>1373</v>
      </c>
      <c r="C811" s="162">
        <v>16.7</v>
      </c>
    </row>
    <row r="812" spans="1:3">
      <c r="A812" s="159" t="s">
        <v>1372</v>
      </c>
      <c r="B812" s="159" t="s">
        <v>1371</v>
      </c>
      <c r="C812" s="162">
        <v>13.32</v>
      </c>
    </row>
    <row r="813" spans="1:3">
      <c r="A813" s="159" t="s">
        <v>1370</v>
      </c>
      <c r="B813" s="159" t="s">
        <v>1369</v>
      </c>
      <c r="C813" s="162">
        <v>16.510000000000002</v>
      </c>
    </row>
    <row r="814" spans="1:3">
      <c r="A814" s="159" t="s">
        <v>1368</v>
      </c>
      <c r="B814" s="159" t="s">
        <v>1367</v>
      </c>
      <c r="C814" s="162">
        <v>113.2</v>
      </c>
    </row>
    <row r="815" spans="1:3">
      <c r="A815" s="159" t="s">
        <v>1366</v>
      </c>
      <c r="B815" s="159" t="s">
        <v>1365</v>
      </c>
      <c r="C815" s="162">
        <v>108.41</v>
      </c>
    </row>
    <row r="816" spans="1:3">
      <c r="A816" s="159" t="s">
        <v>1364</v>
      </c>
      <c r="B816" s="159" t="s">
        <v>1363</v>
      </c>
      <c r="C816" s="162">
        <v>781.12</v>
      </c>
    </row>
    <row r="817" spans="1:3">
      <c r="A817" s="159" t="s">
        <v>1362</v>
      </c>
      <c r="B817" s="159" t="s">
        <v>1361</v>
      </c>
      <c r="C817" s="162">
        <v>349.47</v>
      </c>
    </row>
    <row r="818" spans="1:3">
      <c r="A818" s="159" t="s">
        <v>1360</v>
      </c>
      <c r="B818" s="159" t="s">
        <v>1359</v>
      </c>
      <c r="C818" s="162">
        <v>38.92</v>
      </c>
    </row>
    <row r="819" spans="1:3">
      <c r="A819" s="159" t="s">
        <v>1358</v>
      </c>
      <c r="B819" s="159" t="s">
        <v>1357</v>
      </c>
      <c r="C819" s="162">
        <v>126.25</v>
      </c>
    </row>
    <row r="820" spans="1:3">
      <c r="A820" s="159" t="s">
        <v>4542</v>
      </c>
      <c r="B820" s="159" t="s">
        <v>4543</v>
      </c>
      <c r="C820" s="162">
        <v>345.42</v>
      </c>
    </row>
    <row r="821" spans="1:3">
      <c r="A821" s="159" t="s">
        <v>1356</v>
      </c>
      <c r="B821" s="159" t="s">
        <v>1355</v>
      </c>
      <c r="C821" s="162">
        <v>158.4</v>
      </c>
    </row>
    <row r="822" spans="1:3">
      <c r="A822" s="159" t="s">
        <v>1354</v>
      </c>
      <c r="B822" s="159" t="s">
        <v>1353</v>
      </c>
      <c r="C822" s="162">
        <v>177.6</v>
      </c>
    </row>
    <row r="823" spans="1:3">
      <c r="A823" s="159" t="s">
        <v>1352</v>
      </c>
      <c r="B823" s="159" t="s">
        <v>1351</v>
      </c>
      <c r="C823" s="162">
        <v>1162.9100000000001</v>
      </c>
    </row>
    <row r="824" spans="1:3">
      <c r="A824" s="159" t="s">
        <v>1350</v>
      </c>
      <c r="B824" s="159" t="s">
        <v>1349</v>
      </c>
      <c r="C824" s="162">
        <v>1608.64</v>
      </c>
    </row>
    <row r="825" spans="1:3">
      <c r="A825" s="159" t="s">
        <v>1348</v>
      </c>
      <c r="B825" s="159" t="s">
        <v>1347</v>
      </c>
      <c r="C825" s="162">
        <v>447.36</v>
      </c>
    </row>
    <row r="826" spans="1:3">
      <c r="A826" s="159" t="s">
        <v>1346</v>
      </c>
      <c r="B826" s="159" t="s">
        <v>1345</v>
      </c>
      <c r="C826" s="162">
        <v>1279</v>
      </c>
    </row>
    <row r="827" spans="1:3">
      <c r="A827" s="159" t="s">
        <v>1344</v>
      </c>
      <c r="B827" s="159" t="s">
        <v>1342</v>
      </c>
      <c r="C827" s="162">
        <v>21.36</v>
      </c>
    </row>
    <row r="828" spans="1:3">
      <c r="A828" s="159" t="s">
        <v>1343</v>
      </c>
      <c r="B828" s="159" t="s">
        <v>1342</v>
      </c>
      <c r="C828" s="162">
        <v>21.36</v>
      </c>
    </row>
    <row r="829" spans="1:3">
      <c r="A829" s="159" t="s">
        <v>1341</v>
      </c>
      <c r="B829" s="159" t="s">
        <v>1340</v>
      </c>
      <c r="C829" s="162">
        <v>186</v>
      </c>
    </row>
    <row r="830" spans="1:3">
      <c r="A830" s="159" t="s">
        <v>1339</v>
      </c>
      <c r="B830" s="159" t="s">
        <v>1338</v>
      </c>
      <c r="C830" s="162">
        <v>614.98</v>
      </c>
    </row>
    <row r="831" spans="1:3">
      <c r="A831" s="159" t="s">
        <v>1337</v>
      </c>
      <c r="B831" s="159" t="s">
        <v>1336</v>
      </c>
      <c r="C831" s="162">
        <v>702.13</v>
      </c>
    </row>
    <row r="832" spans="1:3">
      <c r="A832" s="159" t="s">
        <v>4544</v>
      </c>
      <c r="B832" s="159" t="s">
        <v>4545</v>
      </c>
      <c r="C832" s="162">
        <v>756.75</v>
      </c>
    </row>
    <row r="833" spans="1:3">
      <c r="A833" s="159" t="s">
        <v>1335</v>
      </c>
      <c r="B833" s="159" t="s">
        <v>1334</v>
      </c>
      <c r="C833" s="162">
        <v>1146.3800000000001</v>
      </c>
    </row>
    <row r="834" spans="1:3">
      <c r="A834" s="159" t="s">
        <v>4546</v>
      </c>
      <c r="B834" s="159" t="s">
        <v>4547</v>
      </c>
      <c r="C834" s="162">
        <v>1454.27</v>
      </c>
    </row>
    <row r="835" spans="1:3">
      <c r="A835" s="159" t="s">
        <v>4548</v>
      </c>
      <c r="B835" s="159" t="s">
        <v>4549</v>
      </c>
      <c r="C835" s="162">
        <v>2645.21</v>
      </c>
    </row>
    <row r="836" spans="1:3">
      <c r="A836" s="159" t="s">
        <v>1333</v>
      </c>
      <c r="B836" s="159" t="s">
        <v>1332</v>
      </c>
      <c r="C836" s="162">
        <v>81.97</v>
      </c>
    </row>
    <row r="837" spans="1:3">
      <c r="A837" s="159" t="s">
        <v>1331</v>
      </c>
      <c r="B837" s="159" t="s">
        <v>1330</v>
      </c>
      <c r="C837" s="162">
        <v>186.24</v>
      </c>
    </row>
    <row r="838" spans="1:3">
      <c r="A838" s="159" t="s">
        <v>1329</v>
      </c>
      <c r="B838" s="159" t="s">
        <v>1328</v>
      </c>
      <c r="C838" s="162">
        <v>170.57</v>
      </c>
    </row>
    <row r="839" spans="1:3">
      <c r="A839" s="159" t="s">
        <v>1327</v>
      </c>
      <c r="B839" s="159" t="s">
        <v>1326</v>
      </c>
      <c r="C839" s="162">
        <v>90</v>
      </c>
    </row>
    <row r="840" spans="1:3">
      <c r="A840" s="159" t="s">
        <v>1325</v>
      </c>
      <c r="B840" s="159" t="s">
        <v>1324</v>
      </c>
      <c r="C840" s="162">
        <v>6</v>
      </c>
    </row>
    <row r="841" spans="1:3">
      <c r="A841" s="159" t="s">
        <v>1323</v>
      </c>
      <c r="B841" s="159" t="s">
        <v>1322</v>
      </c>
      <c r="C841" s="162">
        <v>13.96</v>
      </c>
    </row>
    <row r="842" spans="1:3">
      <c r="A842" s="159" t="s">
        <v>1321</v>
      </c>
      <c r="B842" s="159" t="s">
        <v>1320</v>
      </c>
      <c r="C842" s="162">
        <v>54</v>
      </c>
    </row>
    <row r="843" spans="1:3">
      <c r="A843" s="159" t="s">
        <v>1319</v>
      </c>
      <c r="B843" s="159" t="s">
        <v>1318</v>
      </c>
      <c r="C843" s="162">
        <v>70.02</v>
      </c>
    </row>
    <row r="844" spans="1:3">
      <c r="A844" s="159" t="s">
        <v>1317</v>
      </c>
      <c r="B844" s="159" t="s">
        <v>1316</v>
      </c>
      <c r="C844" s="162">
        <v>40.090000000000003</v>
      </c>
    </row>
    <row r="845" spans="1:3">
      <c r="A845" s="159" t="s">
        <v>1315</v>
      </c>
      <c r="B845" s="159" t="s">
        <v>1314</v>
      </c>
      <c r="C845" s="162">
        <v>69.84</v>
      </c>
    </row>
    <row r="846" spans="1:3">
      <c r="A846" s="159" t="s">
        <v>1313</v>
      </c>
      <c r="B846" s="159" t="s">
        <v>1312</v>
      </c>
      <c r="C846" s="162">
        <v>56.7</v>
      </c>
    </row>
    <row r="847" spans="1:3">
      <c r="A847" s="159" t="s">
        <v>1311</v>
      </c>
      <c r="B847" s="159" t="s">
        <v>1310</v>
      </c>
      <c r="C847" s="162">
        <v>16.010000000000002</v>
      </c>
    </row>
    <row r="848" spans="1:3">
      <c r="A848" s="159" t="s">
        <v>1309</v>
      </c>
      <c r="B848" s="159" t="s">
        <v>1308</v>
      </c>
      <c r="C848" s="162">
        <v>5</v>
      </c>
    </row>
    <row r="849" spans="1:3">
      <c r="A849" s="159" t="s">
        <v>1307</v>
      </c>
      <c r="B849" s="159" t="s">
        <v>1306</v>
      </c>
      <c r="C849" s="162">
        <v>34.130000000000003</v>
      </c>
    </row>
    <row r="850" spans="1:3">
      <c r="A850" s="159" t="s">
        <v>1305</v>
      </c>
      <c r="B850" s="159" t="s">
        <v>1304</v>
      </c>
      <c r="C850" s="162">
        <v>23.47</v>
      </c>
    </row>
    <row r="851" spans="1:3">
      <c r="A851" s="159" t="s">
        <v>1303</v>
      </c>
      <c r="B851" s="159" t="s">
        <v>1302</v>
      </c>
      <c r="C851" s="162">
        <v>32.51</v>
      </c>
    </row>
    <row r="852" spans="1:3">
      <c r="A852" s="159" t="s">
        <v>1301</v>
      </c>
      <c r="B852" s="159" t="s">
        <v>1300</v>
      </c>
      <c r="C852" s="162">
        <v>6.31</v>
      </c>
    </row>
    <row r="853" spans="1:3">
      <c r="A853" s="159" t="s">
        <v>1299</v>
      </c>
      <c r="B853" s="159" t="s">
        <v>1298</v>
      </c>
      <c r="C853" s="162">
        <v>3.55</v>
      </c>
    </row>
    <row r="854" spans="1:3">
      <c r="A854" s="159" t="s">
        <v>1297</v>
      </c>
      <c r="B854" s="159" t="s">
        <v>1296</v>
      </c>
      <c r="C854" s="162">
        <v>87.82</v>
      </c>
    </row>
    <row r="855" spans="1:3">
      <c r="A855" s="159" t="s">
        <v>1295</v>
      </c>
      <c r="B855" s="159" t="s">
        <v>1294</v>
      </c>
      <c r="C855" s="162">
        <v>74.16</v>
      </c>
    </row>
    <row r="856" spans="1:3">
      <c r="A856" s="159" t="s">
        <v>1293</v>
      </c>
      <c r="B856" s="159" t="s">
        <v>1292</v>
      </c>
      <c r="C856" s="162">
        <v>44.12</v>
      </c>
    </row>
    <row r="857" spans="1:3">
      <c r="A857" s="159" t="s">
        <v>1291</v>
      </c>
      <c r="B857" s="159" t="s">
        <v>1290</v>
      </c>
      <c r="C857" s="162">
        <v>289.45</v>
      </c>
    </row>
    <row r="858" spans="1:3">
      <c r="A858" s="159" t="s">
        <v>1289</v>
      </c>
      <c r="B858" s="159" t="s">
        <v>1288</v>
      </c>
      <c r="C858" s="162">
        <v>354.93</v>
      </c>
    </row>
    <row r="859" spans="1:3">
      <c r="A859" s="159" t="s">
        <v>1287</v>
      </c>
      <c r="B859" s="159" t="s">
        <v>1286</v>
      </c>
      <c r="C859" s="162">
        <v>155.53</v>
      </c>
    </row>
    <row r="860" spans="1:3">
      <c r="A860" s="159" t="s">
        <v>1285</v>
      </c>
      <c r="B860" s="159" t="s">
        <v>1284</v>
      </c>
      <c r="C860" s="162">
        <v>374.4</v>
      </c>
    </row>
    <row r="861" spans="1:3">
      <c r="A861" s="159" t="s">
        <v>1283</v>
      </c>
      <c r="B861" s="159" t="s">
        <v>1282</v>
      </c>
      <c r="C861" s="162">
        <v>368.4</v>
      </c>
    </row>
    <row r="862" spans="1:3">
      <c r="A862" s="159" t="s">
        <v>1281</v>
      </c>
      <c r="B862" s="159" t="s">
        <v>1280</v>
      </c>
      <c r="C862" s="162">
        <v>949.01</v>
      </c>
    </row>
    <row r="863" spans="1:3">
      <c r="A863" s="159" t="s">
        <v>1279</v>
      </c>
      <c r="B863" s="159" t="s">
        <v>1278</v>
      </c>
      <c r="C863" s="162">
        <v>943.22</v>
      </c>
    </row>
    <row r="864" spans="1:3">
      <c r="A864" s="159" t="s">
        <v>1277</v>
      </c>
      <c r="B864" s="159" t="s">
        <v>1276</v>
      </c>
      <c r="C864" s="162">
        <v>21.92</v>
      </c>
    </row>
    <row r="865" spans="1:3">
      <c r="A865" s="159" t="s">
        <v>1275</v>
      </c>
      <c r="B865" s="159" t="s">
        <v>1274</v>
      </c>
      <c r="C865" s="162">
        <v>19.97</v>
      </c>
    </row>
    <row r="866" spans="1:3">
      <c r="A866" s="159" t="s">
        <v>1273</v>
      </c>
      <c r="B866" s="159" t="s">
        <v>1272</v>
      </c>
      <c r="C866" s="162">
        <v>32</v>
      </c>
    </row>
    <row r="867" spans="1:3">
      <c r="A867" s="159" t="s">
        <v>1271</v>
      </c>
      <c r="B867" s="159" t="s">
        <v>1270</v>
      </c>
      <c r="C867" s="162">
        <v>29.05</v>
      </c>
    </row>
    <row r="868" spans="1:3">
      <c r="A868" s="159" t="s">
        <v>1269</v>
      </c>
      <c r="B868" s="159" t="s">
        <v>1268</v>
      </c>
      <c r="C868" s="162">
        <v>48.33</v>
      </c>
    </row>
    <row r="869" spans="1:3">
      <c r="A869" s="159" t="s">
        <v>1267</v>
      </c>
      <c r="B869" s="159" t="s">
        <v>1266</v>
      </c>
      <c r="C869" s="162">
        <v>34.75</v>
      </c>
    </row>
    <row r="870" spans="1:3">
      <c r="A870" s="159" t="s">
        <v>1265</v>
      </c>
      <c r="B870" s="159" t="s">
        <v>1264</v>
      </c>
      <c r="C870" s="162">
        <v>145.74</v>
      </c>
    </row>
    <row r="871" spans="1:3">
      <c r="A871" s="159" t="s">
        <v>1263</v>
      </c>
      <c r="B871" s="159" t="s">
        <v>1262</v>
      </c>
      <c r="C871" s="162">
        <v>30</v>
      </c>
    </row>
    <row r="872" spans="1:3">
      <c r="A872" s="159" t="s">
        <v>1261</v>
      </c>
      <c r="B872" s="159" t="s">
        <v>1260</v>
      </c>
      <c r="C872" s="162">
        <v>328.03</v>
      </c>
    </row>
    <row r="873" spans="1:3">
      <c r="A873" s="159" t="s">
        <v>1259</v>
      </c>
      <c r="B873" s="159" t="s">
        <v>675</v>
      </c>
      <c r="C873" s="162">
        <v>14.53</v>
      </c>
    </row>
    <row r="874" spans="1:3">
      <c r="A874" s="159" t="s">
        <v>1258</v>
      </c>
      <c r="B874" s="159" t="s">
        <v>1257</v>
      </c>
      <c r="C874" s="162">
        <v>6.76</v>
      </c>
    </row>
    <row r="875" spans="1:3">
      <c r="A875" s="159" t="s">
        <v>1256</v>
      </c>
      <c r="B875" s="159" t="s">
        <v>1255</v>
      </c>
      <c r="C875" s="162">
        <v>2.93</v>
      </c>
    </row>
    <row r="876" spans="1:3">
      <c r="A876" s="159" t="s">
        <v>1254</v>
      </c>
      <c r="B876" s="159" t="s">
        <v>1253</v>
      </c>
      <c r="C876" s="162">
        <v>13.06</v>
      </c>
    </row>
    <row r="877" spans="1:3">
      <c r="A877" s="159" t="s">
        <v>1252</v>
      </c>
      <c r="B877" s="159" t="s">
        <v>1251</v>
      </c>
      <c r="C877" s="162">
        <v>22.4</v>
      </c>
    </row>
    <row r="878" spans="1:3">
      <c r="A878" s="159" t="s">
        <v>1250</v>
      </c>
      <c r="B878" s="159" t="s">
        <v>1249</v>
      </c>
      <c r="C878" s="162">
        <v>10.8</v>
      </c>
    </row>
    <row r="879" spans="1:3">
      <c r="A879" s="159" t="s">
        <v>1248</v>
      </c>
      <c r="B879" s="159" t="s">
        <v>1247</v>
      </c>
      <c r="C879" s="162">
        <v>72.41</v>
      </c>
    </row>
    <row r="880" spans="1:3">
      <c r="A880" s="159" t="s">
        <v>1246</v>
      </c>
      <c r="B880" s="159" t="s">
        <v>1245</v>
      </c>
      <c r="C880" s="162">
        <v>29.26</v>
      </c>
    </row>
    <row r="881" spans="1:3">
      <c r="A881" s="159" t="s">
        <v>1244</v>
      </c>
      <c r="B881" s="159" t="s">
        <v>1243</v>
      </c>
      <c r="C881" s="162">
        <v>879.44</v>
      </c>
    </row>
    <row r="882" spans="1:3">
      <c r="A882" s="159" t="s">
        <v>1242</v>
      </c>
      <c r="B882" s="159" t="s">
        <v>1241</v>
      </c>
      <c r="C882" s="162">
        <v>898.71</v>
      </c>
    </row>
    <row r="883" spans="1:3">
      <c r="A883" s="159" t="s">
        <v>1240</v>
      </c>
      <c r="B883" s="159" t="s">
        <v>1239</v>
      </c>
      <c r="C883" s="162">
        <v>664.45</v>
      </c>
    </row>
    <row r="884" spans="1:3">
      <c r="A884" s="159" t="s">
        <v>1238</v>
      </c>
      <c r="B884" s="159" t="s">
        <v>1237</v>
      </c>
      <c r="C884" s="162">
        <v>45.05</v>
      </c>
    </row>
    <row r="885" spans="1:3">
      <c r="A885" s="159" t="s">
        <v>1236</v>
      </c>
      <c r="B885" s="159" t="s">
        <v>1235</v>
      </c>
      <c r="C885" s="162">
        <v>216</v>
      </c>
    </row>
    <row r="886" spans="1:3">
      <c r="A886" s="159" t="s">
        <v>1234</v>
      </c>
      <c r="B886" s="159" t="s">
        <v>1233</v>
      </c>
      <c r="C886" s="162">
        <v>36.42</v>
      </c>
    </row>
    <row r="887" spans="1:3">
      <c r="A887" s="159" t="s">
        <v>1232</v>
      </c>
      <c r="B887" s="159" t="s">
        <v>1231</v>
      </c>
      <c r="C887" s="162">
        <v>14.6</v>
      </c>
    </row>
    <row r="888" spans="1:3">
      <c r="A888" s="159" t="s">
        <v>1230</v>
      </c>
      <c r="B888" s="159" t="s">
        <v>1229</v>
      </c>
      <c r="C888" s="162">
        <v>21.8</v>
      </c>
    </row>
    <row r="889" spans="1:3">
      <c r="A889" s="159" t="s">
        <v>1228</v>
      </c>
      <c r="B889" s="159" t="s">
        <v>1227</v>
      </c>
      <c r="C889" s="162">
        <v>155.4</v>
      </c>
    </row>
    <row r="890" spans="1:3">
      <c r="A890" s="159" t="s">
        <v>1226</v>
      </c>
      <c r="B890" s="159" t="s">
        <v>1225</v>
      </c>
      <c r="C890" s="162">
        <v>139.68</v>
      </c>
    </row>
    <row r="891" spans="1:3">
      <c r="A891" s="159" t="s">
        <v>1224</v>
      </c>
      <c r="B891" s="159" t="s">
        <v>1223</v>
      </c>
      <c r="C891" s="162">
        <v>184.03</v>
      </c>
    </row>
    <row r="892" spans="1:3">
      <c r="A892" s="159" t="s">
        <v>1222</v>
      </c>
      <c r="B892" s="159" t="s">
        <v>1221</v>
      </c>
      <c r="C892" s="162">
        <v>167.9</v>
      </c>
    </row>
    <row r="893" spans="1:3">
      <c r="A893" s="159" t="s">
        <v>1220</v>
      </c>
      <c r="B893" s="159" t="s">
        <v>1219</v>
      </c>
      <c r="C893" s="162">
        <v>66.58</v>
      </c>
    </row>
    <row r="894" spans="1:3">
      <c r="A894" s="159" t="s">
        <v>1218</v>
      </c>
      <c r="B894" s="159" t="s">
        <v>1217</v>
      </c>
      <c r="C894" s="162">
        <v>85.18</v>
      </c>
    </row>
    <row r="895" spans="1:3">
      <c r="A895" s="159" t="s">
        <v>1216</v>
      </c>
      <c r="B895" s="159" t="s">
        <v>1215</v>
      </c>
      <c r="C895" s="162">
        <v>61.99</v>
      </c>
    </row>
    <row r="896" spans="1:3">
      <c r="A896" s="159" t="s">
        <v>1214</v>
      </c>
      <c r="B896" s="159" t="s">
        <v>1213</v>
      </c>
      <c r="C896" s="162">
        <v>224.62</v>
      </c>
    </row>
    <row r="897" spans="1:3">
      <c r="A897" s="159" t="s">
        <v>1212</v>
      </c>
      <c r="B897" s="159" t="s">
        <v>1211</v>
      </c>
      <c r="C897" s="162">
        <v>74.180000000000007</v>
      </c>
    </row>
    <row r="898" spans="1:3">
      <c r="A898" s="159" t="s">
        <v>1210</v>
      </c>
      <c r="B898" s="159" t="s">
        <v>1209</v>
      </c>
      <c r="C898" s="162">
        <v>151.46</v>
      </c>
    </row>
    <row r="899" spans="1:3">
      <c r="A899" s="159" t="s">
        <v>1208</v>
      </c>
      <c r="B899" s="159" t="s">
        <v>1207</v>
      </c>
      <c r="C899" s="162">
        <v>34.54</v>
      </c>
    </row>
    <row r="900" spans="1:3">
      <c r="A900" s="159" t="s">
        <v>1206</v>
      </c>
      <c r="B900" s="159" t="s">
        <v>1205</v>
      </c>
      <c r="C900" s="162">
        <v>206.38</v>
      </c>
    </row>
    <row r="901" spans="1:3">
      <c r="A901" s="159" t="s">
        <v>1204</v>
      </c>
      <c r="B901" s="159" t="s">
        <v>1203</v>
      </c>
      <c r="C901" s="162">
        <v>417.86</v>
      </c>
    </row>
    <row r="902" spans="1:3">
      <c r="A902" s="159" t="s">
        <v>1202</v>
      </c>
      <c r="B902" s="159" t="s">
        <v>1201</v>
      </c>
      <c r="C902" s="162">
        <v>67.86</v>
      </c>
    </row>
    <row r="903" spans="1:3">
      <c r="A903" s="159" t="s">
        <v>1200</v>
      </c>
      <c r="B903" s="159" t="s">
        <v>1199</v>
      </c>
      <c r="C903" s="162">
        <v>33.270000000000003</v>
      </c>
    </row>
    <row r="904" spans="1:3">
      <c r="A904" s="159" t="s">
        <v>1198</v>
      </c>
      <c r="B904" s="159" t="s">
        <v>1197</v>
      </c>
      <c r="C904" s="162">
        <v>73.209999999999994</v>
      </c>
    </row>
    <row r="905" spans="1:3">
      <c r="A905" s="159" t="s">
        <v>1196</v>
      </c>
      <c r="B905" s="159" t="s">
        <v>1195</v>
      </c>
      <c r="C905" s="162">
        <v>79.72</v>
      </c>
    </row>
    <row r="906" spans="1:3">
      <c r="A906" s="159" t="s">
        <v>1194</v>
      </c>
      <c r="B906" s="159" t="s">
        <v>1193</v>
      </c>
      <c r="C906" s="162">
        <v>29.39</v>
      </c>
    </row>
    <row r="907" spans="1:3">
      <c r="A907" s="159" t="s">
        <v>1192</v>
      </c>
      <c r="B907" s="159" t="s">
        <v>1191</v>
      </c>
      <c r="C907" s="162">
        <v>103.37</v>
      </c>
    </row>
    <row r="908" spans="1:3">
      <c r="A908" s="159" t="s">
        <v>1190</v>
      </c>
      <c r="B908" s="159" t="s">
        <v>1189</v>
      </c>
      <c r="C908" s="162">
        <v>174.43</v>
      </c>
    </row>
    <row r="909" spans="1:3">
      <c r="A909" s="159" t="s">
        <v>1188</v>
      </c>
      <c r="B909" s="159" t="s">
        <v>1187</v>
      </c>
      <c r="C909" s="162">
        <v>1243.26</v>
      </c>
    </row>
    <row r="910" spans="1:3">
      <c r="A910" s="159" t="s">
        <v>1186</v>
      </c>
      <c r="B910" s="159" t="s">
        <v>1185</v>
      </c>
      <c r="C910" s="162">
        <v>1272.23</v>
      </c>
    </row>
    <row r="911" spans="1:3">
      <c r="A911" s="159" t="s">
        <v>1184</v>
      </c>
      <c r="B911" s="159" t="s">
        <v>1183</v>
      </c>
      <c r="C911" s="162">
        <v>179.8</v>
      </c>
    </row>
    <row r="912" spans="1:3">
      <c r="A912" s="159" t="s">
        <v>1182</v>
      </c>
      <c r="B912" s="159" t="s">
        <v>1181</v>
      </c>
      <c r="C912" s="162">
        <v>211.82</v>
      </c>
    </row>
    <row r="913" spans="1:3">
      <c r="A913" s="159" t="s">
        <v>1180</v>
      </c>
      <c r="B913" s="159" t="s">
        <v>1179</v>
      </c>
      <c r="C913" s="162">
        <v>101.72</v>
      </c>
    </row>
    <row r="914" spans="1:3">
      <c r="A914" s="159" t="s">
        <v>1178</v>
      </c>
      <c r="B914" s="159" t="s">
        <v>1177</v>
      </c>
      <c r="C914" s="162">
        <v>148.79</v>
      </c>
    </row>
    <row r="915" spans="1:3">
      <c r="A915" s="159" t="s">
        <v>1176</v>
      </c>
      <c r="B915" s="159" t="s">
        <v>1175</v>
      </c>
      <c r="C915" s="162">
        <v>53.66</v>
      </c>
    </row>
    <row r="916" spans="1:3">
      <c r="A916" s="159" t="s">
        <v>1174</v>
      </c>
      <c r="B916" s="159" t="s">
        <v>1173</v>
      </c>
      <c r="C916" s="162">
        <v>62.93</v>
      </c>
    </row>
    <row r="917" spans="1:3">
      <c r="A917" s="159" t="s">
        <v>1172</v>
      </c>
      <c r="B917" s="159" t="s">
        <v>1171</v>
      </c>
      <c r="C917" s="162">
        <v>83.91</v>
      </c>
    </row>
    <row r="918" spans="1:3">
      <c r="A918" s="159" t="s">
        <v>1170</v>
      </c>
      <c r="B918" s="159" t="s">
        <v>1169</v>
      </c>
      <c r="C918" s="162">
        <v>43.88</v>
      </c>
    </row>
    <row r="919" spans="1:3">
      <c r="A919" s="159" t="s">
        <v>1168</v>
      </c>
      <c r="B919" s="159" t="s">
        <v>1167</v>
      </c>
      <c r="C919" s="162">
        <v>37.380000000000003</v>
      </c>
    </row>
    <row r="920" spans="1:3">
      <c r="A920" s="159" t="s">
        <v>1166</v>
      </c>
      <c r="B920" s="159" t="s">
        <v>1165</v>
      </c>
      <c r="C920" s="162">
        <v>9.56</v>
      </c>
    </row>
    <row r="921" spans="1:3">
      <c r="A921" s="159" t="s">
        <v>1164</v>
      </c>
      <c r="B921" s="159" t="s">
        <v>1163</v>
      </c>
      <c r="C921" s="162">
        <v>132.30000000000001</v>
      </c>
    </row>
    <row r="922" spans="1:3">
      <c r="A922" s="159" t="s">
        <v>1162</v>
      </c>
      <c r="B922" s="159" t="s">
        <v>1161</v>
      </c>
      <c r="C922" s="162">
        <v>694.73</v>
      </c>
    </row>
    <row r="923" spans="1:3">
      <c r="A923" s="159" t="s">
        <v>1160</v>
      </c>
      <c r="B923" s="159" t="s">
        <v>675</v>
      </c>
      <c r="C923" s="162">
        <v>137.9</v>
      </c>
    </row>
    <row r="924" spans="1:3">
      <c r="A924" s="159" t="s">
        <v>1159</v>
      </c>
      <c r="B924" s="159" t="s">
        <v>1158</v>
      </c>
      <c r="C924" s="162">
        <v>243.57</v>
      </c>
    </row>
    <row r="925" spans="1:3">
      <c r="A925" s="159" t="s">
        <v>1157</v>
      </c>
      <c r="B925" s="159" t="s">
        <v>1156</v>
      </c>
      <c r="C925" s="162">
        <v>109.26</v>
      </c>
    </row>
    <row r="926" spans="1:3">
      <c r="A926" s="159" t="s">
        <v>1155</v>
      </c>
      <c r="B926" s="159" t="s">
        <v>1154</v>
      </c>
      <c r="C926" s="162">
        <v>47.44</v>
      </c>
    </row>
    <row r="927" spans="1:3">
      <c r="A927" s="159" t="s">
        <v>1153</v>
      </c>
      <c r="B927" s="159" t="s">
        <v>1152</v>
      </c>
      <c r="C927" s="162">
        <v>11</v>
      </c>
    </row>
    <row r="928" spans="1:3">
      <c r="A928" s="159" t="s">
        <v>1151</v>
      </c>
      <c r="B928" s="159" t="s">
        <v>1150</v>
      </c>
      <c r="C928" s="162">
        <v>71</v>
      </c>
    </row>
    <row r="929" spans="1:3">
      <c r="A929" s="159" t="s">
        <v>1149</v>
      </c>
      <c r="B929" s="159" t="s">
        <v>1148</v>
      </c>
      <c r="C929" s="162">
        <v>41.68</v>
      </c>
    </row>
    <row r="930" spans="1:3">
      <c r="A930" s="159" t="s">
        <v>1147</v>
      </c>
      <c r="B930" s="159" t="s">
        <v>1146</v>
      </c>
      <c r="C930" s="162">
        <v>14.4</v>
      </c>
    </row>
    <row r="931" spans="1:3">
      <c r="A931" s="159" t="s">
        <v>1145</v>
      </c>
      <c r="B931" s="159" t="s">
        <v>1144</v>
      </c>
      <c r="C931" s="162">
        <v>43.81</v>
      </c>
    </row>
    <row r="932" spans="1:3">
      <c r="A932" s="159" t="s">
        <v>1143</v>
      </c>
      <c r="B932" s="159" t="s">
        <v>1142</v>
      </c>
      <c r="C932" s="162">
        <v>27.82</v>
      </c>
    </row>
    <row r="933" spans="1:3">
      <c r="A933" s="159" t="s">
        <v>1141</v>
      </c>
      <c r="B933" s="159" t="s">
        <v>1140</v>
      </c>
      <c r="C933" s="162">
        <v>2.62</v>
      </c>
    </row>
    <row r="934" spans="1:3">
      <c r="A934" s="159" t="s">
        <v>1139</v>
      </c>
      <c r="B934" s="159" t="s">
        <v>1138</v>
      </c>
      <c r="C934" s="162">
        <v>88.72</v>
      </c>
    </row>
    <row r="935" spans="1:3">
      <c r="A935" s="159" t="s">
        <v>1137</v>
      </c>
      <c r="B935" s="159" t="s">
        <v>1136</v>
      </c>
      <c r="C935" s="162">
        <v>45.88</v>
      </c>
    </row>
    <row r="936" spans="1:3">
      <c r="A936" s="159" t="s">
        <v>4550</v>
      </c>
      <c r="B936" s="159" t="s">
        <v>4551</v>
      </c>
      <c r="C936" s="162">
        <v>190.61</v>
      </c>
    </row>
    <row r="937" spans="1:3">
      <c r="A937" s="159" t="s">
        <v>1135</v>
      </c>
      <c r="B937" s="159" t="s">
        <v>1134</v>
      </c>
      <c r="C937" s="162">
        <v>43.7</v>
      </c>
    </row>
    <row r="938" spans="1:3">
      <c r="A938" s="159" t="s">
        <v>1133</v>
      </c>
      <c r="B938" s="159" t="s">
        <v>1132</v>
      </c>
      <c r="C938" s="162">
        <v>141.13999999999999</v>
      </c>
    </row>
    <row r="939" spans="1:3">
      <c r="A939" s="159" t="s">
        <v>1131</v>
      </c>
      <c r="B939" s="159" t="s">
        <v>1130</v>
      </c>
      <c r="C939" s="162">
        <v>468.88</v>
      </c>
    </row>
    <row r="940" spans="1:3">
      <c r="A940" s="159" t="s">
        <v>1129</v>
      </c>
      <c r="B940" s="159" t="s">
        <v>1128</v>
      </c>
      <c r="C940" s="162">
        <v>123.22</v>
      </c>
    </row>
    <row r="941" spans="1:3">
      <c r="A941" s="159" t="s">
        <v>1127</v>
      </c>
      <c r="B941" s="159" t="s">
        <v>1126</v>
      </c>
      <c r="C941" s="162">
        <v>602.59</v>
      </c>
    </row>
    <row r="942" spans="1:3">
      <c r="A942" s="159" t="s">
        <v>1125</v>
      </c>
      <c r="B942" s="159" t="s">
        <v>1124</v>
      </c>
      <c r="C942" s="162">
        <v>464.12</v>
      </c>
    </row>
    <row r="943" spans="1:3">
      <c r="A943" s="159" t="s">
        <v>1123</v>
      </c>
      <c r="B943" s="159" t="s">
        <v>1122</v>
      </c>
      <c r="C943" s="162">
        <v>619.79999999999995</v>
      </c>
    </row>
    <row r="944" spans="1:3">
      <c r="A944" s="159" t="s">
        <v>1121</v>
      </c>
      <c r="B944" s="159" t="s">
        <v>1120</v>
      </c>
      <c r="C944" s="162">
        <v>6.5</v>
      </c>
    </row>
    <row r="945" spans="1:3">
      <c r="A945" s="159" t="s">
        <v>1119</v>
      </c>
      <c r="B945" s="159" t="s">
        <v>1118</v>
      </c>
      <c r="C945" s="162">
        <v>53.87</v>
      </c>
    </row>
    <row r="946" spans="1:3">
      <c r="A946" s="159" t="s">
        <v>1117</v>
      </c>
      <c r="B946" s="159" t="s">
        <v>1116</v>
      </c>
      <c r="C946" s="162">
        <v>688.16</v>
      </c>
    </row>
    <row r="947" spans="1:3">
      <c r="A947" s="159" t="s">
        <v>1115</v>
      </c>
      <c r="B947" s="159" t="s">
        <v>1114</v>
      </c>
      <c r="C947" s="162">
        <v>481.38</v>
      </c>
    </row>
    <row r="948" spans="1:3">
      <c r="A948" s="159" t="s">
        <v>1113</v>
      </c>
      <c r="B948" s="159" t="s">
        <v>1112</v>
      </c>
      <c r="C948" s="162">
        <v>713.46</v>
      </c>
    </row>
    <row r="949" spans="1:3">
      <c r="A949" s="159" t="s">
        <v>1111</v>
      </c>
      <c r="B949" s="159" t="s">
        <v>1110</v>
      </c>
      <c r="C949" s="162">
        <v>70.22</v>
      </c>
    </row>
    <row r="950" spans="1:3">
      <c r="A950" s="159" t="s">
        <v>1109</v>
      </c>
      <c r="B950" s="159" t="s">
        <v>1108</v>
      </c>
      <c r="C950" s="162">
        <v>90.8</v>
      </c>
    </row>
    <row r="951" spans="1:3">
      <c r="A951" s="159" t="s">
        <v>1107</v>
      </c>
      <c r="B951" s="159" t="s">
        <v>1106</v>
      </c>
      <c r="C951" s="162">
        <v>478.08</v>
      </c>
    </row>
    <row r="952" spans="1:3">
      <c r="A952" s="159" t="s">
        <v>1105</v>
      </c>
      <c r="B952" s="159" t="s">
        <v>1104</v>
      </c>
      <c r="C952" s="162">
        <v>2.7</v>
      </c>
    </row>
    <row r="953" spans="1:3">
      <c r="A953" s="159" t="s">
        <v>1103</v>
      </c>
      <c r="B953" s="159" t="s">
        <v>1102</v>
      </c>
      <c r="C953" s="162">
        <v>3.6</v>
      </c>
    </row>
    <row r="954" spans="1:3">
      <c r="A954" s="159" t="s">
        <v>1101</v>
      </c>
      <c r="B954" s="159" t="s">
        <v>1100</v>
      </c>
      <c r="C954" s="162">
        <v>51.87</v>
      </c>
    </row>
    <row r="955" spans="1:3">
      <c r="A955" s="159" t="s">
        <v>1099</v>
      </c>
      <c r="B955" s="159" t="s">
        <v>1098</v>
      </c>
      <c r="C955" s="162">
        <v>2.52</v>
      </c>
    </row>
    <row r="956" spans="1:3">
      <c r="A956" s="159" t="s">
        <v>1097</v>
      </c>
      <c r="B956" s="159" t="s">
        <v>1096</v>
      </c>
      <c r="C956" s="162">
        <v>1.1200000000000001</v>
      </c>
    </row>
    <row r="957" spans="1:3">
      <c r="A957" s="159" t="s">
        <v>1095</v>
      </c>
      <c r="B957" s="159" t="s">
        <v>1094</v>
      </c>
      <c r="C957" s="162">
        <v>71.099999999999994</v>
      </c>
    </row>
    <row r="958" spans="1:3">
      <c r="A958" s="159" t="s">
        <v>1093</v>
      </c>
      <c r="B958" s="159" t="s">
        <v>1092</v>
      </c>
      <c r="C958" s="162">
        <v>75.599999999999994</v>
      </c>
    </row>
    <row r="959" spans="1:3">
      <c r="A959" s="159" t="s">
        <v>1091</v>
      </c>
      <c r="B959" s="159" t="s">
        <v>1090</v>
      </c>
      <c r="C959" s="162">
        <v>71.099999999999994</v>
      </c>
    </row>
    <row r="960" spans="1:3">
      <c r="A960" s="159" t="s">
        <v>1089</v>
      </c>
      <c r="B960" s="159" t="s">
        <v>1088</v>
      </c>
      <c r="C960" s="162">
        <v>73.260000000000005</v>
      </c>
    </row>
    <row r="961" spans="1:3">
      <c r="A961" s="159" t="s">
        <v>1087</v>
      </c>
      <c r="B961" s="159" t="s">
        <v>1086</v>
      </c>
      <c r="C961" s="162">
        <v>16.7</v>
      </c>
    </row>
    <row r="962" spans="1:3">
      <c r="A962" s="159" t="s">
        <v>1085</v>
      </c>
      <c r="B962" s="159" t="s">
        <v>1084</v>
      </c>
      <c r="C962" s="162">
        <v>47.1</v>
      </c>
    </row>
    <row r="963" spans="1:3">
      <c r="A963" s="159" t="s">
        <v>1083</v>
      </c>
      <c r="B963" s="159" t="s">
        <v>1082</v>
      </c>
      <c r="C963" s="162">
        <v>35.44</v>
      </c>
    </row>
    <row r="964" spans="1:3">
      <c r="A964" s="159" t="s">
        <v>1081</v>
      </c>
      <c r="B964" s="159" t="s">
        <v>1080</v>
      </c>
      <c r="C964" s="162">
        <v>47.99</v>
      </c>
    </row>
    <row r="965" spans="1:3">
      <c r="A965" s="159" t="s">
        <v>1079</v>
      </c>
      <c r="B965" s="159" t="s">
        <v>1078</v>
      </c>
      <c r="C965" s="162">
        <v>35.44</v>
      </c>
    </row>
    <row r="966" spans="1:3">
      <c r="A966" s="159" t="s">
        <v>1077</v>
      </c>
      <c r="B966" s="159" t="s">
        <v>1076</v>
      </c>
      <c r="C966" s="162">
        <v>129.6</v>
      </c>
    </row>
    <row r="967" spans="1:3">
      <c r="A967" s="159" t="s">
        <v>1075</v>
      </c>
      <c r="B967" s="159" t="s">
        <v>1074</v>
      </c>
      <c r="C967" s="162">
        <v>77.88</v>
      </c>
    </row>
    <row r="968" spans="1:3">
      <c r="A968" s="159" t="s">
        <v>1073</v>
      </c>
      <c r="B968" s="159" t="s">
        <v>1072</v>
      </c>
      <c r="C968" s="162">
        <v>144.9</v>
      </c>
    </row>
    <row r="969" spans="1:3">
      <c r="A969" s="159" t="s">
        <v>1071</v>
      </c>
      <c r="B969" s="159" t="s">
        <v>1070</v>
      </c>
      <c r="C969" s="162">
        <v>45.38</v>
      </c>
    </row>
    <row r="970" spans="1:3">
      <c r="A970" s="159" t="s">
        <v>1069</v>
      </c>
      <c r="B970" s="159" t="s">
        <v>1068</v>
      </c>
      <c r="C970" s="162">
        <v>74.2</v>
      </c>
    </row>
    <row r="971" spans="1:3">
      <c r="A971" s="159" t="s">
        <v>1067</v>
      </c>
      <c r="B971" s="159" t="s">
        <v>1066</v>
      </c>
      <c r="C971" s="162">
        <v>246.98</v>
      </c>
    </row>
    <row r="972" spans="1:3">
      <c r="A972" s="159" t="s">
        <v>1065</v>
      </c>
      <c r="B972" s="159" t="s">
        <v>1064</v>
      </c>
      <c r="C972" s="162">
        <v>62.7</v>
      </c>
    </row>
    <row r="973" spans="1:3">
      <c r="A973" s="159" t="s">
        <v>1063</v>
      </c>
      <c r="B973" s="159" t="s">
        <v>1062</v>
      </c>
      <c r="C973" s="162">
        <v>8.43</v>
      </c>
    </row>
    <row r="974" spans="1:3">
      <c r="A974" s="159" t="s">
        <v>1061</v>
      </c>
      <c r="B974" s="159" t="s">
        <v>1060</v>
      </c>
      <c r="C974" s="162">
        <v>96.39</v>
      </c>
    </row>
    <row r="975" spans="1:3">
      <c r="A975" s="159" t="s">
        <v>1059</v>
      </c>
      <c r="B975" s="159" t="s">
        <v>1058</v>
      </c>
      <c r="C975" s="162">
        <v>127.36</v>
      </c>
    </row>
    <row r="976" spans="1:3">
      <c r="A976" s="159" t="s">
        <v>1057</v>
      </c>
      <c r="B976" s="159" t="s">
        <v>1056</v>
      </c>
      <c r="C976" s="162">
        <v>138.55000000000001</v>
      </c>
    </row>
    <row r="977" spans="1:3">
      <c r="A977" s="159" t="s">
        <v>1055</v>
      </c>
      <c r="B977" s="159" t="s">
        <v>1054</v>
      </c>
      <c r="C977" s="162">
        <v>132.96</v>
      </c>
    </row>
    <row r="978" spans="1:3">
      <c r="A978" s="159" t="s">
        <v>1053</v>
      </c>
      <c r="B978" s="159" t="s">
        <v>1052</v>
      </c>
      <c r="C978" s="162">
        <v>94.68</v>
      </c>
    </row>
    <row r="979" spans="1:3">
      <c r="A979" s="159" t="s">
        <v>1051</v>
      </c>
      <c r="B979" s="159" t="s">
        <v>1050</v>
      </c>
      <c r="C979" s="162">
        <v>94.68</v>
      </c>
    </row>
    <row r="980" spans="1:3">
      <c r="A980" s="159" t="s">
        <v>1049</v>
      </c>
      <c r="B980" s="159" t="s">
        <v>1048</v>
      </c>
      <c r="C980" s="162">
        <v>94.68</v>
      </c>
    </row>
    <row r="981" spans="1:3">
      <c r="A981" s="159" t="s">
        <v>1049</v>
      </c>
      <c r="B981" s="159" t="s">
        <v>1048</v>
      </c>
      <c r="C981" s="162">
        <v>94.68</v>
      </c>
    </row>
    <row r="982" spans="1:3">
      <c r="A982" s="159" t="s">
        <v>1047</v>
      </c>
      <c r="B982" s="159" t="s">
        <v>1046</v>
      </c>
      <c r="C982" s="162">
        <v>144.43</v>
      </c>
    </row>
    <row r="983" spans="1:3">
      <c r="A983" s="159" t="s">
        <v>1045</v>
      </c>
      <c r="B983" s="159" t="s">
        <v>1044</v>
      </c>
      <c r="C983" s="162">
        <v>323.60000000000002</v>
      </c>
    </row>
    <row r="984" spans="1:3">
      <c r="A984" s="159" t="s">
        <v>1043</v>
      </c>
      <c r="B984" s="159" t="s">
        <v>1042</v>
      </c>
      <c r="C984" s="162">
        <v>184.52</v>
      </c>
    </row>
    <row r="985" spans="1:3">
      <c r="A985" s="159" t="s">
        <v>1041</v>
      </c>
      <c r="B985" s="159" t="s">
        <v>1040</v>
      </c>
      <c r="C985" s="162">
        <v>184.51</v>
      </c>
    </row>
    <row r="986" spans="1:3">
      <c r="A986" s="159" t="s">
        <v>1039</v>
      </c>
      <c r="B986" s="159" t="s">
        <v>1037</v>
      </c>
      <c r="C986" s="162">
        <v>23.7</v>
      </c>
    </row>
    <row r="987" spans="1:3">
      <c r="A987" s="159" t="s">
        <v>1038</v>
      </c>
      <c r="B987" s="159" t="s">
        <v>1037</v>
      </c>
      <c r="C987" s="162">
        <v>13.78</v>
      </c>
    </row>
    <row r="988" spans="1:3">
      <c r="A988" s="159" t="s">
        <v>1036</v>
      </c>
      <c r="B988" s="159" t="s">
        <v>1035</v>
      </c>
      <c r="C988" s="162">
        <v>72.36</v>
      </c>
    </row>
    <row r="989" spans="1:3">
      <c r="A989" s="159" t="s">
        <v>1034</v>
      </c>
      <c r="B989" s="159" t="s">
        <v>1033</v>
      </c>
      <c r="C989" s="162">
        <v>441.84</v>
      </c>
    </row>
    <row r="990" spans="1:3">
      <c r="A990" s="159" t="s">
        <v>1032</v>
      </c>
      <c r="B990" s="159" t="s">
        <v>1031</v>
      </c>
      <c r="C990" s="162">
        <v>97.01</v>
      </c>
    </row>
    <row r="991" spans="1:3">
      <c r="A991" s="159" t="s">
        <v>1030</v>
      </c>
      <c r="B991" s="159" t="s">
        <v>1029</v>
      </c>
      <c r="C991" s="162">
        <v>34.78</v>
      </c>
    </row>
    <row r="992" spans="1:3">
      <c r="A992" s="159" t="s">
        <v>1028</v>
      </c>
      <c r="B992" s="159" t="s">
        <v>1027</v>
      </c>
      <c r="C992" s="162">
        <v>41.41</v>
      </c>
    </row>
    <row r="993" spans="1:3">
      <c r="A993" s="159" t="s">
        <v>1026</v>
      </c>
      <c r="B993" s="159" t="s">
        <v>1025</v>
      </c>
      <c r="C993" s="162">
        <v>12.3</v>
      </c>
    </row>
    <row r="994" spans="1:3">
      <c r="A994" s="159" t="s">
        <v>1024</v>
      </c>
      <c r="B994" s="159" t="s">
        <v>1023</v>
      </c>
      <c r="C994" s="162">
        <v>138.57</v>
      </c>
    </row>
    <row r="995" spans="1:3">
      <c r="A995" s="159" t="s">
        <v>1022</v>
      </c>
      <c r="B995" s="159" t="s">
        <v>1020</v>
      </c>
      <c r="C995" s="162">
        <v>58.25</v>
      </c>
    </row>
    <row r="996" spans="1:3">
      <c r="A996" s="159" t="s">
        <v>1021</v>
      </c>
      <c r="B996" s="159" t="s">
        <v>1020</v>
      </c>
      <c r="C996" s="162">
        <v>79.23</v>
      </c>
    </row>
    <row r="997" spans="1:3">
      <c r="A997" s="159" t="s">
        <v>1019</v>
      </c>
      <c r="B997" s="159" t="s">
        <v>1018</v>
      </c>
      <c r="C997" s="162">
        <v>75.03</v>
      </c>
    </row>
    <row r="998" spans="1:3">
      <c r="A998" s="159" t="s">
        <v>1017</v>
      </c>
      <c r="B998" s="159" t="s">
        <v>473</v>
      </c>
      <c r="C998" s="162">
        <v>9.18</v>
      </c>
    </row>
    <row r="999" spans="1:3">
      <c r="A999" s="159" t="s">
        <v>1016</v>
      </c>
      <c r="B999" s="159" t="s">
        <v>1015</v>
      </c>
      <c r="C999" s="162">
        <v>431.34</v>
      </c>
    </row>
    <row r="1000" spans="1:3">
      <c r="A1000" s="159" t="s">
        <v>1014</v>
      </c>
      <c r="B1000" s="159" t="s">
        <v>1013</v>
      </c>
      <c r="C1000" s="162">
        <v>13.75</v>
      </c>
    </row>
    <row r="1001" spans="1:3">
      <c r="A1001" s="159" t="s">
        <v>1012</v>
      </c>
      <c r="B1001" s="159" t="s">
        <v>1011</v>
      </c>
      <c r="C1001" s="162">
        <v>189.07</v>
      </c>
    </row>
    <row r="1002" spans="1:3">
      <c r="A1002" s="159" t="s">
        <v>1010</v>
      </c>
      <c r="B1002" s="159" t="s">
        <v>1009</v>
      </c>
      <c r="C1002" s="162">
        <v>192.9</v>
      </c>
    </row>
    <row r="1003" spans="1:3">
      <c r="A1003" s="159" t="s">
        <v>1008</v>
      </c>
      <c r="B1003" s="159" t="s">
        <v>1007</v>
      </c>
      <c r="C1003" s="162">
        <v>103.5</v>
      </c>
    </row>
    <row r="1004" spans="1:3">
      <c r="A1004" s="159" t="s">
        <v>1006</v>
      </c>
      <c r="B1004" s="159" t="s">
        <v>1005</v>
      </c>
      <c r="C1004" s="162">
        <v>94.87</v>
      </c>
    </row>
    <row r="1005" spans="1:3">
      <c r="A1005" s="159" t="s">
        <v>1004</v>
      </c>
      <c r="B1005" s="159" t="s">
        <v>1003</v>
      </c>
      <c r="C1005" s="162">
        <v>436.62</v>
      </c>
    </row>
    <row r="1006" spans="1:3">
      <c r="A1006" s="159" t="s">
        <v>1002</v>
      </c>
      <c r="B1006" s="159" t="s">
        <v>1001</v>
      </c>
      <c r="C1006" s="162">
        <v>511</v>
      </c>
    </row>
    <row r="1007" spans="1:3">
      <c r="A1007" s="159" t="s">
        <v>1000</v>
      </c>
      <c r="B1007" s="159" t="s">
        <v>999</v>
      </c>
      <c r="C1007" s="162">
        <v>362</v>
      </c>
    </row>
    <row r="1008" spans="1:3">
      <c r="A1008" s="159" t="s">
        <v>998</v>
      </c>
      <c r="B1008" s="159" t="s">
        <v>997</v>
      </c>
      <c r="C1008" s="162">
        <v>472.13</v>
      </c>
    </row>
    <row r="1009" spans="1:3">
      <c r="A1009" s="159" t="s">
        <v>996</v>
      </c>
      <c r="B1009" s="159" t="s">
        <v>995</v>
      </c>
      <c r="C1009" s="162">
        <v>410.61</v>
      </c>
    </row>
    <row r="1010" spans="1:3">
      <c r="A1010" s="159" t="s">
        <v>994</v>
      </c>
      <c r="B1010" s="159" t="s">
        <v>993</v>
      </c>
      <c r="C1010" s="162">
        <v>247.05</v>
      </c>
    </row>
    <row r="1011" spans="1:3">
      <c r="A1011" s="159" t="s">
        <v>992</v>
      </c>
      <c r="B1011" s="159" t="s">
        <v>991</v>
      </c>
      <c r="C1011" s="162">
        <v>321.56</v>
      </c>
    </row>
    <row r="1012" spans="1:3">
      <c r="A1012" s="159" t="s">
        <v>990</v>
      </c>
      <c r="B1012" s="159" t="s">
        <v>989</v>
      </c>
      <c r="C1012" s="162">
        <v>46.86</v>
      </c>
    </row>
    <row r="1013" spans="1:3">
      <c r="A1013" s="159" t="s">
        <v>988</v>
      </c>
      <c r="B1013" s="159" t="s">
        <v>987</v>
      </c>
      <c r="C1013" s="162">
        <v>324.23</v>
      </c>
    </row>
    <row r="1014" spans="1:3">
      <c r="A1014" s="159" t="s">
        <v>986</v>
      </c>
      <c r="B1014" s="159" t="s">
        <v>985</v>
      </c>
      <c r="C1014" s="162">
        <v>196</v>
      </c>
    </row>
    <row r="1015" spans="1:3">
      <c r="A1015" s="159" t="s">
        <v>984</v>
      </c>
      <c r="B1015" s="159" t="s">
        <v>983</v>
      </c>
      <c r="C1015" s="162">
        <v>15.9</v>
      </c>
    </row>
    <row r="1016" spans="1:3">
      <c r="A1016" s="159" t="s">
        <v>982</v>
      </c>
      <c r="B1016" s="159" t="s">
        <v>981</v>
      </c>
      <c r="C1016" s="162">
        <v>229.12</v>
      </c>
    </row>
    <row r="1017" spans="1:3">
      <c r="A1017" s="159" t="s">
        <v>980</v>
      </c>
      <c r="B1017" s="159" t="s">
        <v>979</v>
      </c>
      <c r="C1017" s="162">
        <v>419.29</v>
      </c>
    </row>
    <row r="1018" spans="1:3">
      <c r="A1018" s="159" t="s">
        <v>978</v>
      </c>
      <c r="B1018" s="159" t="s">
        <v>977</v>
      </c>
      <c r="C1018" s="162">
        <v>13.82</v>
      </c>
    </row>
    <row r="1019" spans="1:3">
      <c r="A1019" s="159" t="s">
        <v>976</v>
      </c>
      <c r="B1019" s="159" t="s">
        <v>975</v>
      </c>
      <c r="C1019" s="162">
        <v>26.2</v>
      </c>
    </row>
    <row r="1020" spans="1:3">
      <c r="A1020" s="159" t="s">
        <v>974</v>
      </c>
      <c r="B1020" s="159" t="s">
        <v>973</v>
      </c>
      <c r="C1020" s="162">
        <v>214.31</v>
      </c>
    </row>
    <row r="1021" spans="1:3">
      <c r="A1021" s="159" t="s">
        <v>972</v>
      </c>
      <c r="B1021" s="159" t="s">
        <v>971</v>
      </c>
      <c r="C1021" s="162">
        <v>447.65</v>
      </c>
    </row>
    <row r="1022" spans="1:3">
      <c r="A1022" s="159" t="s">
        <v>970</v>
      </c>
      <c r="B1022" s="159" t="s">
        <v>969</v>
      </c>
      <c r="C1022" s="162">
        <v>74.489999999999995</v>
      </c>
    </row>
    <row r="1023" spans="1:3">
      <c r="A1023" s="159" t="s">
        <v>968</v>
      </c>
      <c r="B1023" s="159" t="s">
        <v>967</v>
      </c>
      <c r="C1023" s="162">
        <v>36</v>
      </c>
    </row>
    <row r="1024" spans="1:3">
      <c r="A1024" s="159" t="s">
        <v>966</v>
      </c>
      <c r="B1024" s="159" t="s">
        <v>965</v>
      </c>
      <c r="C1024" s="162">
        <v>32.93</v>
      </c>
    </row>
    <row r="1025" spans="1:3">
      <c r="A1025" s="159" t="s">
        <v>964</v>
      </c>
      <c r="B1025" s="159" t="s">
        <v>963</v>
      </c>
      <c r="C1025" s="162">
        <v>69.33</v>
      </c>
    </row>
    <row r="1026" spans="1:3">
      <c r="A1026" s="159" t="s">
        <v>962</v>
      </c>
      <c r="B1026" s="159" t="s">
        <v>961</v>
      </c>
      <c r="C1026" s="162">
        <v>13.84</v>
      </c>
    </row>
    <row r="1027" spans="1:3">
      <c r="A1027" s="159" t="s">
        <v>960</v>
      </c>
      <c r="B1027" s="159" t="s">
        <v>959</v>
      </c>
      <c r="C1027" s="162">
        <v>146.88</v>
      </c>
    </row>
    <row r="1028" spans="1:3">
      <c r="A1028" s="159" t="s">
        <v>958</v>
      </c>
      <c r="B1028" s="159" t="s">
        <v>957</v>
      </c>
      <c r="C1028" s="162">
        <v>81</v>
      </c>
    </row>
    <row r="1029" spans="1:3">
      <c r="A1029" s="159" t="s">
        <v>956</v>
      </c>
      <c r="B1029" s="159" t="s">
        <v>955</v>
      </c>
      <c r="C1029" s="162">
        <v>9.34</v>
      </c>
    </row>
    <row r="1030" spans="1:3">
      <c r="A1030" s="159" t="s">
        <v>954</v>
      </c>
      <c r="B1030" s="159" t="s">
        <v>953</v>
      </c>
      <c r="C1030" s="162">
        <v>7.42</v>
      </c>
    </row>
    <row r="1031" spans="1:3">
      <c r="A1031" s="159" t="s">
        <v>952</v>
      </c>
      <c r="B1031" s="159" t="s">
        <v>951</v>
      </c>
      <c r="C1031" s="162">
        <v>9.34</v>
      </c>
    </row>
    <row r="1032" spans="1:3">
      <c r="A1032" s="159" t="s">
        <v>950</v>
      </c>
      <c r="B1032" s="159" t="s">
        <v>949</v>
      </c>
      <c r="C1032" s="162">
        <v>20.5</v>
      </c>
    </row>
    <row r="1033" spans="1:3">
      <c r="A1033" s="159" t="s">
        <v>948</v>
      </c>
      <c r="B1033" s="159" t="s">
        <v>947</v>
      </c>
      <c r="C1033" s="162">
        <v>12.28</v>
      </c>
    </row>
    <row r="1034" spans="1:3">
      <c r="A1034" s="159" t="s">
        <v>946</v>
      </c>
      <c r="B1034" s="159" t="s">
        <v>945</v>
      </c>
      <c r="C1034" s="162">
        <v>6.32</v>
      </c>
    </row>
    <row r="1035" spans="1:3">
      <c r="A1035" s="159" t="s">
        <v>944</v>
      </c>
      <c r="B1035" s="159" t="s">
        <v>943</v>
      </c>
      <c r="C1035" s="162">
        <v>3.6</v>
      </c>
    </row>
    <row r="1036" spans="1:3">
      <c r="A1036" s="159" t="s">
        <v>942</v>
      </c>
      <c r="B1036" s="159" t="s">
        <v>941</v>
      </c>
      <c r="C1036" s="162">
        <v>30.62</v>
      </c>
    </row>
    <row r="1037" spans="1:3">
      <c r="A1037" s="159" t="s">
        <v>940</v>
      </c>
      <c r="B1037" s="159" t="s">
        <v>939</v>
      </c>
      <c r="C1037" s="162">
        <v>99.54</v>
      </c>
    </row>
    <row r="1038" spans="1:3">
      <c r="A1038" s="159" t="s">
        <v>938</v>
      </c>
      <c r="B1038" s="159" t="s">
        <v>937</v>
      </c>
      <c r="C1038" s="162">
        <v>1032.5</v>
      </c>
    </row>
    <row r="1039" spans="1:3">
      <c r="A1039" s="159" t="s">
        <v>936</v>
      </c>
      <c r="B1039" s="159" t="s">
        <v>935</v>
      </c>
      <c r="C1039" s="162">
        <v>242.64</v>
      </c>
    </row>
    <row r="1040" spans="1:3">
      <c r="A1040" s="159" t="s">
        <v>934</v>
      </c>
      <c r="B1040" s="159" t="s">
        <v>933</v>
      </c>
      <c r="C1040" s="162">
        <v>46.54</v>
      </c>
    </row>
    <row r="1041" spans="1:3">
      <c r="A1041" s="159" t="s">
        <v>932</v>
      </c>
      <c r="B1041" s="159" t="s">
        <v>931</v>
      </c>
      <c r="C1041" s="162">
        <v>194.6</v>
      </c>
    </row>
    <row r="1042" spans="1:3">
      <c r="A1042" s="159" t="s">
        <v>930</v>
      </c>
      <c r="B1042" s="159" t="s">
        <v>929</v>
      </c>
      <c r="C1042" s="162">
        <v>523.79999999999995</v>
      </c>
    </row>
    <row r="1043" spans="1:3">
      <c r="A1043" s="159" t="s">
        <v>928</v>
      </c>
      <c r="B1043" s="159" t="s">
        <v>927</v>
      </c>
      <c r="C1043" s="162">
        <v>97.75</v>
      </c>
    </row>
    <row r="1044" spans="1:3">
      <c r="A1044" s="159" t="s">
        <v>926</v>
      </c>
      <c r="B1044" s="159" t="s">
        <v>925</v>
      </c>
      <c r="C1044" s="162">
        <v>11.29</v>
      </c>
    </row>
    <row r="1045" spans="1:3">
      <c r="A1045" s="159" t="s">
        <v>924</v>
      </c>
      <c r="B1045" s="159" t="s">
        <v>923</v>
      </c>
      <c r="C1045" s="162">
        <v>38.840000000000003</v>
      </c>
    </row>
    <row r="1046" spans="1:3">
      <c r="A1046" s="159" t="s">
        <v>922</v>
      </c>
      <c r="B1046" s="159" t="s">
        <v>921</v>
      </c>
      <c r="C1046" s="162">
        <v>25.92</v>
      </c>
    </row>
    <row r="1047" spans="1:3">
      <c r="A1047" s="159" t="s">
        <v>920</v>
      </c>
      <c r="B1047" s="159" t="s">
        <v>919</v>
      </c>
      <c r="C1047" s="162">
        <v>39.44</v>
      </c>
    </row>
    <row r="1048" spans="1:3">
      <c r="A1048" s="159" t="s">
        <v>918</v>
      </c>
      <c r="B1048" s="159" t="s">
        <v>917</v>
      </c>
      <c r="C1048" s="162">
        <v>153.75</v>
      </c>
    </row>
    <row r="1049" spans="1:3">
      <c r="A1049" s="159" t="s">
        <v>916</v>
      </c>
      <c r="B1049" s="159" t="s">
        <v>904</v>
      </c>
      <c r="C1049" s="162">
        <v>54.22</v>
      </c>
    </row>
    <row r="1050" spans="1:3">
      <c r="A1050" s="159" t="s">
        <v>915</v>
      </c>
      <c r="B1050" s="159" t="s">
        <v>914</v>
      </c>
      <c r="C1050" s="162">
        <v>97</v>
      </c>
    </row>
    <row r="1051" spans="1:3">
      <c r="A1051" s="159" t="s">
        <v>913</v>
      </c>
      <c r="B1051" s="159" t="s">
        <v>912</v>
      </c>
      <c r="C1051" s="162">
        <v>39.31</v>
      </c>
    </row>
    <row r="1052" spans="1:3">
      <c r="A1052" s="159" t="s">
        <v>911</v>
      </c>
      <c r="B1052" s="159" t="s">
        <v>910</v>
      </c>
      <c r="C1052" s="162">
        <v>22.04</v>
      </c>
    </row>
    <row r="1053" spans="1:3">
      <c r="A1053" s="159" t="s">
        <v>909</v>
      </c>
      <c r="B1053" s="159" t="s">
        <v>908</v>
      </c>
      <c r="C1053" s="162">
        <v>30.51</v>
      </c>
    </row>
    <row r="1054" spans="1:3">
      <c r="A1054" s="159" t="s">
        <v>907</v>
      </c>
      <c r="B1054" s="159" t="s">
        <v>906</v>
      </c>
      <c r="C1054" s="162">
        <v>60.95</v>
      </c>
    </row>
    <row r="1055" spans="1:3">
      <c r="A1055" s="159" t="s">
        <v>905</v>
      </c>
      <c r="B1055" s="159" t="s">
        <v>904</v>
      </c>
      <c r="C1055" s="162">
        <v>141.38999999999999</v>
      </c>
    </row>
    <row r="1056" spans="1:3">
      <c r="A1056" s="159" t="s">
        <v>903</v>
      </c>
      <c r="B1056" s="159" t="s">
        <v>902</v>
      </c>
      <c r="C1056" s="162">
        <v>67.67</v>
      </c>
    </row>
    <row r="1057" spans="1:3">
      <c r="A1057" s="159" t="s">
        <v>901</v>
      </c>
      <c r="B1057" s="159" t="s">
        <v>900</v>
      </c>
      <c r="C1057" s="162">
        <v>47.49</v>
      </c>
    </row>
    <row r="1058" spans="1:3">
      <c r="A1058" s="159" t="s">
        <v>899</v>
      </c>
      <c r="B1058" s="159" t="s">
        <v>898</v>
      </c>
      <c r="C1058" s="162">
        <v>67.16</v>
      </c>
    </row>
    <row r="1059" spans="1:3">
      <c r="A1059" s="159" t="s">
        <v>897</v>
      </c>
      <c r="B1059" s="159" t="s">
        <v>896</v>
      </c>
      <c r="C1059" s="162">
        <v>9.85</v>
      </c>
    </row>
    <row r="1060" spans="1:3">
      <c r="A1060" s="159" t="s">
        <v>895</v>
      </c>
      <c r="B1060" s="159" t="s">
        <v>894</v>
      </c>
      <c r="C1060" s="162">
        <v>41.47</v>
      </c>
    </row>
    <row r="1061" spans="1:3">
      <c r="A1061" s="159" t="s">
        <v>893</v>
      </c>
      <c r="B1061" s="159" t="s">
        <v>892</v>
      </c>
      <c r="C1061" s="162">
        <v>34.520000000000003</v>
      </c>
    </row>
    <row r="1062" spans="1:3">
      <c r="A1062" s="159" t="s">
        <v>891</v>
      </c>
      <c r="B1062" s="159" t="s">
        <v>890</v>
      </c>
      <c r="C1062" s="162">
        <v>34.520000000000003</v>
      </c>
    </row>
    <row r="1063" spans="1:3">
      <c r="A1063" s="159" t="s">
        <v>889</v>
      </c>
      <c r="B1063" s="159" t="s">
        <v>888</v>
      </c>
      <c r="C1063" s="162">
        <v>20.94</v>
      </c>
    </row>
    <row r="1064" spans="1:3">
      <c r="A1064" s="159" t="s">
        <v>887</v>
      </c>
      <c r="B1064" s="159" t="s">
        <v>886</v>
      </c>
      <c r="C1064" s="162">
        <v>34.520000000000003</v>
      </c>
    </row>
    <row r="1065" spans="1:3">
      <c r="A1065" s="159" t="s">
        <v>885</v>
      </c>
      <c r="B1065" s="159" t="s">
        <v>882</v>
      </c>
      <c r="C1065" s="162">
        <v>16.39</v>
      </c>
    </row>
    <row r="1066" spans="1:3">
      <c r="A1066" s="159" t="s">
        <v>883</v>
      </c>
      <c r="B1066" s="159" t="s">
        <v>884</v>
      </c>
      <c r="C1066" s="162">
        <v>12.06</v>
      </c>
    </row>
    <row r="1067" spans="1:3">
      <c r="A1067" s="159" t="s">
        <v>881</v>
      </c>
      <c r="B1067" s="159" t="s">
        <v>880</v>
      </c>
      <c r="C1067" s="162">
        <v>13.11</v>
      </c>
    </row>
    <row r="1068" spans="1:3">
      <c r="A1068" s="159" t="s">
        <v>879</v>
      </c>
      <c r="B1068" s="159" t="s">
        <v>875</v>
      </c>
      <c r="C1068" s="162">
        <v>10.78</v>
      </c>
    </row>
    <row r="1069" spans="1:3">
      <c r="A1069" s="159" t="s">
        <v>878</v>
      </c>
      <c r="B1069" s="159" t="s">
        <v>877</v>
      </c>
      <c r="C1069" s="162">
        <v>13.11</v>
      </c>
    </row>
    <row r="1070" spans="1:3">
      <c r="A1070" s="159" t="s">
        <v>876</v>
      </c>
      <c r="B1070" s="159" t="s">
        <v>875</v>
      </c>
      <c r="C1070" s="162">
        <v>10.78</v>
      </c>
    </row>
    <row r="1071" spans="1:3">
      <c r="A1071" s="159" t="s">
        <v>874</v>
      </c>
      <c r="B1071" s="159" t="s">
        <v>871</v>
      </c>
      <c r="C1071" s="162">
        <v>10.78</v>
      </c>
    </row>
    <row r="1072" spans="1:3">
      <c r="A1072" s="159" t="s">
        <v>873</v>
      </c>
      <c r="B1072" s="159" t="s">
        <v>469</v>
      </c>
      <c r="C1072" s="162">
        <v>13.11</v>
      </c>
    </row>
    <row r="1073" spans="1:3">
      <c r="A1073" s="159" t="s">
        <v>872</v>
      </c>
      <c r="B1073" s="159" t="s">
        <v>871</v>
      </c>
      <c r="C1073" s="162">
        <v>10.78</v>
      </c>
    </row>
    <row r="1074" spans="1:3">
      <c r="A1074" s="159" t="s">
        <v>870</v>
      </c>
      <c r="B1074" s="159" t="s">
        <v>869</v>
      </c>
      <c r="C1074" s="162">
        <v>38.340000000000003</v>
      </c>
    </row>
    <row r="1075" spans="1:3">
      <c r="A1075" s="159" t="s">
        <v>868</v>
      </c>
      <c r="B1075" s="159" t="s">
        <v>867</v>
      </c>
      <c r="C1075" s="162">
        <v>171.6</v>
      </c>
    </row>
    <row r="1076" spans="1:3">
      <c r="A1076" s="159" t="s">
        <v>866</v>
      </c>
      <c r="B1076" s="159" t="s">
        <v>865</v>
      </c>
      <c r="C1076" s="162">
        <v>15.35</v>
      </c>
    </row>
    <row r="1077" spans="1:3">
      <c r="A1077" s="159" t="s">
        <v>864</v>
      </c>
      <c r="B1077" s="159" t="s">
        <v>863</v>
      </c>
      <c r="C1077" s="162">
        <v>30.64</v>
      </c>
    </row>
    <row r="1078" spans="1:3">
      <c r="A1078" s="159" t="s">
        <v>862</v>
      </c>
      <c r="B1078" s="159" t="s">
        <v>861</v>
      </c>
      <c r="C1078" s="162">
        <v>30.64</v>
      </c>
    </row>
    <row r="1079" spans="1:3">
      <c r="A1079" s="159" t="s">
        <v>860</v>
      </c>
      <c r="B1079" s="159" t="s">
        <v>859</v>
      </c>
      <c r="C1079" s="162">
        <v>9.1300000000000008</v>
      </c>
    </row>
    <row r="1080" spans="1:3">
      <c r="A1080" s="159" t="s">
        <v>858</v>
      </c>
      <c r="B1080" s="159" t="s">
        <v>857</v>
      </c>
      <c r="C1080" s="162">
        <v>10.51</v>
      </c>
    </row>
    <row r="1081" spans="1:3">
      <c r="A1081" s="159" t="s">
        <v>856</v>
      </c>
      <c r="B1081" s="159" t="s">
        <v>855</v>
      </c>
      <c r="C1081" s="162">
        <v>15.24</v>
      </c>
    </row>
    <row r="1082" spans="1:3">
      <c r="A1082" s="159" t="s">
        <v>854</v>
      </c>
      <c r="B1082" s="159" t="s">
        <v>853</v>
      </c>
      <c r="C1082" s="162">
        <v>15.25</v>
      </c>
    </row>
    <row r="1083" spans="1:3">
      <c r="A1083" s="159" t="s">
        <v>852</v>
      </c>
      <c r="B1083" s="159" t="s">
        <v>851</v>
      </c>
      <c r="C1083" s="162">
        <v>14.92</v>
      </c>
    </row>
    <row r="1084" spans="1:3">
      <c r="A1084" s="159" t="s">
        <v>850</v>
      </c>
      <c r="B1084" s="159" t="s">
        <v>849</v>
      </c>
      <c r="C1084" s="162">
        <v>8.6</v>
      </c>
    </row>
    <row r="1085" spans="1:3">
      <c r="A1085" s="159" t="s">
        <v>848</v>
      </c>
      <c r="B1085" s="159" t="s">
        <v>847</v>
      </c>
      <c r="C1085" s="162">
        <v>10.029999999999999</v>
      </c>
    </row>
    <row r="1086" spans="1:3">
      <c r="A1086" s="159" t="s">
        <v>846</v>
      </c>
      <c r="B1086" s="159" t="s">
        <v>845</v>
      </c>
      <c r="C1086" s="162">
        <v>14.68</v>
      </c>
    </row>
    <row r="1087" spans="1:3">
      <c r="A1087" s="159" t="s">
        <v>844</v>
      </c>
      <c r="B1087" s="159" t="s">
        <v>843</v>
      </c>
      <c r="C1087" s="162">
        <v>10.119999999999999</v>
      </c>
    </row>
    <row r="1088" spans="1:3">
      <c r="A1088" s="159" t="s">
        <v>842</v>
      </c>
      <c r="B1088" s="159" t="s">
        <v>841</v>
      </c>
      <c r="C1088" s="162">
        <v>17.010000000000002</v>
      </c>
    </row>
    <row r="1089" spans="1:3">
      <c r="A1089" s="159" t="s">
        <v>840</v>
      </c>
      <c r="B1089" s="159" t="s">
        <v>839</v>
      </c>
      <c r="C1089" s="162">
        <v>13.38</v>
      </c>
    </row>
    <row r="1090" spans="1:3">
      <c r="A1090" s="159" t="s">
        <v>838</v>
      </c>
      <c r="B1090" s="159" t="s">
        <v>837</v>
      </c>
      <c r="C1090" s="162">
        <v>63.96</v>
      </c>
    </row>
    <row r="1091" spans="1:3">
      <c r="A1091" s="159" t="s">
        <v>836</v>
      </c>
      <c r="B1091" s="159" t="s">
        <v>835</v>
      </c>
      <c r="C1091" s="162">
        <v>14.92</v>
      </c>
    </row>
    <row r="1092" spans="1:3">
      <c r="A1092" s="159" t="s">
        <v>834</v>
      </c>
      <c r="B1092" s="159" t="s">
        <v>833</v>
      </c>
      <c r="C1092" s="162">
        <v>10.52</v>
      </c>
    </row>
    <row r="1093" spans="1:3">
      <c r="A1093" s="159" t="s">
        <v>832</v>
      </c>
      <c r="B1093" s="159" t="s">
        <v>831</v>
      </c>
      <c r="C1093" s="162">
        <v>10.52</v>
      </c>
    </row>
    <row r="1094" spans="1:3">
      <c r="A1094" s="159" t="s">
        <v>830</v>
      </c>
      <c r="B1094" s="159" t="s">
        <v>829</v>
      </c>
      <c r="C1094" s="162">
        <v>16.25</v>
      </c>
    </row>
    <row r="1095" spans="1:3">
      <c r="A1095" s="159" t="s">
        <v>828</v>
      </c>
      <c r="B1095" s="159" t="s">
        <v>827</v>
      </c>
      <c r="C1095" s="162">
        <v>10.27</v>
      </c>
    </row>
    <row r="1096" spans="1:3">
      <c r="A1096" s="159" t="s">
        <v>826</v>
      </c>
      <c r="B1096" s="159" t="s">
        <v>825</v>
      </c>
      <c r="C1096" s="162">
        <v>9.2200000000000006</v>
      </c>
    </row>
    <row r="1097" spans="1:3">
      <c r="A1097" s="159" t="s">
        <v>824</v>
      </c>
      <c r="B1097" s="159" t="s">
        <v>823</v>
      </c>
      <c r="C1097" s="162">
        <v>10.1</v>
      </c>
    </row>
    <row r="1098" spans="1:3">
      <c r="A1098" s="159" t="s">
        <v>822</v>
      </c>
      <c r="B1098" s="159" t="s">
        <v>821</v>
      </c>
      <c r="C1098" s="162">
        <v>15.64</v>
      </c>
    </row>
    <row r="1099" spans="1:3">
      <c r="A1099" s="159" t="s">
        <v>820</v>
      </c>
      <c r="B1099" s="159" t="s">
        <v>819</v>
      </c>
      <c r="C1099" s="162">
        <v>15.25</v>
      </c>
    </row>
    <row r="1100" spans="1:3">
      <c r="A1100" s="159" t="s">
        <v>818</v>
      </c>
      <c r="B1100" s="159" t="s">
        <v>817</v>
      </c>
      <c r="C1100" s="162">
        <v>15.9</v>
      </c>
    </row>
    <row r="1101" spans="1:3">
      <c r="A1101" s="159" t="s">
        <v>816</v>
      </c>
      <c r="B1101" s="159" t="s">
        <v>815</v>
      </c>
      <c r="C1101" s="162">
        <v>24.12</v>
      </c>
    </row>
    <row r="1102" spans="1:3">
      <c r="A1102" s="159" t="s">
        <v>814</v>
      </c>
      <c r="B1102" s="159" t="s">
        <v>813</v>
      </c>
      <c r="C1102" s="162">
        <v>32.72</v>
      </c>
    </row>
    <row r="1103" spans="1:3">
      <c r="A1103" s="159" t="s">
        <v>812</v>
      </c>
      <c r="B1103" s="159" t="s">
        <v>811</v>
      </c>
      <c r="C1103" s="162">
        <v>5.85</v>
      </c>
    </row>
    <row r="1104" spans="1:3">
      <c r="A1104" s="159" t="s">
        <v>810</v>
      </c>
      <c r="B1104" s="159" t="s">
        <v>809</v>
      </c>
      <c r="C1104" s="162">
        <v>6.24</v>
      </c>
    </row>
    <row r="1105" spans="1:3">
      <c r="A1105" s="159" t="s">
        <v>808</v>
      </c>
      <c r="B1105" s="159" t="s">
        <v>807</v>
      </c>
      <c r="C1105" s="162">
        <v>6.26</v>
      </c>
    </row>
    <row r="1106" spans="1:3">
      <c r="A1106" s="159" t="s">
        <v>806</v>
      </c>
      <c r="B1106" s="159" t="s">
        <v>805</v>
      </c>
      <c r="C1106" s="162">
        <v>24.9</v>
      </c>
    </row>
    <row r="1107" spans="1:3">
      <c r="A1107" s="159" t="s">
        <v>804</v>
      </c>
      <c r="B1107" s="159" t="s">
        <v>803</v>
      </c>
      <c r="C1107" s="162">
        <v>18.059999999999999</v>
      </c>
    </row>
    <row r="1108" spans="1:3">
      <c r="A1108" s="159" t="s">
        <v>802</v>
      </c>
      <c r="B1108" s="159" t="s">
        <v>801</v>
      </c>
      <c r="C1108" s="162">
        <v>20.91</v>
      </c>
    </row>
    <row r="1109" spans="1:3">
      <c r="A1109" s="159" t="s">
        <v>800</v>
      </c>
      <c r="B1109" s="159" t="s">
        <v>799</v>
      </c>
      <c r="C1109" s="162">
        <v>19.96</v>
      </c>
    </row>
    <row r="1110" spans="1:3">
      <c r="A1110" s="159" t="s">
        <v>798</v>
      </c>
      <c r="B1110" s="159" t="s">
        <v>797</v>
      </c>
      <c r="C1110" s="162">
        <v>29.94</v>
      </c>
    </row>
    <row r="1111" spans="1:3">
      <c r="A1111" s="159" t="s">
        <v>796</v>
      </c>
      <c r="B1111" s="159" t="s">
        <v>795</v>
      </c>
      <c r="C1111" s="162">
        <v>2.4</v>
      </c>
    </row>
    <row r="1112" spans="1:3">
      <c r="A1112" s="159" t="s">
        <v>794</v>
      </c>
      <c r="B1112" s="159" t="s">
        <v>793</v>
      </c>
      <c r="C1112" s="162">
        <v>29.38</v>
      </c>
    </row>
    <row r="1113" spans="1:3">
      <c r="A1113" s="159" t="s">
        <v>792</v>
      </c>
      <c r="B1113" s="159" t="s">
        <v>791</v>
      </c>
      <c r="C1113" s="162">
        <v>39.6</v>
      </c>
    </row>
    <row r="1114" spans="1:3">
      <c r="A1114" s="159" t="s">
        <v>790</v>
      </c>
      <c r="B1114" s="159" t="s">
        <v>789</v>
      </c>
      <c r="C1114" s="162">
        <v>164.28</v>
      </c>
    </row>
    <row r="1115" spans="1:3">
      <c r="A1115" s="159" t="s">
        <v>788</v>
      </c>
      <c r="B1115" s="159" t="s">
        <v>787</v>
      </c>
      <c r="C1115" s="162">
        <v>250.17</v>
      </c>
    </row>
    <row r="1116" spans="1:3">
      <c r="A1116" s="159" t="s">
        <v>786</v>
      </c>
      <c r="B1116" s="159" t="s">
        <v>785</v>
      </c>
      <c r="C1116" s="162">
        <v>54.94</v>
      </c>
    </row>
    <row r="1117" spans="1:3">
      <c r="A1117" s="159" t="s">
        <v>784</v>
      </c>
      <c r="B1117" s="159" t="s">
        <v>783</v>
      </c>
      <c r="C1117" s="162">
        <v>54.56</v>
      </c>
    </row>
    <row r="1118" spans="1:3">
      <c r="A1118" s="159" t="s">
        <v>782</v>
      </c>
      <c r="B1118" s="159" t="s">
        <v>781</v>
      </c>
      <c r="C1118" s="162">
        <v>54.94</v>
      </c>
    </row>
    <row r="1119" spans="1:3">
      <c r="A1119" s="159" t="s">
        <v>780</v>
      </c>
      <c r="B1119" s="159" t="s">
        <v>779</v>
      </c>
      <c r="C1119" s="162">
        <v>229.25</v>
      </c>
    </row>
    <row r="1120" spans="1:3">
      <c r="A1120" s="159" t="s">
        <v>778</v>
      </c>
      <c r="B1120" s="159" t="s">
        <v>777</v>
      </c>
      <c r="C1120" s="162">
        <v>306</v>
      </c>
    </row>
    <row r="1121" spans="1:3">
      <c r="A1121" s="159" t="s">
        <v>776</v>
      </c>
      <c r="B1121" s="159" t="s">
        <v>775</v>
      </c>
      <c r="C1121" s="162">
        <v>3.9</v>
      </c>
    </row>
    <row r="1122" spans="1:3">
      <c r="A1122" s="159" t="s">
        <v>774</v>
      </c>
      <c r="B1122" s="159" t="s">
        <v>771</v>
      </c>
      <c r="C1122" s="162">
        <v>1.63</v>
      </c>
    </row>
    <row r="1123" spans="1:3">
      <c r="A1123" s="159" t="s">
        <v>773</v>
      </c>
      <c r="B1123" s="159" t="s">
        <v>771</v>
      </c>
      <c r="C1123" s="162">
        <v>1.63</v>
      </c>
    </row>
    <row r="1124" spans="1:3">
      <c r="A1124" s="159" t="s">
        <v>772</v>
      </c>
      <c r="B1124" s="159" t="s">
        <v>771</v>
      </c>
      <c r="C1124" s="162">
        <v>1.63</v>
      </c>
    </row>
    <row r="1125" spans="1:3">
      <c r="A1125" s="159" t="s">
        <v>770</v>
      </c>
      <c r="B1125" s="159" t="s">
        <v>769</v>
      </c>
      <c r="C1125" s="162">
        <v>422.79</v>
      </c>
    </row>
    <row r="1126" spans="1:3">
      <c r="A1126" s="159" t="s">
        <v>768</v>
      </c>
      <c r="B1126" s="159" t="s">
        <v>767</v>
      </c>
      <c r="C1126" s="162">
        <v>54.01</v>
      </c>
    </row>
    <row r="1127" spans="1:3">
      <c r="A1127" s="159" t="s">
        <v>766</v>
      </c>
      <c r="B1127" s="159" t="s">
        <v>765</v>
      </c>
      <c r="C1127" s="162">
        <v>46.16</v>
      </c>
    </row>
    <row r="1128" spans="1:3">
      <c r="A1128" s="159" t="s">
        <v>764</v>
      </c>
      <c r="B1128" s="159" t="s">
        <v>762</v>
      </c>
      <c r="C1128" s="162">
        <v>816</v>
      </c>
    </row>
    <row r="1129" spans="1:3">
      <c r="A1129" s="159" t="s">
        <v>763</v>
      </c>
      <c r="B1129" s="159" t="s">
        <v>762</v>
      </c>
      <c r="C1129" s="162">
        <v>239.4</v>
      </c>
    </row>
    <row r="1130" spans="1:3">
      <c r="A1130" s="159" t="s">
        <v>761</v>
      </c>
      <c r="B1130" s="159" t="s">
        <v>760</v>
      </c>
      <c r="C1130" s="162">
        <v>158.84</v>
      </c>
    </row>
    <row r="1131" spans="1:3">
      <c r="A1131" s="159" t="s">
        <v>759</v>
      </c>
      <c r="B1131" s="159" t="s">
        <v>758</v>
      </c>
      <c r="C1131" s="162">
        <v>24.82</v>
      </c>
    </row>
    <row r="1132" spans="1:3">
      <c r="A1132" s="159" t="s">
        <v>757</v>
      </c>
      <c r="B1132" s="159" t="s">
        <v>756</v>
      </c>
      <c r="C1132" s="162">
        <v>119</v>
      </c>
    </row>
    <row r="1133" spans="1:3">
      <c r="A1133" s="159" t="s">
        <v>755</v>
      </c>
      <c r="B1133" s="159" t="s">
        <v>754</v>
      </c>
      <c r="C1133" s="162">
        <v>195</v>
      </c>
    </row>
    <row r="1134" spans="1:3">
      <c r="A1134" s="159" t="s">
        <v>753</v>
      </c>
      <c r="B1134" s="159" t="s">
        <v>752</v>
      </c>
      <c r="C1134" s="162">
        <v>1.18</v>
      </c>
    </row>
    <row r="1135" spans="1:3">
      <c r="A1135" s="159" t="s">
        <v>751</v>
      </c>
      <c r="B1135" s="159" t="s">
        <v>750</v>
      </c>
      <c r="C1135" s="162">
        <v>1</v>
      </c>
    </row>
    <row r="1136" spans="1:3">
      <c r="A1136" s="159" t="s">
        <v>749</v>
      </c>
      <c r="B1136" s="159" t="s">
        <v>748</v>
      </c>
      <c r="C1136" s="162">
        <v>0.5</v>
      </c>
    </row>
    <row r="1137" spans="1:3">
      <c r="A1137" s="159" t="s">
        <v>747</v>
      </c>
      <c r="B1137" s="159" t="s">
        <v>746</v>
      </c>
      <c r="C1137" s="162">
        <v>4.08</v>
      </c>
    </row>
    <row r="1138" spans="1:3">
      <c r="A1138" s="159" t="s">
        <v>745</v>
      </c>
      <c r="B1138" s="159" t="s">
        <v>744</v>
      </c>
      <c r="C1138" s="162">
        <v>2.52</v>
      </c>
    </row>
    <row r="1139" spans="1:3">
      <c r="A1139" s="159" t="s">
        <v>743</v>
      </c>
      <c r="B1139" s="159" t="s">
        <v>742</v>
      </c>
      <c r="C1139" s="162">
        <v>4.62</v>
      </c>
    </row>
    <row r="1140" spans="1:3">
      <c r="A1140" s="159" t="s">
        <v>741</v>
      </c>
      <c r="B1140" s="159" t="s">
        <v>740</v>
      </c>
      <c r="C1140" s="162">
        <v>4.62</v>
      </c>
    </row>
    <row r="1141" spans="1:3">
      <c r="A1141" s="159" t="s">
        <v>739</v>
      </c>
      <c r="B1141" s="159" t="s">
        <v>738</v>
      </c>
      <c r="C1141" s="162">
        <v>15.51</v>
      </c>
    </row>
    <row r="1142" spans="1:3">
      <c r="A1142" s="159" t="s">
        <v>737</v>
      </c>
      <c r="B1142" s="159" t="s">
        <v>712</v>
      </c>
      <c r="C1142" s="162">
        <v>23.24</v>
      </c>
    </row>
    <row r="1143" spans="1:3">
      <c r="A1143" s="159" t="s">
        <v>736</v>
      </c>
      <c r="B1143" s="159" t="s">
        <v>735</v>
      </c>
      <c r="C1143" s="162">
        <v>54.12</v>
      </c>
    </row>
    <row r="1144" spans="1:3">
      <c r="A1144" s="159" t="s">
        <v>734</v>
      </c>
      <c r="B1144" s="159" t="s">
        <v>675</v>
      </c>
      <c r="C1144" s="162">
        <v>7.25</v>
      </c>
    </row>
    <row r="1145" spans="1:3">
      <c r="A1145" s="159" t="s">
        <v>733</v>
      </c>
      <c r="B1145" s="159" t="s">
        <v>732</v>
      </c>
      <c r="C1145" s="162">
        <v>16.16</v>
      </c>
    </row>
    <row r="1146" spans="1:3">
      <c r="A1146" s="159" t="s">
        <v>731</v>
      </c>
      <c r="B1146" s="159" t="s">
        <v>730</v>
      </c>
      <c r="C1146" s="162">
        <v>10.74</v>
      </c>
    </row>
    <row r="1147" spans="1:3">
      <c r="A1147" s="159" t="s">
        <v>729</v>
      </c>
      <c r="B1147" s="159" t="s">
        <v>728</v>
      </c>
      <c r="C1147" s="162">
        <v>20.22</v>
      </c>
    </row>
    <row r="1148" spans="1:3">
      <c r="A1148" s="159" t="s">
        <v>727</v>
      </c>
      <c r="B1148" s="159" t="s">
        <v>726</v>
      </c>
      <c r="C1148" s="162">
        <v>202.08</v>
      </c>
    </row>
    <row r="1149" spans="1:3">
      <c r="A1149" s="159" t="s">
        <v>725</v>
      </c>
      <c r="B1149" s="159" t="s">
        <v>675</v>
      </c>
      <c r="C1149" s="162">
        <v>7.25</v>
      </c>
    </row>
    <row r="1150" spans="1:3">
      <c r="A1150" s="159" t="s">
        <v>724</v>
      </c>
      <c r="B1150" s="159" t="s">
        <v>723</v>
      </c>
      <c r="C1150" s="162">
        <v>46.68</v>
      </c>
    </row>
    <row r="1151" spans="1:3">
      <c r="A1151" s="159" t="s">
        <v>722</v>
      </c>
      <c r="B1151" s="159" t="s">
        <v>721</v>
      </c>
      <c r="C1151" s="162">
        <v>94</v>
      </c>
    </row>
    <row r="1152" spans="1:3">
      <c r="A1152" s="159" t="s">
        <v>720</v>
      </c>
      <c r="B1152" s="159" t="s">
        <v>719</v>
      </c>
      <c r="C1152" s="162">
        <v>7.51</v>
      </c>
    </row>
    <row r="1153" spans="1:3">
      <c r="A1153" s="159" t="s">
        <v>718</v>
      </c>
      <c r="B1153" s="159" t="s">
        <v>717</v>
      </c>
      <c r="C1153" s="162">
        <v>54.12</v>
      </c>
    </row>
    <row r="1154" spans="1:3">
      <c r="A1154" s="159" t="s">
        <v>716</v>
      </c>
      <c r="B1154" s="159" t="s">
        <v>675</v>
      </c>
      <c r="C1154" s="162">
        <v>7.25</v>
      </c>
    </row>
    <row r="1155" spans="1:3">
      <c r="A1155" s="159" t="s">
        <v>715</v>
      </c>
      <c r="B1155" s="159" t="s">
        <v>714</v>
      </c>
      <c r="C1155" s="162">
        <v>13.56</v>
      </c>
    </row>
    <row r="1156" spans="1:3">
      <c r="A1156" s="159" t="s">
        <v>713</v>
      </c>
      <c r="B1156" s="159" t="s">
        <v>712</v>
      </c>
      <c r="C1156" s="162">
        <v>12.08</v>
      </c>
    </row>
    <row r="1157" spans="1:3">
      <c r="A1157" s="159" t="s">
        <v>711</v>
      </c>
      <c r="B1157" s="159" t="s">
        <v>710</v>
      </c>
      <c r="C1157" s="162">
        <v>90.01</v>
      </c>
    </row>
    <row r="1158" spans="1:3">
      <c r="A1158" s="159" t="s">
        <v>709</v>
      </c>
      <c r="B1158" s="159" t="s">
        <v>708</v>
      </c>
      <c r="C1158" s="162">
        <v>17.399999999999999</v>
      </c>
    </row>
    <row r="1159" spans="1:3">
      <c r="A1159" s="159" t="s">
        <v>707</v>
      </c>
      <c r="B1159" s="159" t="s">
        <v>706</v>
      </c>
      <c r="C1159" s="162">
        <v>64.680000000000007</v>
      </c>
    </row>
    <row r="1160" spans="1:3">
      <c r="A1160" s="159" t="s">
        <v>705</v>
      </c>
      <c r="B1160" s="159" t="s">
        <v>704</v>
      </c>
      <c r="C1160" s="162">
        <v>7.54</v>
      </c>
    </row>
    <row r="1161" spans="1:3">
      <c r="A1161" s="159" t="s">
        <v>703</v>
      </c>
      <c r="B1161" s="159" t="s">
        <v>702</v>
      </c>
      <c r="C1161" s="162">
        <v>150.94</v>
      </c>
    </row>
    <row r="1162" spans="1:3">
      <c r="A1162" s="159" t="s">
        <v>701</v>
      </c>
      <c r="B1162" s="159" t="s">
        <v>675</v>
      </c>
      <c r="C1162" s="162">
        <v>17.399999999999999</v>
      </c>
    </row>
    <row r="1163" spans="1:3">
      <c r="A1163" s="159" t="s">
        <v>700</v>
      </c>
      <c r="B1163" s="159" t="s">
        <v>699</v>
      </c>
      <c r="C1163" s="162">
        <v>18.100000000000001</v>
      </c>
    </row>
    <row r="1164" spans="1:3">
      <c r="A1164" s="159" t="s">
        <v>698</v>
      </c>
      <c r="B1164" s="159" t="s">
        <v>697</v>
      </c>
      <c r="C1164" s="162">
        <v>50.71</v>
      </c>
    </row>
    <row r="1165" spans="1:3">
      <c r="A1165" s="159" t="s">
        <v>696</v>
      </c>
      <c r="B1165" s="159" t="s">
        <v>695</v>
      </c>
      <c r="C1165" s="162">
        <v>23.39</v>
      </c>
    </row>
    <row r="1166" spans="1:3">
      <c r="A1166" s="159" t="s">
        <v>694</v>
      </c>
      <c r="B1166" s="159" t="s">
        <v>693</v>
      </c>
      <c r="C1166" s="162">
        <v>21.24</v>
      </c>
    </row>
    <row r="1167" spans="1:3">
      <c r="A1167" s="159" t="s">
        <v>692</v>
      </c>
      <c r="B1167" s="159" t="s">
        <v>691</v>
      </c>
      <c r="C1167" s="162">
        <v>69.010000000000005</v>
      </c>
    </row>
    <row r="1168" spans="1:3">
      <c r="A1168" s="159" t="s">
        <v>690</v>
      </c>
      <c r="B1168" s="159" t="s">
        <v>689</v>
      </c>
      <c r="C1168" s="162">
        <v>51.82</v>
      </c>
    </row>
    <row r="1169" spans="1:3">
      <c r="A1169" s="159" t="s">
        <v>688</v>
      </c>
      <c r="B1169" s="159" t="s">
        <v>687</v>
      </c>
      <c r="C1169" s="162">
        <v>10.49</v>
      </c>
    </row>
    <row r="1170" spans="1:3">
      <c r="A1170" s="159" t="s">
        <v>686</v>
      </c>
      <c r="B1170" s="159" t="s">
        <v>685</v>
      </c>
      <c r="C1170" s="162">
        <v>167.14</v>
      </c>
    </row>
    <row r="1171" spans="1:3">
      <c r="A1171" s="159" t="s">
        <v>684</v>
      </c>
      <c r="B1171" s="159" t="s">
        <v>683</v>
      </c>
      <c r="C1171" s="162">
        <v>13.06</v>
      </c>
    </row>
    <row r="1172" spans="1:3">
      <c r="A1172" s="159" t="s">
        <v>682</v>
      </c>
      <c r="B1172" s="159" t="s">
        <v>681</v>
      </c>
      <c r="C1172" s="162">
        <v>117.04</v>
      </c>
    </row>
    <row r="1173" spans="1:3">
      <c r="A1173" s="159" t="s">
        <v>680</v>
      </c>
      <c r="B1173" s="159" t="s">
        <v>679</v>
      </c>
      <c r="C1173" s="162">
        <v>67.92</v>
      </c>
    </row>
    <row r="1174" spans="1:3">
      <c r="A1174" s="159" t="s">
        <v>678</v>
      </c>
      <c r="B1174" s="159" t="s">
        <v>677</v>
      </c>
      <c r="C1174" s="162">
        <v>83.35</v>
      </c>
    </row>
    <row r="1175" spans="1:3">
      <c r="A1175" s="159" t="s">
        <v>676</v>
      </c>
      <c r="B1175" s="159" t="s">
        <v>675</v>
      </c>
      <c r="C1175" s="162">
        <v>6.9</v>
      </c>
    </row>
    <row r="1176" spans="1:3">
      <c r="A1176" s="159" t="s">
        <v>674</v>
      </c>
      <c r="B1176" s="159" t="s">
        <v>673</v>
      </c>
      <c r="C1176" s="162">
        <v>7.52</v>
      </c>
    </row>
    <row r="1177" spans="1:3">
      <c r="A1177" s="159" t="s">
        <v>672</v>
      </c>
      <c r="B1177" s="159" t="s">
        <v>671</v>
      </c>
      <c r="C1177" s="162">
        <v>58.46</v>
      </c>
    </row>
    <row r="1178" spans="1:3">
      <c r="A1178" s="159" t="s">
        <v>670</v>
      </c>
      <c r="B1178" s="159" t="s">
        <v>669</v>
      </c>
      <c r="C1178" s="162">
        <v>1.68</v>
      </c>
    </row>
    <row r="1179" spans="1:3">
      <c r="A1179" s="159" t="s">
        <v>668</v>
      </c>
      <c r="B1179" s="159" t="s">
        <v>666</v>
      </c>
      <c r="C1179" s="162">
        <v>279.48</v>
      </c>
    </row>
    <row r="1180" spans="1:3">
      <c r="A1180" s="159" t="s">
        <v>667</v>
      </c>
      <c r="B1180" s="159" t="s">
        <v>666</v>
      </c>
      <c r="C1180" s="162">
        <v>279.48</v>
      </c>
    </row>
    <row r="1181" spans="1:3">
      <c r="A1181" s="159" t="s">
        <v>665</v>
      </c>
      <c r="B1181" s="159" t="s">
        <v>664</v>
      </c>
      <c r="C1181" s="162">
        <v>815.56</v>
      </c>
    </row>
    <row r="1182" spans="1:3">
      <c r="A1182" s="159" t="s">
        <v>663</v>
      </c>
      <c r="B1182" s="159" t="s">
        <v>576</v>
      </c>
      <c r="C1182" s="162">
        <v>181.56</v>
      </c>
    </row>
    <row r="1183" spans="1:3">
      <c r="A1183" s="159" t="s">
        <v>662</v>
      </c>
      <c r="B1183" s="159" t="s">
        <v>661</v>
      </c>
      <c r="C1183" s="162">
        <v>6.46</v>
      </c>
    </row>
    <row r="1184" spans="1:3">
      <c r="A1184" s="159" t="s">
        <v>660</v>
      </c>
      <c r="B1184" s="159" t="s">
        <v>659</v>
      </c>
      <c r="C1184" s="162">
        <v>100.32</v>
      </c>
    </row>
    <row r="1185" spans="1:3">
      <c r="A1185" s="159" t="s">
        <v>658</v>
      </c>
      <c r="B1185" s="159" t="s">
        <v>657</v>
      </c>
      <c r="C1185" s="162">
        <v>163.5</v>
      </c>
    </row>
    <row r="1186" spans="1:3">
      <c r="A1186" s="159" t="s">
        <v>656</v>
      </c>
      <c r="B1186" s="159" t="s">
        <v>655</v>
      </c>
      <c r="C1186" s="162">
        <v>149.08000000000001</v>
      </c>
    </row>
    <row r="1187" spans="1:3">
      <c r="A1187" s="159" t="s">
        <v>654</v>
      </c>
      <c r="B1187" s="159" t="s">
        <v>652</v>
      </c>
      <c r="C1187" s="162">
        <v>119</v>
      </c>
    </row>
    <row r="1188" spans="1:3">
      <c r="A1188" s="159" t="s">
        <v>653</v>
      </c>
      <c r="B1188" s="159" t="s">
        <v>652</v>
      </c>
      <c r="C1188" s="162">
        <v>117.02</v>
      </c>
    </row>
    <row r="1189" spans="1:3">
      <c r="A1189" s="159" t="s">
        <v>651</v>
      </c>
      <c r="B1189" s="159" t="s">
        <v>650</v>
      </c>
      <c r="C1189" s="162">
        <v>5.78</v>
      </c>
    </row>
    <row r="1190" spans="1:3">
      <c r="A1190" s="159" t="s">
        <v>649</v>
      </c>
      <c r="B1190" s="159" t="s">
        <v>648</v>
      </c>
      <c r="C1190" s="162">
        <v>572.41999999999996</v>
      </c>
    </row>
    <row r="1191" spans="1:3">
      <c r="A1191" s="159" t="s">
        <v>647</v>
      </c>
      <c r="B1191" s="159" t="s">
        <v>646</v>
      </c>
      <c r="C1191" s="162">
        <v>2</v>
      </c>
    </row>
    <row r="1192" spans="1:3">
      <c r="A1192" s="159" t="s">
        <v>645</v>
      </c>
      <c r="B1192" s="159" t="s">
        <v>644</v>
      </c>
      <c r="C1192" s="162">
        <v>378.53</v>
      </c>
    </row>
    <row r="1193" spans="1:3">
      <c r="A1193" s="159" t="s">
        <v>643</v>
      </c>
      <c r="B1193" s="159" t="s">
        <v>642</v>
      </c>
      <c r="C1193" s="162">
        <v>590.70000000000005</v>
      </c>
    </row>
    <row r="1194" spans="1:3">
      <c r="A1194" s="159" t="s">
        <v>641</v>
      </c>
      <c r="B1194" s="159" t="s">
        <v>640</v>
      </c>
      <c r="C1194" s="162">
        <v>1056.53</v>
      </c>
    </row>
    <row r="1195" spans="1:3">
      <c r="A1195" s="159" t="s">
        <v>639</v>
      </c>
      <c r="B1195" s="159" t="s">
        <v>638</v>
      </c>
      <c r="C1195" s="162">
        <v>1615.96</v>
      </c>
    </row>
    <row r="1196" spans="1:3">
      <c r="A1196" s="159" t="s">
        <v>637</v>
      </c>
      <c r="B1196" s="159" t="s">
        <v>636</v>
      </c>
      <c r="C1196" s="162">
        <v>47.78</v>
      </c>
    </row>
    <row r="1197" spans="1:3">
      <c r="A1197" s="159" t="s">
        <v>635</v>
      </c>
      <c r="B1197" s="159" t="s">
        <v>634</v>
      </c>
      <c r="C1197" s="162">
        <v>30.62</v>
      </c>
    </row>
    <row r="1198" spans="1:3">
      <c r="A1198" s="159" t="s">
        <v>633</v>
      </c>
      <c r="B1198" s="159" t="s">
        <v>632</v>
      </c>
      <c r="C1198" s="162">
        <v>609.54</v>
      </c>
    </row>
    <row r="1199" spans="1:3">
      <c r="A1199" s="159" t="s">
        <v>631</v>
      </c>
      <c r="B1199" s="159" t="s">
        <v>564</v>
      </c>
      <c r="C1199" s="162">
        <v>374.68</v>
      </c>
    </row>
    <row r="1200" spans="1:3">
      <c r="A1200" s="159" t="s">
        <v>630</v>
      </c>
      <c r="B1200" s="159" t="s">
        <v>629</v>
      </c>
      <c r="C1200" s="162">
        <v>185.24</v>
      </c>
    </row>
    <row r="1201" spans="1:3">
      <c r="A1201" s="159" t="s">
        <v>628</v>
      </c>
      <c r="B1201" s="159" t="s">
        <v>627</v>
      </c>
      <c r="C1201" s="162">
        <v>91.45</v>
      </c>
    </row>
    <row r="1202" spans="1:3">
      <c r="A1202" s="159" t="s">
        <v>626</v>
      </c>
      <c r="B1202" s="159" t="s">
        <v>625</v>
      </c>
      <c r="C1202" s="162">
        <v>959.11</v>
      </c>
    </row>
    <row r="1203" spans="1:3">
      <c r="A1203" s="159" t="s">
        <v>624</v>
      </c>
      <c r="B1203" s="159" t="s">
        <v>623</v>
      </c>
      <c r="C1203" s="162">
        <v>1072.9000000000001</v>
      </c>
    </row>
    <row r="1204" spans="1:3">
      <c r="A1204" s="159" t="s">
        <v>622</v>
      </c>
      <c r="B1204" s="159" t="s">
        <v>621</v>
      </c>
      <c r="C1204" s="162">
        <v>136.54</v>
      </c>
    </row>
    <row r="1205" spans="1:3">
      <c r="A1205" s="159" t="s">
        <v>620</v>
      </c>
      <c r="B1205" s="159" t="s">
        <v>619</v>
      </c>
      <c r="C1205" s="162">
        <v>81</v>
      </c>
    </row>
    <row r="1206" spans="1:3">
      <c r="A1206" s="159" t="s">
        <v>618</v>
      </c>
      <c r="B1206" s="159" t="s">
        <v>617</v>
      </c>
      <c r="C1206" s="162">
        <v>234</v>
      </c>
    </row>
    <row r="1207" spans="1:3">
      <c r="A1207" s="159" t="s">
        <v>616</v>
      </c>
      <c r="B1207" s="159" t="s">
        <v>615</v>
      </c>
      <c r="C1207" s="162">
        <v>1842.05</v>
      </c>
    </row>
    <row r="1208" spans="1:3">
      <c r="A1208" s="159" t="s">
        <v>614</v>
      </c>
      <c r="B1208" s="159" t="s">
        <v>613</v>
      </c>
      <c r="C1208" s="162">
        <v>698.19</v>
      </c>
    </row>
    <row r="1209" spans="1:3">
      <c r="A1209" s="159" t="s">
        <v>612</v>
      </c>
      <c r="B1209" s="159" t="s">
        <v>611</v>
      </c>
      <c r="C1209" s="162">
        <v>281.47000000000003</v>
      </c>
    </row>
    <row r="1210" spans="1:3">
      <c r="A1210" s="159" t="s">
        <v>610</v>
      </c>
      <c r="B1210" s="159" t="s">
        <v>608</v>
      </c>
      <c r="C1210" s="162">
        <v>296.20999999999998</v>
      </c>
    </row>
    <row r="1211" spans="1:3">
      <c r="A1211" s="159" t="s">
        <v>609</v>
      </c>
      <c r="B1211" s="159" t="s">
        <v>608</v>
      </c>
      <c r="C1211" s="162">
        <v>195.76</v>
      </c>
    </row>
    <row r="1212" spans="1:3">
      <c r="A1212" s="159" t="s">
        <v>607</v>
      </c>
      <c r="B1212" s="159" t="s">
        <v>606</v>
      </c>
      <c r="C1212" s="162">
        <v>157.21</v>
      </c>
    </row>
    <row r="1213" spans="1:3">
      <c r="A1213" s="159" t="s">
        <v>605</v>
      </c>
      <c r="B1213" s="159" t="s">
        <v>604</v>
      </c>
      <c r="C1213" s="162">
        <v>984.21</v>
      </c>
    </row>
    <row r="1214" spans="1:3">
      <c r="A1214" s="159" t="s">
        <v>603</v>
      </c>
      <c r="B1214" s="159" t="s">
        <v>602</v>
      </c>
      <c r="C1214" s="162">
        <v>290.22000000000003</v>
      </c>
    </row>
    <row r="1215" spans="1:3">
      <c r="A1215" s="159" t="s">
        <v>601</v>
      </c>
      <c r="B1215" s="159" t="s">
        <v>600</v>
      </c>
      <c r="C1215" s="162">
        <v>404.16</v>
      </c>
    </row>
    <row r="1216" spans="1:3">
      <c r="A1216" s="159" t="s">
        <v>599</v>
      </c>
      <c r="B1216" s="159" t="s">
        <v>598</v>
      </c>
      <c r="C1216" s="162">
        <v>815.56</v>
      </c>
    </row>
    <row r="1217" spans="1:3">
      <c r="A1217" s="159" t="s">
        <v>597</v>
      </c>
      <c r="B1217" s="159" t="s">
        <v>596</v>
      </c>
      <c r="C1217" s="162">
        <v>720</v>
      </c>
    </row>
    <row r="1218" spans="1:3">
      <c r="A1218" s="159" t="s">
        <v>595</v>
      </c>
      <c r="B1218" s="159" t="s">
        <v>594</v>
      </c>
      <c r="C1218" s="162">
        <v>221.4</v>
      </c>
    </row>
    <row r="1219" spans="1:3">
      <c r="A1219" s="159" t="s">
        <v>593</v>
      </c>
      <c r="B1219" s="159" t="s">
        <v>592</v>
      </c>
      <c r="C1219" s="162">
        <v>665.28</v>
      </c>
    </row>
    <row r="1220" spans="1:3">
      <c r="A1220" s="159" t="s">
        <v>591</v>
      </c>
      <c r="B1220" s="159" t="s">
        <v>590</v>
      </c>
      <c r="C1220" s="162">
        <v>128.34</v>
      </c>
    </row>
    <row r="1221" spans="1:3">
      <c r="A1221" s="159" t="s">
        <v>589</v>
      </c>
      <c r="B1221" s="159" t="s">
        <v>588</v>
      </c>
      <c r="C1221" s="162">
        <v>184.99</v>
      </c>
    </row>
    <row r="1222" spans="1:3">
      <c r="A1222" s="159" t="s">
        <v>587</v>
      </c>
      <c r="B1222" s="159" t="s">
        <v>586</v>
      </c>
      <c r="C1222" s="162">
        <v>712.38</v>
      </c>
    </row>
    <row r="1223" spans="1:3">
      <c r="A1223" s="159" t="s">
        <v>585</v>
      </c>
      <c r="B1223" s="159" t="s">
        <v>584</v>
      </c>
      <c r="C1223" s="162">
        <v>1855.68</v>
      </c>
    </row>
    <row r="1224" spans="1:3">
      <c r="A1224" s="159" t="s">
        <v>583</v>
      </c>
      <c r="B1224" s="159" t="s">
        <v>582</v>
      </c>
      <c r="C1224" s="162">
        <v>807.84</v>
      </c>
    </row>
    <row r="1225" spans="1:3">
      <c r="A1225" s="159" t="s">
        <v>581</v>
      </c>
      <c r="B1225" s="159" t="s">
        <v>580</v>
      </c>
      <c r="C1225" s="162">
        <v>399.6</v>
      </c>
    </row>
    <row r="1226" spans="1:3">
      <c r="A1226" s="159" t="s">
        <v>579</v>
      </c>
      <c r="B1226" s="159" t="s">
        <v>578</v>
      </c>
      <c r="C1226" s="162">
        <v>321.3</v>
      </c>
    </row>
    <row r="1227" spans="1:3">
      <c r="A1227" s="159" t="s">
        <v>577</v>
      </c>
      <c r="B1227" s="159" t="s">
        <v>576</v>
      </c>
      <c r="C1227" s="162">
        <v>501.58</v>
      </c>
    </row>
    <row r="1228" spans="1:3">
      <c r="A1228" s="159" t="s">
        <v>575</v>
      </c>
      <c r="B1228" s="159" t="s">
        <v>574</v>
      </c>
      <c r="C1228" s="162">
        <v>1175.04</v>
      </c>
    </row>
    <row r="1229" spans="1:3">
      <c r="A1229" s="159" t="s">
        <v>573</v>
      </c>
      <c r="B1229" s="159" t="s">
        <v>572</v>
      </c>
      <c r="C1229" s="162">
        <v>1472.52</v>
      </c>
    </row>
    <row r="1230" spans="1:3">
      <c r="A1230" s="159" t="s">
        <v>571</v>
      </c>
      <c r="B1230" s="159" t="s">
        <v>570</v>
      </c>
      <c r="C1230" s="162">
        <v>212.4</v>
      </c>
    </row>
    <row r="1231" spans="1:3">
      <c r="A1231" s="159" t="s">
        <v>569</v>
      </c>
      <c r="B1231" s="159" t="s">
        <v>568</v>
      </c>
      <c r="C1231" s="162">
        <v>458.35</v>
      </c>
    </row>
    <row r="1232" spans="1:3">
      <c r="A1232" s="159" t="s">
        <v>567</v>
      </c>
      <c r="B1232" s="159" t="s">
        <v>566</v>
      </c>
      <c r="C1232" s="162">
        <v>2927.4</v>
      </c>
    </row>
    <row r="1233" spans="1:3">
      <c r="A1233" s="159" t="s">
        <v>565</v>
      </c>
      <c r="B1233" s="159" t="s">
        <v>564</v>
      </c>
      <c r="C1233" s="162">
        <v>33.39</v>
      </c>
    </row>
    <row r="1234" spans="1:3">
      <c r="A1234" s="159" t="s">
        <v>563</v>
      </c>
      <c r="B1234" s="159" t="s">
        <v>562</v>
      </c>
      <c r="C1234" s="162">
        <v>9.77</v>
      </c>
    </row>
    <row r="1235" spans="1:3">
      <c r="A1235" s="159" t="s">
        <v>561</v>
      </c>
      <c r="B1235" s="159" t="s">
        <v>560</v>
      </c>
      <c r="C1235" s="162">
        <v>17.47</v>
      </c>
    </row>
    <row r="1236" spans="1:3">
      <c r="A1236" s="159" t="s">
        <v>559</v>
      </c>
      <c r="B1236" s="159" t="s">
        <v>558</v>
      </c>
      <c r="C1236" s="162">
        <v>92.98</v>
      </c>
    </row>
    <row r="1237" spans="1:3">
      <c r="A1237" s="159" t="s">
        <v>557</v>
      </c>
      <c r="B1237" s="159" t="s">
        <v>556</v>
      </c>
      <c r="C1237" s="162">
        <v>606.85</v>
      </c>
    </row>
    <row r="1238" spans="1:3">
      <c r="A1238" s="159" t="s">
        <v>555</v>
      </c>
      <c r="B1238" s="159" t="s">
        <v>554</v>
      </c>
      <c r="C1238" s="162">
        <v>781.27</v>
      </c>
    </row>
    <row r="1239" spans="1:3">
      <c r="A1239" s="159" t="s">
        <v>553</v>
      </c>
      <c r="B1239" s="159" t="s">
        <v>552</v>
      </c>
      <c r="C1239" s="162">
        <v>208.52</v>
      </c>
    </row>
    <row r="1240" spans="1:3">
      <c r="A1240" s="159" t="s">
        <v>551</v>
      </c>
      <c r="B1240" s="159" t="s">
        <v>550</v>
      </c>
      <c r="C1240" s="162">
        <v>129.21</v>
      </c>
    </row>
    <row r="1241" spans="1:3">
      <c r="A1241" s="159" t="s">
        <v>549</v>
      </c>
      <c r="B1241" s="159" t="s">
        <v>548</v>
      </c>
      <c r="C1241" s="162">
        <v>359.71</v>
      </c>
    </row>
    <row r="1242" spans="1:3">
      <c r="A1242" s="159" t="s">
        <v>547</v>
      </c>
      <c r="B1242" s="159" t="s">
        <v>546</v>
      </c>
      <c r="C1242" s="162">
        <v>315.35000000000002</v>
      </c>
    </row>
    <row r="1243" spans="1:3">
      <c r="A1243" s="159" t="s">
        <v>545</v>
      </c>
      <c r="B1243" s="159" t="s">
        <v>544</v>
      </c>
      <c r="C1243" s="162">
        <v>252.09</v>
      </c>
    </row>
    <row r="1244" spans="1:3">
      <c r="A1244" s="159" t="s">
        <v>543</v>
      </c>
      <c r="B1244" s="159" t="s">
        <v>535</v>
      </c>
      <c r="C1244" s="162">
        <v>464.4</v>
      </c>
    </row>
    <row r="1245" spans="1:3">
      <c r="A1245" s="159" t="s">
        <v>542</v>
      </c>
      <c r="B1245" s="159" t="s">
        <v>541</v>
      </c>
      <c r="C1245" s="162">
        <v>558.45000000000005</v>
      </c>
    </row>
    <row r="1246" spans="1:3">
      <c r="A1246" s="159" t="s">
        <v>540</v>
      </c>
      <c r="B1246" s="159" t="s">
        <v>538</v>
      </c>
      <c r="C1246" s="162">
        <v>533.95000000000005</v>
      </c>
    </row>
    <row r="1247" spans="1:3">
      <c r="A1247" s="159" t="s">
        <v>539</v>
      </c>
      <c r="B1247" s="159" t="s">
        <v>538</v>
      </c>
      <c r="C1247" s="162">
        <v>296.48</v>
      </c>
    </row>
    <row r="1248" spans="1:3">
      <c r="A1248" s="159" t="s">
        <v>537</v>
      </c>
      <c r="B1248" s="159" t="s">
        <v>535</v>
      </c>
      <c r="C1248" s="162">
        <v>215</v>
      </c>
    </row>
    <row r="1249" spans="1:3">
      <c r="A1249" s="159" t="s">
        <v>536</v>
      </c>
      <c r="B1249" s="159" t="s">
        <v>535</v>
      </c>
      <c r="C1249" s="162">
        <v>221.58</v>
      </c>
    </row>
    <row r="1250" spans="1:3">
      <c r="A1250" s="159" t="s">
        <v>534</v>
      </c>
      <c r="B1250" s="159" t="s">
        <v>533</v>
      </c>
      <c r="C1250" s="162">
        <v>212.85</v>
      </c>
    </row>
    <row r="1251" spans="1:3">
      <c r="A1251" s="159" t="s">
        <v>532</v>
      </c>
      <c r="B1251" s="159" t="s">
        <v>531</v>
      </c>
      <c r="C1251" s="162">
        <v>320</v>
      </c>
    </row>
    <row r="1252" spans="1:3">
      <c r="A1252" s="159" t="s">
        <v>530</v>
      </c>
      <c r="B1252" s="159" t="s">
        <v>529</v>
      </c>
      <c r="C1252" s="162">
        <v>1123.75</v>
      </c>
    </row>
    <row r="1253" spans="1:3">
      <c r="A1253" s="159" t="s">
        <v>528</v>
      </c>
      <c r="B1253" s="159" t="s">
        <v>527</v>
      </c>
      <c r="C1253" s="162">
        <v>2167.36</v>
      </c>
    </row>
    <row r="1254" spans="1:3">
      <c r="A1254" s="159" t="s">
        <v>526</v>
      </c>
      <c r="B1254" s="159" t="s">
        <v>524</v>
      </c>
      <c r="C1254" s="162">
        <v>1068.05</v>
      </c>
    </row>
    <row r="1255" spans="1:3">
      <c r="A1255" s="159" t="s">
        <v>525</v>
      </c>
      <c r="B1255" s="159" t="s">
        <v>524</v>
      </c>
      <c r="C1255" s="162">
        <v>1805.26</v>
      </c>
    </row>
    <row r="1256" spans="1:3">
      <c r="A1256" s="159" t="s">
        <v>523</v>
      </c>
      <c r="B1256" s="159" t="s">
        <v>522</v>
      </c>
      <c r="C1256" s="162">
        <v>1805.26</v>
      </c>
    </row>
    <row r="1257" spans="1:3">
      <c r="A1257" s="159" t="s">
        <v>521</v>
      </c>
      <c r="B1257" s="159" t="s">
        <v>520</v>
      </c>
      <c r="C1257" s="162">
        <v>1740.61</v>
      </c>
    </row>
    <row r="1258" spans="1:3">
      <c r="A1258" s="159" t="s">
        <v>519</v>
      </c>
      <c r="B1258" s="159" t="s">
        <v>518</v>
      </c>
      <c r="C1258" s="162">
        <v>261.61</v>
      </c>
    </row>
    <row r="1259" spans="1:3">
      <c r="A1259" s="159" t="s">
        <v>517</v>
      </c>
      <c r="B1259" s="159" t="s">
        <v>516</v>
      </c>
      <c r="C1259" s="162">
        <v>154.72999999999999</v>
      </c>
    </row>
    <row r="1260" spans="1:3">
      <c r="A1260" s="159" t="s">
        <v>515</v>
      </c>
      <c r="B1260" s="159" t="s">
        <v>514</v>
      </c>
      <c r="C1260" s="162">
        <v>296.20999999999998</v>
      </c>
    </row>
    <row r="1261" spans="1:3">
      <c r="A1261" s="159" t="s">
        <v>513</v>
      </c>
      <c r="B1261" s="159" t="s">
        <v>512</v>
      </c>
      <c r="C1261" s="162">
        <v>331.58</v>
      </c>
    </row>
    <row r="1262" spans="1:3">
      <c r="A1262" s="159" t="s">
        <v>511</v>
      </c>
      <c r="B1262" s="159" t="s">
        <v>510</v>
      </c>
      <c r="C1262" s="162">
        <v>1188</v>
      </c>
    </row>
    <row r="1263" spans="1:3">
      <c r="A1263" s="159" t="s">
        <v>509</v>
      </c>
      <c r="B1263" s="159" t="s">
        <v>508</v>
      </c>
      <c r="C1263" s="162">
        <v>848.88</v>
      </c>
    </row>
    <row r="1264" spans="1:3">
      <c r="A1264" s="159" t="s">
        <v>507</v>
      </c>
      <c r="B1264" s="159" t="s">
        <v>506</v>
      </c>
      <c r="C1264" s="162">
        <v>221.4</v>
      </c>
    </row>
    <row r="1265" spans="1:3">
      <c r="A1265" s="159" t="s">
        <v>505</v>
      </c>
      <c r="B1265" s="159" t="s">
        <v>504</v>
      </c>
      <c r="C1265" s="162">
        <v>543.70000000000005</v>
      </c>
    </row>
    <row r="1266" spans="1:3">
      <c r="A1266" s="159" t="s">
        <v>503</v>
      </c>
      <c r="B1266" s="159" t="s">
        <v>502</v>
      </c>
      <c r="C1266" s="162">
        <v>3384.72</v>
      </c>
    </row>
    <row r="1267" spans="1:3">
      <c r="A1267" s="159" t="s">
        <v>501</v>
      </c>
      <c r="B1267" s="159" t="s">
        <v>500</v>
      </c>
      <c r="C1267" s="162">
        <v>340.65</v>
      </c>
    </row>
    <row r="1268" spans="1:3">
      <c r="A1268" s="159" t="s">
        <v>499</v>
      </c>
      <c r="B1268" s="159" t="s">
        <v>498</v>
      </c>
      <c r="C1268" s="162">
        <v>160.13999999999999</v>
      </c>
    </row>
    <row r="1269" spans="1:3">
      <c r="A1269" s="159" t="s">
        <v>497</v>
      </c>
      <c r="B1269" s="159" t="s">
        <v>496</v>
      </c>
      <c r="C1269" s="162">
        <v>614.45000000000005</v>
      </c>
    </row>
    <row r="1270" spans="1:3">
      <c r="A1270" s="159" t="s">
        <v>495</v>
      </c>
      <c r="B1270" s="159" t="s">
        <v>494</v>
      </c>
      <c r="C1270" s="162">
        <v>191.16</v>
      </c>
    </row>
    <row r="1271" spans="1:3">
      <c r="A1271" s="159" t="s">
        <v>493</v>
      </c>
      <c r="B1271" s="159" t="s">
        <v>492</v>
      </c>
      <c r="C1271" s="162">
        <v>150.69</v>
      </c>
    </row>
    <row r="1272" spans="1:3">
      <c r="A1272" s="159" t="s">
        <v>491</v>
      </c>
      <c r="B1272" s="159" t="s">
        <v>490</v>
      </c>
      <c r="C1272" s="162">
        <v>145.05000000000001</v>
      </c>
    </row>
    <row r="1273" spans="1:3">
      <c r="A1273" s="159" t="s">
        <v>489</v>
      </c>
      <c r="B1273" s="159" t="s">
        <v>488</v>
      </c>
      <c r="C1273" s="162">
        <v>313.2</v>
      </c>
    </row>
    <row r="1274" spans="1:3">
      <c r="A1274" s="159" t="s">
        <v>487</v>
      </c>
      <c r="B1274" s="159" t="s">
        <v>486</v>
      </c>
      <c r="C1274" s="162">
        <v>535.84</v>
      </c>
    </row>
    <row r="1275" spans="1:3">
      <c r="A1275" s="159" t="s">
        <v>4552</v>
      </c>
      <c r="B1275" s="159" t="s">
        <v>629</v>
      </c>
      <c r="C1275" s="162">
        <v>1118.02</v>
      </c>
    </row>
    <row r="1276" spans="1:3">
      <c r="A1276" s="159" t="s">
        <v>485</v>
      </c>
      <c r="B1276" s="159" t="s">
        <v>484</v>
      </c>
      <c r="C1276" s="162">
        <v>380.3</v>
      </c>
    </row>
    <row r="1277" spans="1:3">
      <c r="A1277" s="159" t="s">
        <v>483</v>
      </c>
      <c r="B1277" s="159" t="s">
        <v>482</v>
      </c>
      <c r="C1277" s="162">
        <v>261.61</v>
      </c>
    </row>
    <row r="1278" spans="1:3">
      <c r="A1278" s="159" t="s">
        <v>481</v>
      </c>
      <c r="B1278" s="159" t="s">
        <v>480</v>
      </c>
      <c r="C1278" s="162">
        <v>10.38</v>
      </c>
    </row>
    <row r="1279" spans="1:3">
      <c r="A1279" s="159" t="s">
        <v>479</v>
      </c>
      <c r="B1279" s="159" t="s">
        <v>478</v>
      </c>
      <c r="C1279" s="162">
        <v>238.56</v>
      </c>
    </row>
    <row r="1280" spans="1:3">
      <c r="A1280" s="159" t="s">
        <v>477</v>
      </c>
      <c r="B1280" s="159" t="s">
        <v>476</v>
      </c>
      <c r="C1280" s="162">
        <v>188.2</v>
      </c>
    </row>
    <row r="1281" spans="1:3">
      <c r="A1281" s="159" t="s">
        <v>475</v>
      </c>
      <c r="B1281" s="159" t="s">
        <v>474</v>
      </c>
      <c r="C1281" s="162">
        <v>31.8</v>
      </c>
    </row>
    <row r="1282" spans="1:3">
      <c r="A1282" s="159"/>
      <c r="B1282" s="159"/>
      <c r="C1282" s="162"/>
    </row>
    <row r="1283" spans="1:3" ht="15" customHeight="1"/>
    <row r="1284" spans="1:3" ht="15" customHeight="1"/>
    <row r="1285" spans="1:3" ht="15" customHeight="1"/>
    <row r="1286" spans="1:3" ht="15" customHeight="1"/>
    <row r="1287" spans="1:3" ht="15" customHeight="1"/>
    <row r="1288" spans="1:3" ht="15" customHeight="1"/>
    <row r="1289" spans="1:3" ht="15" customHeight="1"/>
    <row r="1290" spans="1:3" ht="15" customHeight="1"/>
    <row r="1291" spans="1:3" ht="15" customHeight="1"/>
    <row r="1292" spans="1:3" ht="15" customHeight="1"/>
    <row r="1293" spans="1:3" ht="15" customHeight="1"/>
    <row r="1294" spans="1:3" ht="15" customHeight="1"/>
    <row r="1295" spans="1:3" ht="15" customHeight="1"/>
    <row r="1296" spans="1:3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</sheetData>
  <dataValidations count="1">
    <dataValidation type="list" allowBlank="1" showInputMessage="1" showErrorMessage="1" promptTitle="Part" prompt="Click Part #" sqref="A1:A1048576" xr:uid="{7B4AA64B-9096-5E48-BD15-5FACF2C3F450}">
      <formula1>$A$1:$A$1368</formula1>
    </dataValidation>
  </dataValidations>
  <pageMargins left="0.38888899999999998" right="0.38888899999999998" top="0.93055600000000005" bottom="0.75" header="0.38888899999999998" footer="0.38888899999999998"/>
  <pageSetup scale="85" orientation="portrait"/>
  <headerFooter>
    <oddHeader>&amp;C&amp;"Arial,Bold"&amp;12&amp;K000000
&amp;R&amp;"Arial,Regular"&amp;9&amp;K000000Monday, December 7, 2020</oddHeader>
    <oddFooter>&amp;C&amp;"Calibri,Regular"&amp;11&amp;K000000&amp;"Arial,Regular"&amp;8&amp;P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8A4D-3C4E-2043-B7FE-A75A1FAC54B2}">
  <dimension ref="A1:C11"/>
  <sheetViews>
    <sheetView workbookViewId="0">
      <selection activeCell="B4" sqref="B4"/>
    </sheetView>
  </sheetViews>
  <sheetFormatPr baseColWidth="10" defaultRowHeight="13"/>
  <cols>
    <col min="1" max="1" width="23.33203125" customWidth="1"/>
    <col min="2" max="2" width="48.33203125" customWidth="1"/>
  </cols>
  <sheetData>
    <row r="1" spans="1:3">
      <c r="A1" s="106" t="s">
        <v>458</v>
      </c>
      <c r="B1" s="106" t="s">
        <v>75</v>
      </c>
      <c r="C1" s="107" t="s">
        <v>64</v>
      </c>
    </row>
    <row r="2" spans="1:3">
      <c r="A2" s="108" t="s">
        <v>65</v>
      </c>
      <c r="B2" s="108" t="s">
        <v>2934</v>
      </c>
      <c r="C2" s="109">
        <v>725</v>
      </c>
    </row>
    <row r="3" spans="1:3">
      <c r="A3" s="108" t="s">
        <v>2935</v>
      </c>
      <c r="B3" s="108" t="s">
        <v>2936</v>
      </c>
      <c r="C3" s="109">
        <v>775</v>
      </c>
    </row>
    <row r="4" spans="1:3">
      <c r="A4" s="108" t="s">
        <v>66</v>
      </c>
      <c r="B4" s="108" t="s">
        <v>459</v>
      </c>
      <c r="C4" s="109">
        <v>195</v>
      </c>
    </row>
    <row r="5" spans="1:3">
      <c r="A5" s="108" t="s">
        <v>460</v>
      </c>
      <c r="B5" s="108" t="s">
        <v>461</v>
      </c>
      <c r="C5" s="109">
        <v>890</v>
      </c>
    </row>
    <row r="6" spans="1:3">
      <c r="A6" s="108" t="s">
        <v>67</v>
      </c>
      <c r="B6" s="108" t="s">
        <v>462</v>
      </c>
      <c r="C6" s="109">
        <v>90</v>
      </c>
    </row>
    <row r="7" spans="1:3">
      <c r="A7" s="108" t="s">
        <v>2937</v>
      </c>
      <c r="B7" s="108" t="s">
        <v>2938</v>
      </c>
      <c r="C7" s="109">
        <v>250</v>
      </c>
    </row>
    <row r="8" spans="1:3">
      <c r="A8" s="108" t="s">
        <v>2939</v>
      </c>
      <c r="B8" s="108" t="s">
        <v>2940</v>
      </c>
      <c r="C8" s="109">
        <v>75</v>
      </c>
    </row>
    <row r="9" spans="1:3">
      <c r="A9" s="108" t="s">
        <v>463</v>
      </c>
      <c r="B9" s="108" t="s">
        <v>464</v>
      </c>
      <c r="C9" s="109">
        <v>225</v>
      </c>
    </row>
    <row r="10" spans="1:3">
      <c r="A10" s="108" t="s">
        <v>465</v>
      </c>
      <c r="B10" s="108" t="s">
        <v>466</v>
      </c>
      <c r="C10" s="109">
        <v>175</v>
      </c>
    </row>
    <row r="11" spans="1:3">
      <c r="A11" s="108" t="s">
        <v>467</v>
      </c>
      <c r="B11" s="108" t="s">
        <v>468</v>
      </c>
      <c r="C11" s="109">
        <v>225</v>
      </c>
    </row>
  </sheetData>
  <sheetProtection algorithmName="SHA-512" hashValue="y1tJ1M5SvVQkDXc8HpHDdnMlWufoo9EucbLuV0EqVmYKMKw91y2aTDb+aEETYuPeaz6Pw+OeoAjVHr7F5Mg2LA==" saltValue="tBvfw5lWWRBPT/wd7YgROA==" spinCount="100000" sheet="1" objects="1" scenarios="1"/>
  <dataValidations count="2">
    <dataValidation type="list" allowBlank="1" showInputMessage="1" showErrorMessage="1" promptTitle="EQUIPMENT" prompt="SELECT EQUIPMENT USED" sqref="A1" xr:uid="{6F562272-28F7-1944-B325-E4465CDAC2B5}">
      <formula1>$A$1:$A$11</formula1>
    </dataValidation>
    <dataValidation type="list" allowBlank="1" showInputMessage="1" showErrorMessage="1" promptTitle="EQUIP" prompt="SELECT EQUIPMENT USED" sqref="A2:A12" xr:uid="{595274A8-C3A2-BE47-92AB-4BA67378ED66}">
      <formula1>$A$1:$A$11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B7A2-378C-0F4B-A7D0-269B7891677F}">
  <dimension ref="A1:F722"/>
  <sheetViews>
    <sheetView topLeftCell="A689" workbookViewId="0">
      <selection activeCell="F691" sqref="F691"/>
    </sheetView>
  </sheetViews>
  <sheetFormatPr baseColWidth="10" defaultRowHeight="11"/>
  <cols>
    <col min="1" max="1" width="8.1640625" style="156" customWidth="1"/>
    <col min="2" max="2" width="24.6640625" style="154" customWidth="1"/>
    <col min="3" max="4" width="10.83203125" style="154"/>
    <col min="5" max="5" width="13.1640625" style="156" customWidth="1"/>
    <col min="6" max="6" width="13.1640625" style="155" customWidth="1"/>
    <col min="7" max="16384" width="10.83203125" style="154"/>
  </cols>
  <sheetData>
    <row r="1" spans="1:6">
      <c r="A1" s="156" t="s">
        <v>4522</v>
      </c>
      <c r="B1" s="154" t="s">
        <v>4521</v>
      </c>
      <c r="C1" s="154" t="s">
        <v>4520</v>
      </c>
      <c r="D1" s="154" t="s">
        <v>4519</v>
      </c>
      <c r="E1" s="156" t="s">
        <v>4518</v>
      </c>
      <c r="F1" s="155" t="s">
        <v>4517</v>
      </c>
    </row>
    <row r="2" spans="1:6">
      <c r="A2" s="156">
        <v>10634</v>
      </c>
      <c r="B2" s="154" t="s">
        <v>3221</v>
      </c>
      <c r="C2" s="154" t="s">
        <v>3076</v>
      </c>
      <c r="D2" s="154" t="s">
        <v>3030</v>
      </c>
      <c r="E2" s="156">
        <v>201111954</v>
      </c>
      <c r="F2" s="155" t="s">
        <v>3220</v>
      </c>
    </row>
    <row r="3" spans="1:6">
      <c r="A3" s="156">
        <v>10635</v>
      </c>
      <c r="B3" s="154" t="s">
        <v>3194</v>
      </c>
      <c r="C3" s="154" t="s">
        <v>3031</v>
      </c>
      <c r="D3" s="154" t="s">
        <v>3030</v>
      </c>
      <c r="E3" s="156">
        <v>220304703</v>
      </c>
      <c r="F3" s="155" t="s">
        <v>3193</v>
      </c>
    </row>
    <row r="4" spans="1:6">
      <c r="A4" s="156">
        <v>10638</v>
      </c>
      <c r="B4" s="154" t="s">
        <v>3144</v>
      </c>
      <c r="C4" s="154" t="s">
        <v>3143</v>
      </c>
      <c r="D4" s="154" t="s">
        <v>3030</v>
      </c>
      <c r="E4" s="156">
        <v>201752612</v>
      </c>
      <c r="F4" s="155" t="s">
        <v>3142</v>
      </c>
    </row>
    <row r="5" spans="1:6">
      <c r="A5" s="156">
        <v>10643</v>
      </c>
      <c r="B5" s="154" t="s">
        <v>3192</v>
      </c>
      <c r="C5" s="154" t="s">
        <v>3031</v>
      </c>
      <c r="D5" s="154" t="s">
        <v>3030</v>
      </c>
      <c r="E5" s="156">
        <v>220313404</v>
      </c>
      <c r="F5" s="155" t="s">
        <v>3191</v>
      </c>
    </row>
    <row r="6" spans="1:6">
      <c r="A6" s="156">
        <v>10645</v>
      </c>
      <c r="B6" s="154" t="s">
        <v>3327</v>
      </c>
      <c r="C6" s="154" t="s">
        <v>3218</v>
      </c>
      <c r="D6" s="154" t="s">
        <v>3030</v>
      </c>
      <c r="E6" s="156">
        <v>221804226</v>
      </c>
      <c r="F6" s="155" t="s">
        <v>3326</v>
      </c>
    </row>
    <row r="7" spans="1:6">
      <c r="A7" s="156">
        <v>10646</v>
      </c>
      <c r="B7" s="154" t="s">
        <v>3247</v>
      </c>
      <c r="C7" s="154" t="s">
        <v>3076</v>
      </c>
      <c r="D7" s="154" t="s">
        <v>3030</v>
      </c>
      <c r="E7" s="156">
        <v>201112116</v>
      </c>
      <c r="F7" s="155" t="s">
        <v>3246</v>
      </c>
    </row>
    <row r="8" spans="1:6">
      <c r="A8" s="156">
        <v>10647</v>
      </c>
      <c r="B8" s="154" t="s">
        <v>3190</v>
      </c>
      <c r="C8" s="154" t="s">
        <v>3031</v>
      </c>
      <c r="D8" s="154" t="s">
        <v>3030</v>
      </c>
      <c r="E8" s="156">
        <v>220302507</v>
      </c>
      <c r="F8" s="155" t="s">
        <v>3189</v>
      </c>
    </row>
    <row r="9" spans="1:6">
      <c r="A9" s="156">
        <v>10651</v>
      </c>
      <c r="B9" s="154" t="s">
        <v>3284</v>
      </c>
      <c r="C9" s="154" t="s">
        <v>3283</v>
      </c>
      <c r="D9" s="154" t="s">
        <v>3030</v>
      </c>
      <c r="E9" s="156">
        <v>22066</v>
      </c>
      <c r="F9" s="155" t="s">
        <v>3282</v>
      </c>
    </row>
    <row r="10" spans="1:6">
      <c r="A10" s="156">
        <v>10652</v>
      </c>
      <c r="B10" s="154" t="s">
        <v>3325</v>
      </c>
      <c r="C10" s="154" t="s">
        <v>3218</v>
      </c>
      <c r="D10" s="154" t="s">
        <v>3030</v>
      </c>
      <c r="E10" s="156">
        <v>221804722</v>
      </c>
      <c r="F10" s="155" t="s">
        <v>3324</v>
      </c>
    </row>
    <row r="11" spans="1:6">
      <c r="A11" s="156">
        <v>10653</v>
      </c>
      <c r="B11" s="154" t="s">
        <v>3166</v>
      </c>
      <c r="C11" s="154" t="s">
        <v>3037</v>
      </c>
      <c r="D11" s="154" t="s">
        <v>3030</v>
      </c>
      <c r="E11" s="156">
        <v>201704722</v>
      </c>
      <c r="F11" s="155" t="s">
        <v>3165</v>
      </c>
    </row>
    <row r="12" spans="1:6">
      <c r="A12" s="156">
        <v>10654</v>
      </c>
      <c r="B12" s="154" t="s">
        <v>3245</v>
      </c>
      <c r="C12" s="154" t="s">
        <v>3076</v>
      </c>
      <c r="D12" s="154" t="s">
        <v>3030</v>
      </c>
      <c r="E12" s="156">
        <v>201111642</v>
      </c>
      <c r="F12" s="155" t="s">
        <v>3244</v>
      </c>
    </row>
    <row r="13" spans="1:6">
      <c r="A13" s="156">
        <v>10656</v>
      </c>
      <c r="B13" s="154" t="s">
        <v>3305</v>
      </c>
      <c r="C13" s="154" t="s">
        <v>3060</v>
      </c>
      <c r="D13" s="154" t="s">
        <v>3030</v>
      </c>
      <c r="E13" s="156">
        <v>201644610</v>
      </c>
      <c r="F13" s="155" t="s">
        <v>3304</v>
      </c>
    </row>
    <row r="14" spans="1:6">
      <c r="A14" s="156">
        <v>10657</v>
      </c>
      <c r="B14" s="154" t="s">
        <v>3164</v>
      </c>
      <c r="C14" s="154" t="s">
        <v>3037</v>
      </c>
      <c r="D14" s="154" t="s">
        <v>3030</v>
      </c>
      <c r="E14" s="156">
        <v>201705502</v>
      </c>
      <c r="F14" s="155" t="s">
        <v>3163</v>
      </c>
    </row>
    <row r="15" spans="1:6">
      <c r="A15" s="156">
        <v>10658</v>
      </c>
      <c r="B15" s="154" t="s">
        <v>3188</v>
      </c>
      <c r="C15" s="154" t="s">
        <v>3031</v>
      </c>
      <c r="D15" s="154" t="s">
        <v>3030</v>
      </c>
      <c r="E15" s="156">
        <v>220304933</v>
      </c>
      <c r="F15" s="155" t="s">
        <v>3187</v>
      </c>
    </row>
    <row r="16" spans="1:6">
      <c r="A16" s="156">
        <v>10663</v>
      </c>
      <c r="B16" s="154" t="s">
        <v>3000</v>
      </c>
      <c r="C16" s="154" t="s">
        <v>2992</v>
      </c>
      <c r="D16" s="154" t="s">
        <v>2991</v>
      </c>
      <c r="E16" s="156">
        <v>254141083</v>
      </c>
      <c r="F16" s="155" t="s">
        <v>2999</v>
      </c>
    </row>
    <row r="17" spans="1:6">
      <c r="A17" s="156">
        <v>10668</v>
      </c>
      <c r="B17" s="154" t="s">
        <v>3206</v>
      </c>
      <c r="C17" s="154" t="s">
        <v>3031</v>
      </c>
      <c r="D17" s="154" t="s">
        <v>3030</v>
      </c>
      <c r="E17" s="156">
        <v>220304806</v>
      </c>
      <c r="F17" s="155" t="s">
        <v>3205</v>
      </c>
    </row>
    <row r="18" spans="1:6">
      <c r="A18" s="156">
        <v>10670</v>
      </c>
      <c r="B18" s="154" t="s">
        <v>3029</v>
      </c>
      <c r="C18" s="154" t="s">
        <v>2997</v>
      </c>
      <c r="D18" s="154" t="s">
        <v>2991</v>
      </c>
      <c r="E18" s="156">
        <v>254013546</v>
      </c>
      <c r="F18" s="155" t="s">
        <v>3028</v>
      </c>
    </row>
    <row r="19" spans="1:6">
      <c r="A19" s="156">
        <v>10671</v>
      </c>
      <c r="B19" s="154" t="s">
        <v>3219</v>
      </c>
      <c r="C19" s="154" t="s">
        <v>3218</v>
      </c>
      <c r="D19" s="154" t="s">
        <v>3030</v>
      </c>
      <c r="E19" s="156">
        <v>221821333</v>
      </c>
      <c r="F19" s="155" t="s">
        <v>3217</v>
      </c>
    </row>
    <row r="20" spans="1:6">
      <c r="A20" s="156">
        <v>10672</v>
      </c>
      <c r="B20" s="154" t="s">
        <v>3344</v>
      </c>
      <c r="C20" s="154" t="s">
        <v>3031</v>
      </c>
      <c r="D20" s="154" t="s">
        <v>3030</v>
      </c>
      <c r="E20" s="156">
        <v>220311701</v>
      </c>
      <c r="F20" s="155" t="s">
        <v>3343</v>
      </c>
    </row>
    <row r="21" spans="1:6">
      <c r="A21" s="156">
        <v>10673</v>
      </c>
      <c r="B21" s="154" t="s">
        <v>3008</v>
      </c>
      <c r="C21" s="154" t="s">
        <v>3007</v>
      </c>
      <c r="D21" s="154" t="s">
        <v>2991</v>
      </c>
      <c r="E21" s="156">
        <v>254381427</v>
      </c>
      <c r="F21" s="155" t="s">
        <v>3006</v>
      </c>
    </row>
    <row r="22" spans="1:6">
      <c r="A22" s="156">
        <v>10674</v>
      </c>
      <c r="B22" s="154" t="s">
        <v>3162</v>
      </c>
      <c r="C22" s="154" t="s">
        <v>3155</v>
      </c>
      <c r="D22" s="154" t="s">
        <v>3030</v>
      </c>
      <c r="E22" s="156">
        <v>20132</v>
      </c>
      <c r="F22" s="155" t="s">
        <v>3161</v>
      </c>
    </row>
    <row r="23" spans="1:6">
      <c r="A23" s="156">
        <v>10677</v>
      </c>
      <c r="B23" s="154" t="s">
        <v>3186</v>
      </c>
      <c r="C23" s="154" t="s">
        <v>3170</v>
      </c>
      <c r="D23" s="154" t="s">
        <v>3030</v>
      </c>
      <c r="E23" s="156">
        <v>220423003</v>
      </c>
      <c r="F23" s="155" t="s">
        <v>3185</v>
      </c>
    </row>
    <row r="24" spans="1:6">
      <c r="A24" s="156">
        <v>10678</v>
      </c>
      <c r="B24" s="154" t="s">
        <v>3184</v>
      </c>
      <c r="C24" s="154" t="s">
        <v>3170</v>
      </c>
      <c r="D24" s="154" t="s">
        <v>3030</v>
      </c>
      <c r="E24" s="156">
        <v>220421829</v>
      </c>
      <c r="F24" s="155" t="s">
        <v>3183</v>
      </c>
    </row>
    <row r="25" spans="1:6">
      <c r="A25" s="156">
        <v>10679</v>
      </c>
      <c r="B25" s="154" t="s">
        <v>3342</v>
      </c>
      <c r="C25" s="154" t="s">
        <v>3031</v>
      </c>
      <c r="D25" s="154" t="s">
        <v>3030</v>
      </c>
      <c r="E25" s="156">
        <v>220312107</v>
      </c>
      <c r="F25" s="155" t="s">
        <v>3341</v>
      </c>
    </row>
    <row r="26" spans="1:6">
      <c r="A26" s="156">
        <v>10680</v>
      </c>
      <c r="B26" s="154" t="s">
        <v>3592</v>
      </c>
      <c r="C26" s="154" t="s">
        <v>3035</v>
      </c>
      <c r="D26" s="154" t="s">
        <v>3030</v>
      </c>
      <c r="E26" s="156">
        <v>221503509</v>
      </c>
      <c r="F26" s="155" t="s">
        <v>3591</v>
      </c>
    </row>
    <row r="27" spans="1:6">
      <c r="A27" s="156">
        <v>10682</v>
      </c>
      <c r="B27" s="154" t="s">
        <v>3204</v>
      </c>
      <c r="C27" s="154" t="s">
        <v>3031</v>
      </c>
      <c r="D27" s="154" t="s">
        <v>3030</v>
      </c>
      <c r="E27" s="156">
        <v>220313311</v>
      </c>
      <c r="F27" s="155" t="s">
        <v>3203</v>
      </c>
    </row>
    <row r="28" spans="1:6">
      <c r="A28" s="156">
        <v>10684</v>
      </c>
      <c r="B28" s="154" t="s">
        <v>3303</v>
      </c>
      <c r="C28" s="154" t="s">
        <v>3286</v>
      </c>
      <c r="D28" s="154" t="s">
        <v>3030</v>
      </c>
      <c r="E28" s="156">
        <v>221022004</v>
      </c>
      <c r="F28" s="155" t="s">
        <v>3302</v>
      </c>
    </row>
    <row r="29" spans="1:6">
      <c r="A29" s="156">
        <v>10688</v>
      </c>
      <c r="B29" s="154" t="s">
        <v>3483</v>
      </c>
      <c r="C29" s="154" t="s">
        <v>3472</v>
      </c>
      <c r="D29" s="154" t="s">
        <v>3030</v>
      </c>
      <c r="E29" s="156">
        <v>220036036</v>
      </c>
      <c r="F29" s="155" t="s">
        <v>3482</v>
      </c>
    </row>
    <row r="30" spans="1:6">
      <c r="A30" s="156">
        <v>10689</v>
      </c>
      <c r="B30" s="154" t="s">
        <v>3481</v>
      </c>
      <c r="C30" s="154" t="s">
        <v>3472</v>
      </c>
      <c r="D30" s="154" t="s">
        <v>3030</v>
      </c>
      <c r="E30" s="156">
        <v>220031201</v>
      </c>
      <c r="F30" s="155" t="s">
        <v>3480</v>
      </c>
    </row>
    <row r="31" spans="1:6">
      <c r="A31" s="156">
        <v>10690</v>
      </c>
      <c r="B31" s="154" t="s">
        <v>3479</v>
      </c>
      <c r="C31" s="154" t="s">
        <v>3035</v>
      </c>
      <c r="D31" s="154" t="s">
        <v>3030</v>
      </c>
      <c r="E31" s="156">
        <v>221512101</v>
      </c>
      <c r="F31" s="155" t="s">
        <v>3478</v>
      </c>
    </row>
    <row r="32" spans="1:6">
      <c r="A32" s="156">
        <v>10691</v>
      </c>
      <c r="B32" s="154" t="s">
        <v>3182</v>
      </c>
      <c r="C32" s="154" t="s">
        <v>3170</v>
      </c>
      <c r="D32" s="154" t="s">
        <v>3030</v>
      </c>
      <c r="E32" s="156">
        <v>220431332</v>
      </c>
      <c r="F32" s="155" t="s">
        <v>3181</v>
      </c>
    </row>
    <row r="33" spans="1:6">
      <c r="A33" s="156">
        <v>10692</v>
      </c>
      <c r="B33" s="154" t="s">
        <v>3477</v>
      </c>
      <c r="C33" s="154" t="s">
        <v>3472</v>
      </c>
      <c r="D33" s="154" t="s">
        <v>3030</v>
      </c>
      <c r="E33" s="156">
        <v>220033015</v>
      </c>
      <c r="F33" s="155" t="s">
        <v>3476</v>
      </c>
    </row>
    <row r="34" spans="1:6">
      <c r="A34" s="156">
        <v>10693</v>
      </c>
      <c r="B34" s="154" t="s">
        <v>3340</v>
      </c>
      <c r="C34" s="154" t="s">
        <v>3218</v>
      </c>
      <c r="D34" s="154" t="s">
        <v>3030</v>
      </c>
      <c r="E34" s="156">
        <v>221806842</v>
      </c>
      <c r="F34" s="155" t="s">
        <v>3339</v>
      </c>
    </row>
    <row r="35" spans="1:6">
      <c r="A35" s="156">
        <v>10694</v>
      </c>
      <c r="B35" s="154" t="s">
        <v>3475</v>
      </c>
      <c r="C35" s="154" t="s">
        <v>3035</v>
      </c>
      <c r="D35" s="154" t="s">
        <v>3030</v>
      </c>
      <c r="E35" s="156">
        <v>221502630</v>
      </c>
      <c r="F35" s="155" t="s">
        <v>3474</v>
      </c>
    </row>
    <row r="36" spans="1:6">
      <c r="A36" s="156">
        <v>10695</v>
      </c>
      <c r="B36" s="154" t="s">
        <v>3509</v>
      </c>
      <c r="C36" s="154" t="s">
        <v>3393</v>
      </c>
      <c r="D36" s="154" t="s">
        <v>3030</v>
      </c>
      <c r="E36" s="156">
        <v>223122705</v>
      </c>
      <c r="F36" s="155" t="s">
        <v>3508</v>
      </c>
    </row>
    <row r="37" spans="1:6">
      <c r="A37" s="156">
        <v>10696</v>
      </c>
      <c r="B37" s="154" t="s">
        <v>3301</v>
      </c>
      <c r="C37" s="154" t="s">
        <v>3218</v>
      </c>
      <c r="D37" s="154" t="s">
        <v>3030</v>
      </c>
      <c r="E37" s="156">
        <v>221823924</v>
      </c>
      <c r="F37" s="155" t="s">
        <v>3300</v>
      </c>
    </row>
    <row r="38" spans="1:6">
      <c r="A38" s="156">
        <v>10697</v>
      </c>
      <c r="B38" s="154" t="s">
        <v>3180</v>
      </c>
      <c r="C38" s="154" t="s">
        <v>3179</v>
      </c>
      <c r="D38" s="154" t="s">
        <v>3030</v>
      </c>
      <c r="E38" s="156">
        <v>220271136</v>
      </c>
      <c r="F38" s="155" t="s">
        <v>3178</v>
      </c>
    </row>
    <row r="39" spans="1:6">
      <c r="A39" s="156">
        <v>10698</v>
      </c>
      <c r="B39" s="154" t="s">
        <v>3473</v>
      </c>
      <c r="C39" s="154" t="s">
        <v>3472</v>
      </c>
      <c r="D39" s="154" t="s">
        <v>3030</v>
      </c>
      <c r="E39" s="156">
        <v>220032416</v>
      </c>
      <c r="F39" s="155" t="s">
        <v>3471</v>
      </c>
    </row>
    <row r="40" spans="1:6">
      <c r="A40" s="156">
        <v>10702</v>
      </c>
      <c r="B40" s="154" t="s">
        <v>3299</v>
      </c>
      <c r="C40" s="154" t="s">
        <v>3286</v>
      </c>
      <c r="D40" s="154" t="s">
        <v>3030</v>
      </c>
      <c r="E40" s="156">
        <v>221013903</v>
      </c>
      <c r="F40" s="155" t="s">
        <v>3298</v>
      </c>
    </row>
    <row r="41" spans="1:6">
      <c r="A41" s="156">
        <v>10705</v>
      </c>
      <c r="B41" s="154" t="s">
        <v>3177</v>
      </c>
      <c r="C41" s="154" t="s">
        <v>3170</v>
      </c>
      <c r="D41" s="154" t="s">
        <v>3030</v>
      </c>
      <c r="E41" s="156">
        <v>220423219</v>
      </c>
      <c r="F41" s="155" t="s">
        <v>3176</v>
      </c>
    </row>
    <row r="42" spans="1:6">
      <c r="A42" s="156">
        <v>10706</v>
      </c>
      <c r="B42" s="154" t="s">
        <v>3175</v>
      </c>
      <c r="C42" s="154" t="s">
        <v>3170</v>
      </c>
      <c r="D42" s="154" t="s">
        <v>3030</v>
      </c>
      <c r="E42" s="156">
        <v>22042</v>
      </c>
      <c r="F42" s="155" t="s">
        <v>3174</v>
      </c>
    </row>
    <row r="43" spans="1:6">
      <c r="A43" s="156">
        <v>10707</v>
      </c>
      <c r="B43" s="154" t="s">
        <v>3507</v>
      </c>
      <c r="C43" s="154" t="s">
        <v>3035</v>
      </c>
      <c r="D43" s="154" t="s">
        <v>3030</v>
      </c>
      <c r="E43" s="156">
        <v>221522430</v>
      </c>
      <c r="F43" s="155" t="s">
        <v>3506</v>
      </c>
    </row>
    <row r="44" spans="1:6">
      <c r="A44" s="156">
        <v>10709</v>
      </c>
      <c r="B44" s="154" t="s">
        <v>3505</v>
      </c>
      <c r="C44" s="154" t="s">
        <v>3393</v>
      </c>
      <c r="D44" s="154" t="s">
        <v>3030</v>
      </c>
      <c r="E44" s="156">
        <v>223121707</v>
      </c>
      <c r="F44" s="155" t="s">
        <v>3504</v>
      </c>
    </row>
    <row r="45" spans="1:6">
      <c r="A45" s="156">
        <v>10716</v>
      </c>
      <c r="B45" s="154" t="s">
        <v>3620</v>
      </c>
      <c r="C45" s="154" t="s">
        <v>3055</v>
      </c>
      <c r="D45" s="154" t="s">
        <v>3030</v>
      </c>
      <c r="E45" s="156">
        <v>222073728</v>
      </c>
      <c r="F45" s="155" t="s">
        <v>3619</v>
      </c>
    </row>
    <row r="46" spans="1:6">
      <c r="A46" s="156">
        <v>10717</v>
      </c>
      <c r="B46" s="154" t="s">
        <v>3537</v>
      </c>
      <c r="C46" s="154" t="s">
        <v>3055</v>
      </c>
      <c r="D46" s="154" t="s">
        <v>3030</v>
      </c>
      <c r="E46" s="156">
        <v>22204</v>
      </c>
      <c r="F46" s="155" t="s">
        <v>3536</v>
      </c>
    </row>
    <row r="47" spans="1:6">
      <c r="A47" s="156">
        <v>10719</v>
      </c>
      <c r="B47" s="154" t="s">
        <v>3618</v>
      </c>
      <c r="C47" s="154" t="s">
        <v>3393</v>
      </c>
      <c r="D47" s="154" t="s">
        <v>3030</v>
      </c>
      <c r="E47" s="156">
        <v>223051458</v>
      </c>
      <c r="F47" s="155" t="s">
        <v>3617</v>
      </c>
    </row>
    <row r="48" spans="1:6">
      <c r="A48" s="156">
        <v>10721</v>
      </c>
      <c r="B48" s="154" t="s">
        <v>3616</v>
      </c>
      <c r="C48" s="154" t="s">
        <v>3170</v>
      </c>
      <c r="D48" s="154" t="s">
        <v>3030</v>
      </c>
      <c r="E48" s="156">
        <v>220412407</v>
      </c>
      <c r="F48" s="155" t="s">
        <v>3615</v>
      </c>
    </row>
    <row r="49" spans="1:6">
      <c r="A49" s="156">
        <v>10722</v>
      </c>
      <c r="B49" s="154" t="s">
        <v>3614</v>
      </c>
      <c r="C49" s="154" t="s">
        <v>3170</v>
      </c>
      <c r="D49" s="154" t="s">
        <v>3030</v>
      </c>
      <c r="E49" s="156">
        <v>220441515</v>
      </c>
      <c r="F49" s="155" t="s">
        <v>3613</v>
      </c>
    </row>
    <row r="50" spans="1:6">
      <c r="A50" s="156">
        <v>10725</v>
      </c>
      <c r="B50" s="154" t="s">
        <v>3457</v>
      </c>
      <c r="C50" s="154" t="s">
        <v>3393</v>
      </c>
      <c r="D50" s="154" t="s">
        <v>3030</v>
      </c>
      <c r="E50" s="156">
        <v>223111835</v>
      </c>
      <c r="F50" s="155" t="s">
        <v>3456</v>
      </c>
    </row>
    <row r="51" spans="1:6">
      <c r="A51" s="156">
        <v>10732</v>
      </c>
      <c r="B51" s="154" t="s">
        <v>3612</v>
      </c>
      <c r="C51" s="154" t="s">
        <v>3393</v>
      </c>
      <c r="D51" s="154" t="s">
        <v>3030</v>
      </c>
      <c r="E51" s="156">
        <v>223022338</v>
      </c>
      <c r="F51" s="155" t="s">
        <v>3611</v>
      </c>
    </row>
    <row r="52" spans="1:6">
      <c r="A52" s="156">
        <v>10733</v>
      </c>
      <c r="B52" s="154" t="s">
        <v>3590</v>
      </c>
      <c r="C52" s="154" t="s">
        <v>3393</v>
      </c>
      <c r="D52" s="154" t="s">
        <v>3030</v>
      </c>
      <c r="E52" s="156">
        <v>223041301</v>
      </c>
      <c r="F52" s="155" t="s">
        <v>3589</v>
      </c>
    </row>
    <row r="53" spans="1:6">
      <c r="A53" s="156">
        <v>10734</v>
      </c>
      <c r="B53" s="154" t="s">
        <v>3385</v>
      </c>
      <c r="C53" s="154" t="s">
        <v>3055</v>
      </c>
      <c r="D53" s="154" t="s">
        <v>3030</v>
      </c>
      <c r="E53" s="156">
        <v>222041012</v>
      </c>
      <c r="F53" s="155" t="s">
        <v>3384</v>
      </c>
    </row>
    <row r="54" spans="1:6">
      <c r="A54" s="156">
        <v>10735</v>
      </c>
      <c r="B54" s="154" t="s">
        <v>3610</v>
      </c>
      <c r="C54" s="154" t="s">
        <v>3170</v>
      </c>
      <c r="D54" s="154" t="s">
        <v>3030</v>
      </c>
      <c r="E54" s="156">
        <v>22041</v>
      </c>
      <c r="F54" s="155" t="s">
        <v>3609</v>
      </c>
    </row>
    <row r="55" spans="1:6">
      <c r="A55" s="156">
        <v>10740</v>
      </c>
      <c r="B55" s="154" t="s">
        <v>3383</v>
      </c>
      <c r="C55" s="154" t="s">
        <v>3055</v>
      </c>
      <c r="D55" s="154" t="s">
        <v>3030</v>
      </c>
      <c r="E55" s="156">
        <v>222014023</v>
      </c>
      <c r="F55" s="155" t="s">
        <v>3382</v>
      </c>
    </row>
    <row r="56" spans="1:6">
      <c r="A56" s="156">
        <v>10741</v>
      </c>
      <c r="B56" s="154" t="s">
        <v>3381</v>
      </c>
      <c r="C56" s="154" t="s">
        <v>3055</v>
      </c>
      <c r="D56" s="154" t="s">
        <v>3030</v>
      </c>
      <c r="E56" s="156">
        <v>222011939</v>
      </c>
      <c r="F56" s="155" t="s">
        <v>3380</v>
      </c>
    </row>
    <row r="57" spans="1:6">
      <c r="A57" s="156">
        <v>10743</v>
      </c>
      <c r="B57" s="154" t="s">
        <v>3608</v>
      </c>
      <c r="C57" s="154" t="s">
        <v>3055</v>
      </c>
      <c r="D57" s="154" t="s">
        <v>3030</v>
      </c>
      <c r="E57" s="156">
        <v>222061103</v>
      </c>
      <c r="F57" s="155" t="s">
        <v>3607</v>
      </c>
    </row>
    <row r="58" spans="1:6">
      <c r="A58" s="156">
        <v>10744</v>
      </c>
      <c r="B58" s="154" t="s">
        <v>3173</v>
      </c>
      <c r="C58" s="154" t="s">
        <v>3170</v>
      </c>
      <c r="D58" s="154" t="s">
        <v>3030</v>
      </c>
      <c r="E58" s="156">
        <v>220462922</v>
      </c>
      <c r="F58" s="155" t="s">
        <v>3172</v>
      </c>
    </row>
    <row r="59" spans="1:6">
      <c r="A59" s="156">
        <v>10747</v>
      </c>
      <c r="B59" s="154" t="s">
        <v>3535</v>
      </c>
      <c r="C59" s="154" t="s">
        <v>3055</v>
      </c>
      <c r="D59" s="154" t="s">
        <v>3030</v>
      </c>
      <c r="E59" s="156">
        <v>222012322</v>
      </c>
      <c r="F59" s="155" t="s">
        <v>3534</v>
      </c>
    </row>
    <row r="60" spans="1:6">
      <c r="A60" s="156">
        <v>10751</v>
      </c>
      <c r="B60" s="154" t="s">
        <v>3560</v>
      </c>
      <c r="C60" s="154" t="s">
        <v>3393</v>
      </c>
      <c r="D60" s="154" t="s">
        <v>3030</v>
      </c>
      <c r="E60" s="156">
        <v>223062001</v>
      </c>
      <c r="F60" s="155" t="s">
        <v>3559</v>
      </c>
    </row>
    <row r="61" spans="1:6">
      <c r="A61" s="156">
        <v>10752</v>
      </c>
      <c r="B61" s="154" t="s">
        <v>3558</v>
      </c>
      <c r="C61" s="154" t="s">
        <v>3393</v>
      </c>
      <c r="D61" s="154" t="s">
        <v>3030</v>
      </c>
      <c r="E61" s="156">
        <v>223091914</v>
      </c>
      <c r="F61" s="155" t="s">
        <v>3557</v>
      </c>
    </row>
    <row r="62" spans="1:6">
      <c r="A62" s="156">
        <v>10753</v>
      </c>
      <c r="B62" s="154" t="s">
        <v>3556</v>
      </c>
      <c r="C62" s="154" t="s">
        <v>3393</v>
      </c>
      <c r="D62" s="154" t="s">
        <v>3030</v>
      </c>
      <c r="E62" s="156">
        <v>223062325</v>
      </c>
      <c r="F62" s="155" t="s">
        <v>3555</v>
      </c>
    </row>
    <row r="63" spans="1:6">
      <c r="A63" s="156">
        <v>10756</v>
      </c>
      <c r="B63" s="154" t="s">
        <v>3470</v>
      </c>
      <c r="C63" s="154" t="s">
        <v>3416</v>
      </c>
      <c r="D63" s="154" t="s">
        <v>3030</v>
      </c>
      <c r="E63" s="156">
        <v>221931760</v>
      </c>
      <c r="F63" s="155" t="s">
        <v>3469</v>
      </c>
    </row>
    <row r="64" spans="1:6">
      <c r="A64" s="156">
        <v>10757</v>
      </c>
      <c r="B64" s="154" t="s">
        <v>3588</v>
      </c>
      <c r="C64" s="154" t="s">
        <v>3587</v>
      </c>
      <c r="D64" s="154" t="s">
        <v>3030</v>
      </c>
      <c r="E64" s="156">
        <v>221722005</v>
      </c>
      <c r="F64" s="155" t="s">
        <v>3586</v>
      </c>
    </row>
    <row r="65" spans="1:6">
      <c r="A65" s="156">
        <v>10759</v>
      </c>
      <c r="B65" s="154" t="s">
        <v>3554</v>
      </c>
      <c r="C65" s="154" t="s">
        <v>3393</v>
      </c>
      <c r="D65" s="154" t="s">
        <v>3030</v>
      </c>
      <c r="E65" s="156">
        <v>223062106</v>
      </c>
      <c r="F65" s="155" t="s">
        <v>3553</v>
      </c>
    </row>
    <row r="66" spans="1:6">
      <c r="A66" s="156">
        <v>10760</v>
      </c>
      <c r="B66" s="154" t="s">
        <v>3503</v>
      </c>
      <c r="C66" s="154" t="s">
        <v>3393</v>
      </c>
      <c r="D66" s="154" t="s">
        <v>3030</v>
      </c>
      <c r="E66" s="156">
        <v>223044711</v>
      </c>
      <c r="F66" s="155" t="s">
        <v>3502</v>
      </c>
    </row>
    <row r="67" spans="1:6">
      <c r="A67" s="156">
        <v>10761</v>
      </c>
      <c r="B67" s="154" t="s">
        <v>3410</v>
      </c>
      <c r="C67" s="154" t="s">
        <v>3393</v>
      </c>
      <c r="D67" s="154" t="s">
        <v>3030</v>
      </c>
      <c r="E67" s="156">
        <v>223098426</v>
      </c>
      <c r="F67" s="155" t="s">
        <v>3409</v>
      </c>
    </row>
    <row r="68" spans="1:6">
      <c r="A68" s="156">
        <v>10762</v>
      </c>
      <c r="B68" s="154" t="s">
        <v>3501</v>
      </c>
      <c r="C68" s="154" t="s">
        <v>3393</v>
      </c>
      <c r="D68" s="154" t="s">
        <v>3030</v>
      </c>
      <c r="E68" s="156">
        <v>223101901</v>
      </c>
      <c r="F68" s="155" t="s">
        <v>3500</v>
      </c>
    </row>
    <row r="69" spans="1:6">
      <c r="A69" s="156">
        <v>10763</v>
      </c>
      <c r="B69" s="154" t="s">
        <v>3606</v>
      </c>
      <c r="C69" s="154" t="s">
        <v>3393</v>
      </c>
      <c r="D69" s="154" t="s">
        <v>3030</v>
      </c>
      <c r="E69" s="156">
        <v>223102508</v>
      </c>
      <c r="F69" s="155" t="s">
        <v>3605</v>
      </c>
    </row>
    <row r="70" spans="1:6">
      <c r="A70" s="156">
        <v>10764</v>
      </c>
      <c r="B70" s="154" t="s">
        <v>3468</v>
      </c>
      <c r="C70" s="154" t="s">
        <v>3393</v>
      </c>
      <c r="D70" s="154" t="s">
        <v>3030</v>
      </c>
      <c r="E70" s="156">
        <v>223144106</v>
      </c>
      <c r="F70" s="155" t="s">
        <v>3467</v>
      </c>
    </row>
    <row r="71" spans="1:6">
      <c r="A71" s="156">
        <v>10765</v>
      </c>
      <c r="B71" s="154" t="s">
        <v>3604</v>
      </c>
      <c r="C71" s="154" t="s">
        <v>3393</v>
      </c>
      <c r="D71" s="154" t="s">
        <v>3030</v>
      </c>
      <c r="E71" s="156">
        <v>223052604</v>
      </c>
      <c r="F71" s="155" t="s">
        <v>3603</v>
      </c>
    </row>
    <row r="72" spans="1:6">
      <c r="A72" s="156">
        <v>10766</v>
      </c>
      <c r="B72" s="154" t="s">
        <v>3455</v>
      </c>
      <c r="C72" s="154" t="s">
        <v>3393</v>
      </c>
      <c r="D72" s="154" t="s">
        <v>3030</v>
      </c>
      <c r="E72" s="156">
        <v>223031529</v>
      </c>
      <c r="F72" s="155" t="s">
        <v>3454</v>
      </c>
    </row>
    <row r="73" spans="1:6">
      <c r="A73" s="156">
        <v>10767</v>
      </c>
      <c r="B73" s="154" t="s">
        <v>3439</v>
      </c>
      <c r="C73" s="154" t="s">
        <v>3390</v>
      </c>
      <c r="D73" s="154" t="s">
        <v>3030</v>
      </c>
      <c r="E73" s="156">
        <v>221911008</v>
      </c>
      <c r="F73" s="155" t="s">
        <v>3438</v>
      </c>
    </row>
    <row r="74" spans="1:6">
      <c r="A74" s="156">
        <v>10768</v>
      </c>
      <c r="B74" s="154" t="s">
        <v>3453</v>
      </c>
      <c r="C74" s="154" t="s">
        <v>3393</v>
      </c>
      <c r="D74" s="154" t="s">
        <v>3030</v>
      </c>
      <c r="E74" s="156">
        <v>223032301</v>
      </c>
      <c r="F74" s="155" t="s">
        <v>3452</v>
      </c>
    </row>
    <row r="75" spans="1:6">
      <c r="A75" s="156">
        <v>10769</v>
      </c>
      <c r="B75" s="154" t="s">
        <v>3602</v>
      </c>
      <c r="C75" s="154" t="s">
        <v>3393</v>
      </c>
      <c r="D75" s="154" t="s">
        <v>3030</v>
      </c>
      <c r="E75" s="156">
        <v>223012119</v>
      </c>
      <c r="F75" s="155" t="s">
        <v>3601</v>
      </c>
    </row>
    <row r="76" spans="1:6">
      <c r="A76" s="156">
        <v>10770</v>
      </c>
      <c r="B76" s="154" t="s">
        <v>3408</v>
      </c>
      <c r="C76" s="154" t="s">
        <v>3393</v>
      </c>
      <c r="D76" s="154" t="s">
        <v>3030</v>
      </c>
      <c r="E76" s="156">
        <v>223091502</v>
      </c>
      <c r="F76" s="155" t="s">
        <v>3407</v>
      </c>
    </row>
    <row r="77" spans="1:6">
      <c r="A77" s="156">
        <v>10771</v>
      </c>
      <c r="B77" s="154" t="s">
        <v>3406</v>
      </c>
      <c r="C77" s="154" t="s">
        <v>3393</v>
      </c>
      <c r="D77" s="154" t="s">
        <v>3030</v>
      </c>
      <c r="E77" s="156">
        <v>223098218</v>
      </c>
      <c r="F77" s="155" t="s">
        <v>3405</v>
      </c>
    </row>
    <row r="78" spans="1:6">
      <c r="A78" s="156">
        <v>10772</v>
      </c>
      <c r="B78" s="154" t="s">
        <v>3499</v>
      </c>
      <c r="C78" s="154" t="s">
        <v>3393</v>
      </c>
      <c r="D78" s="154" t="s">
        <v>3030</v>
      </c>
      <c r="E78" s="156">
        <v>223103321</v>
      </c>
      <c r="F78" s="155" t="s">
        <v>3498</v>
      </c>
    </row>
    <row r="79" spans="1:6">
      <c r="A79" s="156">
        <v>10773</v>
      </c>
      <c r="B79" s="154" t="s">
        <v>3552</v>
      </c>
      <c r="C79" s="154" t="s">
        <v>3393</v>
      </c>
      <c r="D79" s="154" t="s">
        <v>3030</v>
      </c>
      <c r="E79" s="156">
        <v>223061614</v>
      </c>
      <c r="F79" s="155" t="s">
        <v>3551</v>
      </c>
    </row>
    <row r="80" spans="1:6">
      <c r="A80" s="156">
        <v>10775</v>
      </c>
      <c r="B80" s="154" t="s">
        <v>3600</v>
      </c>
      <c r="C80" s="154" t="s">
        <v>3393</v>
      </c>
      <c r="D80" s="154" t="s">
        <v>3030</v>
      </c>
      <c r="E80" s="156">
        <v>22315</v>
      </c>
      <c r="F80" s="155" t="s">
        <v>3599</v>
      </c>
    </row>
    <row r="81" spans="1:6">
      <c r="A81" s="156">
        <v>10776</v>
      </c>
      <c r="B81" s="154" t="s">
        <v>3437</v>
      </c>
      <c r="C81" s="154" t="s">
        <v>3390</v>
      </c>
      <c r="D81" s="154" t="s">
        <v>3030</v>
      </c>
      <c r="E81" s="156">
        <v>221922657</v>
      </c>
      <c r="F81" s="155" t="s">
        <v>3436</v>
      </c>
    </row>
    <row r="82" spans="1:6">
      <c r="A82" s="156">
        <v>10778</v>
      </c>
      <c r="B82" s="154" t="s">
        <v>3497</v>
      </c>
      <c r="C82" s="154" t="s">
        <v>3393</v>
      </c>
      <c r="D82" s="154" t="s">
        <v>3030</v>
      </c>
      <c r="E82" s="156">
        <v>223043603</v>
      </c>
      <c r="F82" s="155" t="s">
        <v>3496</v>
      </c>
    </row>
    <row r="83" spans="1:6">
      <c r="A83" s="156">
        <v>10779</v>
      </c>
      <c r="B83" s="154" t="s">
        <v>3495</v>
      </c>
      <c r="C83" s="154" t="s">
        <v>3393</v>
      </c>
      <c r="D83" s="154" t="s">
        <v>3030</v>
      </c>
      <c r="E83" s="156">
        <v>223044914</v>
      </c>
      <c r="F83" s="155" t="s">
        <v>3494</v>
      </c>
    </row>
    <row r="84" spans="1:6">
      <c r="A84" s="156">
        <v>10780</v>
      </c>
      <c r="B84" s="154" t="s">
        <v>3585</v>
      </c>
      <c r="C84" s="154" t="s">
        <v>3393</v>
      </c>
      <c r="D84" s="154" t="s">
        <v>3030</v>
      </c>
      <c r="E84" s="156">
        <v>223144516</v>
      </c>
      <c r="F84" s="155" t="s">
        <v>3584</v>
      </c>
    </row>
    <row r="85" spans="1:6">
      <c r="A85" s="156">
        <v>10781</v>
      </c>
      <c r="B85" s="154" t="s">
        <v>3404</v>
      </c>
      <c r="C85" s="154" t="s">
        <v>3393</v>
      </c>
      <c r="D85" s="154" t="s">
        <v>3030</v>
      </c>
      <c r="E85" s="156">
        <v>223082422</v>
      </c>
      <c r="F85" s="155" t="s">
        <v>3403</v>
      </c>
    </row>
    <row r="86" spans="1:6">
      <c r="A86" s="156">
        <v>10782</v>
      </c>
      <c r="B86" s="154" t="s">
        <v>3493</v>
      </c>
      <c r="C86" s="154" t="s">
        <v>3393</v>
      </c>
      <c r="D86" s="154" t="s">
        <v>3030</v>
      </c>
      <c r="E86" s="156">
        <v>223043106</v>
      </c>
      <c r="F86" s="155" t="s">
        <v>3492</v>
      </c>
    </row>
    <row r="87" spans="1:6">
      <c r="A87" s="156">
        <v>10783</v>
      </c>
      <c r="B87" s="154" t="s">
        <v>3435</v>
      </c>
      <c r="C87" s="154" t="s">
        <v>3390</v>
      </c>
      <c r="D87" s="154" t="s">
        <v>3030</v>
      </c>
      <c r="E87" s="156">
        <v>221912807</v>
      </c>
      <c r="F87" s="155" t="s">
        <v>3434</v>
      </c>
    </row>
    <row r="88" spans="1:6">
      <c r="A88" s="156">
        <v>10784</v>
      </c>
      <c r="B88" s="154" t="s">
        <v>3598</v>
      </c>
      <c r="C88" s="154" t="s">
        <v>3393</v>
      </c>
      <c r="D88" s="154" t="s">
        <v>3030</v>
      </c>
      <c r="E88" s="156">
        <v>223011312</v>
      </c>
      <c r="F88" s="155" t="s">
        <v>3597</v>
      </c>
    </row>
    <row r="89" spans="1:6">
      <c r="A89" s="156">
        <v>10785</v>
      </c>
      <c r="B89" s="154" t="s">
        <v>3583</v>
      </c>
      <c r="C89" s="154" t="s">
        <v>3564</v>
      </c>
      <c r="D89" s="154" t="s">
        <v>3030</v>
      </c>
      <c r="E89" s="156">
        <v>220262407</v>
      </c>
      <c r="F89" s="155" t="s">
        <v>3582</v>
      </c>
    </row>
    <row r="90" spans="1:6">
      <c r="A90" s="156">
        <v>10787</v>
      </c>
      <c r="B90" s="154" t="s">
        <v>3402</v>
      </c>
      <c r="C90" s="154" t="s">
        <v>3393</v>
      </c>
      <c r="D90" s="154" t="s">
        <v>3030</v>
      </c>
      <c r="E90" s="156">
        <v>223094201</v>
      </c>
      <c r="F90" s="155" t="s">
        <v>3401</v>
      </c>
    </row>
    <row r="91" spans="1:6">
      <c r="A91" s="156">
        <v>10789</v>
      </c>
      <c r="B91" s="154" t="s">
        <v>3581</v>
      </c>
      <c r="C91" s="154" t="s">
        <v>3416</v>
      </c>
      <c r="D91" s="154" t="s">
        <v>3030</v>
      </c>
      <c r="E91" s="156">
        <v>221932742</v>
      </c>
      <c r="F91" s="155" t="s">
        <v>3580</v>
      </c>
    </row>
    <row r="92" spans="1:6">
      <c r="A92" s="156">
        <v>10790</v>
      </c>
      <c r="B92" s="154" t="s">
        <v>3466</v>
      </c>
      <c r="C92" s="154" t="s">
        <v>3393</v>
      </c>
      <c r="D92" s="154" t="s">
        <v>3030</v>
      </c>
      <c r="E92" s="156">
        <v>223153823</v>
      </c>
      <c r="F92" s="155" t="s">
        <v>3465</v>
      </c>
    </row>
    <row r="93" spans="1:6">
      <c r="A93" s="156">
        <v>10792</v>
      </c>
      <c r="B93" s="154" t="s">
        <v>3400</v>
      </c>
      <c r="C93" s="154" t="s">
        <v>3387</v>
      </c>
      <c r="D93" s="154" t="s">
        <v>3030</v>
      </c>
      <c r="E93" s="156">
        <v>220794247</v>
      </c>
      <c r="F93" s="155" t="s">
        <v>3399</v>
      </c>
    </row>
    <row r="94" spans="1:6">
      <c r="A94" s="156">
        <v>10794</v>
      </c>
      <c r="B94" s="154" t="s">
        <v>3398</v>
      </c>
      <c r="C94" s="154" t="s">
        <v>3387</v>
      </c>
      <c r="D94" s="154" t="s">
        <v>3030</v>
      </c>
      <c r="E94" s="156">
        <v>220792125</v>
      </c>
      <c r="F94" s="155" t="s">
        <v>3397</v>
      </c>
    </row>
    <row r="95" spans="1:6">
      <c r="A95" s="156">
        <v>11533</v>
      </c>
      <c r="B95" s="154" t="s">
        <v>3977</v>
      </c>
      <c r="C95" s="154" t="s">
        <v>3919</v>
      </c>
      <c r="D95" s="154" t="s">
        <v>3621</v>
      </c>
      <c r="E95" s="156">
        <v>210607655</v>
      </c>
      <c r="F95" s="155" t="s">
        <v>3976</v>
      </c>
    </row>
    <row r="96" spans="1:6">
      <c r="A96" s="156">
        <v>11534</v>
      </c>
      <c r="B96" s="154" t="s">
        <v>3999</v>
      </c>
      <c r="C96" s="154" t="s">
        <v>3994</v>
      </c>
      <c r="D96" s="154" t="s">
        <v>3621</v>
      </c>
      <c r="E96" s="156">
        <v>211142401</v>
      </c>
      <c r="F96" s="155" t="s">
        <v>3998</v>
      </c>
    </row>
    <row r="97" spans="1:6">
      <c r="A97" s="156">
        <v>11536</v>
      </c>
      <c r="B97" s="154" t="s">
        <v>4136</v>
      </c>
      <c r="C97" s="154" t="s">
        <v>3926</v>
      </c>
      <c r="D97" s="154" t="s">
        <v>3621</v>
      </c>
      <c r="E97" s="156">
        <v>212074736</v>
      </c>
      <c r="F97" s="155" t="s">
        <v>4135</v>
      </c>
    </row>
    <row r="98" spans="1:6">
      <c r="A98" s="156">
        <v>11537</v>
      </c>
      <c r="B98" s="154" t="s">
        <v>4090</v>
      </c>
      <c r="C98" s="154" t="s">
        <v>3926</v>
      </c>
      <c r="D98" s="154" t="s">
        <v>3621</v>
      </c>
      <c r="E98" s="156">
        <v>212273913</v>
      </c>
      <c r="F98" s="155" t="s">
        <v>4089</v>
      </c>
    </row>
    <row r="99" spans="1:6">
      <c r="A99" s="156">
        <v>11540</v>
      </c>
      <c r="B99" s="154" t="s">
        <v>3954</v>
      </c>
      <c r="C99" s="154" t="s">
        <v>3919</v>
      </c>
      <c r="D99" s="154" t="s">
        <v>3621</v>
      </c>
      <c r="E99" s="156">
        <v>210612639</v>
      </c>
      <c r="F99" s="155" t="s">
        <v>3953</v>
      </c>
    </row>
    <row r="100" spans="1:6">
      <c r="A100" s="156">
        <v>11542</v>
      </c>
      <c r="B100" s="154" t="s">
        <v>3975</v>
      </c>
      <c r="C100" s="154" t="s">
        <v>3919</v>
      </c>
      <c r="D100" s="154" t="s">
        <v>3621</v>
      </c>
      <c r="E100" s="156">
        <v>210612903</v>
      </c>
      <c r="F100" s="155" t="s">
        <v>3974</v>
      </c>
    </row>
    <row r="101" spans="1:6">
      <c r="A101" s="156">
        <v>11546</v>
      </c>
      <c r="B101" s="154" t="s">
        <v>4024</v>
      </c>
      <c r="C101" s="154" t="s">
        <v>3883</v>
      </c>
      <c r="D101" s="154" t="s">
        <v>3621</v>
      </c>
      <c r="E101" s="156">
        <v>214011412</v>
      </c>
      <c r="F101" s="155" t="s">
        <v>4023</v>
      </c>
    </row>
    <row r="102" spans="1:6">
      <c r="A102" s="156">
        <v>11548</v>
      </c>
      <c r="B102" s="154" t="s">
        <v>3997</v>
      </c>
      <c r="C102" s="154" t="s">
        <v>3984</v>
      </c>
      <c r="D102" s="154" t="s">
        <v>3621</v>
      </c>
      <c r="E102" s="156">
        <v>211131503</v>
      </c>
      <c r="F102" s="155" t="s">
        <v>3996</v>
      </c>
    </row>
    <row r="103" spans="1:6">
      <c r="A103" s="156">
        <v>11549</v>
      </c>
      <c r="B103" s="154" t="s">
        <v>4134</v>
      </c>
      <c r="C103" s="154" t="s">
        <v>3926</v>
      </c>
      <c r="D103" s="154" t="s">
        <v>3621</v>
      </c>
      <c r="E103" s="156">
        <v>212283827</v>
      </c>
      <c r="F103" s="155" t="s">
        <v>4133</v>
      </c>
    </row>
    <row r="104" spans="1:6">
      <c r="A104" s="156">
        <v>11550</v>
      </c>
      <c r="B104" s="154" t="s">
        <v>4428</v>
      </c>
      <c r="C104" s="154" t="s">
        <v>4256</v>
      </c>
      <c r="D104" s="154" t="s">
        <v>3621</v>
      </c>
      <c r="E104" s="156">
        <v>207151717</v>
      </c>
      <c r="F104" s="155" t="s">
        <v>4427</v>
      </c>
    </row>
    <row r="105" spans="1:6">
      <c r="A105" s="156">
        <v>11551</v>
      </c>
      <c r="B105" s="154" t="s">
        <v>4234</v>
      </c>
      <c r="C105" s="154" t="s">
        <v>3926</v>
      </c>
      <c r="D105" s="154" t="s">
        <v>3621</v>
      </c>
      <c r="E105" s="156">
        <v>212273621</v>
      </c>
      <c r="F105" s="155" t="s">
        <v>4233</v>
      </c>
    </row>
    <row r="106" spans="1:6">
      <c r="A106" s="156">
        <v>11556</v>
      </c>
      <c r="B106" s="154" t="s">
        <v>4257</v>
      </c>
      <c r="C106" s="154" t="s">
        <v>4256</v>
      </c>
      <c r="D106" s="154" t="s">
        <v>3621</v>
      </c>
      <c r="E106" s="156">
        <v>207153011</v>
      </c>
      <c r="F106" s="155" t="s">
        <v>4255</v>
      </c>
    </row>
    <row r="107" spans="1:6">
      <c r="A107" s="156">
        <v>11567</v>
      </c>
      <c r="B107" s="154" t="s">
        <v>3676</v>
      </c>
      <c r="C107" s="154" t="s">
        <v>3675</v>
      </c>
      <c r="D107" s="154" t="s">
        <v>3621</v>
      </c>
      <c r="E107" s="156">
        <v>208551323</v>
      </c>
      <c r="F107" s="155" t="s">
        <v>3674</v>
      </c>
    </row>
    <row r="108" spans="1:6">
      <c r="A108" s="156">
        <v>11568</v>
      </c>
      <c r="B108" s="154" t="s">
        <v>4516</v>
      </c>
      <c r="C108" s="154" t="s">
        <v>4505</v>
      </c>
      <c r="D108" s="154" t="s">
        <v>3621</v>
      </c>
      <c r="E108" s="156">
        <v>207052753</v>
      </c>
      <c r="F108" s="155" t="s">
        <v>4515</v>
      </c>
    </row>
    <row r="109" spans="1:6">
      <c r="A109" s="156">
        <v>11569</v>
      </c>
      <c r="B109" s="154" t="s">
        <v>4514</v>
      </c>
      <c r="C109" s="154" t="s">
        <v>4505</v>
      </c>
      <c r="D109" s="154" t="s">
        <v>3621</v>
      </c>
      <c r="E109" s="156">
        <v>207053617</v>
      </c>
      <c r="F109" s="155" t="s">
        <v>4513</v>
      </c>
    </row>
    <row r="110" spans="1:6">
      <c r="A110" s="156">
        <v>11570</v>
      </c>
      <c r="B110" s="154" t="s">
        <v>3656</v>
      </c>
      <c r="C110" s="154" t="s">
        <v>3641</v>
      </c>
      <c r="D110" s="154" t="s">
        <v>3621</v>
      </c>
      <c r="E110" s="156">
        <v>208771202</v>
      </c>
      <c r="F110" s="155" t="s">
        <v>3655</v>
      </c>
    </row>
    <row r="111" spans="1:6">
      <c r="A111" s="156">
        <v>11571</v>
      </c>
      <c r="B111" s="154" t="s">
        <v>4309</v>
      </c>
      <c r="C111" s="154" t="s">
        <v>4308</v>
      </c>
      <c r="D111" s="154" t="s">
        <v>3621</v>
      </c>
      <c r="E111" s="156">
        <v>207062642</v>
      </c>
      <c r="F111" s="155" t="s">
        <v>4307</v>
      </c>
    </row>
    <row r="112" spans="1:6">
      <c r="A112" s="156">
        <v>11572</v>
      </c>
      <c r="B112" s="154" t="s">
        <v>3787</v>
      </c>
      <c r="C112" s="154" t="s">
        <v>3677</v>
      </c>
      <c r="D112" s="154" t="s">
        <v>3621</v>
      </c>
      <c r="E112" s="156">
        <v>209063607</v>
      </c>
      <c r="F112" s="155" t="s">
        <v>3786</v>
      </c>
    </row>
    <row r="113" spans="1:6">
      <c r="A113" s="156">
        <v>11574</v>
      </c>
      <c r="B113" s="154" t="s">
        <v>4306</v>
      </c>
      <c r="C113" s="154" t="s">
        <v>4291</v>
      </c>
      <c r="D113" s="154" t="s">
        <v>3621</v>
      </c>
      <c r="E113" s="156">
        <v>207064101</v>
      </c>
      <c r="F113" s="155" t="s">
        <v>4305</v>
      </c>
    </row>
    <row r="114" spans="1:6">
      <c r="A114" s="156">
        <v>11575</v>
      </c>
      <c r="B114" s="154" t="s">
        <v>3723</v>
      </c>
      <c r="C114" s="154" t="s">
        <v>3722</v>
      </c>
      <c r="D114" s="154" t="s">
        <v>3621</v>
      </c>
      <c r="E114" s="156">
        <v>208321440</v>
      </c>
      <c r="F114" s="155" t="s">
        <v>3721</v>
      </c>
    </row>
    <row r="115" spans="1:6">
      <c r="A115" s="156">
        <v>11577</v>
      </c>
      <c r="B115" s="154" t="s">
        <v>3697</v>
      </c>
      <c r="C115" s="154" t="s">
        <v>3677</v>
      </c>
      <c r="D115" s="154" t="s">
        <v>3621</v>
      </c>
      <c r="E115" s="156">
        <v>209054077</v>
      </c>
      <c r="F115" s="155" t="s">
        <v>3696</v>
      </c>
    </row>
    <row r="116" spans="1:6">
      <c r="A116" s="156">
        <v>11580</v>
      </c>
      <c r="B116" s="154" t="s">
        <v>3744</v>
      </c>
      <c r="C116" s="154" t="s">
        <v>3638</v>
      </c>
      <c r="D116" s="154" t="s">
        <v>3621</v>
      </c>
      <c r="E116" s="156">
        <v>208524005</v>
      </c>
      <c r="F116" s="155" t="s">
        <v>3743</v>
      </c>
    </row>
    <row r="117" spans="1:6">
      <c r="A117" s="156">
        <v>11581</v>
      </c>
      <c r="B117" s="154" t="s">
        <v>3695</v>
      </c>
      <c r="C117" s="154" t="s">
        <v>3694</v>
      </c>
      <c r="D117" s="154" t="s">
        <v>3621</v>
      </c>
      <c r="E117" s="156">
        <v>209031412</v>
      </c>
      <c r="F117" s="155" t="s">
        <v>3693</v>
      </c>
    </row>
    <row r="118" spans="1:6">
      <c r="A118" s="156">
        <v>11586</v>
      </c>
      <c r="B118" s="154" t="s">
        <v>3654</v>
      </c>
      <c r="C118" s="154" t="s">
        <v>3638</v>
      </c>
      <c r="D118" s="154" t="s">
        <v>3621</v>
      </c>
      <c r="E118" s="156">
        <v>208511921</v>
      </c>
      <c r="F118" s="155" t="s">
        <v>3653</v>
      </c>
    </row>
    <row r="119" spans="1:6">
      <c r="A119" s="156">
        <v>11590</v>
      </c>
      <c r="B119" s="154" t="s">
        <v>3785</v>
      </c>
      <c r="C119" s="154" t="s">
        <v>3772</v>
      </c>
      <c r="D119" s="154" t="s">
        <v>3621</v>
      </c>
      <c r="E119" s="156">
        <v>208952606</v>
      </c>
      <c r="F119" s="155" t="s">
        <v>3784</v>
      </c>
    </row>
    <row r="120" spans="1:6">
      <c r="A120" s="156">
        <v>11591</v>
      </c>
      <c r="B120" s="154" t="s">
        <v>3652</v>
      </c>
      <c r="C120" s="154" t="s">
        <v>3638</v>
      </c>
      <c r="D120" s="154" t="s">
        <v>3621</v>
      </c>
      <c r="E120" s="156">
        <v>208522616</v>
      </c>
      <c r="F120" s="155" t="s">
        <v>3651</v>
      </c>
    </row>
    <row r="121" spans="1:6">
      <c r="A121" s="156">
        <v>11595</v>
      </c>
      <c r="B121" s="154" t="s">
        <v>3650</v>
      </c>
      <c r="C121" s="154" t="s">
        <v>3638</v>
      </c>
      <c r="D121" s="154" t="s">
        <v>3621</v>
      </c>
      <c r="E121" s="156">
        <v>208511001</v>
      </c>
      <c r="F121" s="155" t="s">
        <v>3649</v>
      </c>
    </row>
    <row r="122" spans="1:6">
      <c r="A122" s="156">
        <v>11602</v>
      </c>
      <c r="B122" s="154" t="s">
        <v>4216</v>
      </c>
      <c r="C122" s="154" t="s">
        <v>3926</v>
      </c>
      <c r="D122" s="154" t="s">
        <v>3621</v>
      </c>
      <c r="E122" s="156">
        <v>212343995</v>
      </c>
      <c r="F122" s="155" t="s">
        <v>4215</v>
      </c>
    </row>
    <row r="123" spans="1:6">
      <c r="A123" s="156">
        <v>11603</v>
      </c>
      <c r="B123" s="154" t="s">
        <v>3930</v>
      </c>
      <c r="C123" s="154" t="s">
        <v>3929</v>
      </c>
      <c r="D123" s="154" t="s">
        <v>3621</v>
      </c>
      <c r="E123" s="156">
        <v>212202926</v>
      </c>
      <c r="F123" s="155" t="s">
        <v>3928</v>
      </c>
    </row>
    <row r="124" spans="1:6">
      <c r="A124" s="156">
        <v>11605</v>
      </c>
      <c r="B124" s="154" t="s">
        <v>4197</v>
      </c>
      <c r="C124" s="154" t="s">
        <v>4188</v>
      </c>
      <c r="D124" s="154" t="s">
        <v>3621</v>
      </c>
      <c r="E124" s="156">
        <v>212862352</v>
      </c>
      <c r="F124" s="155" t="s">
        <v>4196</v>
      </c>
    </row>
    <row r="125" spans="1:6">
      <c r="A125" s="156">
        <v>11607</v>
      </c>
      <c r="B125" s="154" t="s">
        <v>4114</v>
      </c>
      <c r="C125" s="154" t="s">
        <v>4113</v>
      </c>
      <c r="D125" s="154" t="s">
        <v>3621</v>
      </c>
      <c r="E125" s="156">
        <v>210935609</v>
      </c>
      <c r="F125" s="155" t="s">
        <v>4112</v>
      </c>
    </row>
    <row r="126" spans="1:6">
      <c r="A126" s="156">
        <v>11617</v>
      </c>
      <c r="B126" s="154" t="s">
        <v>3952</v>
      </c>
      <c r="C126" s="154" t="s">
        <v>3951</v>
      </c>
      <c r="D126" s="154" t="s">
        <v>3621</v>
      </c>
      <c r="E126" s="156">
        <v>212241809</v>
      </c>
      <c r="F126" s="155" t="s">
        <v>3950</v>
      </c>
    </row>
    <row r="127" spans="1:6">
      <c r="A127" s="156">
        <v>11620</v>
      </c>
      <c r="B127" s="154" t="s">
        <v>3949</v>
      </c>
      <c r="C127" s="154" t="s">
        <v>3842</v>
      </c>
      <c r="D127" s="154" t="s">
        <v>3621</v>
      </c>
      <c r="E127" s="156">
        <v>210144119</v>
      </c>
      <c r="F127" s="155" t="s">
        <v>3948</v>
      </c>
    </row>
    <row r="128" spans="1:6">
      <c r="A128" s="156">
        <v>11629</v>
      </c>
      <c r="B128" s="154" t="s">
        <v>3857</v>
      </c>
      <c r="C128" s="154" t="s">
        <v>3842</v>
      </c>
      <c r="D128" s="154" t="s">
        <v>3621</v>
      </c>
      <c r="E128" s="156">
        <v>210142606</v>
      </c>
      <c r="F128" s="155" t="s">
        <v>3856</v>
      </c>
    </row>
    <row r="129" spans="1:6">
      <c r="A129" s="156">
        <v>11630</v>
      </c>
      <c r="B129" s="154" t="s">
        <v>3829</v>
      </c>
      <c r="C129" s="154" t="s">
        <v>3811</v>
      </c>
      <c r="D129" s="154" t="s">
        <v>3621</v>
      </c>
      <c r="E129" s="156">
        <v>210013616</v>
      </c>
      <c r="F129" s="155" t="s">
        <v>3828</v>
      </c>
    </row>
    <row r="130" spans="1:6">
      <c r="A130" s="156">
        <v>11631</v>
      </c>
      <c r="B130" s="154" t="s">
        <v>3947</v>
      </c>
      <c r="C130" s="154" t="s">
        <v>3916</v>
      </c>
      <c r="D130" s="154" t="s">
        <v>3621</v>
      </c>
      <c r="E130" s="156">
        <v>212213927</v>
      </c>
      <c r="F130" s="155" t="s">
        <v>3946</v>
      </c>
    </row>
    <row r="131" spans="1:6">
      <c r="A131" s="156">
        <v>11637</v>
      </c>
      <c r="B131" s="154" t="s">
        <v>4068</v>
      </c>
      <c r="C131" s="154" t="s">
        <v>4067</v>
      </c>
      <c r="D131" s="154" t="s">
        <v>3621</v>
      </c>
      <c r="E131" s="156">
        <v>212082763</v>
      </c>
      <c r="F131" s="155" t="s">
        <v>4066</v>
      </c>
    </row>
    <row r="132" spans="1:6">
      <c r="A132" s="156">
        <v>11639</v>
      </c>
      <c r="B132" s="154" t="s">
        <v>3855</v>
      </c>
      <c r="C132" s="154" t="s">
        <v>3854</v>
      </c>
      <c r="D132" s="154" t="s">
        <v>3621</v>
      </c>
      <c r="E132" s="156">
        <v>212221830</v>
      </c>
      <c r="F132" s="155" t="s">
        <v>3853</v>
      </c>
    </row>
    <row r="133" spans="1:6">
      <c r="A133" s="156">
        <v>11642</v>
      </c>
      <c r="B133" s="154" t="s">
        <v>4254</v>
      </c>
      <c r="C133" s="154" t="s">
        <v>4244</v>
      </c>
      <c r="D133" s="154" t="s">
        <v>3621</v>
      </c>
      <c r="E133" s="156">
        <v>207401439</v>
      </c>
      <c r="F133" s="155" t="s">
        <v>4253</v>
      </c>
    </row>
    <row r="134" spans="1:6">
      <c r="A134" s="156">
        <v>11647</v>
      </c>
      <c r="B134" s="154" t="s">
        <v>4252</v>
      </c>
      <c r="C134" s="154" t="s">
        <v>4251</v>
      </c>
      <c r="D134" s="154" t="s">
        <v>3621</v>
      </c>
      <c r="E134" s="156">
        <v>207373103</v>
      </c>
      <c r="F134" s="155" t="s">
        <v>4250</v>
      </c>
    </row>
    <row r="135" spans="1:6">
      <c r="A135" s="156">
        <v>11655</v>
      </c>
      <c r="B135" s="154" t="s">
        <v>4304</v>
      </c>
      <c r="C135" s="154" t="s">
        <v>4303</v>
      </c>
      <c r="D135" s="154" t="s">
        <v>3621</v>
      </c>
      <c r="E135" s="156">
        <v>207061557</v>
      </c>
      <c r="F135" s="155" t="s">
        <v>4302</v>
      </c>
    </row>
    <row r="136" spans="1:6">
      <c r="A136" s="156">
        <v>11657</v>
      </c>
      <c r="B136" s="154" t="s">
        <v>4481</v>
      </c>
      <c r="C136" s="154" t="s">
        <v>4354</v>
      </c>
      <c r="D136" s="154" t="s">
        <v>3621</v>
      </c>
      <c r="E136" s="156">
        <v>207852967</v>
      </c>
      <c r="F136" s="155" t="s">
        <v>4480</v>
      </c>
    </row>
    <row r="137" spans="1:6">
      <c r="A137" s="156">
        <v>11658</v>
      </c>
      <c r="B137" s="154" t="s">
        <v>4471</v>
      </c>
      <c r="C137" s="154" t="s">
        <v>4470</v>
      </c>
      <c r="D137" s="154" t="s">
        <v>3621</v>
      </c>
      <c r="E137" s="156">
        <v>207121129</v>
      </c>
      <c r="F137" s="155" t="s">
        <v>4469</v>
      </c>
    </row>
    <row r="138" spans="1:6">
      <c r="A138" s="156">
        <v>11659</v>
      </c>
      <c r="B138" s="154" t="s">
        <v>4301</v>
      </c>
      <c r="C138" s="154" t="s">
        <v>4291</v>
      </c>
      <c r="D138" s="154" t="s">
        <v>3621</v>
      </c>
      <c r="E138" s="156">
        <v>207061320</v>
      </c>
      <c r="F138" s="155" t="s">
        <v>4300</v>
      </c>
    </row>
    <row r="139" spans="1:6">
      <c r="A139" s="156">
        <v>11662</v>
      </c>
      <c r="B139" s="154" t="s">
        <v>4479</v>
      </c>
      <c r="C139" s="154" t="s">
        <v>4407</v>
      </c>
      <c r="D139" s="154" t="s">
        <v>3621</v>
      </c>
      <c r="E139" s="156">
        <v>20782</v>
      </c>
      <c r="F139" s="155" t="s">
        <v>4478</v>
      </c>
    </row>
    <row r="140" spans="1:6">
      <c r="A140" s="156">
        <v>11663</v>
      </c>
      <c r="B140" s="154" t="s">
        <v>4477</v>
      </c>
      <c r="C140" s="154" t="s">
        <v>4470</v>
      </c>
      <c r="D140" s="154" t="s">
        <v>3621</v>
      </c>
      <c r="E140" s="156">
        <v>207121458</v>
      </c>
      <c r="F140" s="155" t="s">
        <v>4476</v>
      </c>
    </row>
    <row r="141" spans="1:6">
      <c r="A141" s="156">
        <v>11664</v>
      </c>
      <c r="B141" s="154" t="s">
        <v>4426</v>
      </c>
      <c r="C141" s="154" t="s">
        <v>4244</v>
      </c>
      <c r="D141" s="154" t="s">
        <v>3621</v>
      </c>
      <c r="E141" s="156">
        <v>207403124</v>
      </c>
      <c r="F141" s="155" t="s">
        <v>4425</v>
      </c>
    </row>
    <row r="142" spans="1:6">
      <c r="A142" s="156">
        <v>11666</v>
      </c>
      <c r="B142" s="154" t="s">
        <v>4446</v>
      </c>
      <c r="C142" s="154" t="s">
        <v>4445</v>
      </c>
      <c r="D142" s="154" t="s">
        <v>3621</v>
      </c>
      <c r="E142" s="156">
        <v>209127337</v>
      </c>
      <c r="F142" s="155" t="s">
        <v>4444</v>
      </c>
    </row>
    <row r="143" spans="1:6">
      <c r="A143" s="156">
        <v>11667</v>
      </c>
      <c r="B143" s="154" t="s">
        <v>4249</v>
      </c>
      <c r="C143" s="154" t="s">
        <v>4244</v>
      </c>
      <c r="D143" s="154" t="s">
        <v>3621</v>
      </c>
      <c r="E143" s="156">
        <v>207402314</v>
      </c>
      <c r="F143" s="155" t="s">
        <v>4248</v>
      </c>
    </row>
    <row r="144" spans="1:6">
      <c r="A144" s="156">
        <v>11670</v>
      </c>
      <c r="B144" s="154" t="s">
        <v>4379</v>
      </c>
      <c r="C144" s="154" t="s">
        <v>4376</v>
      </c>
      <c r="D144" s="154" t="s">
        <v>3621</v>
      </c>
      <c r="E144" s="156">
        <v>207482608</v>
      </c>
      <c r="F144" s="155" t="s">
        <v>4378</v>
      </c>
    </row>
    <row r="145" spans="1:6">
      <c r="A145" s="156">
        <v>11676</v>
      </c>
      <c r="B145" s="154" t="s">
        <v>4332</v>
      </c>
      <c r="C145" s="154" t="s">
        <v>4268</v>
      </c>
      <c r="D145" s="154" t="s">
        <v>3621</v>
      </c>
      <c r="E145" s="156">
        <v>207353402</v>
      </c>
      <c r="F145" s="155" t="s">
        <v>4331</v>
      </c>
    </row>
    <row r="146" spans="1:6">
      <c r="A146" s="156">
        <v>11678</v>
      </c>
      <c r="B146" s="154" t="s">
        <v>4466</v>
      </c>
      <c r="C146" s="154" t="s">
        <v>4453</v>
      </c>
      <c r="D146" s="154" t="s">
        <v>3621</v>
      </c>
      <c r="E146" s="156">
        <v>207452944</v>
      </c>
      <c r="F146" s="155" t="s">
        <v>4465</v>
      </c>
    </row>
    <row r="147" spans="1:6">
      <c r="A147" s="156">
        <v>11680</v>
      </c>
      <c r="B147" s="154" t="s">
        <v>4284</v>
      </c>
      <c r="C147" s="154" t="s">
        <v>4283</v>
      </c>
      <c r="D147" s="154" t="s">
        <v>3621</v>
      </c>
      <c r="E147" s="156">
        <v>207441708</v>
      </c>
      <c r="F147" s="155" t="s">
        <v>4282</v>
      </c>
    </row>
    <row r="148" spans="1:6">
      <c r="A148" s="156">
        <v>11681</v>
      </c>
      <c r="B148" s="154" t="s">
        <v>4281</v>
      </c>
      <c r="C148" s="154" t="s">
        <v>4280</v>
      </c>
      <c r="D148" s="154" t="s">
        <v>3621</v>
      </c>
      <c r="E148" s="156">
        <v>207474402</v>
      </c>
      <c r="F148" s="155" t="s">
        <v>4279</v>
      </c>
    </row>
    <row r="149" spans="1:6">
      <c r="A149" s="156">
        <v>11682</v>
      </c>
      <c r="B149" s="154" t="s">
        <v>4464</v>
      </c>
      <c r="C149" s="154" t="s">
        <v>4320</v>
      </c>
      <c r="D149" s="154" t="s">
        <v>3621</v>
      </c>
      <c r="E149" s="156">
        <v>207432756</v>
      </c>
      <c r="F149" s="155" t="s">
        <v>4463</v>
      </c>
    </row>
    <row r="150" spans="1:6">
      <c r="A150" s="156">
        <v>11683</v>
      </c>
      <c r="B150" s="154" t="s">
        <v>4462</v>
      </c>
      <c r="C150" s="154" t="s">
        <v>4453</v>
      </c>
      <c r="D150" s="154" t="s">
        <v>3621</v>
      </c>
      <c r="E150" s="156">
        <v>207453118</v>
      </c>
      <c r="F150" s="155" t="s">
        <v>4461</v>
      </c>
    </row>
    <row r="151" spans="1:6">
      <c r="A151" s="156">
        <v>11688</v>
      </c>
      <c r="B151" s="154" t="s">
        <v>4278</v>
      </c>
      <c r="C151" s="154" t="s">
        <v>4259</v>
      </c>
      <c r="D151" s="154" t="s">
        <v>3621</v>
      </c>
      <c r="E151" s="156">
        <v>207463426</v>
      </c>
      <c r="F151" s="155" t="s">
        <v>4277</v>
      </c>
    </row>
    <row r="152" spans="1:6">
      <c r="A152" s="156">
        <v>11690</v>
      </c>
      <c r="B152" s="154" t="s">
        <v>4377</v>
      </c>
      <c r="C152" s="154" t="s">
        <v>4376</v>
      </c>
      <c r="D152" s="154" t="s">
        <v>3621</v>
      </c>
      <c r="E152" s="156">
        <v>207464524</v>
      </c>
      <c r="F152" s="155" t="s">
        <v>4375</v>
      </c>
    </row>
    <row r="153" spans="1:6">
      <c r="A153" s="156">
        <v>11693</v>
      </c>
      <c r="B153" s="154" t="s">
        <v>4276</v>
      </c>
      <c r="C153" s="154" t="s">
        <v>4275</v>
      </c>
      <c r="D153" s="154" t="s">
        <v>3621</v>
      </c>
      <c r="E153" s="156">
        <v>207483305</v>
      </c>
      <c r="F153" s="155" t="s">
        <v>4274</v>
      </c>
    </row>
    <row r="154" spans="1:6">
      <c r="A154" s="156">
        <v>11695</v>
      </c>
      <c r="B154" s="154" t="s">
        <v>4460</v>
      </c>
      <c r="C154" s="154" t="s">
        <v>4453</v>
      </c>
      <c r="D154" s="154" t="s">
        <v>3621</v>
      </c>
      <c r="E154" s="156">
        <v>207452037</v>
      </c>
      <c r="F154" s="155" t="s">
        <v>4459</v>
      </c>
    </row>
    <row r="155" spans="1:6">
      <c r="A155" s="156">
        <v>11698</v>
      </c>
      <c r="B155" s="154" t="s">
        <v>4330</v>
      </c>
      <c r="C155" s="154" t="s">
        <v>4268</v>
      </c>
      <c r="D155" s="154" t="s">
        <v>3621</v>
      </c>
      <c r="E155" s="156">
        <v>207354445</v>
      </c>
      <c r="F155" s="155" t="s">
        <v>4329</v>
      </c>
    </row>
    <row r="156" spans="1:6">
      <c r="A156" s="156">
        <v>11704</v>
      </c>
      <c r="B156" s="154" t="s">
        <v>4088</v>
      </c>
      <c r="C156" s="154" t="s">
        <v>4055</v>
      </c>
      <c r="D156" s="154" t="s">
        <v>3621</v>
      </c>
      <c r="E156" s="156">
        <v>210445595</v>
      </c>
      <c r="F156" s="155" t="s">
        <v>4087</v>
      </c>
    </row>
    <row r="157" spans="1:6">
      <c r="A157" s="156">
        <v>11707</v>
      </c>
      <c r="B157" s="154" t="s">
        <v>4374</v>
      </c>
      <c r="C157" s="154" t="s">
        <v>4334</v>
      </c>
      <c r="D157" s="154" t="s">
        <v>3621</v>
      </c>
      <c r="E157" s="156">
        <v>206013616</v>
      </c>
      <c r="F157" s="155" t="s">
        <v>4373</v>
      </c>
    </row>
    <row r="158" spans="1:6">
      <c r="A158" s="156">
        <v>11709</v>
      </c>
      <c r="B158" s="154" t="s">
        <v>4214</v>
      </c>
      <c r="C158" s="154" t="s">
        <v>3926</v>
      </c>
      <c r="D158" s="154" t="s">
        <v>3621</v>
      </c>
      <c r="E158" s="156">
        <v>212442986</v>
      </c>
      <c r="F158" s="155" t="s">
        <v>4213</v>
      </c>
    </row>
    <row r="159" spans="1:6">
      <c r="A159" s="156">
        <v>11713</v>
      </c>
      <c r="B159" s="154" t="s">
        <v>3783</v>
      </c>
      <c r="C159" s="154" t="s">
        <v>3691</v>
      </c>
      <c r="D159" s="154" t="s">
        <v>3621</v>
      </c>
      <c r="E159" s="156">
        <v>209062931</v>
      </c>
      <c r="F159" s="155" t="s">
        <v>3782</v>
      </c>
    </row>
    <row r="160" spans="1:6">
      <c r="A160" s="156">
        <v>11715</v>
      </c>
      <c r="B160" s="154" t="s">
        <v>3799</v>
      </c>
      <c r="C160" s="154" t="s">
        <v>3796</v>
      </c>
      <c r="D160" s="154" t="s">
        <v>3621</v>
      </c>
      <c r="E160" s="156">
        <v>217421436</v>
      </c>
      <c r="F160" s="155" t="s">
        <v>3798</v>
      </c>
    </row>
    <row r="161" spans="1:6">
      <c r="A161" s="156">
        <v>11716</v>
      </c>
      <c r="B161" s="154" t="s">
        <v>4443</v>
      </c>
      <c r="C161" s="154" t="s">
        <v>4442</v>
      </c>
      <c r="D161" s="154" t="s">
        <v>3621</v>
      </c>
      <c r="E161" s="156">
        <v>207831637</v>
      </c>
      <c r="F161" s="155" t="s">
        <v>4441</v>
      </c>
    </row>
    <row r="162" spans="1:6">
      <c r="A162" s="156">
        <v>11725</v>
      </c>
      <c r="B162" s="154" t="s">
        <v>4132</v>
      </c>
      <c r="C162" s="154" t="s">
        <v>4072</v>
      </c>
      <c r="D162" s="154" t="s">
        <v>3621</v>
      </c>
      <c r="E162" s="156">
        <v>210424013</v>
      </c>
      <c r="F162" s="155" t="s">
        <v>4131</v>
      </c>
    </row>
    <row r="163" spans="1:6">
      <c r="A163" s="156">
        <v>11727</v>
      </c>
      <c r="B163" s="154" t="s">
        <v>4495</v>
      </c>
      <c r="C163" s="154" t="s">
        <v>4448</v>
      </c>
      <c r="D163" s="154" t="s">
        <v>3621</v>
      </c>
      <c r="E163" s="156">
        <v>208161509</v>
      </c>
      <c r="F163" s="155" t="s">
        <v>4494</v>
      </c>
    </row>
    <row r="164" spans="1:6">
      <c r="A164" s="156">
        <v>11728</v>
      </c>
      <c r="B164" s="154" t="s">
        <v>4355</v>
      </c>
      <c r="C164" s="154" t="s">
        <v>4354</v>
      </c>
      <c r="D164" s="154" t="s">
        <v>3621</v>
      </c>
      <c r="E164" s="156">
        <v>207854438</v>
      </c>
      <c r="F164" s="155" t="s">
        <v>4353</v>
      </c>
    </row>
    <row r="165" spans="1:6">
      <c r="A165" s="156">
        <v>11730</v>
      </c>
      <c r="B165" s="154" t="s">
        <v>4424</v>
      </c>
      <c r="C165" s="154" t="s">
        <v>4407</v>
      </c>
      <c r="D165" s="154" t="s">
        <v>3621</v>
      </c>
      <c r="E165" s="156">
        <v>207811506</v>
      </c>
      <c r="F165" s="155" t="s">
        <v>4423</v>
      </c>
    </row>
    <row r="166" spans="1:6">
      <c r="A166" s="156">
        <v>15036</v>
      </c>
      <c r="B166" s="154" t="s">
        <v>4352</v>
      </c>
      <c r="C166" s="154" t="s">
        <v>4334</v>
      </c>
      <c r="D166" s="154" t="s">
        <v>3621</v>
      </c>
      <c r="E166" s="156">
        <v>206022881</v>
      </c>
      <c r="F166" s="155" t="s">
        <v>4351</v>
      </c>
    </row>
    <row r="167" spans="1:6">
      <c r="A167" s="156">
        <v>15103</v>
      </c>
      <c r="B167" s="154" t="s">
        <v>3160</v>
      </c>
      <c r="C167" s="154" t="s">
        <v>3143</v>
      </c>
      <c r="D167" s="154" t="s">
        <v>3030</v>
      </c>
      <c r="E167" s="156">
        <v>201763205</v>
      </c>
      <c r="F167" s="155" t="s">
        <v>3159</v>
      </c>
    </row>
    <row r="168" spans="1:6">
      <c r="A168" s="156">
        <v>15779</v>
      </c>
      <c r="B168" s="154" t="s">
        <v>3433</v>
      </c>
      <c r="C168" s="154" t="s">
        <v>3390</v>
      </c>
      <c r="D168" s="154" t="s">
        <v>3030</v>
      </c>
      <c r="E168" s="156">
        <v>221922733</v>
      </c>
      <c r="F168" s="155" t="s">
        <v>3432</v>
      </c>
    </row>
    <row r="169" spans="1:6">
      <c r="A169" s="156">
        <v>15800</v>
      </c>
      <c r="B169" s="154" t="s">
        <v>3365</v>
      </c>
      <c r="C169" s="154" t="s">
        <v>3076</v>
      </c>
      <c r="D169" s="154" t="s">
        <v>3030</v>
      </c>
      <c r="E169" s="156">
        <v>201097203</v>
      </c>
      <c r="F169" s="155" t="s">
        <v>3364</v>
      </c>
    </row>
    <row r="170" spans="1:6">
      <c r="A170" s="156">
        <v>15801</v>
      </c>
      <c r="B170" s="154" t="s">
        <v>3550</v>
      </c>
      <c r="C170" s="154" t="s">
        <v>3035</v>
      </c>
      <c r="D170" s="154" t="s">
        <v>3030</v>
      </c>
      <c r="E170" s="156">
        <v>221532822</v>
      </c>
      <c r="F170" s="155" t="s">
        <v>3549</v>
      </c>
    </row>
    <row r="171" spans="1:6">
      <c r="A171" s="156">
        <v>15843</v>
      </c>
      <c r="B171" s="154" t="s">
        <v>3171</v>
      </c>
      <c r="C171" s="154" t="s">
        <v>3170</v>
      </c>
      <c r="D171" s="154" t="s">
        <v>3030</v>
      </c>
      <c r="E171" s="156">
        <v>220464019</v>
      </c>
      <c r="F171" s="155" t="s">
        <v>3169</v>
      </c>
    </row>
    <row r="172" spans="1:6">
      <c r="A172" s="156">
        <v>16010</v>
      </c>
      <c r="B172" s="154" t="s">
        <v>3548</v>
      </c>
      <c r="C172" s="154" t="s">
        <v>3393</v>
      </c>
      <c r="D172" s="154" t="s">
        <v>3030</v>
      </c>
      <c r="E172" s="156">
        <v>223063033</v>
      </c>
      <c r="F172" s="155" t="s">
        <v>3547</v>
      </c>
    </row>
    <row r="173" spans="1:6">
      <c r="A173" s="156">
        <v>16091</v>
      </c>
      <c r="B173" s="154" t="s">
        <v>3281</v>
      </c>
      <c r="C173" s="154" t="s">
        <v>3037</v>
      </c>
      <c r="D173" s="154" t="s">
        <v>3030</v>
      </c>
      <c r="E173" s="156">
        <v>201704332</v>
      </c>
      <c r="F173" s="155" t="s">
        <v>3280</v>
      </c>
    </row>
    <row r="174" spans="1:6">
      <c r="A174" s="156">
        <v>16172</v>
      </c>
      <c r="B174" s="154" t="s">
        <v>3431</v>
      </c>
      <c r="C174" s="154" t="s">
        <v>3416</v>
      </c>
      <c r="D174" s="154" t="s">
        <v>3030</v>
      </c>
      <c r="E174" s="156">
        <v>221935131</v>
      </c>
      <c r="F174" s="155" t="s">
        <v>3430</v>
      </c>
    </row>
    <row r="175" spans="1:6">
      <c r="A175" s="156">
        <v>16223</v>
      </c>
      <c r="B175" s="154" t="s">
        <v>3579</v>
      </c>
      <c r="C175" s="154" t="s">
        <v>3416</v>
      </c>
      <c r="D175" s="154" t="s">
        <v>3030</v>
      </c>
      <c r="E175" s="156">
        <v>221934731</v>
      </c>
      <c r="F175" s="155" t="s">
        <v>3578</v>
      </c>
    </row>
    <row r="176" spans="1:6">
      <c r="A176" s="156">
        <v>16282</v>
      </c>
      <c r="B176" s="154" t="s">
        <v>3338</v>
      </c>
      <c r="C176" s="154" t="s">
        <v>3337</v>
      </c>
      <c r="D176" s="154" t="s">
        <v>3030</v>
      </c>
      <c r="E176" s="156">
        <v>221243008</v>
      </c>
      <c r="F176" s="155" t="s">
        <v>3336</v>
      </c>
    </row>
    <row r="177" spans="1:6">
      <c r="A177" s="156">
        <v>16335</v>
      </c>
      <c r="B177" s="154" t="s">
        <v>3429</v>
      </c>
      <c r="C177" s="154" t="s">
        <v>3076</v>
      </c>
      <c r="D177" s="154" t="s">
        <v>3030</v>
      </c>
      <c r="E177" s="156">
        <v>201123542</v>
      </c>
      <c r="F177" s="155" t="s">
        <v>3428</v>
      </c>
    </row>
    <row r="178" spans="1:6">
      <c r="A178" s="156">
        <v>16342</v>
      </c>
      <c r="B178" s="154" t="s">
        <v>3636</v>
      </c>
      <c r="C178" s="154" t="s">
        <v>3625</v>
      </c>
      <c r="D178" s="154" t="s">
        <v>3621</v>
      </c>
      <c r="E178" s="156">
        <v>217033963</v>
      </c>
      <c r="F178" s="155" t="s">
        <v>3635</v>
      </c>
    </row>
    <row r="179" spans="1:6">
      <c r="A179" s="156">
        <v>16385</v>
      </c>
      <c r="B179" s="154" t="s">
        <v>3297</v>
      </c>
      <c r="C179" s="154" t="s">
        <v>3060</v>
      </c>
      <c r="D179" s="154" t="s">
        <v>3030</v>
      </c>
      <c r="E179" s="156">
        <v>201641824</v>
      </c>
      <c r="F179" s="155" t="s">
        <v>3296</v>
      </c>
    </row>
    <row r="180" spans="1:6">
      <c r="A180" s="156">
        <v>16849</v>
      </c>
      <c r="B180" s="154" t="s">
        <v>3634</v>
      </c>
      <c r="C180" s="154" t="s">
        <v>3625</v>
      </c>
      <c r="D180" s="154" t="s">
        <v>3621</v>
      </c>
      <c r="E180" s="156">
        <v>217047209</v>
      </c>
      <c r="F180" s="155" t="s">
        <v>3633</v>
      </c>
    </row>
    <row r="181" spans="1:6">
      <c r="A181" s="156">
        <v>17118</v>
      </c>
      <c r="B181" s="154" t="s">
        <v>4065</v>
      </c>
      <c r="C181" s="154" t="s">
        <v>3926</v>
      </c>
      <c r="D181" s="154" t="s">
        <v>3621</v>
      </c>
      <c r="E181" s="156">
        <v>212081307</v>
      </c>
      <c r="F181" s="155" t="s">
        <v>4064</v>
      </c>
    </row>
    <row r="182" spans="1:6">
      <c r="A182" s="156">
        <v>17214</v>
      </c>
      <c r="B182" s="154" t="s">
        <v>3884</v>
      </c>
      <c r="C182" s="154" t="s">
        <v>3883</v>
      </c>
      <c r="D182" s="154" t="s">
        <v>3621</v>
      </c>
      <c r="E182" s="156">
        <v>21409</v>
      </c>
      <c r="F182" s="155" t="s">
        <v>3882</v>
      </c>
    </row>
    <row r="183" spans="1:6">
      <c r="A183" s="156">
        <v>17553</v>
      </c>
      <c r="B183" s="154" t="s">
        <v>3973</v>
      </c>
      <c r="C183" s="154" t="s">
        <v>3916</v>
      </c>
      <c r="D183" s="154" t="s">
        <v>3621</v>
      </c>
      <c r="E183" s="156">
        <v>21221</v>
      </c>
      <c r="F183" s="155" t="s">
        <v>3972</v>
      </c>
    </row>
    <row r="184" spans="1:6">
      <c r="A184" s="156">
        <v>17595</v>
      </c>
      <c r="B184" s="154" t="s">
        <v>3464</v>
      </c>
      <c r="C184" s="154" t="s">
        <v>3459</v>
      </c>
      <c r="D184" s="154" t="s">
        <v>3030</v>
      </c>
      <c r="E184" s="156">
        <v>220154017</v>
      </c>
      <c r="F184" s="155" t="s">
        <v>3463</v>
      </c>
    </row>
    <row r="185" spans="1:6">
      <c r="A185" s="156">
        <v>17703</v>
      </c>
      <c r="B185" s="154" t="s">
        <v>3005</v>
      </c>
      <c r="C185" s="154" t="s">
        <v>2997</v>
      </c>
      <c r="D185" s="154" t="s">
        <v>2991</v>
      </c>
      <c r="E185" s="156">
        <v>25405</v>
      </c>
      <c r="F185" s="155" t="s">
        <v>3004</v>
      </c>
    </row>
    <row r="186" spans="1:6">
      <c r="A186" s="156">
        <v>17867</v>
      </c>
      <c r="B186" s="154" t="s">
        <v>3881</v>
      </c>
      <c r="C186" s="154" t="s">
        <v>3105</v>
      </c>
      <c r="D186" s="154" t="s">
        <v>3621</v>
      </c>
      <c r="E186" s="156">
        <v>21619</v>
      </c>
      <c r="F186" s="155" t="s">
        <v>3880</v>
      </c>
    </row>
    <row r="187" spans="1:6">
      <c r="A187" s="156">
        <v>18110</v>
      </c>
      <c r="B187" s="154" t="s">
        <v>3879</v>
      </c>
      <c r="C187" s="154" t="s">
        <v>3864</v>
      </c>
      <c r="D187" s="154" t="s">
        <v>3621</v>
      </c>
      <c r="E187" s="156">
        <v>211081012</v>
      </c>
      <c r="F187" s="155" t="s">
        <v>3878</v>
      </c>
    </row>
    <row r="188" spans="1:6">
      <c r="A188" s="156">
        <v>18127</v>
      </c>
      <c r="B188" s="154" t="s">
        <v>3742</v>
      </c>
      <c r="C188" s="154" t="s">
        <v>3741</v>
      </c>
      <c r="D188" s="154" t="s">
        <v>3621</v>
      </c>
      <c r="E188" s="156">
        <v>217846625</v>
      </c>
      <c r="F188" s="155" t="s">
        <v>3740</v>
      </c>
    </row>
    <row r="189" spans="1:6">
      <c r="A189" s="156">
        <v>18208</v>
      </c>
      <c r="B189" s="154" t="s">
        <v>3927</v>
      </c>
      <c r="C189" s="154" t="s">
        <v>3926</v>
      </c>
      <c r="D189" s="154" t="s">
        <v>3621</v>
      </c>
      <c r="E189" s="156">
        <v>212251954</v>
      </c>
      <c r="F189" s="155" t="s">
        <v>3925</v>
      </c>
    </row>
    <row r="190" spans="1:6">
      <c r="A190" s="156">
        <v>18432</v>
      </c>
      <c r="B190" s="154" t="s">
        <v>3533</v>
      </c>
      <c r="C190" s="154" t="s">
        <v>3055</v>
      </c>
      <c r="D190" s="154" t="s">
        <v>3030</v>
      </c>
      <c r="E190" s="156">
        <v>222044206</v>
      </c>
      <c r="F190" s="155" t="s">
        <v>3532</v>
      </c>
    </row>
    <row r="191" spans="1:6">
      <c r="A191" s="156">
        <v>18467</v>
      </c>
      <c r="B191" s="154" t="s">
        <v>3265</v>
      </c>
      <c r="C191" s="154" t="s">
        <v>3264</v>
      </c>
      <c r="D191" s="154" t="s">
        <v>3030</v>
      </c>
      <c r="E191" s="156">
        <v>201811803</v>
      </c>
      <c r="F191" s="155" t="s">
        <v>3263</v>
      </c>
    </row>
    <row r="192" spans="1:6">
      <c r="A192" s="156">
        <v>18623</v>
      </c>
      <c r="B192" s="154" t="s">
        <v>4086</v>
      </c>
      <c r="C192" s="154" t="s">
        <v>3926</v>
      </c>
      <c r="D192" s="154" t="s">
        <v>3621</v>
      </c>
      <c r="E192" s="156">
        <v>212282300</v>
      </c>
      <c r="F192" s="155" t="s">
        <v>4085</v>
      </c>
    </row>
    <row r="193" spans="1:6">
      <c r="A193" s="156">
        <v>18665</v>
      </c>
      <c r="B193" s="154" t="s">
        <v>3027</v>
      </c>
      <c r="C193" s="154" t="s">
        <v>3026</v>
      </c>
      <c r="D193" s="154" t="s">
        <v>2991</v>
      </c>
      <c r="E193" s="156">
        <v>254309047</v>
      </c>
      <c r="F193" s="155" t="s">
        <v>3025</v>
      </c>
    </row>
    <row r="194" spans="1:6">
      <c r="A194" s="156">
        <v>18677</v>
      </c>
      <c r="B194" s="154" t="s">
        <v>3877</v>
      </c>
      <c r="C194" s="154" t="s">
        <v>3876</v>
      </c>
      <c r="D194" s="154" t="s">
        <v>3621</v>
      </c>
      <c r="E194" s="156">
        <v>216013727</v>
      </c>
      <c r="F194" s="155" t="s">
        <v>3875</v>
      </c>
    </row>
    <row r="195" spans="1:6">
      <c r="A195" s="156">
        <v>19083</v>
      </c>
      <c r="B195" s="154" t="s">
        <v>3909</v>
      </c>
      <c r="C195" s="154" t="s">
        <v>3892</v>
      </c>
      <c r="D195" s="154" t="s">
        <v>3621</v>
      </c>
      <c r="E195" s="156">
        <v>218423444</v>
      </c>
      <c r="F195" s="155" t="s">
        <v>3908</v>
      </c>
    </row>
    <row r="196" spans="1:6">
      <c r="A196" s="156">
        <v>19125</v>
      </c>
      <c r="B196" s="154" t="s">
        <v>3427</v>
      </c>
      <c r="C196" s="154" t="s">
        <v>3416</v>
      </c>
      <c r="D196" s="154" t="s">
        <v>3030</v>
      </c>
      <c r="E196" s="156">
        <v>221933214</v>
      </c>
      <c r="F196" s="155" t="s">
        <v>3426</v>
      </c>
    </row>
    <row r="197" spans="1:6">
      <c r="A197" s="156">
        <v>19253</v>
      </c>
      <c r="B197" s="154" t="s">
        <v>3827</v>
      </c>
      <c r="C197" s="154" t="s">
        <v>3826</v>
      </c>
      <c r="D197" s="154" t="s">
        <v>3621</v>
      </c>
      <c r="E197" s="156">
        <v>219032605</v>
      </c>
      <c r="F197" s="155" t="s">
        <v>3825</v>
      </c>
    </row>
    <row r="198" spans="1:6">
      <c r="A198" s="156">
        <v>19283</v>
      </c>
      <c r="B198" s="154" t="s">
        <v>3907</v>
      </c>
      <c r="C198" s="154" t="s">
        <v>3906</v>
      </c>
      <c r="D198" s="154" t="s">
        <v>3621</v>
      </c>
      <c r="E198" s="156">
        <v>218113000</v>
      </c>
      <c r="F198" s="155" t="s">
        <v>3905</v>
      </c>
    </row>
    <row r="199" spans="1:6">
      <c r="A199" s="156">
        <v>19354</v>
      </c>
      <c r="B199" s="154" t="s">
        <v>3904</v>
      </c>
      <c r="C199" s="154" t="s">
        <v>3892</v>
      </c>
      <c r="D199" s="154" t="s">
        <v>3621</v>
      </c>
      <c r="E199" s="156">
        <v>218424441</v>
      </c>
      <c r="F199" s="155" t="s">
        <v>3903</v>
      </c>
    </row>
    <row r="200" spans="1:6">
      <c r="A200" s="156">
        <v>19677</v>
      </c>
      <c r="B200" s="154" t="s">
        <v>3824</v>
      </c>
      <c r="C200" s="154" t="s">
        <v>3823</v>
      </c>
      <c r="D200" s="154" t="s">
        <v>3621</v>
      </c>
      <c r="E200" s="156">
        <v>210841554</v>
      </c>
      <c r="F200" s="155" t="s">
        <v>3822</v>
      </c>
    </row>
    <row r="201" spans="1:6">
      <c r="A201" s="156">
        <v>19925</v>
      </c>
      <c r="B201" s="154" t="s">
        <v>4048</v>
      </c>
      <c r="C201" s="154" t="s">
        <v>4047</v>
      </c>
      <c r="D201" s="154" t="s">
        <v>3621</v>
      </c>
      <c r="E201" s="156">
        <v>211311411</v>
      </c>
      <c r="F201" s="155" t="s">
        <v>4046</v>
      </c>
    </row>
    <row r="202" spans="1:6">
      <c r="A202" s="156">
        <v>20096</v>
      </c>
      <c r="B202" s="154" t="s">
        <v>3781</v>
      </c>
      <c r="C202" s="154" t="s">
        <v>3677</v>
      </c>
      <c r="D202" s="154" t="s">
        <v>3621</v>
      </c>
      <c r="E202" s="156">
        <v>209061911</v>
      </c>
      <c r="F202" s="155" t="s">
        <v>3780</v>
      </c>
    </row>
    <row r="203" spans="1:6">
      <c r="A203" s="156">
        <v>20117</v>
      </c>
      <c r="B203" s="154" t="s">
        <v>3531</v>
      </c>
      <c r="C203" s="154" t="s">
        <v>3055</v>
      </c>
      <c r="D203" s="154" t="s">
        <v>3030</v>
      </c>
      <c r="E203" s="156">
        <v>222022835</v>
      </c>
      <c r="F203" s="155" t="s">
        <v>3530</v>
      </c>
    </row>
    <row r="204" spans="1:6">
      <c r="A204" s="156">
        <v>20159</v>
      </c>
      <c r="B204" s="154" t="s">
        <v>3801</v>
      </c>
      <c r="C204" s="154" t="s">
        <v>3796</v>
      </c>
      <c r="D204" s="154" t="s">
        <v>3621</v>
      </c>
      <c r="E204" s="156">
        <v>217404523</v>
      </c>
      <c r="F204" s="155" t="s">
        <v>3800</v>
      </c>
    </row>
    <row r="205" spans="1:6">
      <c r="A205" s="156">
        <v>20204</v>
      </c>
      <c r="B205" s="154" t="s">
        <v>4273</v>
      </c>
      <c r="C205" s="154" t="s">
        <v>4262</v>
      </c>
      <c r="D205" s="154" t="s">
        <v>3621</v>
      </c>
      <c r="E205" s="156">
        <v>207472040</v>
      </c>
      <c r="F205" s="155" t="s">
        <v>4272</v>
      </c>
    </row>
    <row r="206" spans="1:6">
      <c r="A206" s="156">
        <v>20234</v>
      </c>
      <c r="B206" s="154" t="s">
        <v>4045</v>
      </c>
      <c r="C206" s="154" t="s">
        <v>3926</v>
      </c>
      <c r="D206" s="154" t="s">
        <v>3621</v>
      </c>
      <c r="E206" s="156">
        <v>212365701</v>
      </c>
      <c r="F206" s="155" t="s">
        <v>4044</v>
      </c>
    </row>
    <row r="207" spans="1:6">
      <c r="A207" s="156">
        <v>20294</v>
      </c>
      <c r="B207" s="154" t="s">
        <v>3648</v>
      </c>
      <c r="C207" s="154" t="s">
        <v>3638</v>
      </c>
      <c r="D207" s="154" t="s">
        <v>3621</v>
      </c>
      <c r="E207" s="156">
        <v>208521149</v>
      </c>
      <c r="F207" s="155" t="s">
        <v>3647</v>
      </c>
    </row>
    <row r="208" spans="1:6">
      <c r="A208" s="156">
        <v>20354</v>
      </c>
      <c r="B208" s="154" t="s">
        <v>3323</v>
      </c>
      <c r="C208" s="154" t="s">
        <v>3037</v>
      </c>
      <c r="D208" s="154" t="s">
        <v>3030</v>
      </c>
      <c r="E208" s="156">
        <v>201703540</v>
      </c>
      <c r="F208" s="155" t="s">
        <v>3322</v>
      </c>
    </row>
    <row r="209" spans="1:6">
      <c r="A209" s="156">
        <v>20407</v>
      </c>
      <c r="B209" s="154" t="s">
        <v>3529</v>
      </c>
      <c r="C209" s="154" t="s">
        <v>3055</v>
      </c>
      <c r="D209" s="154" t="s">
        <v>3030</v>
      </c>
      <c r="E209" s="156">
        <v>222051112</v>
      </c>
      <c r="F209" s="155" t="s">
        <v>3528</v>
      </c>
    </row>
    <row r="210" spans="1:6">
      <c r="A210" s="156">
        <v>20412</v>
      </c>
      <c r="B210" s="154" t="s">
        <v>3363</v>
      </c>
      <c r="C210" s="154" t="s">
        <v>3362</v>
      </c>
      <c r="D210" s="154" t="s">
        <v>3030</v>
      </c>
      <c r="E210" s="156">
        <v>201692015</v>
      </c>
      <c r="F210" s="155" t="s">
        <v>3361</v>
      </c>
    </row>
    <row r="211" spans="1:6">
      <c r="A211" s="156">
        <v>20640</v>
      </c>
      <c r="B211" s="154" t="s">
        <v>3971</v>
      </c>
      <c r="C211" s="154" t="s">
        <v>3873</v>
      </c>
      <c r="D211" s="154" t="s">
        <v>3621</v>
      </c>
      <c r="E211" s="156">
        <v>21146</v>
      </c>
      <c r="F211" s="155" t="s">
        <v>3970</v>
      </c>
    </row>
    <row r="212" spans="1:6">
      <c r="A212" s="156">
        <v>20685</v>
      </c>
      <c r="B212" s="154" t="s">
        <v>3024</v>
      </c>
      <c r="C212" s="154" t="s">
        <v>3023</v>
      </c>
      <c r="D212" s="154" t="s">
        <v>2991</v>
      </c>
      <c r="E212" s="156">
        <v>254439434</v>
      </c>
      <c r="F212" s="155" t="s">
        <v>3022</v>
      </c>
    </row>
    <row r="213" spans="1:6">
      <c r="A213" s="156">
        <v>20772</v>
      </c>
      <c r="B213" s="154" t="s">
        <v>4130</v>
      </c>
      <c r="C213" s="154" t="s">
        <v>3926</v>
      </c>
      <c r="D213" s="154" t="s">
        <v>3621</v>
      </c>
      <c r="E213" s="156">
        <v>212074023</v>
      </c>
      <c r="F213" s="155" t="s">
        <v>4129</v>
      </c>
    </row>
    <row r="214" spans="1:6">
      <c r="A214" s="156">
        <v>20835</v>
      </c>
      <c r="B214" s="154" t="s">
        <v>4372</v>
      </c>
      <c r="C214" s="154" t="s">
        <v>3114</v>
      </c>
      <c r="D214" s="154" t="s">
        <v>3621</v>
      </c>
      <c r="E214" s="156">
        <v>206593234</v>
      </c>
      <c r="F214" s="155" t="s">
        <v>4371</v>
      </c>
    </row>
    <row r="215" spans="1:6">
      <c r="A215" s="156">
        <v>20871</v>
      </c>
      <c r="B215" s="154" t="s">
        <v>3924</v>
      </c>
      <c r="C215" s="154" t="s">
        <v>3870</v>
      </c>
      <c r="D215" s="154" t="s">
        <v>3621</v>
      </c>
      <c r="E215" s="156">
        <v>21122</v>
      </c>
      <c r="F215" s="155" t="s">
        <v>3923</v>
      </c>
    </row>
    <row r="216" spans="1:6">
      <c r="A216" s="156">
        <v>20925</v>
      </c>
      <c r="B216" s="154" t="s">
        <v>4156</v>
      </c>
      <c r="C216" s="154" t="s">
        <v>3926</v>
      </c>
      <c r="D216" s="154" t="s">
        <v>3621</v>
      </c>
      <c r="E216" s="156">
        <v>212183402</v>
      </c>
      <c r="F216" s="155" t="s">
        <v>4155</v>
      </c>
    </row>
    <row r="217" spans="1:6">
      <c r="A217" s="156">
        <v>21051</v>
      </c>
      <c r="B217" s="154" t="s">
        <v>4232</v>
      </c>
      <c r="C217" s="154" t="s">
        <v>3926</v>
      </c>
      <c r="D217" s="154" t="s">
        <v>3621</v>
      </c>
      <c r="E217" s="156">
        <v>212085112</v>
      </c>
      <c r="F217" s="155" t="s">
        <v>4231</v>
      </c>
    </row>
    <row r="218" spans="1:6">
      <c r="A218" s="156">
        <v>21054</v>
      </c>
      <c r="B218" s="154" t="s">
        <v>4195</v>
      </c>
      <c r="C218" s="154" t="s">
        <v>3926</v>
      </c>
      <c r="D218" s="154" t="s">
        <v>3621</v>
      </c>
      <c r="E218" s="156">
        <v>212053405</v>
      </c>
      <c r="F218" s="155" t="s">
        <v>4194</v>
      </c>
    </row>
    <row r="219" spans="1:6">
      <c r="A219" s="156">
        <v>21067</v>
      </c>
      <c r="B219" s="154" t="s">
        <v>4370</v>
      </c>
      <c r="C219" s="154" t="s">
        <v>4369</v>
      </c>
      <c r="D219" s="154" t="s">
        <v>3621</v>
      </c>
      <c r="E219" s="156">
        <v>20622</v>
      </c>
      <c r="F219" s="155" t="s">
        <v>4368</v>
      </c>
    </row>
    <row r="220" spans="1:6">
      <c r="A220" s="156">
        <v>21081</v>
      </c>
      <c r="B220" s="154" t="s">
        <v>4128</v>
      </c>
      <c r="C220" s="154" t="s">
        <v>4072</v>
      </c>
      <c r="D220" s="154" t="s">
        <v>3621</v>
      </c>
      <c r="E220" s="156">
        <v>210422802</v>
      </c>
      <c r="F220" s="155" t="s">
        <v>4127</v>
      </c>
    </row>
    <row r="221" spans="1:6">
      <c r="A221" s="156">
        <v>21148</v>
      </c>
      <c r="B221" s="154" t="s">
        <v>3995</v>
      </c>
      <c r="C221" s="154" t="s">
        <v>3994</v>
      </c>
      <c r="D221" s="154" t="s">
        <v>3621</v>
      </c>
      <c r="E221" s="156">
        <v>211141311</v>
      </c>
      <c r="F221" s="155" t="s">
        <v>3993</v>
      </c>
    </row>
    <row r="222" spans="1:6">
      <c r="A222" s="156">
        <v>21325</v>
      </c>
      <c r="B222" s="154" t="s">
        <v>3158</v>
      </c>
      <c r="C222" s="154" t="s">
        <v>3143</v>
      </c>
      <c r="D222" s="154" t="s">
        <v>3030</v>
      </c>
      <c r="E222" s="156">
        <v>201753905</v>
      </c>
      <c r="F222" s="155" t="s">
        <v>3157</v>
      </c>
    </row>
    <row r="223" spans="1:6">
      <c r="A223" s="156">
        <v>21336</v>
      </c>
      <c r="B223" s="154" t="s">
        <v>3243</v>
      </c>
      <c r="C223" s="154" t="s">
        <v>3076</v>
      </c>
      <c r="D223" s="154" t="s">
        <v>3030</v>
      </c>
      <c r="E223" s="156">
        <v>201103836</v>
      </c>
      <c r="F223" s="155" t="s">
        <v>3242</v>
      </c>
    </row>
    <row r="224" spans="1:6">
      <c r="A224" s="156">
        <v>21473</v>
      </c>
      <c r="B224" s="154" t="s">
        <v>3462</v>
      </c>
      <c r="C224" s="154" t="s">
        <v>3459</v>
      </c>
      <c r="D224" s="154" t="s">
        <v>3030</v>
      </c>
      <c r="E224" s="156">
        <v>220153127</v>
      </c>
      <c r="F224" s="155" t="s">
        <v>3461</v>
      </c>
    </row>
    <row r="225" spans="1:6">
      <c r="A225" s="156">
        <v>21572</v>
      </c>
      <c r="B225" s="154" t="s">
        <v>4212</v>
      </c>
      <c r="C225" s="154" t="s">
        <v>3926</v>
      </c>
      <c r="D225" s="154" t="s">
        <v>3621</v>
      </c>
      <c r="E225" s="156">
        <v>21234</v>
      </c>
      <c r="F225" s="155" t="s">
        <v>4211</v>
      </c>
    </row>
    <row r="226" spans="1:6">
      <c r="A226" s="156">
        <v>21980</v>
      </c>
      <c r="B226" s="154" t="s">
        <v>4084</v>
      </c>
      <c r="C226" s="154" t="s">
        <v>4077</v>
      </c>
      <c r="D226" s="154" t="s">
        <v>3621</v>
      </c>
      <c r="E226" s="156">
        <v>212281218</v>
      </c>
      <c r="F226" s="155" t="s">
        <v>4083</v>
      </c>
    </row>
    <row r="227" spans="1:6">
      <c r="A227" s="156">
        <v>22002</v>
      </c>
      <c r="B227" s="154" t="s">
        <v>3632</v>
      </c>
      <c r="C227" s="154" t="s">
        <v>3625</v>
      </c>
      <c r="D227" s="154" t="s">
        <v>3621</v>
      </c>
      <c r="E227" s="156">
        <v>217016207</v>
      </c>
      <c r="F227" s="155" t="s">
        <v>3631</v>
      </c>
    </row>
    <row r="228" spans="1:6">
      <c r="A228" s="156">
        <v>22053</v>
      </c>
      <c r="B228" s="154" t="s">
        <v>3692</v>
      </c>
      <c r="C228" s="154" t="s">
        <v>3691</v>
      </c>
      <c r="D228" s="154" t="s">
        <v>3621</v>
      </c>
      <c r="E228" s="156">
        <v>209024501</v>
      </c>
      <c r="F228" s="155" t="s">
        <v>3690</v>
      </c>
    </row>
    <row r="229" spans="1:6">
      <c r="A229" s="156">
        <v>22086</v>
      </c>
      <c r="B229" s="154" t="s">
        <v>3021</v>
      </c>
      <c r="C229" s="154" t="s">
        <v>2997</v>
      </c>
      <c r="D229" s="154" t="s">
        <v>2991</v>
      </c>
      <c r="E229" s="156">
        <v>25404</v>
      </c>
      <c r="F229" s="155" t="s">
        <v>3020</v>
      </c>
    </row>
    <row r="230" spans="1:6">
      <c r="A230" s="156">
        <v>22094</v>
      </c>
      <c r="B230" s="154" t="s">
        <v>4210</v>
      </c>
      <c r="C230" s="154" t="s">
        <v>3926</v>
      </c>
      <c r="D230" s="154" t="s">
        <v>3621</v>
      </c>
      <c r="E230" s="156">
        <v>212862302</v>
      </c>
      <c r="F230" s="155" t="s">
        <v>4209</v>
      </c>
    </row>
    <row r="231" spans="1:6">
      <c r="A231" s="156">
        <v>22095</v>
      </c>
      <c r="B231" s="154" t="s">
        <v>3241</v>
      </c>
      <c r="C231" s="154" t="s">
        <v>3076</v>
      </c>
      <c r="D231" s="154" t="s">
        <v>3030</v>
      </c>
      <c r="E231" s="156">
        <v>201105322</v>
      </c>
      <c r="F231" s="155" t="s">
        <v>3240</v>
      </c>
    </row>
    <row r="232" spans="1:6">
      <c r="A232" s="156">
        <v>22104</v>
      </c>
      <c r="B232" s="154" t="s">
        <v>4230</v>
      </c>
      <c r="C232" s="154" t="s">
        <v>3926</v>
      </c>
      <c r="D232" s="154" t="s">
        <v>3621</v>
      </c>
      <c r="E232" s="156">
        <v>212393914</v>
      </c>
      <c r="F232" s="155" t="s">
        <v>4229</v>
      </c>
    </row>
    <row r="233" spans="1:6">
      <c r="A233" s="156">
        <v>22154</v>
      </c>
      <c r="B233" s="154" t="s">
        <v>4126</v>
      </c>
      <c r="C233" s="154" t="s">
        <v>3926</v>
      </c>
      <c r="D233" s="154" t="s">
        <v>3621</v>
      </c>
      <c r="E233" s="156">
        <v>212074333</v>
      </c>
      <c r="F233" s="155" t="s">
        <v>4125</v>
      </c>
    </row>
    <row r="234" spans="1:6">
      <c r="A234" s="156">
        <v>22281</v>
      </c>
      <c r="B234" s="154" t="s">
        <v>3852</v>
      </c>
      <c r="C234" s="154" t="s">
        <v>3851</v>
      </c>
      <c r="D234" s="154" t="s">
        <v>3621</v>
      </c>
      <c r="E234" s="156">
        <v>210472000</v>
      </c>
      <c r="F234" s="155" t="s">
        <v>3850</v>
      </c>
    </row>
    <row r="235" spans="1:6">
      <c r="A235" s="156">
        <v>22299</v>
      </c>
      <c r="B235" s="154" t="s">
        <v>3360</v>
      </c>
      <c r="C235" s="154" t="s">
        <v>3076</v>
      </c>
      <c r="D235" s="154" t="s">
        <v>3030</v>
      </c>
      <c r="E235" s="156">
        <v>201105510</v>
      </c>
      <c r="F235" s="155" t="s">
        <v>3359</v>
      </c>
    </row>
    <row r="236" spans="1:6">
      <c r="A236" s="156">
        <v>22343</v>
      </c>
      <c r="B236" s="154" t="s">
        <v>3596</v>
      </c>
      <c r="C236" s="154" t="s">
        <v>3055</v>
      </c>
      <c r="D236" s="154" t="s">
        <v>3030</v>
      </c>
      <c r="E236" s="156">
        <v>222061045</v>
      </c>
      <c r="F236" s="155" t="s">
        <v>3595</v>
      </c>
    </row>
    <row r="237" spans="1:6">
      <c r="A237" s="156">
        <v>22360</v>
      </c>
      <c r="B237" s="154" t="s">
        <v>4154</v>
      </c>
      <c r="C237" s="154" t="s">
        <v>3926</v>
      </c>
      <c r="D237" s="154" t="s">
        <v>3621</v>
      </c>
      <c r="E237" s="156">
        <v>212154624</v>
      </c>
      <c r="F237" s="155" t="s">
        <v>4153</v>
      </c>
    </row>
    <row r="238" spans="1:6">
      <c r="A238" s="156">
        <v>22467</v>
      </c>
      <c r="B238" s="154" t="s">
        <v>4111</v>
      </c>
      <c r="C238" s="154" t="s">
        <v>3926</v>
      </c>
      <c r="D238" s="154" t="s">
        <v>3621</v>
      </c>
      <c r="E238" s="156">
        <v>212391540</v>
      </c>
      <c r="F238" s="155" t="s">
        <v>4110</v>
      </c>
    </row>
    <row r="239" spans="1:6">
      <c r="A239" s="156">
        <v>22492</v>
      </c>
      <c r="B239" s="154" t="s">
        <v>4152</v>
      </c>
      <c r="C239" s="154" t="s">
        <v>3926</v>
      </c>
      <c r="D239" s="154" t="s">
        <v>3621</v>
      </c>
      <c r="E239" s="156">
        <v>212304012</v>
      </c>
      <c r="F239" s="155" t="s">
        <v>4151</v>
      </c>
    </row>
    <row r="240" spans="1:6">
      <c r="A240" s="156">
        <v>22511</v>
      </c>
      <c r="B240" s="154" t="s">
        <v>3425</v>
      </c>
      <c r="C240" s="154" t="s">
        <v>3390</v>
      </c>
      <c r="D240" s="154" t="s">
        <v>3030</v>
      </c>
      <c r="E240" s="156">
        <v>221913425</v>
      </c>
      <c r="F240" s="155" t="s">
        <v>3424</v>
      </c>
    </row>
    <row r="241" spans="1:6">
      <c r="A241" s="156">
        <v>22575</v>
      </c>
      <c r="B241" s="154" t="s">
        <v>4193</v>
      </c>
      <c r="C241" s="154" t="s">
        <v>3926</v>
      </c>
      <c r="D241" s="154" t="s">
        <v>3621</v>
      </c>
      <c r="E241" s="156">
        <v>212142940</v>
      </c>
      <c r="F241" s="155" t="s">
        <v>4192</v>
      </c>
    </row>
    <row r="242" spans="1:6">
      <c r="A242" s="156">
        <v>22685</v>
      </c>
      <c r="B242" s="154" t="s">
        <v>3491</v>
      </c>
      <c r="C242" s="154" t="s">
        <v>3393</v>
      </c>
      <c r="D242" s="154" t="s">
        <v>3030</v>
      </c>
      <c r="E242" s="156">
        <v>223061052</v>
      </c>
      <c r="F242" s="155" t="s">
        <v>3490</v>
      </c>
    </row>
    <row r="243" spans="1:6">
      <c r="A243" s="156">
        <v>22921</v>
      </c>
      <c r="B243" s="154" t="s">
        <v>4440</v>
      </c>
      <c r="C243" s="154" t="s">
        <v>3677</v>
      </c>
      <c r="D243" s="154" t="s">
        <v>3621</v>
      </c>
      <c r="E243" s="156">
        <v>209104757</v>
      </c>
      <c r="F243" s="155" t="s">
        <v>4439</v>
      </c>
    </row>
    <row r="244" spans="1:6">
      <c r="A244" s="156">
        <v>22977</v>
      </c>
      <c r="B244" s="154" t="s">
        <v>4328</v>
      </c>
      <c r="C244" s="154" t="s">
        <v>4323</v>
      </c>
      <c r="D244" s="154" t="s">
        <v>3621</v>
      </c>
      <c r="E244" s="156">
        <v>207724953</v>
      </c>
      <c r="F244" s="155" t="s">
        <v>4327</v>
      </c>
    </row>
    <row r="245" spans="1:6">
      <c r="A245" s="156">
        <v>23157</v>
      </c>
      <c r="B245" s="154" t="s">
        <v>4350</v>
      </c>
      <c r="C245" s="154" t="s">
        <v>4334</v>
      </c>
      <c r="D245" s="154" t="s">
        <v>3621</v>
      </c>
      <c r="E245" s="156">
        <v>206013146</v>
      </c>
      <c r="F245" s="155" t="s">
        <v>4349</v>
      </c>
    </row>
    <row r="246" spans="1:6">
      <c r="A246" s="156">
        <v>23242</v>
      </c>
      <c r="B246" s="154" t="s">
        <v>3527</v>
      </c>
      <c r="C246" s="154" t="s">
        <v>3055</v>
      </c>
      <c r="D246" s="154" t="s">
        <v>3030</v>
      </c>
      <c r="E246" s="156">
        <v>222044338</v>
      </c>
      <c r="F246" s="155" t="s">
        <v>3526</v>
      </c>
    </row>
    <row r="247" spans="1:6">
      <c r="A247" s="156">
        <v>23366</v>
      </c>
      <c r="B247" s="154" t="s">
        <v>3902</v>
      </c>
      <c r="C247" s="154" t="s">
        <v>3892</v>
      </c>
      <c r="D247" s="154" t="s">
        <v>3621</v>
      </c>
      <c r="E247" s="156">
        <v>218423027</v>
      </c>
      <c r="F247" s="155" t="s">
        <v>3901</v>
      </c>
    </row>
    <row r="248" spans="1:6">
      <c r="A248" s="156">
        <v>23428</v>
      </c>
      <c r="B248" s="154" t="s">
        <v>4022</v>
      </c>
      <c r="C248" s="154" t="s">
        <v>4021</v>
      </c>
      <c r="D248" s="154" t="s">
        <v>3621</v>
      </c>
      <c r="E248" s="156">
        <v>21225</v>
      </c>
      <c r="F248" s="155" t="s">
        <v>4020</v>
      </c>
    </row>
    <row r="249" spans="1:6">
      <c r="A249" s="156">
        <v>23439</v>
      </c>
      <c r="B249" s="154" t="s">
        <v>3969</v>
      </c>
      <c r="C249" s="154" t="s">
        <v>3919</v>
      </c>
      <c r="D249" s="154" t="s">
        <v>3621</v>
      </c>
      <c r="E249" s="156">
        <v>210614427</v>
      </c>
      <c r="F249" s="155" t="s">
        <v>3968</v>
      </c>
    </row>
    <row r="250" spans="1:6">
      <c r="A250" s="156">
        <v>23665</v>
      </c>
      <c r="B250" s="154" t="s">
        <v>4043</v>
      </c>
      <c r="C250" s="154" t="s">
        <v>3926</v>
      </c>
      <c r="D250" s="154" t="s">
        <v>3621</v>
      </c>
      <c r="E250" s="156">
        <v>212361123</v>
      </c>
      <c r="F250" s="155" t="s">
        <v>4042</v>
      </c>
    </row>
    <row r="251" spans="1:6">
      <c r="A251" s="156">
        <v>23666</v>
      </c>
      <c r="B251" s="154" t="s">
        <v>4512</v>
      </c>
      <c r="C251" s="154" t="s">
        <v>3677</v>
      </c>
      <c r="D251" s="154" t="s">
        <v>3621</v>
      </c>
      <c r="E251" s="156">
        <v>209033630</v>
      </c>
      <c r="F251" s="155" t="s">
        <v>4511</v>
      </c>
    </row>
    <row r="252" spans="1:6">
      <c r="A252" s="156">
        <v>23689</v>
      </c>
      <c r="B252" s="154" t="s">
        <v>4082</v>
      </c>
      <c r="C252" s="154" t="s">
        <v>3926</v>
      </c>
      <c r="D252" s="154" t="s">
        <v>3621</v>
      </c>
      <c r="E252" s="156">
        <v>212231159</v>
      </c>
      <c r="F252" s="155" t="s">
        <v>4081</v>
      </c>
    </row>
    <row r="253" spans="1:6">
      <c r="A253" s="156">
        <v>23691</v>
      </c>
      <c r="B253" s="154" t="s">
        <v>3689</v>
      </c>
      <c r="C253" s="154" t="s">
        <v>3688</v>
      </c>
      <c r="D253" s="154" t="s">
        <v>3621</v>
      </c>
      <c r="E253" s="156">
        <v>208661633</v>
      </c>
      <c r="F253" s="155" t="s">
        <v>3687</v>
      </c>
    </row>
    <row r="254" spans="1:6">
      <c r="A254" s="156">
        <v>23692</v>
      </c>
      <c r="B254" s="154" t="s">
        <v>4299</v>
      </c>
      <c r="C254" s="154" t="s">
        <v>4298</v>
      </c>
      <c r="D254" s="154" t="s">
        <v>3621</v>
      </c>
      <c r="E254" s="156">
        <v>207843002</v>
      </c>
      <c r="F254" s="155" t="s">
        <v>4297</v>
      </c>
    </row>
    <row r="255" spans="1:6">
      <c r="A255" s="156">
        <v>23693</v>
      </c>
      <c r="B255" s="154" t="s">
        <v>3779</v>
      </c>
      <c r="C255" s="154" t="s">
        <v>3675</v>
      </c>
      <c r="D255" s="154" t="s">
        <v>3621</v>
      </c>
      <c r="E255" s="156">
        <v>208552219</v>
      </c>
      <c r="F255" s="155" t="s">
        <v>3778</v>
      </c>
    </row>
    <row r="256" spans="1:6">
      <c r="A256" s="156">
        <v>23694</v>
      </c>
      <c r="B256" s="154" t="s">
        <v>4510</v>
      </c>
      <c r="C256" s="154" t="s">
        <v>4505</v>
      </c>
      <c r="D256" s="154" t="s">
        <v>3621</v>
      </c>
      <c r="E256" s="156">
        <v>207052323</v>
      </c>
      <c r="F256" s="155" t="s">
        <v>4509</v>
      </c>
    </row>
    <row r="257" spans="1:6">
      <c r="A257" s="156">
        <v>23696</v>
      </c>
      <c r="B257" s="154" t="s">
        <v>4438</v>
      </c>
      <c r="C257" s="154" t="s">
        <v>3677</v>
      </c>
      <c r="D257" s="154" t="s">
        <v>3621</v>
      </c>
      <c r="E257" s="156">
        <v>20903</v>
      </c>
      <c r="F257" s="155" t="s">
        <v>4437</v>
      </c>
    </row>
    <row r="258" spans="1:6">
      <c r="A258" s="156">
        <v>23698</v>
      </c>
      <c r="B258" s="154" t="s">
        <v>4150</v>
      </c>
      <c r="C258" s="154" t="s">
        <v>3926</v>
      </c>
      <c r="D258" s="154" t="s">
        <v>3621</v>
      </c>
      <c r="E258" s="156">
        <v>212152307</v>
      </c>
      <c r="F258" s="155" t="s">
        <v>4149</v>
      </c>
    </row>
    <row r="259" spans="1:6">
      <c r="A259" s="156">
        <v>23699</v>
      </c>
      <c r="B259" s="154" t="s">
        <v>3874</v>
      </c>
      <c r="C259" s="154" t="s">
        <v>3873</v>
      </c>
      <c r="D259" s="154" t="s">
        <v>3621</v>
      </c>
      <c r="E259" s="156">
        <v>211463919</v>
      </c>
      <c r="F259" s="155" t="s">
        <v>3872</v>
      </c>
    </row>
    <row r="260" spans="1:6">
      <c r="A260" s="156">
        <v>23700</v>
      </c>
      <c r="B260" s="154" t="s">
        <v>3992</v>
      </c>
      <c r="C260" s="154" t="s">
        <v>3873</v>
      </c>
      <c r="D260" s="154" t="s">
        <v>3621</v>
      </c>
      <c r="E260" s="156">
        <v>211461694</v>
      </c>
      <c r="F260" s="155" t="s">
        <v>3991</v>
      </c>
    </row>
    <row r="261" spans="1:6">
      <c r="A261" s="156">
        <v>23701</v>
      </c>
      <c r="B261" s="154" t="s">
        <v>4228</v>
      </c>
      <c r="C261" s="154" t="s">
        <v>3926</v>
      </c>
      <c r="D261" s="154" t="s">
        <v>3621</v>
      </c>
      <c r="E261" s="156">
        <v>212271102</v>
      </c>
      <c r="F261" s="155" t="s">
        <v>4227</v>
      </c>
    </row>
    <row r="262" spans="1:6">
      <c r="A262" s="156">
        <v>23702</v>
      </c>
      <c r="B262" s="154" t="s">
        <v>4124</v>
      </c>
      <c r="C262" s="154" t="s">
        <v>4116</v>
      </c>
      <c r="D262" s="154" t="s">
        <v>3621</v>
      </c>
      <c r="E262" s="156">
        <v>211333522</v>
      </c>
      <c r="F262" s="155" t="s">
        <v>4123</v>
      </c>
    </row>
    <row r="263" spans="1:6">
      <c r="A263" s="156">
        <v>23703</v>
      </c>
      <c r="B263" s="154" t="s">
        <v>4041</v>
      </c>
      <c r="C263" s="154" t="s">
        <v>3926</v>
      </c>
      <c r="D263" s="154" t="s">
        <v>3621</v>
      </c>
      <c r="E263" s="156">
        <v>212343144</v>
      </c>
      <c r="F263" s="155" t="s">
        <v>4040</v>
      </c>
    </row>
    <row r="264" spans="1:6">
      <c r="A264" s="156">
        <v>23705</v>
      </c>
      <c r="B264" s="154" t="s">
        <v>4019</v>
      </c>
      <c r="C264" s="154" t="s">
        <v>3883</v>
      </c>
      <c r="D264" s="154" t="s">
        <v>3621</v>
      </c>
      <c r="E264" s="156">
        <v>214031454</v>
      </c>
      <c r="F264" s="155" t="s">
        <v>4018</v>
      </c>
    </row>
    <row r="265" spans="1:6">
      <c r="A265" s="156">
        <v>23706</v>
      </c>
      <c r="B265" s="154" t="s">
        <v>3777</v>
      </c>
      <c r="C265" s="154" t="s">
        <v>3772</v>
      </c>
      <c r="D265" s="154" t="s">
        <v>3621</v>
      </c>
      <c r="E265" s="156">
        <v>208951718</v>
      </c>
      <c r="F265" s="155" t="s">
        <v>3776</v>
      </c>
    </row>
    <row r="266" spans="1:6">
      <c r="A266" s="156">
        <v>23732</v>
      </c>
      <c r="B266" s="154" t="s">
        <v>4326</v>
      </c>
      <c r="C266" s="154" t="s">
        <v>4283</v>
      </c>
      <c r="D266" s="154" t="s">
        <v>3621</v>
      </c>
      <c r="E266" s="156">
        <v>207444917</v>
      </c>
      <c r="F266" s="155" t="s">
        <v>4325</v>
      </c>
    </row>
    <row r="267" spans="1:6">
      <c r="A267" s="156">
        <v>23753</v>
      </c>
      <c r="B267" s="154" t="s">
        <v>3945</v>
      </c>
      <c r="C267" s="154" t="s">
        <v>3926</v>
      </c>
      <c r="D267" s="154" t="s">
        <v>3621</v>
      </c>
      <c r="E267" s="156">
        <v>212252763</v>
      </c>
      <c r="F267" s="155" t="s">
        <v>3944</v>
      </c>
    </row>
    <row r="268" spans="1:6">
      <c r="A268" s="156">
        <v>23767</v>
      </c>
      <c r="B268" s="154" t="s">
        <v>3900</v>
      </c>
      <c r="C268" s="154" t="s">
        <v>3899</v>
      </c>
      <c r="D268" s="154" t="s">
        <v>3621</v>
      </c>
      <c r="E268" s="156">
        <v>21801</v>
      </c>
      <c r="F268" s="155" t="s">
        <v>3898</v>
      </c>
    </row>
    <row r="269" spans="1:6">
      <c r="A269" s="156">
        <v>23819</v>
      </c>
      <c r="B269" s="154" t="s">
        <v>3897</v>
      </c>
      <c r="C269" s="154" t="s">
        <v>3892</v>
      </c>
      <c r="D269" s="154" t="s">
        <v>3621</v>
      </c>
      <c r="E269" s="156">
        <v>218422405</v>
      </c>
      <c r="F269" s="155" t="s">
        <v>3896</v>
      </c>
    </row>
    <row r="270" spans="1:6">
      <c r="A270" s="156">
        <v>23860</v>
      </c>
      <c r="B270" s="154" t="s">
        <v>4176</v>
      </c>
      <c r="C270" s="154" t="s">
        <v>3926</v>
      </c>
      <c r="D270" s="154" t="s">
        <v>3621</v>
      </c>
      <c r="E270" s="156">
        <v>212311715</v>
      </c>
      <c r="F270" s="155" t="s">
        <v>4175</v>
      </c>
    </row>
    <row r="271" spans="1:6">
      <c r="A271" s="156">
        <v>23882</v>
      </c>
      <c r="B271" s="154" t="s">
        <v>3797</v>
      </c>
      <c r="C271" s="154" t="s">
        <v>3796</v>
      </c>
      <c r="D271" s="154" t="s">
        <v>3621</v>
      </c>
      <c r="E271" s="156">
        <v>217406545</v>
      </c>
      <c r="F271" s="155" t="s">
        <v>3795</v>
      </c>
    </row>
    <row r="272" spans="1:6">
      <c r="A272" s="156">
        <v>23992</v>
      </c>
      <c r="B272" s="154" t="s">
        <v>4226</v>
      </c>
      <c r="C272" s="154" t="s">
        <v>3926</v>
      </c>
      <c r="D272" s="154" t="s">
        <v>3621</v>
      </c>
      <c r="E272" s="156">
        <v>212066341</v>
      </c>
      <c r="F272" s="155" t="s">
        <v>4225</v>
      </c>
    </row>
    <row r="273" spans="1:6">
      <c r="A273" s="156">
        <v>24086</v>
      </c>
      <c r="B273" s="154" t="s">
        <v>3943</v>
      </c>
      <c r="C273" s="154" t="s">
        <v>3926</v>
      </c>
      <c r="D273" s="154" t="s">
        <v>3621</v>
      </c>
      <c r="E273" s="156">
        <v>212374107</v>
      </c>
      <c r="F273" s="155" t="s">
        <v>3942</v>
      </c>
    </row>
    <row r="274" spans="1:6">
      <c r="A274" s="156">
        <v>24093</v>
      </c>
      <c r="B274" s="154" t="s">
        <v>3895</v>
      </c>
      <c r="C274" s="154" t="s">
        <v>3892</v>
      </c>
      <c r="D274" s="154" t="s">
        <v>3621</v>
      </c>
      <c r="E274" s="156">
        <v>218422606</v>
      </c>
      <c r="F274" s="155" t="s">
        <v>3894</v>
      </c>
    </row>
    <row r="275" spans="1:6">
      <c r="A275" s="156">
        <v>24100</v>
      </c>
      <c r="B275" s="154" t="s">
        <v>4458</v>
      </c>
      <c r="C275" s="154" t="s">
        <v>4275</v>
      </c>
      <c r="D275" s="154" t="s">
        <v>3621</v>
      </c>
      <c r="E275" s="156">
        <v>207481224</v>
      </c>
      <c r="F275" s="155" t="s">
        <v>4457</v>
      </c>
    </row>
    <row r="276" spans="1:6">
      <c r="A276" s="156">
        <v>24164</v>
      </c>
      <c r="B276" s="154" t="s">
        <v>4080</v>
      </c>
      <c r="C276" s="154" t="s">
        <v>3926</v>
      </c>
      <c r="D276" s="154" t="s">
        <v>3621</v>
      </c>
      <c r="E276" s="156">
        <v>212157951</v>
      </c>
      <c r="F276" s="155" t="s">
        <v>4079</v>
      </c>
    </row>
    <row r="277" spans="1:6">
      <c r="A277" s="156">
        <v>24333</v>
      </c>
      <c r="B277" s="154" t="s">
        <v>4109</v>
      </c>
      <c r="C277" s="154" t="s">
        <v>3926</v>
      </c>
      <c r="D277" s="154" t="s">
        <v>3621</v>
      </c>
      <c r="E277" s="156">
        <v>212121145</v>
      </c>
      <c r="F277" s="155" t="s">
        <v>4108</v>
      </c>
    </row>
    <row r="278" spans="1:6">
      <c r="A278" s="156">
        <v>24347</v>
      </c>
      <c r="B278" s="154" t="s">
        <v>3720</v>
      </c>
      <c r="C278" s="154" t="s">
        <v>3708</v>
      </c>
      <c r="D278" s="154" t="s">
        <v>3621</v>
      </c>
      <c r="E278" s="156">
        <v>211575137</v>
      </c>
      <c r="F278" s="155" t="s">
        <v>3719</v>
      </c>
    </row>
    <row r="279" spans="1:6">
      <c r="A279" s="156">
        <v>24539</v>
      </c>
      <c r="B279" s="154" t="s">
        <v>3156</v>
      </c>
      <c r="C279" s="154" t="s">
        <v>3155</v>
      </c>
      <c r="D279" s="154" t="s">
        <v>3030</v>
      </c>
      <c r="E279" s="156">
        <v>20132</v>
      </c>
      <c r="F279" s="155" t="s">
        <v>3154</v>
      </c>
    </row>
    <row r="280" spans="1:6">
      <c r="A280" s="156">
        <v>24552</v>
      </c>
      <c r="B280" s="154" t="s">
        <v>4107</v>
      </c>
      <c r="C280" s="154" t="s">
        <v>3926</v>
      </c>
      <c r="D280" s="154" t="s">
        <v>3621</v>
      </c>
      <c r="E280" s="156">
        <v>212112701</v>
      </c>
      <c r="F280" s="155" t="s">
        <v>4106</v>
      </c>
    </row>
    <row r="281" spans="1:6">
      <c r="A281" s="156">
        <v>24645</v>
      </c>
      <c r="B281" s="154" t="s">
        <v>3451</v>
      </c>
      <c r="C281" s="154" t="s">
        <v>3170</v>
      </c>
      <c r="D281" s="154" t="s">
        <v>3030</v>
      </c>
      <c r="E281" s="156">
        <v>220413763</v>
      </c>
      <c r="F281" s="155" t="s">
        <v>3450</v>
      </c>
    </row>
    <row r="282" spans="1:6">
      <c r="A282" s="156">
        <v>24841</v>
      </c>
      <c r="B282" s="154" t="s">
        <v>4422</v>
      </c>
      <c r="C282" s="154" t="s">
        <v>4244</v>
      </c>
      <c r="D282" s="154" t="s">
        <v>3621</v>
      </c>
      <c r="E282" s="156">
        <v>207402103</v>
      </c>
      <c r="F282" s="155" t="s">
        <v>4421</v>
      </c>
    </row>
    <row r="283" spans="1:6">
      <c r="A283" s="156">
        <v>25045</v>
      </c>
      <c r="B283" s="154" t="s">
        <v>4078</v>
      </c>
      <c r="C283" s="154" t="s">
        <v>4077</v>
      </c>
      <c r="D283" s="154" t="s">
        <v>3621</v>
      </c>
      <c r="E283" s="156">
        <v>212284692</v>
      </c>
      <c r="F283" s="155" t="s">
        <v>4076</v>
      </c>
    </row>
    <row r="284" spans="1:6">
      <c r="A284" s="156">
        <v>25143</v>
      </c>
      <c r="B284" s="154" t="s">
        <v>3489</v>
      </c>
      <c r="C284" s="154" t="s">
        <v>3393</v>
      </c>
      <c r="D284" s="154" t="s">
        <v>3030</v>
      </c>
      <c r="E284" s="156">
        <v>223121046</v>
      </c>
      <c r="F284" s="155" t="s">
        <v>3488</v>
      </c>
    </row>
    <row r="285" spans="1:6">
      <c r="A285" s="156">
        <v>25266</v>
      </c>
      <c r="B285" s="154" t="s">
        <v>4491</v>
      </c>
      <c r="C285" s="154" t="s">
        <v>4407</v>
      </c>
      <c r="D285" s="154" t="s">
        <v>3621</v>
      </c>
      <c r="E285" s="156">
        <v>207823950</v>
      </c>
      <c r="F285" s="155" t="s">
        <v>4490</v>
      </c>
    </row>
    <row r="286" spans="1:6">
      <c r="A286" s="156">
        <v>25306</v>
      </c>
      <c r="B286" s="154" t="s">
        <v>2998</v>
      </c>
      <c r="C286" s="154" t="s">
        <v>2997</v>
      </c>
      <c r="D286" s="154" t="s">
        <v>2991</v>
      </c>
      <c r="E286" s="156">
        <v>254012603</v>
      </c>
      <c r="F286" s="155" t="s">
        <v>2996</v>
      </c>
    </row>
    <row r="287" spans="1:6">
      <c r="A287" s="156">
        <v>25399</v>
      </c>
      <c r="B287" s="154" t="s">
        <v>4405</v>
      </c>
      <c r="C287" s="154" t="s">
        <v>4381</v>
      </c>
      <c r="D287" s="154" t="s">
        <v>3621</v>
      </c>
      <c r="E287" s="156">
        <v>206783907</v>
      </c>
      <c r="F287" s="155" t="s">
        <v>4404</v>
      </c>
    </row>
    <row r="288" spans="1:6">
      <c r="A288" s="156">
        <v>25403</v>
      </c>
      <c r="B288" s="154" t="s">
        <v>3686</v>
      </c>
      <c r="C288" s="154" t="s">
        <v>3677</v>
      </c>
      <c r="D288" s="154" t="s">
        <v>3621</v>
      </c>
      <c r="E288" s="156">
        <v>209041243</v>
      </c>
      <c r="F288" s="155" t="s">
        <v>3685</v>
      </c>
    </row>
    <row r="289" spans="1:6">
      <c r="A289" s="156">
        <v>25410</v>
      </c>
      <c r="B289" s="154" t="s">
        <v>3990</v>
      </c>
      <c r="C289" s="154" t="s">
        <v>3989</v>
      </c>
      <c r="D289" s="154" t="s">
        <v>3621</v>
      </c>
      <c r="E289" s="156">
        <v>211442121</v>
      </c>
      <c r="F289" s="155" t="s">
        <v>3988</v>
      </c>
    </row>
    <row r="290" spans="1:6">
      <c r="A290" s="156">
        <v>25450</v>
      </c>
      <c r="B290" s="154" t="s">
        <v>4174</v>
      </c>
      <c r="C290" s="154" t="s">
        <v>3926</v>
      </c>
      <c r="D290" s="154" t="s">
        <v>3621</v>
      </c>
      <c r="E290" s="156">
        <v>21211</v>
      </c>
      <c r="F290" s="155" t="s">
        <v>4173</v>
      </c>
    </row>
    <row r="291" spans="1:6">
      <c r="A291" s="156">
        <v>25633</v>
      </c>
      <c r="B291" s="154" t="s">
        <v>3295</v>
      </c>
      <c r="C291" s="154" t="s">
        <v>3037</v>
      </c>
      <c r="D291" s="154" t="s">
        <v>3030</v>
      </c>
      <c r="E291" s="156">
        <v>201702205</v>
      </c>
      <c r="F291" s="155" t="s">
        <v>3294</v>
      </c>
    </row>
    <row r="292" spans="1:6">
      <c r="A292" s="156">
        <v>25667</v>
      </c>
      <c r="B292" s="154" t="s">
        <v>3775</v>
      </c>
      <c r="C292" s="154" t="s">
        <v>3677</v>
      </c>
      <c r="D292" s="154" t="s">
        <v>3621</v>
      </c>
      <c r="E292" s="156">
        <v>209012438</v>
      </c>
      <c r="F292" s="155" t="s">
        <v>3774</v>
      </c>
    </row>
    <row r="293" spans="1:6">
      <c r="A293" s="156">
        <v>25756</v>
      </c>
      <c r="B293" s="154" t="s">
        <v>4039</v>
      </c>
      <c r="C293" s="154" t="s">
        <v>3926</v>
      </c>
      <c r="D293" s="154" t="s">
        <v>3621</v>
      </c>
      <c r="E293" s="156">
        <v>212225456</v>
      </c>
      <c r="F293" s="155" t="s">
        <v>4038</v>
      </c>
    </row>
    <row r="294" spans="1:6">
      <c r="A294" s="156">
        <v>25816</v>
      </c>
      <c r="B294" s="154" t="s">
        <v>4191</v>
      </c>
      <c r="C294" s="154" t="s">
        <v>3926</v>
      </c>
      <c r="D294" s="154" t="s">
        <v>3621</v>
      </c>
      <c r="E294" s="156">
        <v>212141328</v>
      </c>
      <c r="F294" s="155" t="s">
        <v>4190</v>
      </c>
    </row>
    <row r="295" spans="1:6">
      <c r="A295" s="156">
        <v>25856</v>
      </c>
      <c r="B295" s="154" t="s">
        <v>4017</v>
      </c>
      <c r="C295" s="154" t="s">
        <v>3883</v>
      </c>
      <c r="D295" s="154" t="s">
        <v>3621</v>
      </c>
      <c r="E295" s="156">
        <v>214033958</v>
      </c>
      <c r="F295" s="155" t="s">
        <v>4016</v>
      </c>
    </row>
    <row r="296" spans="1:6">
      <c r="A296" s="156">
        <v>25900</v>
      </c>
      <c r="B296" s="154" t="s">
        <v>4271</v>
      </c>
      <c r="C296" s="154" t="s">
        <v>4268</v>
      </c>
      <c r="D296" s="154" t="s">
        <v>3621</v>
      </c>
      <c r="E296" s="156">
        <v>207352529</v>
      </c>
      <c r="F296" s="155" t="s">
        <v>4270</v>
      </c>
    </row>
    <row r="297" spans="1:6">
      <c r="A297" s="156">
        <v>25901</v>
      </c>
      <c r="B297" s="154" t="s">
        <v>4367</v>
      </c>
      <c r="C297" s="154" t="s">
        <v>4268</v>
      </c>
      <c r="D297" s="154" t="s">
        <v>3621</v>
      </c>
      <c r="E297" s="156">
        <v>207353002</v>
      </c>
      <c r="F297" s="155" t="s">
        <v>4366</v>
      </c>
    </row>
    <row r="298" spans="1:6">
      <c r="A298" s="156">
        <v>26058</v>
      </c>
      <c r="B298" s="154" t="s">
        <v>3577</v>
      </c>
      <c r="C298" s="154" t="s">
        <v>3390</v>
      </c>
      <c r="D298" s="154" t="s">
        <v>3030</v>
      </c>
      <c r="E298" s="156">
        <v>221925427</v>
      </c>
      <c r="F298" s="155" t="s">
        <v>3576</v>
      </c>
    </row>
    <row r="299" spans="1:6">
      <c r="A299" s="156">
        <v>26074</v>
      </c>
      <c r="B299" s="154" t="s">
        <v>3262</v>
      </c>
      <c r="C299" s="154" t="s">
        <v>3076</v>
      </c>
      <c r="D299" s="154" t="s">
        <v>3030</v>
      </c>
      <c r="E299" s="156">
        <v>20110</v>
      </c>
      <c r="F299" s="155" t="s">
        <v>3261</v>
      </c>
    </row>
    <row r="300" spans="1:6">
      <c r="A300" s="156">
        <v>26082</v>
      </c>
      <c r="B300" s="154" t="s">
        <v>3575</v>
      </c>
      <c r="C300" s="154" t="s">
        <v>3564</v>
      </c>
      <c r="D300" s="154" t="s">
        <v>3030</v>
      </c>
      <c r="E300" s="156">
        <v>22025</v>
      </c>
      <c r="F300" s="155" t="s">
        <v>3574</v>
      </c>
    </row>
    <row r="301" spans="1:6">
      <c r="A301" s="156">
        <v>26106</v>
      </c>
      <c r="B301" s="154" t="s">
        <v>3893</v>
      </c>
      <c r="C301" s="154" t="s">
        <v>3892</v>
      </c>
      <c r="D301" s="154" t="s">
        <v>3621</v>
      </c>
      <c r="E301" s="156">
        <v>218424061</v>
      </c>
      <c r="F301" s="155" t="s">
        <v>3891</v>
      </c>
    </row>
    <row r="302" spans="1:6">
      <c r="A302" s="156">
        <v>26152</v>
      </c>
      <c r="B302" s="154" t="s">
        <v>3871</v>
      </c>
      <c r="C302" s="154" t="s">
        <v>3870</v>
      </c>
      <c r="D302" s="154" t="s">
        <v>3621</v>
      </c>
      <c r="E302" s="156">
        <v>211222328</v>
      </c>
      <c r="F302" s="155" t="s">
        <v>3869</v>
      </c>
    </row>
    <row r="303" spans="1:6">
      <c r="A303" s="156">
        <v>26252</v>
      </c>
      <c r="B303" s="154" t="s">
        <v>4403</v>
      </c>
      <c r="C303" s="154" t="s">
        <v>4402</v>
      </c>
      <c r="D303" s="154" t="s">
        <v>3621</v>
      </c>
      <c r="E303" s="156">
        <v>206399804</v>
      </c>
      <c r="F303" s="155" t="s">
        <v>4401</v>
      </c>
    </row>
    <row r="304" spans="1:6">
      <c r="A304" s="156">
        <v>26253</v>
      </c>
      <c r="B304" s="154" t="s">
        <v>3967</v>
      </c>
      <c r="C304" s="154" t="s">
        <v>3926</v>
      </c>
      <c r="D304" s="154" t="s">
        <v>3621</v>
      </c>
      <c r="E304" s="156">
        <v>212223342</v>
      </c>
      <c r="F304" s="155" t="s">
        <v>3966</v>
      </c>
    </row>
    <row r="305" spans="1:6">
      <c r="A305" s="156">
        <v>26334</v>
      </c>
      <c r="B305" s="154" t="s">
        <v>3849</v>
      </c>
      <c r="C305" s="154" t="s">
        <v>3837</v>
      </c>
      <c r="D305" s="154" t="s">
        <v>3621</v>
      </c>
      <c r="E305" s="156">
        <v>210091062</v>
      </c>
      <c r="F305" s="155" t="s">
        <v>3848</v>
      </c>
    </row>
    <row r="306" spans="1:6">
      <c r="A306" s="156">
        <v>26336</v>
      </c>
      <c r="B306" s="154" t="s">
        <v>4037</v>
      </c>
      <c r="C306" s="154" t="s">
        <v>3926</v>
      </c>
      <c r="D306" s="154" t="s">
        <v>3621</v>
      </c>
      <c r="E306" s="156">
        <v>212362224</v>
      </c>
      <c r="F306" s="155" t="s">
        <v>4036</v>
      </c>
    </row>
    <row r="307" spans="1:6">
      <c r="A307" s="156">
        <v>26360</v>
      </c>
      <c r="B307" s="154" t="s">
        <v>3718</v>
      </c>
      <c r="C307" s="154" t="s">
        <v>3717</v>
      </c>
      <c r="D307" s="154" t="s">
        <v>3621</v>
      </c>
      <c r="E307" s="156">
        <v>20882</v>
      </c>
      <c r="F307" s="155" t="s">
        <v>3716</v>
      </c>
    </row>
    <row r="308" spans="1:6">
      <c r="A308" s="156">
        <v>26706</v>
      </c>
      <c r="B308" s="154" t="s">
        <v>3630</v>
      </c>
      <c r="C308" s="154" t="s">
        <v>3625</v>
      </c>
      <c r="D308" s="154" t="s">
        <v>3621</v>
      </c>
      <c r="E308" s="156">
        <v>217023732</v>
      </c>
      <c r="F308" s="155" t="s">
        <v>3629</v>
      </c>
    </row>
    <row r="309" spans="1:6">
      <c r="A309" s="156">
        <v>26753</v>
      </c>
      <c r="B309" s="154" t="s">
        <v>3847</v>
      </c>
      <c r="C309" s="154" t="s">
        <v>3834</v>
      </c>
      <c r="D309" s="154" t="s">
        <v>3621</v>
      </c>
      <c r="E309" s="156">
        <v>21236</v>
      </c>
      <c r="F309" s="155" t="s">
        <v>3846</v>
      </c>
    </row>
    <row r="310" spans="1:6">
      <c r="A310" s="156">
        <v>26800</v>
      </c>
      <c r="B310" s="154" t="s">
        <v>4420</v>
      </c>
      <c r="C310" s="154" t="s">
        <v>4419</v>
      </c>
      <c r="D310" s="154" t="s">
        <v>3621</v>
      </c>
      <c r="E310" s="156">
        <v>207089703</v>
      </c>
      <c r="F310" s="155" t="s">
        <v>4418</v>
      </c>
    </row>
    <row r="311" spans="1:6">
      <c r="A311" s="156">
        <v>26817</v>
      </c>
      <c r="B311" s="154" t="s">
        <v>4417</v>
      </c>
      <c r="C311" s="154" t="s">
        <v>3989</v>
      </c>
      <c r="D311" s="154" t="s">
        <v>3621</v>
      </c>
      <c r="E311" s="156">
        <v>211441626</v>
      </c>
      <c r="F311" s="155" t="s">
        <v>4416</v>
      </c>
    </row>
    <row r="312" spans="1:6">
      <c r="A312" s="156">
        <v>26849</v>
      </c>
      <c r="B312" s="154" t="s">
        <v>4508</v>
      </c>
      <c r="C312" s="154" t="s">
        <v>4419</v>
      </c>
      <c r="D312" s="154" t="s">
        <v>3621</v>
      </c>
      <c r="E312" s="156">
        <v>207075072</v>
      </c>
      <c r="F312" s="155" t="s">
        <v>4507</v>
      </c>
    </row>
    <row r="313" spans="1:6">
      <c r="A313" s="156">
        <v>26881</v>
      </c>
      <c r="B313" s="154" t="s">
        <v>3673</v>
      </c>
      <c r="C313" s="154" t="s">
        <v>3641</v>
      </c>
      <c r="D313" s="154" t="s">
        <v>3621</v>
      </c>
      <c r="E313" s="156">
        <v>208794729</v>
      </c>
      <c r="F313" s="155" t="s">
        <v>3672</v>
      </c>
    </row>
    <row r="314" spans="1:6">
      <c r="A314" s="156">
        <v>26918</v>
      </c>
      <c r="B314" s="154" t="s">
        <v>3321</v>
      </c>
      <c r="C314" s="154" t="s">
        <v>3068</v>
      </c>
      <c r="D314" s="154" t="s">
        <v>3030</v>
      </c>
      <c r="E314" s="156">
        <v>201912953</v>
      </c>
      <c r="F314" s="155" t="s">
        <v>3320</v>
      </c>
    </row>
    <row r="315" spans="1:6">
      <c r="A315" s="156">
        <v>26941</v>
      </c>
      <c r="B315" s="154" t="s">
        <v>3573</v>
      </c>
      <c r="C315" s="154" t="s">
        <v>3390</v>
      </c>
      <c r="D315" s="154" t="s">
        <v>3030</v>
      </c>
      <c r="E315" s="156">
        <v>221914117</v>
      </c>
      <c r="F315" s="155" t="s">
        <v>3572</v>
      </c>
    </row>
    <row r="316" spans="1:6">
      <c r="A316" s="156">
        <v>26997</v>
      </c>
      <c r="B316" s="154" t="s">
        <v>3715</v>
      </c>
      <c r="C316" s="154" t="s">
        <v>3714</v>
      </c>
      <c r="D316" s="154" t="s">
        <v>3621</v>
      </c>
      <c r="E316" s="156">
        <v>208613607</v>
      </c>
      <c r="F316" s="155" t="s">
        <v>3713</v>
      </c>
    </row>
    <row r="317" spans="1:6">
      <c r="A317" s="156">
        <v>27004</v>
      </c>
      <c r="B317" s="154" t="s">
        <v>3525</v>
      </c>
      <c r="C317" s="154" t="s">
        <v>3055</v>
      </c>
      <c r="D317" s="154" t="s">
        <v>3030</v>
      </c>
      <c r="E317" s="156">
        <v>222041693</v>
      </c>
      <c r="F317" s="155" t="s">
        <v>3524</v>
      </c>
    </row>
    <row r="318" spans="1:6">
      <c r="A318" s="156">
        <v>27014</v>
      </c>
      <c r="B318" s="154" t="s">
        <v>4324</v>
      </c>
      <c r="C318" s="154" t="s">
        <v>4323</v>
      </c>
      <c r="D318" s="154" t="s">
        <v>3621</v>
      </c>
      <c r="E318" s="156">
        <v>20774</v>
      </c>
      <c r="F318" s="155" t="s">
        <v>4322</v>
      </c>
    </row>
    <row r="319" spans="1:6">
      <c r="A319" s="156">
        <v>27068</v>
      </c>
      <c r="B319" s="154" t="s">
        <v>3279</v>
      </c>
      <c r="C319" s="154" t="s">
        <v>3033</v>
      </c>
      <c r="D319" s="154" t="s">
        <v>3030</v>
      </c>
      <c r="E319" s="156">
        <v>201511532</v>
      </c>
      <c r="F319" s="155" t="s">
        <v>3278</v>
      </c>
    </row>
    <row r="320" spans="1:6">
      <c r="A320" s="156">
        <v>27075</v>
      </c>
      <c r="B320" s="154" t="s">
        <v>4400</v>
      </c>
      <c r="C320" s="154" t="s">
        <v>4323</v>
      </c>
      <c r="D320" s="154" t="s">
        <v>3621</v>
      </c>
      <c r="E320" s="156">
        <v>207723149</v>
      </c>
      <c r="F320" s="155" t="s">
        <v>4399</v>
      </c>
    </row>
    <row r="321" spans="1:6">
      <c r="A321" s="156">
        <v>27098</v>
      </c>
      <c r="B321" s="154" t="s">
        <v>4105</v>
      </c>
      <c r="C321" s="154" t="s">
        <v>4104</v>
      </c>
      <c r="D321" s="154" t="s">
        <v>3621</v>
      </c>
      <c r="E321" s="156">
        <v>210303303</v>
      </c>
      <c r="F321" s="155" t="s">
        <v>4103</v>
      </c>
    </row>
    <row r="322" spans="1:6">
      <c r="A322" s="156">
        <v>27106</v>
      </c>
      <c r="B322" s="154" t="s">
        <v>4348</v>
      </c>
      <c r="C322" s="154" t="s">
        <v>4320</v>
      </c>
      <c r="D322" s="154" t="s">
        <v>3621</v>
      </c>
      <c r="E322" s="156">
        <v>207433817</v>
      </c>
      <c r="F322" s="155" t="s">
        <v>4347</v>
      </c>
    </row>
    <row r="323" spans="1:6">
      <c r="A323" s="156">
        <v>27118</v>
      </c>
      <c r="B323" s="154" t="s">
        <v>3202</v>
      </c>
      <c r="C323" s="154" t="s">
        <v>3065</v>
      </c>
      <c r="D323" s="154" t="s">
        <v>3030</v>
      </c>
      <c r="E323" s="156">
        <v>201202441</v>
      </c>
      <c r="F323" s="155" t="s">
        <v>3201</v>
      </c>
    </row>
    <row r="324" spans="1:6">
      <c r="A324" s="156">
        <v>27124</v>
      </c>
      <c r="B324" s="154" t="s">
        <v>4321</v>
      </c>
      <c r="C324" s="154" t="s">
        <v>4320</v>
      </c>
      <c r="D324" s="154" t="s">
        <v>3621</v>
      </c>
      <c r="E324" s="156">
        <v>207434915</v>
      </c>
      <c r="F324" s="155" t="s">
        <v>4319</v>
      </c>
    </row>
    <row r="325" spans="1:6">
      <c r="A325" s="156">
        <v>27267</v>
      </c>
      <c r="B325" s="154" t="s">
        <v>3200</v>
      </c>
      <c r="C325" s="154" t="s">
        <v>3065</v>
      </c>
      <c r="D325" s="154" t="s">
        <v>3030</v>
      </c>
      <c r="E325" s="156">
        <v>201212402</v>
      </c>
      <c r="F325" s="155" t="s">
        <v>3199</v>
      </c>
    </row>
    <row r="326" spans="1:6">
      <c r="A326" s="156">
        <v>27335</v>
      </c>
      <c r="B326" s="154" t="s">
        <v>3922</v>
      </c>
      <c r="C326" s="154" t="s">
        <v>3916</v>
      </c>
      <c r="D326" s="154" t="s">
        <v>3621</v>
      </c>
      <c r="E326" s="156">
        <v>212213503</v>
      </c>
      <c r="F326" s="155" t="s">
        <v>3921</v>
      </c>
    </row>
    <row r="327" spans="1:6">
      <c r="A327" s="156">
        <v>27340</v>
      </c>
      <c r="B327" s="154" t="s">
        <v>4102</v>
      </c>
      <c r="C327" s="154" t="s">
        <v>3926</v>
      </c>
      <c r="D327" s="154" t="s">
        <v>3621</v>
      </c>
      <c r="E327" s="156">
        <v>212111815</v>
      </c>
      <c r="F327" s="155" t="s">
        <v>4101</v>
      </c>
    </row>
    <row r="328" spans="1:6">
      <c r="A328" s="156">
        <v>27368</v>
      </c>
      <c r="B328" s="154" t="s">
        <v>3764</v>
      </c>
      <c r="C328" s="154" t="s">
        <v>3763</v>
      </c>
      <c r="D328" s="154" t="s">
        <v>3621</v>
      </c>
      <c r="E328" s="156">
        <v>208721946</v>
      </c>
      <c r="F328" s="155" t="s">
        <v>3762</v>
      </c>
    </row>
    <row r="329" spans="1:6">
      <c r="A329" s="156">
        <v>27411</v>
      </c>
      <c r="B329" s="154" t="s">
        <v>4269</v>
      </c>
      <c r="C329" s="154" t="s">
        <v>4268</v>
      </c>
      <c r="D329" s="154" t="s">
        <v>3621</v>
      </c>
      <c r="E329" s="156">
        <v>207351755</v>
      </c>
      <c r="F329" s="155" t="s">
        <v>4267</v>
      </c>
    </row>
    <row r="330" spans="1:6">
      <c r="A330" s="156">
        <v>27451</v>
      </c>
      <c r="B330" s="154" t="s">
        <v>3239</v>
      </c>
      <c r="C330" s="154" t="s">
        <v>3076</v>
      </c>
      <c r="D330" s="154" t="s">
        <v>3030</v>
      </c>
      <c r="E330" s="156">
        <v>201105202</v>
      </c>
      <c r="F330" s="155" t="s">
        <v>3238</v>
      </c>
    </row>
    <row r="331" spans="1:6">
      <c r="A331" s="156">
        <v>27456</v>
      </c>
      <c r="B331" s="154" t="s">
        <v>4224</v>
      </c>
      <c r="C331" s="154" t="s">
        <v>3926</v>
      </c>
      <c r="D331" s="154" t="s">
        <v>3621</v>
      </c>
      <c r="E331" s="156">
        <v>212064441</v>
      </c>
      <c r="F331" s="155" t="s">
        <v>4223</v>
      </c>
    </row>
    <row r="332" spans="1:6">
      <c r="A332" s="156">
        <v>27547</v>
      </c>
      <c r="B332" s="154" t="s">
        <v>3449</v>
      </c>
      <c r="C332" s="154" t="s">
        <v>3055</v>
      </c>
      <c r="D332" s="154" t="s">
        <v>3030</v>
      </c>
      <c r="E332" s="156">
        <v>222072514</v>
      </c>
      <c r="F332" s="155" t="s">
        <v>3448</v>
      </c>
    </row>
    <row r="333" spans="1:6">
      <c r="A333" s="156">
        <v>27591</v>
      </c>
      <c r="B333" s="154" t="s">
        <v>3761</v>
      </c>
      <c r="C333" s="154" t="s">
        <v>3660</v>
      </c>
      <c r="D333" s="154" t="s">
        <v>3621</v>
      </c>
      <c r="E333" s="156">
        <v>20876</v>
      </c>
      <c r="F333" s="155" t="s">
        <v>3760</v>
      </c>
    </row>
    <row r="334" spans="1:6">
      <c r="A334" s="156">
        <v>27641</v>
      </c>
      <c r="B334" s="154" t="s">
        <v>4506</v>
      </c>
      <c r="C334" s="154" t="s">
        <v>4505</v>
      </c>
      <c r="D334" s="154" t="s">
        <v>3621</v>
      </c>
      <c r="E334" s="156">
        <v>207051926</v>
      </c>
      <c r="F334" s="155" t="s">
        <v>4504</v>
      </c>
    </row>
    <row r="335" spans="1:6">
      <c r="A335" s="156">
        <v>27643</v>
      </c>
      <c r="B335" s="154" t="s">
        <v>3628</v>
      </c>
      <c r="C335" s="154" t="s">
        <v>3625</v>
      </c>
      <c r="D335" s="154" t="s">
        <v>3621</v>
      </c>
      <c r="E335" s="156">
        <v>217015234</v>
      </c>
      <c r="F335" s="155" t="s">
        <v>3627</v>
      </c>
    </row>
    <row r="336" spans="1:6">
      <c r="A336" s="156">
        <v>27669</v>
      </c>
      <c r="B336" s="154" t="s">
        <v>3671</v>
      </c>
      <c r="C336" s="154" t="s">
        <v>3660</v>
      </c>
      <c r="D336" s="154" t="s">
        <v>3621</v>
      </c>
      <c r="E336" s="156">
        <v>208744702</v>
      </c>
      <c r="F336" s="155" t="s">
        <v>3670</v>
      </c>
    </row>
    <row r="337" spans="1:6">
      <c r="A337" s="156">
        <v>27670</v>
      </c>
      <c r="B337" s="154" t="s">
        <v>4247</v>
      </c>
      <c r="C337" s="154" t="s">
        <v>4236</v>
      </c>
      <c r="D337" s="154" t="s">
        <v>3621</v>
      </c>
      <c r="E337" s="156">
        <v>207101209</v>
      </c>
      <c r="F337" s="155" t="s">
        <v>4246</v>
      </c>
    </row>
    <row r="338" spans="1:6">
      <c r="A338" s="156">
        <v>27672</v>
      </c>
      <c r="B338" s="154" t="s">
        <v>3379</v>
      </c>
      <c r="C338" s="154" t="s">
        <v>3055</v>
      </c>
      <c r="D338" s="154" t="s">
        <v>3030</v>
      </c>
      <c r="E338" s="156">
        <v>222042905</v>
      </c>
      <c r="F338" s="155" t="s">
        <v>3378</v>
      </c>
    </row>
    <row r="339" spans="1:6">
      <c r="A339" s="156">
        <v>27739</v>
      </c>
      <c r="B339" s="154" t="s">
        <v>4148</v>
      </c>
      <c r="C339" s="154" t="s">
        <v>3926</v>
      </c>
      <c r="D339" s="154" t="s">
        <v>3621</v>
      </c>
      <c r="E339" s="156">
        <v>212185437</v>
      </c>
      <c r="F339" s="155" t="s">
        <v>4147</v>
      </c>
    </row>
    <row r="340" spans="1:6">
      <c r="A340" s="156">
        <v>27740</v>
      </c>
      <c r="B340" s="154" t="s">
        <v>3319</v>
      </c>
      <c r="C340" s="154" t="s">
        <v>3060</v>
      </c>
      <c r="D340" s="154" t="s">
        <v>3030</v>
      </c>
      <c r="E340" s="156">
        <v>201656131</v>
      </c>
      <c r="F340" s="155" t="s">
        <v>3318</v>
      </c>
    </row>
    <row r="341" spans="1:6">
      <c r="A341" s="156">
        <v>27822</v>
      </c>
      <c r="B341" s="154" t="s">
        <v>3396</v>
      </c>
      <c r="C341" s="154" t="s">
        <v>3390</v>
      </c>
      <c r="D341" s="154" t="s">
        <v>3030</v>
      </c>
      <c r="E341" s="156">
        <v>221932313</v>
      </c>
      <c r="F341" s="155" t="s">
        <v>3395</v>
      </c>
    </row>
    <row r="342" spans="1:6">
      <c r="A342" s="156">
        <v>28303</v>
      </c>
      <c r="B342" s="154" t="s">
        <v>3019</v>
      </c>
      <c r="C342" s="154" t="s">
        <v>3018</v>
      </c>
      <c r="D342" s="154" t="s">
        <v>2991</v>
      </c>
      <c r="E342" s="156">
        <v>254111835</v>
      </c>
      <c r="F342" s="155" t="s">
        <v>3017</v>
      </c>
    </row>
    <row r="343" spans="1:6">
      <c r="A343" s="156">
        <v>28309</v>
      </c>
      <c r="B343" s="154" t="s">
        <v>2995</v>
      </c>
      <c r="C343" s="154" t="s">
        <v>2992</v>
      </c>
      <c r="D343" s="154" t="s">
        <v>2991</v>
      </c>
      <c r="E343" s="156">
        <v>254141221</v>
      </c>
      <c r="F343" s="155" t="s">
        <v>2994</v>
      </c>
    </row>
    <row r="344" spans="1:6">
      <c r="A344" s="156">
        <v>28310</v>
      </c>
      <c r="B344" s="154" t="s">
        <v>3016</v>
      </c>
      <c r="C344" s="154" t="s">
        <v>3015</v>
      </c>
      <c r="D344" s="154" t="s">
        <v>2991</v>
      </c>
      <c r="E344" s="156">
        <v>254279100</v>
      </c>
      <c r="F344" s="155" t="s">
        <v>3014</v>
      </c>
    </row>
    <row r="345" spans="1:6">
      <c r="A345" s="156">
        <v>28315</v>
      </c>
      <c r="B345" s="154" t="s">
        <v>3003</v>
      </c>
      <c r="C345" s="154" t="s">
        <v>3002</v>
      </c>
      <c r="D345" s="154" t="s">
        <v>2991</v>
      </c>
      <c r="E345" s="156">
        <v>254250385</v>
      </c>
      <c r="F345" s="155" t="s">
        <v>3001</v>
      </c>
    </row>
    <row r="346" spans="1:6">
      <c r="A346" s="156">
        <v>28316</v>
      </c>
      <c r="B346" s="154" t="s">
        <v>2993</v>
      </c>
      <c r="C346" s="154" t="s">
        <v>2992</v>
      </c>
      <c r="D346" s="154" t="s">
        <v>2991</v>
      </c>
      <c r="E346" s="156">
        <v>25414</v>
      </c>
      <c r="F346" s="155" t="s">
        <v>2990</v>
      </c>
    </row>
    <row r="347" spans="1:6">
      <c r="A347" s="156">
        <v>28320</v>
      </c>
      <c r="B347" s="154" t="s">
        <v>3013</v>
      </c>
      <c r="C347" s="154" t="s">
        <v>3012</v>
      </c>
      <c r="D347" s="154" t="s">
        <v>2991</v>
      </c>
      <c r="E347" s="156">
        <v>254191206</v>
      </c>
      <c r="F347" s="155" t="s">
        <v>3011</v>
      </c>
    </row>
    <row r="348" spans="1:6">
      <c r="A348" s="156">
        <v>28400</v>
      </c>
      <c r="B348" s="154" t="s">
        <v>3153</v>
      </c>
      <c r="C348" s="154" t="s">
        <v>3152</v>
      </c>
      <c r="D348" s="154" t="s">
        <v>3030</v>
      </c>
      <c r="E348" s="156">
        <v>20180</v>
      </c>
      <c r="F348" s="155" t="s">
        <v>3151</v>
      </c>
    </row>
    <row r="349" spans="1:6">
      <c r="A349" s="156">
        <v>28504</v>
      </c>
      <c r="B349" s="154" t="s">
        <v>3423</v>
      </c>
      <c r="C349" s="154" t="s">
        <v>3076</v>
      </c>
      <c r="D349" s="154" t="s">
        <v>3030</v>
      </c>
      <c r="E349" s="156">
        <v>201124730</v>
      </c>
      <c r="F349" s="155" t="s">
        <v>3422</v>
      </c>
    </row>
    <row r="350" spans="1:6">
      <c r="A350" s="156">
        <v>28505</v>
      </c>
      <c r="B350" s="154" t="s">
        <v>3237</v>
      </c>
      <c r="C350" s="154" t="s">
        <v>3229</v>
      </c>
      <c r="D350" s="154" t="s">
        <v>3030</v>
      </c>
      <c r="E350" s="156">
        <v>201112374</v>
      </c>
      <c r="F350" s="155" t="s">
        <v>3236</v>
      </c>
    </row>
    <row r="351" spans="1:6">
      <c r="A351" s="156">
        <v>28506</v>
      </c>
      <c r="B351" s="154" t="s">
        <v>3394</v>
      </c>
      <c r="C351" s="154" t="s">
        <v>3393</v>
      </c>
      <c r="D351" s="154" t="s">
        <v>3030</v>
      </c>
      <c r="E351" s="156">
        <v>223081203</v>
      </c>
      <c r="F351" s="155" t="s">
        <v>3392</v>
      </c>
    </row>
    <row r="352" spans="1:6">
      <c r="A352" s="156">
        <v>28511</v>
      </c>
      <c r="B352" s="154" t="s">
        <v>3523</v>
      </c>
      <c r="C352" s="154" t="s">
        <v>3055</v>
      </c>
      <c r="D352" s="154" t="s">
        <v>3030</v>
      </c>
      <c r="E352" s="156">
        <v>222022516</v>
      </c>
      <c r="F352" s="155" t="s">
        <v>3522</v>
      </c>
    </row>
    <row r="353" spans="1:6">
      <c r="A353" s="156">
        <v>28515</v>
      </c>
      <c r="B353" s="154" t="s">
        <v>3521</v>
      </c>
      <c r="C353" s="154" t="s">
        <v>3035</v>
      </c>
      <c r="D353" s="154" t="s">
        <v>3030</v>
      </c>
      <c r="E353" s="156">
        <v>221502918</v>
      </c>
      <c r="F353" s="155" t="s">
        <v>3520</v>
      </c>
    </row>
    <row r="354" spans="1:6">
      <c r="A354" s="156">
        <v>28525</v>
      </c>
      <c r="B354" s="154" t="s">
        <v>3293</v>
      </c>
      <c r="C354" s="154" t="s">
        <v>3286</v>
      </c>
      <c r="D354" s="154" t="s">
        <v>3030</v>
      </c>
      <c r="E354" s="156">
        <v>221013701</v>
      </c>
      <c r="F354" s="155" t="s">
        <v>3292</v>
      </c>
    </row>
    <row r="355" spans="1:6">
      <c r="A355" s="156">
        <v>28542</v>
      </c>
      <c r="B355" s="154" t="s">
        <v>3421</v>
      </c>
      <c r="C355" s="154" t="s">
        <v>3393</v>
      </c>
      <c r="D355" s="154" t="s">
        <v>3030</v>
      </c>
      <c r="E355" s="156">
        <v>223102509</v>
      </c>
      <c r="F355" s="155" t="s">
        <v>3420</v>
      </c>
    </row>
    <row r="356" spans="1:6">
      <c r="A356" s="156">
        <v>28543</v>
      </c>
      <c r="B356" s="154" t="s">
        <v>3317</v>
      </c>
      <c r="C356" s="154" t="s">
        <v>3060</v>
      </c>
      <c r="D356" s="154" t="s">
        <v>3030</v>
      </c>
      <c r="E356" s="156">
        <v>201655684</v>
      </c>
      <c r="F356" s="155" t="s">
        <v>3316</v>
      </c>
    </row>
    <row r="357" spans="1:6">
      <c r="A357" s="156">
        <v>28556</v>
      </c>
      <c r="B357" s="154" t="s">
        <v>3291</v>
      </c>
      <c r="C357" s="154" t="s">
        <v>3218</v>
      </c>
      <c r="D357" s="154" t="s">
        <v>3030</v>
      </c>
      <c r="E357" s="156">
        <v>221822402</v>
      </c>
      <c r="F357" s="155" t="s">
        <v>3290</v>
      </c>
    </row>
    <row r="358" spans="1:6">
      <c r="A358" s="156">
        <v>28559</v>
      </c>
      <c r="B358" s="154" t="s">
        <v>3487</v>
      </c>
      <c r="C358" s="154" t="s">
        <v>3393</v>
      </c>
      <c r="D358" s="154" t="s">
        <v>3030</v>
      </c>
      <c r="E358" s="156">
        <v>223121421</v>
      </c>
      <c r="F358" s="155" t="s">
        <v>3486</v>
      </c>
    </row>
    <row r="359" spans="1:6">
      <c r="A359" s="156">
        <v>28565</v>
      </c>
      <c r="B359" s="154" t="s">
        <v>3198</v>
      </c>
      <c r="C359" s="154" t="s">
        <v>3031</v>
      </c>
      <c r="D359" s="154" t="s">
        <v>3030</v>
      </c>
      <c r="E359" s="156">
        <v>220332001</v>
      </c>
      <c r="F359" s="155" t="s">
        <v>3197</v>
      </c>
    </row>
    <row r="360" spans="1:6">
      <c r="A360" s="156">
        <v>28808</v>
      </c>
      <c r="B360" s="154" t="s">
        <v>4489</v>
      </c>
      <c r="C360" s="154" t="s">
        <v>4445</v>
      </c>
      <c r="D360" s="154" t="s">
        <v>3621</v>
      </c>
      <c r="E360" s="156">
        <v>20912</v>
      </c>
      <c r="F360" s="155" t="s">
        <v>4488</v>
      </c>
    </row>
    <row r="361" spans="1:6">
      <c r="A361" s="156">
        <v>28813</v>
      </c>
      <c r="B361" s="154" t="s">
        <v>3759</v>
      </c>
      <c r="C361" s="154" t="s">
        <v>3641</v>
      </c>
      <c r="D361" s="154" t="s">
        <v>3621</v>
      </c>
      <c r="E361" s="156">
        <v>20886</v>
      </c>
      <c r="F361" s="155" t="s">
        <v>3758</v>
      </c>
    </row>
    <row r="362" spans="1:6">
      <c r="A362" s="156">
        <v>28816</v>
      </c>
      <c r="B362" s="154" t="s">
        <v>3757</v>
      </c>
      <c r="C362" s="154" t="s">
        <v>3625</v>
      </c>
      <c r="D362" s="154" t="s">
        <v>3621</v>
      </c>
      <c r="E362" s="156">
        <v>217023077</v>
      </c>
      <c r="F362" s="155" t="s">
        <v>3756</v>
      </c>
    </row>
    <row r="363" spans="1:6">
      <c r="A363" s="156">
        <v>28823</v>
      </c>
      <c r="B363" s="154" t="s">
        <v>3773</v>
      </c>
      <c r="C363" s="154" t="s">
        <v>3772</v>
      </c>
      <c r="D363" s="154" t="s">
        <v>3621</v>
      </c>
      <c r="E363" s="156">
        <v>208952426</v>
      </c>
      <c r="F363" s="155" t="s">
        <v>3771</v>
      </c>
    </row>
    <row r="364" spans="1:6">
      <c r="A364" s="156">
        <v>28838</v>
      </c>
      <c r="B364" s="154" t="s">
        <v>3684</v>
      </c>
      <c r="C364" s="154" t="s">
        <v>3677</v>
      </c>
      <c r="D364" s="154" t="s">
        <v>3621</v>
      </c>
      <c r="E364" s="156">
        <v>209042608</v>
      </c>
      <c r="F364" s="155" t="s">
        <v>3683</v>
      </c>
    </row>
    <row r="365" spans="1:6">
      <c r="A365" s="156">
        <v>28840</v>
      </c>
      <c r="B365" s="154" t="s">
        <v>4449</v>
      </c>
      <c r="C365" s="154" t="s">
        <v>4448</v>
      </c>
      <c r="D365" s="154" t="s">
        <v>3621</v>
      </c>
      <c r="E365" s="156">
        <v>208161036</v>
      </c>
      <c r="F365" s="155" t="s">
        <v>4447</v>
      </c>
    </row>
    <row r="366" spans="1:6">
      <c r="A366" s="156">
        <v>28857</v>
      </c>
      <c r="B366" s="154" t="s">
        <v>4398</v>
      </c>
      <c r="C366" s="154" t="s">
        <v>4323</v>
      </c>
      <c r="D366" s="154" t="s">
        <v>3621</v>
      </c>
      <c r="E366" s="156">
        <v>207723033</v>
      </c>
      <c r="F366" s="155" t="s">
        <v>4397</v>
      </c>
    </row>
    <row r="367" spans="1:6">
      <c r="A367" s="156">
        <v>28862</v>
      </c>
      <c r="B367" s="154" t="s">
        <v>3739</v>
      </c>
      <c r="C367" s="154" t="s">
        <v>3638</v>
      </c>
      <c r="D367" s="154" t="s">
        <v>3621</v>
      </c>
      <c r="E367" s="156">
        <v>208503313</v>
      </c>
      <c r="F367" s="155" t="s">
        <v>3738</v>
      </c>
    </row>
    <row r="368" spans="1:6">
      <c r="A368" s="156">
        <v>28864</v>
      </c>
      <c r="B368" s="154" t="s">
        <v>3669</v>
      </c>
      <c r="C368" s="154" t="s">
        <v>3660</v>
      </c>
      <c r="D368" s="154" t="s">
        <v>3621</v>
      </c>
      <c r="E368" s="156">
        <v>208742621</v>
      </c>
      <c r="F368" s="155" t="s">
        <v>3668</v>
      </c>
    </row>
    <row r="369" spans="1:6">
      <c r="A369" s="156">
        <v>28890</v>
      </c>
      <c r="B369" s="154" t="s">
        <v>3712</v>
      </c>
      <c r="C369" s="154" t="s">
        <v>3711</v>
      </c>
      <c r="D369" s="154" t="s">
        <v>3621</v>
      </c>
      <c r="E369" s="156">
        <v>217715281</v>
      </c>
      <c r="F369" s="155" t="s">
        <v>3710</v>
      </c>
    </row>
    <row r="370" spans="1:6">
      <c r="A370" s="156">
        <v>28891</v>
      </c>
      <c r="B370" s="154" t="s">
        <v>4318</v>
      </c>
      <c r="C370" s="154" t="s">
        <v>4256</v>
      </c>
      <c r="D370" s="154" t="s">
        <v>3621</v>
      </c>
      <c r="E370" s="156">
        <v>207161557</v>
      </c>
      <c r="F370" s="155" t="s">
        <v>4317</v>
      </c>
    </row>
    <row r="371" spans="1:6">
      <c r="A371" s="156">
        <v>28903</v>
      </c>
      <c r="B371" s="154" t="s">
        <v>4436</v>
      </c>
      <c r="C371" s="154" t="s">
        <v>3677</v>
      </c>
      <c r="D371" s="154" t="s">
        <v>3621</v>
      </c>
      <c r="E371" s="156">
        <v>209103553</v>
      </c>
      <c r="F371" s="155" t="s">
        <v>4435</v>
      </c>
    </row>
    <row r="372" spans="1:6">
      <c r="A372" s="156">
        <v>28924</v>
      </c>
      <c r="B372" s="154" t="s">
        <v>3709</v>
      </c>
      <c r="C372" s="154" t="s">
        <v>3708</v>
      </c>
      <c r="D372" s="154" t="s">
        <v>3621</v>
      </c>
      <c r="E372" s="156">
        <v>211577848</v>
      </c>
      <c r="F372" s="155" t="s">
        <v>3707</v>
      </c>
    </row>
    <row r="373" spans="1:6">
      <c r="A373" s="156">
        <v>28928</v>
      </c>
      <c r="B373" s="154" t="s">
        <v>4396</v>
      </c>
      <c r="C373" s="154" t="s">
        <v>4395</v>
      </c>
      <c r="D373" s="154" t="s">
        <v>3621</v>
      </c>
      <c r="E373" s="156">
        <v>206880996</v>
      </c>
      <c r="F373" s="155" t="s">
        <v>4394</v>
      </c>
    </row>
    <row r="374" spans="1:6">
      <c r="A374" s="156">
        <v>28930</v>
      </c>
      <c r="B374" s="154" t="s">
        <v>4346</v>
      </c>
      <c r="C374" s="154" t="s">
        <v>4334</v>
      </c>
      <c r="D374" s="154" t="s">
        <v>3621</v>
      </c>
      <c r="E374" s="156">
        <v>206021844</v>
      </c>
      <c r="F374" s="155" t="s">
        <v>4345</v>
      </c>
    </row>
    <row r="375" spans="1:6">
      <c r="A375" s="156">
        <v>28934</v>
      </c>
      <c r="B375" s="154" t="s">
        <v>4344</v>
      </c>
      <c r="C375" s="154" t="s">
        <v>4343</v>
      </c>
      <c r="D375" s="154" t="s">
        <v>3621</v>
      </c>
      <c r="E375" s="156">
        <v>206464266</v>
      </c>
      <c r="F375" s="155" t="s">
        <v>4342</v>
      </c>
    </row>
    <row r="376" spans="1:6">
      <c r="A376" s="156">
        <v>28936</v>
      </c>
      <c r="B376" s="154" t="s">
        <v>3755</v>
      </c>
      <c r="C376" s="154" t="s">
        <v>3754</v>
      </c>
      <c r="D376" s="154" t="s">
        <v>3621</v>
      </c>
      <c r="E376" s="156">
        <v>21770</v>
      </c>
      <c r="F376" s="155" t="s">
        <v>3753</v>
      </c>
    </row>
    <row r="377" spans="1:6">
      <c r="A377" s="156">
        <v>28951</v>
      </c>
      <c r="B377" s="154" t="s">
        <v>4316</v>
      </c>
      <c r="C377" s="154" t="s">
        <v>4283</v>
      </c>
      <c r="D377" s="154" t="s">
        <v>3621</v>
      </c>
      <c r="E377" s="156">
        <v>207444834</v>
      </c>
      <c r="F377" s="155" t="s">
        <v>4315</v>
      </c>
    </row>
    <row r="378" spans="1:6">
      <c r="A378" s="156">
        <v>28953</v>
      </c>
      <c r="B378" s="154" t="s">
        <v>4393</v>
      </c>
      <c r="C378" s="154" t="s">
        <v>4392</v>
      </c>
      <c r="D378" s="154" t="s">
        <v>3621</v>
      </c>
      <c r="E378" s="156">
        <v>207512204</v>
      </c>
      <c r="F378" s="155" t="s">
        <v>4391</v>
      </c>
    </row>
    <row r="379" spans="1:6">
      <c r="A379" s="156">
        <v>28956</v>
      </c>
      <c r="B379" s="154" t="s">
        <v>3706</v>
      </c>
      <c r="C379" s="154" t="s">
        <v>3705</v>
      </c>
      <c r="D379" s="154" t="s">
        <v>3621</v>
      </c>
      <c r="E379" s="156">
        <v>217919102</v>
      </c>
      <c r="F379" s="155" t="s">
        <v>3704</v>
      </c>
    </row>
    <row r="380" spans="1:6">
      <c r="A380" s="156">
        <v>28957</v>
      </c>
      <c r="B380" s="154" t="s">
        <v>3703</v>
      </c>
      <c r="C380" s="154" t="s">
        <v>3702</v>
      </c>
      <c r="D380" s="154" t="s">
        <v>3621</v>
      </c>
      <c r="E380" s="156">
        <v>217769308</v>
      </c>
      <c r="F380" s="155" t="s">
        <v>3701</v>
      </c>
    </row>
    <row r="381" spans="1:6">
      <c r="A381" s="156">
        <v>28960</v>
      </c>
      <c r="B381" s="154" t="s">
        <v>3794</v>
      </c>
      <c r="C381" s="154" t="s">
        <v>3791</v>
      </c>
      <c r="D381" s="154" t="s">
        <v>3621</v>
      </c>
      <c r="E381" s="156">
        <v>217882501</v>
      </c>
      <c r="F381" s="155" t="s">
        <v>3793</v>
      </c>
    </row>
    <row r="382" spans="1:6">
      <c r="A382" s="156">
        <v>28961</v>
      </c>
      <c r="B382" s="154" t="s">
        <v>3700</v>
      </c>
      <c r="C382" s="154" t="s">
        <v>3699</v>
      </c>
      <c r="D382" s="154" t="s">
        <v>3621</v>
      </c>
      <c r="E382" s="156">
        <v>21762</v>
      </c>
      <c r="F382" s="155" t="s">
        <v>3698</v>
      </c>
    </row>
    <row r="383" spans="1:6">
      <c r="A383" s="156">
        <v>28964</v>
      </c>
      <c r="B383" s="154" t="s">
        <v>4314</v>
      </c>
      <c r="C383" s="154" t="s">
        <v>4313</v>
      </c>
      <c r="D383" s="154" t="s">
        <v>3621</v>
      </c>
      <c r="E383" s="156">
        <v>207742056</v>
      </c>
      <c r="F383" s="155" t="s">
        <v>4312</v>
      </c>
    </row>
    <row r="384" spans="1:6">
      <c r="A384" s="156">
        <v>29104</v>
      </c>
      <c r="B384" s="154" t="s">
        <v>3260</v>
      </c>
      <c r="C384" s="154" t="s">
        <v>3076</v>
      </c>
      <c r="D384" s="154" t="s">
        <v>3030</v>
      </c>
      <c r="E384" s="156">
        <v>201102023</v>
      </c>
      <c r="F384" s="155" t="s">
        <v>3259</v>
      </c>
    </row>
    <row r="385" spans="1:6">
      <c r="A385" s="156">
        <v>29167</v>
      </c>
      <c r="B385" s="154" t="s">
        <v>3519</v>
      </c>
      <c r="C385" s="154" t="s">
        <v>3055</v>
      </c>
      <c r="D385" s="154" t="s">
        <v>3030</v>
      </c>
      <c r="E385" s="156">
        <v>222042009</v>
      </c>
      <c r="F385" s="155" t="s">
        <v>3518</v>
      </c>
    </row>
    <row r="386" spans="1:6">
      <c r="A386" s="156">
        <v>29216</v>
      </c>
      <c r="B386" s="154" t="s">
        <v>3682</v>
      </c>
      <c r="C386" s="154" t="s">
        <v>3677</v>
      </c>
      <c r="D386" s="154" t="s">
        <v>3621</v>
      </c>
      <c r="E386" s="156">
        <v>209044554</v>
      </c>
      <c r="F386" s="155" t="s">
        <v>3681</v>
      </c>
    </row>
    <row r="387" spans="1:6">
      <c r="A387" s="156">
        <v>29280</v>
      </c>
      <c r="B387" s="154" t="s">
        <v>3258</v>
      </c>
      <c r="C387" s="154" t="s">
        <v>3076</v>
      </c>
      <c r="D387" s="154" t="s">
        <v>3030</v>
      </c>
      <c r="E387" s="156">
        <v>201108307</v>
      </c>
      <c r="F387" s="155" t="s">
        <v>3257</v>
      </c>
    </row>
    <row r="388" spans="1:6">
      <c r="A388" s="156">
        <v>29609</v>
      </c>
      <c r="B388" s="154" t="s">
        <v>4341</v>
      </c>
      <c r="C388" s="154" t="s">
        <v>4262</v>
      </c>
      <c r="D388" s="154" t="s">
        <v>3621</v>
      </c>
      <c r="E388" s="156">
        <v>207473450</v>
      </c>
      <c r="F388" s="155" t="s">
        <v>4340</v>
      </c>
    </row>
    <row r="389" spans="1:6">
      <c r="A389" s="156">
        <v>29720</v>
      </c>
      <c r="B389" s="154" t="s">
        <v>4475</v>
      </c>
      <c r="C389" s="154" t="s">
        <v>4407</v>
      </c>
      <c r="D389" s="154" t="s">
        <v>3621</v>
      </c>
      <c r="E389" s="156">
        <v>207821700</v>
      </c>
      <c r="F389" s="155" t="s">
        <v>4474</v>
      </c>
    </row>
    <row r="390" spans="1:6">
      <c r="A390" s="156">
        <v>29724</v>
      </c>
      <c r="B390" s="154" t="s">
        <v>4390</v>
      </c>
      <c r="C390" s="154" t="s">
        <v>4389</v>
      </c>
      <c r="D390" s="154" t="s">
        <v>3621</v>
      </c>
      <c r="E390" s="156">
        <v>207549530</v>
      </c>
      <c r="F390" s="155" t="s">
        <v>4388</v>
      </c>
    </row>
    <row r="391" spans="1:6">
      <c r="A391" s="156">
        <v>29731</v>
      </c>
      <c r="B391" s="154" t="s">
        <v>3965</v>
      </c>
      <c r="C391" s="154" t="s">
        <v>3926</v>
      </c>
      <c r="D391" s="154" t="s">
        <v>3621</v>
      </c>
      <c r="E391" s="156">
        <v>212220000</v>
      </c>
      <c r="F391" s="155" t="s">
        <v>3964</v>
      </c>
    </row>
    <row r="392" spans="1:6">
      <c r="A392" s="156">
        <v>29741</v>
      </c>
      <c r="B392" s="154" t="s">
        <v>3821</v>
      </c>
      <c r="C392" s="154" t="s">
        <v>3811</v>
      </c>
      <c r="D392" s="154" t="s">
        <v>3621</v>
      </c>
      <c r="E392" s="156">
        <v>210012280</v>
      </c>
      <c r="F392" s="155" t="s">
        <v>3820</v>
      </c>
    </row>
    <row r="393" spans="1:6">
      <c r="A393" s="156">
        <v>29763</v>
      </c>
      <c r="B393" s="154" t="s">
        <v>3646</v>
      </c>
      <c r="C393" s="154" t="s">
        <v>3638</v>
      </c>
      <c r="D393" s="154" t="s">
        <v>3621</v>
      </c>
      <c r="E393" s="156">
        <v>208522702</v>
      </c>
      <c r="F393" s="155" t="s">
        <v>3645</v>
      </c>
    </row>
    <row r="394" spans="1:6">
      <c r="A394" s="156">
        <v>29765</v>
      </c>
      <c r="B394" s="154" t="s">
        <v>4296</v>
      </c>
      <c r="C394" s="154" t="s">
        <v>4291</v>
      </c>
      <c r="D394" s="154" t="s">
        <v>3621</v>
      </c>
      <c r="E394" s="156">
        <v>20706</v>
      </c>
      <c r="F394" s="155" t="s">
        <v>4295</v>
      </c>
    </row>
    <row r="395" spans="1:6">
      <c r="A395" s="156">
        <v>29912</v>
      </c>
      <c r="B395" s="154" t="s">
        <v>3644</v>
      </c>
      <c r="C395" s="154" t="s">
        <v>3641</v>
      </c>
      <c r="D395" s="154" t="s">
        <v>3621</v>
      </c>
      <c r="E395" s="156">
        <v>208771315</v>
      </c>
      <c r="F395" s="155" t="s">
        <v>3643</v>
      </c>
    </row>
    <row r="396" spans="1:6">
      <c r="A396" s="156">
        <v>29931</v>
      </c>
      <c r="B396" s="154" t="s">
        <v>3277</v>
      </c>
      <c r="C396" s="154" t="s">
        <v>3037</v>
      </c>
      <c r="D396" s="154" t="s">
        <v>3030</v>
      </c>
      <c r="E396" s="156">
        <v>20171</v>
      </c>
      <c r="F396" s="155" t="s">
        <v>3276</v>
      </c>
    </row>
    <row r="397" spans="1:6">
      <c r="A397" s="156">
        <v>29978</v>
      </c>
      <c r="B397" s="154" t="s">
        <v>3819</v>
      </c>
      <c r="C397" s="154" t="s">
        <v>3814</v>
      </c>
      <c r="D397" s="154" t="s">
        <v>3621</v>
      </c>
      <c r="E397" s="156">
        <v>210401704</v>
      </c>
      <c r="F397" s="155" t="s">
        <v>3818</v>
      </c>
    </row>
    <row r="398" spans="1:6">
      <c r="A398" s="156">
        <v>29997</v>
      </c>
      <c r="B398" s="154" t="s">
        <v>4311</v>
      </c>
      <c r="C398" s="154" t="s">
        <v>4256</v>
      </c>
      <c r="D398" s="154" t="s">
        <v>3621</v>
      </c>
      <c r="E398" s="156">
        <v>207161303</v>
      </c>
      <c r="F398" s="155" t="s">
        <v>4310</v>
      </c>
    </row>
    <row r="399" spans="1:6">
      <c r="A399" s="156">
        <v>30479</v>
      </c>
      <c r="B399" s="154" t="s">
        <v>3485</v>
      </c>
      <c r="C399" s="154" t="s">
        <v>3035</v>
      </c>
      <c r="D399" s="154" t="s">
        <v>3030</v>
      </c>
      <c r="E399" s="156">
        <v>221521637</v>
      </c>
      <c r="F399" s="155" t="s">
        <v>3484</v>
      </c>
    </row>
    <row r="400" spans="1:6">
      <c r="A400" s="156">
        <v>30483</v>
      </c>
      <c r="B400" s="154" t="s">
        <v>3315</v>
      </c>
      <c r="C400" s="154" t="s">
        <v>3060</v>
      </c>
      <c r="D400" s="154" t="s">
        <v>3030</v>
      </c>
      <c r="E400" s="156">
        <v>201641641</v>
      </c>
      <c r="F400" s="155" t="s">
        <v>3314</v>
      </c>
    </row>
    <row r="401" spans="1:6">
      <c r="A401" s="156">
        <v>30484</v>
      </c>
      <c r="B401" s="154" t="s">
        <v>3571</v>
      </c>
      <c r="C401" s="154" t="s">
        <v>3564</v>
      </c>
      <c r="D401" s="154" t="s">
        <v>3030</v>
      </c>
      <c r="E401" s="156">
        <v>22025</v>
      </c>
      <c r="F401" s="155" t="s">
        <v>3570</v>
      </c>
    </row>
    <row r="402" spans="1:6">
      <c r="A402" s="156">
        <v>30487</v>
      </c>
      <c r="B402" s="154" t="s">
        <v>3391</v>
      </c>
      <c r="C402" s="154" t="s">
        <v>3390</v>
      </c>
      <c r="D402" s="154" t="s">
        <v>3030</v>
      </c>
      <c r="E402" s="156">
        <v>221912010</v>
      </c>
      <c r="F402" s="155" t="s">
        <v>3389</v>
      </c>
    </row>
    <row r="403" spans="1:6">
      <c r="A403" s="156">
        <v>32149</v>
      </c>
      <c r="B403" s="154" t="s">
        <v>3569</v>
      </c>
      <c r="C403" s="154" t="s">
        <v>3564</v>
      </c>
      <c r="D403" s="154" t="s">
        <v>3030</v>
      </c>
      <c r="E403" s="156">
        <v>220262114</v>
      </c>
      <c r="F403" s="155" t="s">
        <v>3568</v>
      </c>
    </row>
    <row r="404" spans="1:6">
      <c r="A404" s="156">
        <v>32176</v>
      </c>
      <c r="B404" s="154" t="s">
        <v>3275</v>
      </c>
      <c r="C404" s="154" t="s">
        <v>3033</v>
      </c>
      <c r="D404" s="154" t="s">
        <v>3030</v>
      </c>
      <c r="E404" s="156">
        <v>20152</v>
      </c>
      <c r="F404" s="155" t="s">
        <v>3274</v>
      </c>
    </row>
    <row r="405" spans="1:6">
      <c r="A405" s="156">
        <v>32177</v>
      </c>
      <c r="B405" s="154" t="s">
        <v>3419</v>
      </c>
      <c r="C405" s="154" t="s">
        <v>3390</v>
      </c>
      <c r="D405" s="154" t="s">
        <v>3030</v>
      </c>
      <c r="E405" s="156">
        <v>221924607</v>
      </c>
      <c r="F405" s="155" t="s">
        <v>3418</v>
      </c>
    </row>
    <row r="406" spans="1:6">
      <c r="A406" s="156">
        <v>32223</v>
      </c>
      <c r="B406" s="154" t="s">
        <v>3358</v>
      </c>
      <c r="C406" s="154" t="s">
        <v>3076</v>
      </c>
      <c r="D406" s="154" t="s">
        <v>3030</v>
      </c>
      <c r="E406" s="156">
        <v>201092707</v>
      </c>
      <c r="F406" s="155" t="s">
        <v>3357</v>
      </c>
    </row>
    <row r="407" spans="1:6">
      <c r="A407" s="156">
        <v>32228</v>
      </c>
      <c r="B407" s="154" t="s">
        <v>3987</v>
      </c>
      <c r="C407" s="154" t="s">
        <v>3981</v>
      </c>
      <c r="D407" s="154" t="s">
        <v>3621</v>
      </c>
      <c r="E407" s="156">
        <v>21054</v>
      </c>
      <c r="F407" s="155" t="s">
        <v>3986</v>
      </c>
    </row>
    <row r="408" spans="1:6">
      <c r="A408" s="156">
        <v>32240</v>
      </c>
      <c r="B408" s="154" t="s">
        <v>4365</v>
      </c>
      <c r="C408" s="154" t="s">
        <v>4364</v>
      </c>
      <c r="D408" s="154" t="s">
        <v>3621</v>
      </c>
      <c r="E408" s="156">
        <v>206138037</v>
      </c>
      <c r="F408" s="155" t="s">
        <v>4363</v>
      </c>
    </row>
    <row r="409" spans="1:6">
      <c r="A409" s="156">
        <v>32271</v>
      </c>
      <c r="B409" s="154" t="s">
        <v>3845</v>
      </c>
      <c r="C409" s="154" t="s">
        <v>3842</v>
      </c>
      <c r="D409" s="154" t="s">
        <v>3621</v>
      </c>
      <c r="E409" s="156">
        <v>21014</v>
      </c>
      <c r="F409" s="155" t="s">
        <v>3844</v>
      </c>
    </row>
    <row r="410" spans="1:6">
      <c r="A410" s="156">
        <v>32282</v>
      </c>
      <c r="B410" s="154" t="s">
        <v>4339</v>
      </c>
      <c r="C410" s="154" t="s">
        <v>4334</v>
      </c>
      <c r="D410" s="154" t="s">
        <v>3621</v>
      </c>
      <c r="E410" s="156">
        <v>206035949</v>
      </c>
      <c r="F410" s="155" t="s">
        <v>4338</v>
      </c>
    </row>
    <row r="411" spans="1:6">
      <c r="A411" s="156">
        <v>32284</v>
      </c>
      <c r="B411" s="154" t="s">
        <v>3313</v>
      </c>
      <c r="C411" s="154" t="s">
        <v>3060</v>
      </c>
      <c r="D411" s="154" t="s">
        <v>3030</v>
      </c>
      <c r="E411" s="156">
        <v>20166</v>
      </c>
      <c r="F411" s="155" t="s">
        <v>3312</v>
      </c>
    </row>
    <row r="412" spans="1:6">
      <c r="A412" s="156">
        <v>32286</v>
      </c>
      <c r="B412" s="154" t="s">
        <v>3256</v>
      </c>
      <c r="C412" s="154" t="s">
        <v>3076</v>
      </c>
      <c r="D412" s="154" t="s">
        <v>3030</v>
      </c>
      <c r="E412" s="156">
        <v>201093508</v>
      </c>
      <c r="F412" s="155" t="s">
        <v>3255</v>
      </c>
    </row>
    <row r="413" spans="1:6">
      <c r="A413" s="156">
        <v>32287</v>
      </c>
      <c r="B413" s="154" t="s">
        <v>4100</v>
      </c>
      <c r="C413" s="154" t="s">
        <v>4092</v>
      </c>
      <c r="D413" s="154" t="s">
        <v>3621</v>
      </c>
      <c r="E413" s="156">
        <v>21117</v>
      </c>
      <c r="F413" s="155" t="s">
        <v>4099</v>
      </c>
    </row>
    <row r="414" spans="1:6">
      <c r="A414" s="156">
        <v>32311</v>
      </c>
      <c r="B414" s="154" t="s">
        <v>3963</v>
      </c>
      <c r="C414" s="154" t="s">
        <v>3870</v>
      </c>
      <c r="D414" s="154" t="s">
        <v>3621</v>
      </c>
      <c r="E414" s="156">
        <v>211226369</v>
      </c>
      <c r="F414" s="155" t="s">
        <v>3962</v>
      </c>
    </row>
    <row r="415" spans="1:6">
      <c r="A415" s="156">
        <v>32332</v>
      </c>
      <c r="B415" s="154" t="s">
        <v>4015</v>
      </c>
      <c r="C415" s="154" t="s">
        <v>3958</v>
      </c>
      <c r="D415" s="154" t="s">
        <v>3621</v>
      </c>
      <c r="E415" s="156">
        <v>210761526</v>
      </c>
      <c r="F415" s="155" t="s">
        <v>4014</v>
      </c>
    </row>
    <row r="416" spans="1:6">
      <c r="A416" s="156">
        <v>32341</v>
      </c>
      <c r="B416" s="154" t="s">
        <v>3817</v>
      </c>
      <c r="C416" s="154" t="s">
        <v>3806</v>
      </c>
      <c r="D416" s="154" t="s">
        <v>3621</v>
      </c>
      <c r="E416" s="156">
        <v>219216433</v>
      </c>
      <c r="F416" s="155" t="s">
        <v>3816</v>
      </c>
    </row>
    <row r="417" spans="1:6">
      <c r="A417" s="156">
        <v>32361</v>
      </c>
      <c r="B417" s="154" t="s">
        <v>3815</v>
      </c>
      <c r="C417" s="154" t="s">
        <v>3814</v>
      </c>
      <c r="D417" s="154" t="s">
        <v>3621</v>
      </c>
      <c r="E417" s="156">
        <v>21040</v>
      </c>
      <c r="F417" s="155" t="s">
        <v>3813</v>
      </c>
    </row>
    <row r="418" spans="1:6">
      <c r="A418" s="156">
        <v>32389</v>
      </c>
      <c r="B418" s="154" t="s">
        <v>4468</v>
      </c>
      <c r="C418" s="154" t="s">
        <v>3677</v>
      </c>
      <c r="D418" s="154" t="s">
        <v>3621</v>
      </c>
      <c r="E418" s="156">
        <v>209104837</v>
      </c>
      <c r="F418" s="155" t="s">
        <v>4467</v>
      </c>
    </row>
    <row r="419" spans="1:6">
      <c r="A419" s="156">
        <v>32390</v>
      </c>
      <c r="B419" s="154" t="s">
        <v>4503</v>
      </c>
      <c r="C419" s="154" t="s">
        <v>4419</v>
      </c>
      <c r="D419" s="154" t="s">
        <v>3621</v>
      </c>
      <c r="E419" s="156">
        <v>20724</v>
      </c>
      <c r="F419" s="155" t="s">
        <v>4502</v>
      </c>
    </row>
    <row r="420" spans="1:6">
      <c r="A420" s="156">
        <v>32394</v>
      </c>
      <c r="B420" s="154" t="s">
        <v>3273</v>
      </c>
      <c r="C420" s="154" t="s">
        <v>3033</v>
      </c>
      <c r="D420" s="154" t="s">
        <v>3030</v>
      </c>
      <c r="E420" s="156">
        <v>20151</v>
      </c>
      <c r="F420" s="155" t="s">
        <v>3272</v>
      </c>
    </row>
    <row r="421" spans="1:6">
      <c r="A421" s="156">
        <v>32426</v>
      </c>
      <c r="B421" s="154" t="s">
        <v>4387</v>
      </c>
      <c r="C421" s="154" t="s">
        <v>4381</v>
      </c>
      <c r="D421" s="154" t="s">
        <v>3621</v>
      </c>
      <c r="E421" s="156">
        <v>20678</v>
      </c>
      <c r="F421" s="155" t="s">
        <v>4386</v>
      </c>
    </row>
    <row r="422" spans="1:6">
      <c r="A422" s="156">
        <v>32632</v>
      </c>
      <c r="B422" s="154" t="s">
        <v>3356</v>
      </c>
      <c r="C422" s="154" t="s">
        <v>3076</v>
      </c>
      <c r="D422" s="154" t="s">
        <v>3030</v>
      </c>
      <c r="E422" s="156">
        <v>201092421</v>
      </c>
      <c r="F422" s="155" t="s">
        <v>3355</v>
      </c>
    </row>
    <row r="423" spans="1:6">
      <c r="A423" s="156">
        <v>32687</v>
      </c>
      <c r="B423" s="154" t="s">
        <v>3546</v>
      </c>
      <c r="C423" s="154" t="s">
        <v>3390</v>
      </c>
      <c r="D423" s="154" t="s">
        <v>3030</v>
      </c>
      <c r="E423" s="156">
        <v>22192</v>
      </c>
      <c r="F423" s="155" t="s">
        <v>3545</v>
      </c>
    </row>
    <row r="424" spans="1:6">
      <c r="A424" s="156">
        <v>32697</v>
      </c>
      <c r="B424" s="154" t="s">
        <v>3843</v>
      </c>
      <c r="C424" s="154" t="s">
        <v>3842</v>
      </c>
      <c r="D424" s="154" t="s">
        <v>3621</v>
      </c>
      <c r="E424" s="156">
        <v>21014</v>
      </c>
      <c r="F424" s="155" t="s">
        <v>3841</v>
      </c>
    </row>
    <row r="425" spans="1:6">
      <c r="A425" s="156">
        <v>32701</v>
      </c>
      <c r="B425" s="154" t="s">
        <v>3311</v>
      </c>
      <c r="C425" s="154" t="s">
        <v>3060</v>
      </c>
      <c r="D425" s="154" t="s">
        <v>3030</v>
      </c>
      <c r="E425" s="156">
        <v>20166</v>
      </c>
      <c r="F425" s="155" t="s">
        <v>3310</v>
      </c>
    </row>
    <row r="426" spans="1:6">
      <c r="A426" s="156">
        <v>32767</v>
      </c>
      <c r="B426" s="154" t="s">
        <v>3567</v>
      </c>
      <c r="C426" s="154" t="s">
        <v>3564</v>
      </c>
      <c r="D426" s="154" t="s">
        <v>3030</v>
      </c>
      <c r="E426" s="156">
        <v>22025</v>
      </c>
      <c r="F426" s="155" t="s">
        <v>3566</v>
      </c>
    </row>
    <row r="427" spans="1:6">
      <c r="A427" s="156">
        <v>32769</v>
      </c>
      <c r="B427" s="154" t="s">
        <v>3235</v>
      </c>
      <c r="C427" s="154" t="s">
        <v>3229</v>
      </c>
      <c r="D427" s="154" t="s">
        <v>3030</v>
      </c>
      <c r="E427" s="156">
        <v>201118248</v>
      </c>
      <c r="F427" s="155" t="s">
        <v>3234</v>
      </c>
    </row>
    <row r="428" spans="1:6">
      <c r="A428" s="156">
        <v>32785</v>
      </c>
      <c r="B428" s="154" t="s">
        <v>3737</v>
      </c>
      <c r="C428" s="154" t="s">
        <v>3736</v>
      </c>
      <c r="D428" s="154" t="s">
        <v>3621</v>
      </c>
      <c r="E428" s="156">
        <v>21074</v>
      </c>
      <c r="F428" s="155" t="s">
        <v>3735</v>
      </c>
    </row>
    <row r="429" spans="1:6">
      <c r="A429" s="156">
        <v>32879</v>
      </c>
      <c r="B429" s="154" t="s">
        <v>3752</v>
      </c>
      <c r="C429" s="154" t="s">
        <v>3641</v>
      </c>
      <c r="D429" s="154" t="s">
        <v>3621</v>
      </c>
      <c r="E429" s="156">
        <v>20879</v>
      </c>
      <c r="F429" s="155" t="s">
        <v>3751</v>
      </c>
    </row>
    <row r="430" spans="1:6">
      <c r="A430" s="156">
        <v>32882</v>
      </c>
      <c r="B430" s="154" t="s">
        <v>3667</v>
      </c>
      <c r="C430" s="154" t="s">
        <v>3660</v>
      </c>
      <c r="D430" s="154" t="s">
        <v>3621</v>
      </c>
      <c r="E430" s="156">
        <v>20874</v>
      </c>
      <c r="F430" s="155" t="s">
        <v>3666</v>
      </c>
    </row>
    <row r="431" spans="1:6">
      <c r="A431" s="156">
        <v>32907</v>
      </c>
      <c r="B431" s="154" t="s">
        <v>4189</v>
      </c>
      <c r="C431" s="154" t="s">
        <v>4188</v>
      </c>
      <c r="D431" s="154" t="s">
        <v>3621</v>
      </c>
      <c r="E431" s="156">
        <v>21204</v>
      </c>
      <c r="F431" s="155" t="s">
        <v>4187</v>
      </c>
    </row>
    <row r="432" spans="1:6">
      <c r="A432" s="156">
        <v>32909</v>
      </c>
      <c r="B432" s="154" t="s">
        <v>3920</v>
      </c>
      <c r="C432" s="154" t="s">
        <v>3919</v>
      </c>
      <c r="D432" s="154" t="s">
        <v>3621</v>
      </c>
      <c r="E432" s="156">
        <v>21061</v>
      </c>
      <c r="F432" s="155" t="s">
        <v>3918</v>
      </c>
    </row>
    <row r="433" spans="1:6">
      <c r="A433" s="156">
        <v>32961</v>
      </c>
      <c r="B433" s="154" t="s">
        <v>3665</v>
      </c>
      <c r="C433" s="154" t="s">
        <v>3641</v>
      </c>
      <c r="D433" s="154" t="s">
        <v>3621</v>
      </c>
      <c r="E433" s="156">
        <v>20879</v>
      </c>
      <c r="F433" s="155" t="s">
        <v>3664</v>
      </c>
    </row>
    <row r="434" spans="1:6">
      <c r="A434" s="156">
        <v>32965</v>
      </c>
      <c r="B434" s="154" t="s">
        <v>3417</v>
      </c>
      <c r="C434" s="154" t="s">
        <v>3416</v>
      </c>
      <c r="D434" s="154" t="s">
        <v>3030</v>
      </c>
      <c r="E434" s="156">
        <v>22193</v>
      </c>
      <c r="F434" s="155" t="s">
        <v>3415</v>
      </c>
    </row>
    <row r="435" spans="1:6">
      <c r="A435" s="156">
        <v>32966</v>
      </c>
      <c r="B435" s="154" t="s">
        <v>3377</v>
      </c>
      <c r="C435" s="154" t="s">
        <v>3055</v>
      </c>
      <c r="D435" s="154" t="s">
        <v>3030</v>
      </c>
      <c r="E435" s="156">
        <v>222031606</v>
      </c>
      <c r="F435" s="155" t="s">
        <v>3376</v>
      </c>
    </row>
    <row r="436" spans="1:6">
      <c r="A436" s="156">
        <v>32967</v>
      </c>
      <c r="B436" s="154" t="s">
        <v>3663</v>
      </c>
      <c r="C436" s="154" t="s">
        <v>3660</v>
      </c>
      <c r="D436" s="154" t="s">
        <v>3621</v>
      </c>
      <c r="E436" s="156">
        <v>20874</v>
      </c>
      <c r="F436" s="155" t="s">
        <v>3662</v>
      </c>
    </row>
    <row r="437" spans="1:6">
      <c r="A437" s="156">
        <v>32975</v>
      </c>
      <c r="B437" s="154" t="s">
        <v>4501</v>
      </c>
      <c r="C437" s="154" t="s">
        <v>4419</v>
      </c>
      <c r="D437" s="154" t="s">
        <v>3621</v>
      </c>
      <c r="E437" s="156">
        <v>20723</v>
      </c>
      <c r="F437" s="155" t="s">
        <v>4500</v>
      </c>
    </row>
    <row r="438" spans="1:6">
      <c r="A438" s="156">
        <v>32976</v>
      </c>
      <c r="B438" s="154" t="s">
        <v>3354</v>
      </c>
      <c r="C438" s="154" t="s">
        <v>3076</v>
      </c>
      <c r="D438" s="154" t="s">
        <v>3030</v>
      </c>
      <c r="E438" s="156">
        <v>20110</v>
      </c>
      <c r="F438" s="155" t="s">
        <v>3353</v>
      </c>
    </row>
    <row r="439" spans="1:6">
      <c r="A439" s="156">
        <v>32977</v>
      </c>
      <c r="B439" s="154" t="s">
        <v>3254</v>
      </c>
      <c r="C439" s="154" t="s">
        <v>3076</v>
      </c>
      <c r="D439" s="154" t="s">
        <v>3030</v>
      </c>
      <c r="E439" s="156">
        <v>20109</v>
      </c>
      <c r="F439" s="155" t="s">
        <v>3253</v>
      </c>
    </row>
    <row r="440" spans="1:6">
      <c r="A440" s="156">
        <v>32997</v>
      </c>
      <c r="B440" s="154" t="s">
        <v>3770</v>
      </c>
      <c r="C440" s="154" t="s">
        <v>3638</v>
      </c>
      <c r="D440" s="154" t="s">
        <v>3621</v>
      </c>
      <c r="E440" s="156">
        <v>20850</v>
      </c>
      <c r="F440" s="155" t="s">
        <v>3769</v>
      </c>
    </row>
    <row r="441" spans="1:6">
      <c r="A441" s="156">
        <v>33046</v>
      </c>
      <c r="B441" s="154" t="s">
        <v>3626</v>
      </c>
      <c r="C441" s="154" t="s">
        <v>3625</v>
      </c>
      <c r="D441" s="154" t="s">
        <v>3621</v>
      </c>
      <c r="E441" s="156">
        <v>21704</v>
      </c>
      <c r="F441" s="155" t="s">
        <v>3624</v>
      </c>
    </row>
    <row r="442" spans="1:6">
      <c r="A442" s="156">
        <v>33051</v>
      </c>
      <c r="B442" s="154" t="s">
        <v>4098</v>
      </c>
      <c r="C442" s="154" t="s">
        <v>4097</v>
      </c>
      <c r="D442" s="154" t="s">
        <v>3621</v>
      </c>
      <c r="E442" s="156">
        <v>21093</v>
      </c>
      <c r="F442" s="155" t="s">
        <v>4096</v>
      </c>
    </row>
    <row r="443" spans="1:6">
      <c r="A443" s="156">
        <v>33063</v>
      </c>
      <c r="B443" s="154" t="s">
        <v>3868</v>
      </c>
      <c r="C443" s="154" t="s">
        <v>3867</v>
      </c>
      <c r="D443" s="154" t="s">
        <v>3621</v>
      </c>
      <c r="E443" s="156">
        <v>21638</v>
      </c>
      <c r="F443" s="155" t="s">
        <v>3866</v>
      </c>
    </row>
    <row r="444" spans="1:6">
      <c r="A444" s="156">
        <v>33075</v>
      </c>
      <c r="B444" s="154" t="s">
        <v>3840</v>
      </c>
      <c r="C444" s="154" t="s">
        <v>3837</v>
      </c>
      <c r="D444" s="154" t="s">
        <v>3621</v>
      </c>
      <c r="E444" s="156">
        <v>21009</v>
      </c>
      <c r="F444" s="155" t="s">
        <v>3839</v>
      </c>
    </row>
    <row r="445" spans="1:6">
      <c r="A445" s="156">
        <v>33089</v>
      </c>
      <c r="B445" s="154" t="s">
        <v>3812</v>
      </c>
      <c r="C445" s="154" t="s">
        <v>3811</v>
      </c>
      <c r="D445" s="154" t="s">
        <v>3621</v>
      </c>
      <c r="E445" s="156">
        <v>21001</v>
      </c>
      <c r="F445" s="155" t="s">
        <v>3810</v>
      </c>
    </row>
    <row r="446" spans="1:6">
      <c r="A446" s="156">
        <v>33096</v>
      </c>
      <c r="B446" s="154" t="s">
        <v>3233</v>
      </c>
      <c r="C446" s="154" t="s">
        <v>3232</v>
      </c>
      <c r="D446" s="154" t="s">
        <v>3030</v>
      </c>
      <c r="E446" s="156">
        <v>20155</v>
      </c>
      <c r="F446" s="155" t="s">
        <v>3231</v>
      </c>
    </row>
    <row r="447" spans="1:6">
      <c r="A447" s="156">
        <v>33215</v>
      </c>
      <c r="B447" s="154" t="s">
        <v>4493</v>
      </c>
      <c r="C447" s="154" t="s">
        <v>4448</v>
      </c>
      <c r="D447" s="154" t="s">
        <v>3621</v>
      </c>
      <c r="E447" s="156">
        <v>20814</v>
      </c>
      <c r="F447" s="155" t="s">
        <v>4492</v>
      </c>
    </row>
    <row r="448" spans="1:6">
      <c r="A448" s="156">
        <v>33234</v>
      </c>
      <c r="B448" s="154" t="s">
        <v>4245</v>
      </c>
      <c r="C448" s="154" t="s">
        <v>4244</v>
      </c>
      <c r="D448" s="154" t="s">
        <v>3621</v>
      </c>
      <c r="E448" s="156">
        <v>20740</v>
      </c>
      <c r="F448" s="155" t="s">
        <v>4243</v>
      </c>
    </row>
    <row r="449" spans="1:6">
      <c r="A449" s="156">
        <v>33244</v>
      </c>
      <c r="B449" s="154" t="s">
        <v>4035</v>
      </c>
      <c r="C449" s="154" t="s">
        <v>4034</v>
      </c>
      <c r="D449" s="154" t="s">
        <v>3621</v>
      </c>
      <c r="E449" s="156">
        <v>21162</v>
      </c>
      <c r="F449" s="155" t="s">
        <v>4033</v>
      </c>
    </row>
    <row r="450" spans="1:6">
      <c r="A450" s="156">
        <v>33247</v>
      </c>
      <c r="B450" s="154" t="s">
        <v>3838</v>
      </c>
      <c r="C450" s="154" t="s">
        <v>3837</v>
      </c>
      <c r="D450" s="154" t="s">
        <v>3621</v>
      </c>
      <c r="E450" s="156">
        <v>21009</v>
      </c>
      <c r="F450" s="155" t="s">
        <v>3836</v>
      </c>
    </row>
    <row r="451" spans="1:6">
      <c r="A451" s="156">
        <v>33250</v>
      </c>
      <c r="B451" s="154" t="s">
        <v>3734</v>
      </c>
      <c r="C451" s="154" t="s">
        <v>3638</v>
      </c>
      <c r="D451" s="154" t="s">
        <v>3621</v>
      </c>
      <c r="E451" s="156">
        <v>20850</v>
      </c>
      <c r="F451" s="155" t="s">
        <v>3733</v>
      </c>
    </row>
    <row r="452" spans="1:6">
      <c r="A452" s="156">
        <v>33255</v>
      </c>
      <c r="B452" s="154" t="s">
        <v>4294</v>
      </c>
      <c r="C452" s="154" t="s">
        <v>4291</v>
      </c>
      <c r="D452" s="154" t="s">
        <v>3621</v>
      </c>
      <c r="E452" s="156">
        <v>20706</v>
      </c>
      <c r="F452" s="155" t="s">
        <v>4293</v>
      </c>
    </row>
    <row r="453" spans="1:6">
      <c r="A453" s="156">
        <v>33266</v>
      </c>
      <c r="B453" s="154" t="s">
        <v>3835</v>
      </c>
      <c r="C453" s="154" t="s">
        <v>3834</v>
      </c>
      <c r="D453" s="154" t="s">
        <v>3621</v>
      </c>
      <c r="E453" s="156">
        <v>21236</v>
      </c>
      <c r="F453" s="155" t="s">
        <v>3833</v>
      </c>
    </row>
    <row r="454" spans="1:6">
      <c r="A454" s="156">
        <v>33267</v>
      </c>
      <c r="B454" s="154" t="s">
        <v>3809</v>
      </c>
      <c r="C454" s="154" t="s">
        <v>3806</v>
      </c>
      <c r="D454" s="154" t="s">
        <v>3621</v>
      </c>
      <c r="E454" s="156">
        <v>21921</v>
      </c>
      <c r="F454" s="155" t="s">
        <v>3808</v>
      </c>
    </row>
    <row r="455" spans="1:6">
      <c r="A455" s="156">
        <v>33290</v>
      </c>
      <c r="B455" s="154" t="s">
        <v>4415</v>
      </c>
      <c r="C455" s="154" t="s">
        <v>4414</v>
      </c>
      <c r="D455" s="154" t="s">
        <v>3621</v>
      </c>
      <c r="E455" s="156">
        <v>20701</v>
      </c>
      <c r="F455" s="155" t="s">
        <v>4413</v>
      </c>
    </row>
    <row r="456" spans="1:6">
      <c r="A456" s="156">
        <v>33339</v>
      </c>
      <c r="B456" s="154" t="s">
        <v>4499</v>
      </c>
      <c r="C456" s="154" t="s">
        <v>4419</v>
      </c>
      <c r="D456" s="154" t="s">
        <v>3621</v>
      </c>
      <c r="E456" s="156">
        <v>20707</v>
      </c>
      <c r="F456" s="155" t="s">
        <v>4498</v>
      </c>
    </row>
    <row r="457" spans="1:6">
      <c r="A457" s="156">
        <v>33340</v>
      </c>
      <c r="B457" s="154" t="s">
        <v>4385</v>
      </c>
      <c r="C457" s="154" t="s">
        <v>4384</v>
      </c>
      <c r="D457" s="154" t="s">
        <v>3621</v>
      </c>
      <c r="E457" s="156">
        <v>20689</v>
      </c>
      <c r="F457" s="155" t="s">
        <v>4383</v>
      </c>
    </row>
    <row r="458" spans="1:6">
      <c r="A458" s="156">
        <v>33378</v>
      </c>
      <c r="B458" s="154" t="s">
        <v>4013</v>
      </c>
      <c r="C458" s="154" t="s">
        <v>3883</v>
      </c>
      <c r="D458" s="154" t="s">
        <v>3621</v>
      </c>
      <c r="E458" s="156">
        <v>214012137</v>
      </c>
      <c r="F458" s="155" t="s">
        <v>4012</v>
      </c>
    </row>
    <row r="459" spans="1:6">
      <c r="A459" s="156">
        <v>33383</v>
      </c>
      <c r="B459" s="154" t="s">
        <v>3271</v>
      </c>
      <c r="C459" s="154" t="s">
        <v>3052</v>
      </c>
      <c r="D459" s="154" t="s">
        <v>3030</v>
      </c>
      <c r="E459" s="156">
        <v>20147</v>
      </c>
      <c r="F459" s="155" t="s">
        <v>3270</v>
      </c>
    </row>
    <row r="460" spans="1:6">
      <c r="A460" s="156">
        <v>33430</v>
      </c>
      <c r="B460" s="154" t="s">
        <v>4362</v>
      </c>
      <c r="C460" s="154" t="s">
        <v>4361</v>
      </c>
      <c r="D460" s="154" t="s">
        <v>3621</v>
      </c>
      <c r="E460" s="156">
        <v>20607</v>
      </c>
      <c r="F460" s="155" t="s">
        <v>4360</v>
      </c>
    </row>
    <row r="461" spans="1:6">
      <c r="A461" s="156">
        <v>33453</v>
      </c>
      <c r="B461" s="154" t="s">
        <v>4456</v>
      </c>
      <c r="C461" s="154" t="s">
        <v>4265</v>
      </c>
      <c r="D461" s="154" t="s">
        <v>3621</v>
      </c>
      <c r="E461" s="156">
        <v>20748</v>
      </c>
      <c r="F461" s="155" t="s">
        <v>4455</v>
      </c>
    </row>
    <row r="462" spans="1:6">
      <c r="A462" s="156">
        <v>33514</v>
      </c>
      <c r="B462" s="154" t="s">
        <v>4172</v>
      </c>
      <c r="C462" s="154" t="s">
        <v>3926</v>
      </c>
      <c r="D462" s="154" t="s">
        <v>3621</v>
      </c>
      <c r="E462" s="156">
        <v>21201</v>
      </c>
      <c r="F462" s="155" t="s">
        <v>4171</v>
      </c>
    </row>
    <row r="463" spans="1:6">
      <c r="A463" s="156">
        <v>33558</v>
      </c>
      <c r="B463" s="154" t="s">
        <v>3768</v>
      </c>
      <c r="C463" s="154" t="s">
        <v>3638</v>
      </c>
      <c r="D463" s="154" t="s">
        <v>3621</v>
      </c>
      <c r="E463" s="156">
        <v>20850</v>
      </c>
      <c r="F463" s="155" t="s">
        <v>3767</v>
      </c>
    </row>
    <row r="464" spans="1:6">
      <c r="A464" s="156">
        <v>33575</v>
      </c>
      <c r="B464" s="154" t="s">
        <v>4170</v>
      </c>
      <c r="C464" s="154" t="s">
        <v>3926</v>
      </c>
      <c r="D464" s="154" t="s">
        <v>3621</v>
      </c>
      <c r="E464" s="156">
        <v>21202</v>
      </c>
      <c r="F464" s="155" t="s">
        <v>4169</v>
      </c>
    </row>
    <row r="465" spans="1:6">
      <c r="A465" s="156">
        <v>33599</v>
      </c>
      <c r="B465" s="154" t="s">
        <v>3269</v>
      </c>
      <c r="C465" s="154" t="s">
        <v>3033</v>
      </c>
      <c r="D465" s="154" t="s">
        <v>3030</v>
      </c>
      <c r="E465" s="156">
        <v>20151</v>
      </c>
      <c r="F465" s="155" t="s">
        <v>3268</v>
      </c>
    </row>
    <row r="466" spans="1:6">
      <c r="A466" s="156">
        <v>33651</v>
      </c>
      <c r="B466" s="154" t="s">
        <v>3216</v>
      </c>
      <c r="C466" s="154" t="s">
        <v>3215</v>
      </c>
      <c r="D466" s="154" t="s">
        <v>3030</v>
      </c>
      <c r="E466" s="156">
        <v>20105</v>
      </c>
      <c r="F466" s="155" t="s">
        <v>3214</v>
      </c>
    </row>
    <row r="467" spans="1:6">
      <c r="A467" s="156">
        <v>33679</v>
      </c>
      <c r="B467" s="154" t="s">
        <v>3375</v>
      </c>
      <c r="C467" s="154" t="s">
        <v>3055</v>
      </c>
      <c r="D467" s="154" t="s">
        <v>3030</v>
      </c>
      <c r="E467" s="156">
        <v>22201</v>
      </c>
      <c r="F467" s="155" t="s">
        <v>3374</v>
      </c>
    </row>
    <row r="468" spans="1:6">
      <c r="A468" s="156">
        <v>33685</v>
      </c>
      <c r="B468" s="154" t="s">
        <v>4168</v>
      </c>
      <c r="C468" s="154" t="s">
        <v>3926</v>
      </c>
      <c r="D468" s="154" t="s">
        <v>3621</v>
      </c>
      <c r="E468" s="156">
        <v>21202</v>
      </c>
      <c r="F468" s="155" t="s">
        <v>4167</v>
      </c>
    </row>
    <row r="469" spans="1:6">
      <c r="A469" s="156">
        <v>33708</v>
      </c>
      <c r="B469" s="154" t="s">
        <v>3680</v>
      </c>
      <c r="C469" s="154" t="s">
        <v>3677</v>
      </c>
      <c r="D469" s="154" t="s">
        <v>3621</v>
      </c>
      <c r="E469" s="156">
        <v>20904</v>
      </c>
      <c r="F469" s="155" t="s">
        <v>3679</v>
      </c>
    </row>
    <row r="470" spans="1:6">
      <c r="A470" s="156">
        <v>33714</v>
      </c>
      <c r="B470" s="154" t="s">
        <v>3230</v>
      </c>
      <c r="C470" s="154" t="s">
        <v>3229</v>
      </c>
      <c r="D470" s="154" t="s">
        <v>3030</v>
      </c>
      <c r="E470" s="156">
        <v>20111</v>
      </c>
      <c r="F470" s="155" t="s">
        <v>3228</v>
      </c>
    </row>
    <row r="471" spans="1:6">
      <c r="A471" s="156">
        <v>33955</v>
      </c>
      <c r="B471" s="154" t="s">
        <v>3352</v>
      </c>
      <c r="C471" s="154" t="s">
        <v>3232</v>
      </c>
      <c r="D471" s="154" t="s">
        <v>3030</v>
      </c>
      <c r="E471" s="156">
        <v>20155</v>
      </c>
      <c r="F471" s="155" t="s">
        <v>3351</v>
      </c>
    </row>
    <row r="472" spans="1:6">
      <c r="A472" s="156">
        <v>33962</v>
      </c>
      <c r="B472" s="154" t="s">
        <v>4382</v>
      </c>
      <c r="C472" s="154" t="s">
        <v>4381</v>
      </c>
      <c r="D472" s="154" t="s">
        <v>3621</v>
      </c>
      <c r="E472" s="156">
        <v>20678</v>
      </c>
      <c r="F472" s="155" t="s">
        <v>4380</v>
      </c>
    </row>
    <row r="473" spans="1:6">
      <c r="A473" s="156">
        <v>33998</v>
      </c>
      <c r="B473" s="154" t="s">
        <v>4032</v>
      </c>
      <c r="C473" s="154" t="s">
        <v>4031</v>
      </c>
      <c r="D473" s="154" t="s">
        <v>3621</v>
      </c>
      <c r="E473" s="156">
        <v>21237</v>
      </c>
      <c r="F473" s="155" t="s">
        <v>4030</v>
      </c>
    </row>
    <row r="474" spans="1:6">
      <c r="A474" s="156">
        <v>34082</v>
      </c>
      <c r="B474" s="154" t="s">
        <v>3373</v>
      </c>
      <c r="C474" s="154" t="s">
        <v>3055</v>
      </c>
      <c r="D474" s="154" t="s">
        <v>3030</v>
      </c>
      <c r="E474" s="156">
        <v>22201</v>
      </c>
      <c r="F474" s="155" t="s">
        <v>3372</v>
      </c>
    </row>
    <row r="475" spans="1:6">
      <c r="A475" s="156">
        <v>34125</v>
      </c>
      <c r="B475" s="154" t="s">
        <v>4186</v>
      </c>
      <c r="C475" s="154" t="s">
        <v>3926</v>
      </c>
      <c r="D475" s="154" t="s">
        <v>3621</v>
      </c>
      <c r="E475" s="156">
        <v>21224</v>
      </c>
      <c r="F475" s="155" t="s">
        <v>4185</v>
      </c>
    </row>
    <row r="476" spans="1:6">
      <c r="A476" s="156">
        <v>34140</v>
      </c>
      <c r="B476" s="154" t="s">
        <v>3732</v>
      </c>
      <c r="C476" s="154" t="s">
        <v>3660</v>
      </c>
      <c r="D476" s="154" t="s">
        <v>3621</v>
      </c>
      <c r="E476" s="156">
        <v>20876</v>
      </c>
      <c r="F476" s="155" t="s">
        <v>3731</v>
      </c>
    </row>
    <row r="477" spans="1:6">
      <c r="A477" s="156">
        <v>34145</v>
      </c>
      <c r="B477" s="154" t="s">
        <v>4146</v>
      </c>
      <c r="C477" s="154" t="s">
        <v>3926</v>
      </c>
      <c r="D477" s="154" t="s">
        <v>3621</v>
      </c>
      <c r="E477" s="156">
        <v>21209</v>
      </c>
      <c r="F477" s="155" t="s">
        <v>4145</v>
      </c>
    </row>
    <row r="478" spans="1:6">
      <c r="A478" s="156">
        <v>34191</v>
      </c>
      <c r="B478" s="154" t="s">
        <v>3865</v>
      </c>
      <c r="C478" s="154" t="s">
        <v>3864</v>
      </c>
      <c r="D478" s="154" t="s">
        <v>3621</v>
      </c>
      <c r="E478" s="156">
        <v>21108</v>
      </c>
      <c r="F478" s="155" t="s">
        <v>3863</v>
      </c>
    </row>
    <row r="479" spans="1:6">
      <c r="A479" s="156">
        <v>34192</v>
      </c>
      <c r="B479" s="154" t="s">
        <v>4029</v>
      </c>
      <c r="C479" s="154" t="s">
        <v>3926</v>
      </c>
      <c r="D479" s="154" t="s">
        <v>3621</v>
      </c>
      <c r="E479" s="156">
        <v>21224</v>
      </c>
      <c r="F479" s="155" t="s">
        <v>4028</v>
      </c>
    </row>
    <row r="480" spans="1:6">
      <c r="A480" s="156">
        <v>34194</v>
      </c>
      <c r="B480" s="154" t="s">
        <v>4144</v>
      </c>
      <c r="C480" s="154" t="s">
        <v>3926</v>
      </c>
      <c r="D480" s="154" t="s">
        <v>3621</v>
      </c>
      <c r="E480" s="156">
        <v>21218</v>
      </c>
      <c r="F480" s="155" t="s">
        <v>4143</v>
      </c>
    </row>
    <row r="481" spans="1:6">
      <c r="A481" s="156">
        <v>34195</v>
      </c>
      <c r="B481" s="154" t="s">
        <v>4166</v>
      </c>
      <c r="C481" s="154" t="s">
        <v>3926</v>
      </c>
      <c r="D481" s="154" t="s">
        <v>3621</v>
      </c>
      <c r="E481" s="156">
        <v>21201</v>
      </c>
      <c r="F481" s="155" t="s">
        <v>4165</v>
      </c>
    </row>
    <row r="482" spans="1:6">
      <c r="A482" s="156">
        <v>34237</v>
      </c>
      <c r="B482" s="154" t="s">
        <v>4337</v>
      </c>
      <c r="C482" s="154" t="s">
        <v>4334</v>
      </c>
      <c r="D482" s="154" t="s">
        <v>3621</v>
      </c>
      <c r="E482" s="156">
        <v>20603</v>
      </c>
      <c r="F482" s="155" t="s">
        <v>4336</v>
      </c>
    </row>
    <row r="483" spans="1:6">
      <c r="A483" s="156">
        <v>34245</v>
      </c>
      <c r="B483" s="154" t="s">
        <v>4184</v>
      </c>
      <c r="C483" s="154" t="s">
        <v>3926</v>
      </c>
      <c r="D483" s="154" t="s">
        <v>3621</v>
      </c>
      <c r="E483" s="156">
        <v>21205</v>
      </c>
      <c r="F483" s="155" t="s">
        <v>4183</v>
      </c>
    </row>
    <row r="484" spans="1:6">
      <c r="A484" s="156">
        <v>34259</v>
      </c>
      <c r="B484" s="154" t="s">
        <v>4142</v>
      </c>
      <c r="C484" s="154" t="s">
        <v>3926</v>
      </c>
      <c r="D484" s="154" t="s">
        <v>3621</v>
      </c>
      <c r="E484" s="156">
        <v>21201</v>
      </c>
      <c r="F484" s="155" t="s">
        <v>4141</v>
      </c>
    </row>
    <row r="485" spans="1:6">
      <c r="A485" s="156">
        <v>34269</v>
      </c>
      <c r="B485" s="154" t="s">
        <v>3447</v>
      </c>
      <c r="C485" s="154" t="s">
        <v>3393</v>
      </c>
      <c r="D485" s="154" t="s">
        <v>3030</v>
      </c>
      <c r="E485" s="156">
        <v>22314</v>
      </c>
      <c r="F485" s="155" t="s">
        <v>3446</v>
      </c>
    </row>
    <row r="486" spans="1:6">
      <c r="A486" s="156">
        <v>34278</v>
      </c>
      <c r="B486" s="154" t="s">
        <v>3862</v>
      </c>
      <c r="C486" s="154" t="s">
        <v>3861</v>
      </c>
      <c r="D486" s="154" t="s">
        <v>3621</v>
      </c>
      <c r="E486" s="156">
        <v>21658</v>
      </c>
      <c r="F486" s="155" t="s">
        <v>3860</v>
      </c>
    </row>
    <row r="487" spans="1:6">
      <c r="A487" s="156">
        <v>34279</v>
      </c>
      <c r="B487" s="154" t="s">
        <v>4011</v>
      </c>
      <c r="C487" s="154" t="s">
        <v>4010</v>
      </c>
      <c r="D487" s="154" t="s">
        <v>3621</v>
      </c>
      <c r="E487" s="156">
        <v>21090</v>
      </c>
      <c r="F487" s="155" t="s">
        <v>4009</v>
      </c>
    </row>
    <row r="488" spans="1:6">
      <c r="A488" s="156">
        <v>34280</v>
      </c>
      <c r="B488" s="154" t="s">
        <v>4140</v>
      </c>
      <c r="C488" s="154" t="s">
        <v>3926</v>
      </c>
      <c r="D488" s="154" t="s">
        <v>3621</v>
      </c>
      <c r="E488" s="156">
        <v>21230</v>
      </c>
      <c r="F488" s="155" t="s">
        <v>4139</v>
      </c>
    </row>
    <row r="489" spans="1:6">
      <c r="A489" s="156">
        <v>34300</v>
      </c>
      <c r="B489" s="154" t="s">
        <v>4095</v>
      </c>
      <c r="C489" s="154" t="s">
        <v>3834</v>
      </c>
      <c r="D489" s="154" t="s">
        <v>3621</v>
      </c>
      <c r="E489" s="156">
        <v>21236</v>
      </c>
      <c r="F489" s="155" t="s">
        <v>4094</v>
      </c>
    </row>
    <row r="490" spans="1:6">
      <c r="A490" s="156">
        <v>34301</v>
      </c>
      <c r="B490" s="154" t="s">
        <v>4164</v>
      </c>
      <c r="C490" s="154" t="s">
        <v>3926</v>
      </c>
      <c r="D490" s="154" t="s">
        <v>3621</v>
      </c>
      <c r="E490" s="156">
        <v>21231</v>
      </c>
      <c r="F490" s="155" t="s">
        <v>4163</v>
      </c>
    </row>
    <row r="491" spans="1:6">
      <c r="A491" s="156">
        <v>34324</v>
      </c>
      <c r="B491" s="154" t="s">
        <v>4093</v>
      </c>
      <c r="C491" s="154" t="s">
        <v>4092</v>
      </c>
      <c r="D491" s="154" t="s">
        <v>3621</v>
      </c>
      <c r="E491" s="156">
        <v>21117</v>
      </c>
      <c r="F491" s="155" t="s">
        <v>4091</v>
      </c>
    </row>
    <row r="492" spans="1:6">
      <c r="A492" s="156">
        <v>34326</v>
      </c>
      <c r="B492" s="154" t="s">
        <v>4292</v>
      </c>
      <c r="C492" s="154" t="s">
        <v>4291</v>
      </c>
      <c r="D492" s="154" t="s">
        <v>3621</v>
      </c>
      <c r="E492" s="156">
        <v>20706</v>
      </c>
      <c r="F492" s="155" t="s">
        <v>4290</v>
      </c>
    </row>
    <row r="493" spans="1:6">
      <c r="A493" s="156">
        <v>34336</v>
      </c>
      <c r="B493" s="154" t="s">
        <v>3594</v>
      </c>
      <c r="C493" s="154" t="s">
        <v>3393</v>
      </c>
      <c r="D493" s="154" t="s">
        <v>3030</v>
      </c>
      <c r="E493" s="156">
        <v>22303</v>
      </c>
      <c r="F493" s="155" t="s">
        <v>3593</v>
      </c>
    </row>
    <row r="494" spans="1:6">
      <c r="A494" s="156">
        <v>34345</v>
      </c>
      <c r="B494" s="154" t="s">
        <v>4162</v>
      </c>
      <c r="C494" s="154" t="s">
        <v>3926</v>
      </c>
      <c r="D494" s="154" t="s">
        <v>3621</v>
      </c>
      <c r="E494" s="156">
        <v>21202</v>
      </c>
      <c r="F494" s="155" t="s">
        <v>4161</v>
      </c>
    </row>
    <row r="495" spans="1:6">
      <c r="A495" s="156">
        <v>34355</v>
      </c>
      <c r="B495" s="154" t="s">
        <v>4008</v>
      </c>
      <c r="C495" s="154" t="s">
        <v>3883</v>
      </c>
      <c r="D495" s="154" t="s">
        <v>3621</v>
      </c>
      <c r="E495" s="156">
        <v>21401</v>
      </c>
      <c r="F495" s="155" t="s">
        <v>4007</v>
      </c>
    </row>
    <row r="496" spans="1:6">
      <c r="A496" s="156">
        <v>34366</v>
      </c>
      <c r="B496" s="154" t="s">
        <v>3766</v>
      </c>
      <c r="C496" s="154" t="s">
        <v>3677</v>
      </c>
      <c r="D496" s="154" t="s">
        <v>3621</v>
      </c>
      <c r="E496" s="156">
        <v>20902</v>
      </c>
      <c r="F496" s="155" t="s">
        <v>3765</v>
      </c>
    </row>
    <row r="497" spans="1:6">
      <c r="A497" s="156">
        <v>34371</v>
      </c>
      <c r="B497" s="154" t="s">
        <v>3150</v>
      </c>
      <c r="C497" s="154" t="s">
        <v>3143</v>
      </c>
      <c r="D497" s="154" t="s">
        <v>3030</v>
      </c>
      <c r="E497" s="156">
        <v>20176</v>
      </c>
      <c r="F497" s="155" t="s">
        <v>3149</v>
      </c>
    </row>
    <row r="498" spans="1:6">
      <c r="A498" s="156">
        <v>34507</v>
      </c>
      <c r="B498" s="154" t="s">
        <v>3148</v>
      </c>
      <c r="C498" s="154" t="s">
        <v>3143</v>
      </c>
      <c r="D498" s="154" t="s">
        <v>3030</v>
      </c>
      <c r="E498" s="156">
        <v>201753904</v>
      </c>
      <c r="F498" s="155" t="s">
        <v>3147</v>
      </c>
    </row>
    <row r="499" spans="1:6">
      <c r="A499" s="156">
        <v>34558</v>
      </c>
      <c r="B499" s="154" t="s">
        <v>3227</v>
      </c>
      <c r="C499" s="154" t="s">
        <v>3076</v>
      </c>
      <c r="D499" s="154" t="s">
        <v>3030</v>
      </c>
      <c r="E499" s="156">
        <v>20109</v>
      </c>
      <c r="F499" s="155" t="s">
        <v>3226</v>
      </c>
    </row>
    <row r="500" spans="1:6">
      <c r="A500" s="156">
        <v>34560</v>
      </c>
      <c r="B500" s="154" t="s">
        <v>3730</v>
      </c>
      <c r="C500" s="154" t="s">
        <v>3641</v>
      </c>
      <c r="D500" s="154" t="s">
        <v>3621</v>
      </c>
      <c r="E500" s="156">
        <v>20878</v>
      </c>
      <c r="F500" s="155" t="s">
        <v>3729</v>
      </c>
    </row>
    <row r="501" spans="1:6">
      <c r="A501" s="156">
        <v>34627</v>
      </c>
      <c r="B501" s="154" t="s">
        <v>3460</v>
      </c>
      <c r="C501" s="154" t="s">
        <v>3459</v>
      </c>
      <c r="D501" s="154" t="s">
        <v>3030</v>
      </c>
      <c r="E501" s="156">
        <v>22015</v>
      </c>
      <c r="F501" s="155" t="s">
        <v>3458</v>
      </c>
    </row>
    <row r="502" spans="1:6">
      <c r="A502" s="156">
        <v>34640</v>
      </c>
      <c r="B502" s="154" t="s">
        <v>3289</v>
      </c>
      <c r="C502" s="154" t="s">
        <v>3286</v>
      </c>
      <c r="D502" s="154" t="s">
        <v>3030</v>
      </c>
      <c r="E502" s="156">
        <v>22101</v>
      </c>
      <c r="F502" s="155" t="s">
        <v>3288</v>
      </c>
    </row>
    <row r="503" spans="1:6">
      <c r="A503" s="156">
        <v>34641</v>
      </c>
      <c r="B503" s="154" t="s">
        <v>3544</v>
      </c>
      <c r="C503" s="154" t="s">
        <v>3035</v>
      </c>
      <c r="D503" s="154" t="s">
        <v>3030</v>
      </c>
      <c r="E503" s="156">
        <v>22150</v>
      </c>
      <c r="F503" s="155" t="s">
        <v>3543</v>
      </c>
    </row>
    <row r="504" spans="1:6">
      <c r="A504" s="156">
        <v>34642</v>
      </c>
      <c r="B504" s="154" t="s">
        <v>3445</v>
      </c>
      <c r="C504" s="154" t="s">
        <v>3055</v>
      </c>
      <c r="D504" s="154" t="s">
        <v>3030</v>
      </c>
      <c r="E504" s="156">
        <v>22205</v>
      </c>
      <c r="F504" s="155" t="s">
        <v>3444</v>
      </c>
    </row>
    <row r="505" spans="1:6">
      <c r="A505" s="156">
        <v>34643</v>
      </c>
      <c r="B505" s="154" t="s">
        <v>3225</v>
      </c>
      <c r="C505" s="154" t="s">
        <v>3076</v>
      </c>
      <c r="D505" s="154" t="s">
        <v>3030</v>
      </c>
      <c r="E505" s="156">
        <v>20110</v>
      </c>
      <c r="F505" s="155" t="s">
        <v>3224</v>
      </c>
    </row>
    <row r="506" spans="1:6">
      <c r="A506" s="156">
        <v>34644</v>
      </c>
      <c r="B506" s="154" t="s">
        <v>4182</v>
      </c>
      <c r="C506" s="154" t="s">
        <v>3926</v>
      </c>
      <c r="D506" s="154" t="s">
        <v>3621</v>
      </c>
      <c r="E506" s="156">
        <v>21224</v>
      </c>
      <c r="F506" s="155" t="s">
        <v>4181</v>
      </c>
    </row>
    <row r="507" spans="1:6">
      <c r="A507" s="156">
        <v>34645</v>
      </c>
      <c r="B507" s="154" t="s">
        <v>4180</v>
      </c>
      <c r="C507" s="154" t="s">
        <v>3926</v>
      </c>
      <c r="D507" s="154" t="s">
        <v>3621</v>
      </c>
      <c r="E507" s="156">
        <v>21224</v>
      </c>
      <c r="F507" s="155" t="s">
        <v>4179</v>
      </c>
    </row>
    <row r="508" spans="1:6">
      <c r="A508" s="156">
        <v>34646</v>
      </c>
      <c r="B508" s="154" t="s">
        <v>3517</v>
      </c>
      <c r="C508" s="154" t="s">
        <v>3055</v>
      </c>
      <c r="D508" s="154" t="s">
        <v>3030</v>
      </c>
      <c r="E508" s="156">
        <v>22209</v>
      </c>
      <c r="F508" s="155" t="s">
        <v>3516</v>
      </c>
    </row>
    <row r="509" spans="1:6">
      <c r="A509" s="156">
        <v>34684</v>
      </c>
      <c r="B509" s="154" t="s">
        <v>3335</v>
      </c>
      <c r="C509" s="154" t="s">
        <v>3031</v>
      </c>
      <c r="D509" s="154" t="s">
        <v>3030</v>
      </c>
      <c r="E509" s="156">
        <v>22031</v>
      </c>
      <c r="F509" s="155" t="s">
        <v>3334</v>
      </c>
    </row>
    <row r="510" spans="1:6">
      <c r="A510" s="156">
        <v>34688</v>
      </c>
      <c r="B510" s="154" t="s">
        <v>3010</v>
      </c>
      <c r="C510" s="154" t="s">
        <v>3007</v>
      </c>
      <c r="D510" s="154" t="s">
        <v>2991</v>
      </c>
      <c r="E510" s="156">
        <v>25438</v>
      </c>
      <c r="F510" s="155" t="s">
        <v>3009</v>
      </c>
    </row>
    <row r="511" spans="1:6">
      <c r="A511" s="156">
        <v>34694</v>
      </c>
      <c r="B511" s="154" t="s">
        <v>3309</v>
      </c>
      <c r="C511" s="154" t="s">
        <v>3060</v>
      </c>
      <c r="D511" s="154" t="s">
        <v>3030</v>
      </c>
      <c r="E511" s="156">
        <v>20164</v>
      </c>
      <c r="F511" s="155" t="s">
        <v>3308</v>
      </c>
    </row>
    <row r="512" spans="1:6">
      <c r="A512" s="156">
        <v>34697</v>
      </c>
      <c r="B512" s="154" t="s">
        <v>4222</v>
      </c>
      <c r="C512" s="154" t="s">
        <v>4067</v>
      </c>
      <c r="D512" s="154" t="s">
        <v>3621</v>
      </c>
      <c r="E512" s="156">
        <v>21208</v>
      </c>
      <c r="F512" s="155" t="s">
        <v>4221</v>
      </c>
    </row>
    <row r="513" spans="1:6">
      <c r="A513" s="156">
        <v>34747</v>
      </c>
      <c r="B513" s="154" t="s">
        <v>3728</v>
      </c>
      <c r="C513" s="154" t="s">
        <v>3727</v>
      </c>
      <c r="D513" s="154" t="s">
        <v>3621</v>
      </c>
      <c r="E513" s="156">
        <v>21048</v>
      </c>
      <c r="F513" s="155" t="s">
        <v>3726</v>
      </c>
    </row>
    <row r="514" spans="1:6">
      <c r="A514" s="156">
        <v>34748</v>
      </c>
      <c r="B514" s="154" t="s">
        <v>3941</v>
      </c>
      <c r="C514" s="154" t="s">
        <v>3919</v>
      </c>
      <c r="D514" s="154" t="s">
        <v>3621</v>
      </c>
      <c r="E514" s="156">
        <v>21060</v>
      </c>
      <c r="F514" s="155" t="s">
        <v>3940</v>
      </c>
    </row>
    <row r="515" spans="1:6">
      <c r="A515" s="156">
        <v>34749</v>
      </c>
      <c r="B515" s="154" t="s">
        <v>3807</v>
      </c>
      <c r="C515" s="154" t="s">
        <v>3806</v>
      </c>
      <c r="D515" s="154" t="s">
        <v>3621</v>
      </c>
      <c r="E515" s="156">
        <v>21921</v>
      </c>
      <c r="F515" s="155" t="s">
        <v>3805</v>
      </c>
    </row>
    <row r="516" spans="1:6">
      <c r="A516" s="156">
        <v>34750</v>
      </c>
      <c r="B516" s="154" t="s">
        <v>4027</v>
      </c>
      <c r="C516" s="154" t="s">
        <v>4026</v>
      </c>
      <c r="D516" s="154" t="s">
        <v>3621</v>
      </c>
      <c r="E516" s="156">
        <v>21111</v>
      </c>
      <c r="F516" s="155" t="s">
        <v>4025</v>
      </c>
    </row>
    <row r="517" spans="1:6">
      <c r="A517" s="156">
        <v>34903</v>
      </c>
      <c r="B517" s="154" t="s">
        <v>4208</v>
      </c>
      <c r="C517" s="154" t="s">
        <v>4207</v>
      </c>
      <c r="D517" s="154" t="s">
        <v>3621</v>
      </c>
      <c r="E517" s="156">
        <v>21234</v>
      </c>
      <c r="F517" s="155" t="s">
        <v>4206</v>
      </c>
    </row>
    <row r="518" spans="1:6">
      <c r="A518" s="156">
        <v>34905</v>
      </c>
      <c r="B518" s="154" t="s">
        <v>4220</v>
      </c>
      <c r="C518" s="154" t="s">
        <v>3926</v>
      </c>
      <c r="D518" s="154" t="s">
        <v>3621</v>
      </c>
      <c r="E518" s="156">
        <v>21206</v>
      </c>
      <c r="F518" s="155" t="s">
        <v>4219</v>
      </c>
    </row>
    <row r="519" spans="1:6">
      <c r="A519" s="156">
        <v>34910</v>
      </c>
      <c r="B519" s="154" t="s">
        <v>3565</v>
      </c>
      <c r="C519" s="154" t="s">
        <v>3564</v>
      </c>
      <c r="D519" s="154" t="s">
        <v>3030</v>
      </c>
      <c r="E519" s="156">
        <v>22026</v>
      </c>
      <c r="F519" s="155" t="s">
        <v>3563</v>
      </c>
    </row>
    <row r="520" spans="1:6">
      <c r="A520" s="156">
        <v>34914</v>
      </c>
      <c r="B520" s="154" t="s">
        <v>3414</v>
      </c>
      <c r="C520" s="154" t="s">
        <v>3390</v>
      </c>
      <c r="D520" s="154" t="s">
        <v>3030</v>
      </c>
      <c r="E520" s="156">
        <v>22192</v>
      </c>
      <c r="F520" s="155" t="s">
        <v>3413</v>
      </c>
    </row>
    <row r="521" spans="1:6">
      <c r="A521" s="156">
        <v>34916</v>
      </c>
      <c r="B521" s="154" t="s">
        <v>3542</v>
      </c>
      <c r="C521" s="154" t="s">
        <v>3541</v>
      </c>
      <c r="D521" s="154" t="s">
        <v>3030</v>
      </c>
      <c r="E521" s="156">
        <v>22192</v>
      </c>
      <c r="F521" s="155" t="s">
        <v>3540</v>
      </c>
    </row>
    <row r="522" spans="1:6">
      <c r="A522" s="156">
        <v>34992</v>
      </c>
      <c r="B522" s="154" t="s">
        <v>3985</v>
      </c>
      <c r="C522" s="154" t="s">
        <v>3984</v>
      </c>
      <c r="D522" s="154" t="s">
        <v>3621</v>
      </c>
      <c r="E522" s="156">
        <v>21113</v>
      </c>
      <c r="F522" s="155" t="s">
        <v>3983</v>
      </c>
    </row>
    <row r="523" spans="1:6">
      <c r="A523" s="156">
        <v>35003</v>
      </c>
      <c r="B523" s="154" t="s">
        <v>3661</v>
      </c>
      <c r="C523" s="154" t="s">
        <v>3660</v>
      </c>
      <c r="D523" s="154" t="s">
        <v>3621</v>
      </c>
      <c r="E523" s="156">
        <v>20874</v>
      </c>
      <c r="F523" s="155" t="s">
        <v>3659</v>
      </c>
    </row>
    <row r="524" spans="1:6">
      <c r="A524" s="156">
        <v>35016</v>
      </c>
      <c r="B524" s="154" t="s">
        <v>4335</v>
      </c>
      <c r="C524" s="154" t="s">
        <v>4334</v>
      </c>
      <c r="D524" s="154" t="s">
        <v>3621</v>
      </c>
      <c r="E524" s="156">
        <v>20601</v>
      </c>
      <c r="F524" s="155" t="s">
        <v>4333</v>
      </c>
    </row>
    <row r="525" spans="1:6">
      <c r="A525" s="156">
        <v>35025</v>
      </c>
      <c r="B525" s="154" t="s">
        <v>3333</v>
      </c>
      <c r="C525" s="154" t="s">
        <v>3031</v>
      </c>
      <c r="D525" s="154" t="s">
        <v>3030</v>
      </c>
      <c r="E525" s="156">
        <v>22030</v>
      </c>
      <c r="F525" s="155" t="s">
        <v>3332</v>
      </c>
    </row>
    <row r="526" spans="1:6">
      <c r="A526" s="156">
        <v>35028</v>
      </c>
      <c r="B526" s="154" t="s">
        <v>3917</v>
      </c>
      <c r="C526" s="154" t="s">
        <v>3916</v>
      </c>
      <c r="D526" s="154" t="s">
        <v>3621</v>
      </c>
      <c r="E526" s="156">
        <v>21221</v>
      </c>
      <c r="F526" s="155" t="s">
        <v>3915</v>
      </c>
    </row>
    <row r="527" spans="1:6">
      <c r="A527" s="156">
        <v>35036</v>
      </c>
      <c r="B527" s="154" t="s">
        <v>4487</v>
      </c>
      <c r="C527" s="154" t="s">
        <v>3677</v>
      </c>
      <c r="D527" s="154" t="s">
        <v>3621</v>
      </c>
      <c r="E527" s="156">
        <v>20910</v>
      </c>
      <c r="F527" s="155" t="s">
        <v>4486</v>
      </c>
    </row>
    <row r="528" spans="1:6">
      <c r="A528" s="156">
        <v>35037</v>
      </c>
      <c r="B528" s="154" t="s">
        <v>4359</v>
      </c>
      <c r="C528" s="154" t="s">
        <v>4334</v>
      </c>
      <c r="D528" s="154" t="s">
        <v>3621</v>
      </c>
      <c r="E528" s="156">
        <v>20601</v>
      </c>
      <c r="F528" s="155" t="s">
        <v>4358</v>
      </c>
    </row>
    <row r="529" spans="1:6">
      <c r="A529" s="156">
        <v>35282</v>
      </c>
      <c r="B529" s="154" t="s">
        <v>4497</v>
      </c>
      <c r="C529" s="154" t="s">
        <v>4419</v>
      </c>
      <c r="D529" s="154" t="s">
        <v>3621</v>
      </c>
      <c r="E529" s="156">
        <v>20707</v>
      </c>
      <c r="F529" s="155" t="s">
        <v>4496</v>
      </c>
    </row>
    <row r="530" spans="1:6">
      <c r="A530" s="156">
        <v>35316</v>
      </c>
      <c r="B530" s="154" t="s">
        <v>4160</v>
      </c>
      <c r="C530" s="154" t="s">
        <v>3926</v>
      </c>
      <c r="D530" s="154" t="s">
        <v>3621</v>
      </c>
      <c r="E530" s="156">
        <v>21225</v>
      </c>
      <c r="F530" s="155" t="s">
        <v>4159</v>
      </c>
    </row>
    <row r="531" spans="1:6">
      <c r="A531" s="156">
        <v>35323</v>
      </c>
      <c r="B531" s="154" t="s">
        <v>4138</v>
      </c>
      <c r="C531" s="154" t="s">
        <v>3926</v>
      </c>
      <c r="D531" s="154" t="s">
        <v>3621</v>
      </c>
      <c r="E531" s="156">
        <v>21230</v>
      </c>
      <c r="F531" s="155" t="s">
        <v>4137</v>
      </c>
    </row>
    <row r="532" spans="1:6">
      <c r="A532" s="156">
        <v>35370</v>
      </c>
      <c r="B532" s="154" t="s">
        <v>3515</v>
      </c>
      <c r="C532" s="154" t="s">
        <v>3035</v>
      </c>
      <c r="D532" s="154" t="s">
        <v>3030</v>
      </c>
      <c r="E532" s="156">
        <v>22150</v>
      </c>
      <c r="F532" s="155" t="s">
        <v>3514</v>
      </c>
    </row>
    <row r="533" spans="1:6">
      <c r="A533" s="156">
        <v>35372</v>
      </c>
      <c r="B533" s="154" t="s">
        <v>3371</v>
      </c>
      <c r="C533" s="154" t="s">
        <v>3055</v>
      </c>
      <c r="D533" s="154" t="s">
        <v>3030</v>
      </c>
      <c r="E533" s="156">
        <v>22207</v>
      </c>
      <c r="F533" s="155" t="s">
        <v>3370</v>
      </c>
    </row>
    <row r="534" spans="1:6">
      <c r="A534" s="156">
        <v>35478</v>
      </c>
      <c r="B534" s="154" t="s">
        <v>3914</v>
      </c>
      <c r="C534" s="154" t="s">
        <v>3913</v>
      </c>
      <c r="D534" s="154" t="s">
        <v>3621</v>
      </c>
      <c r="E534" s="156">
        <v>21050</v>
      </c>
      <c r="F534" s="155" t="s">
        <v>3912</v>
      </c>
    </row>
    <row r="535" spans="1:6">
      <c r="A535" s="156">
        <v>35490</v>
      </c>
      <c r="B535" s="154" t="s">
        <v>3804</v>
      </c>
      <c r="C535" s="154" t="s">
        <v>3803</v>
      </c>
      <c r="D535" s="154" t="s">
        <v>3621</v>
      </c>
      <c r="E535" s="156">
        <v>21078</v>
      </c>
      <c r="F535" s="155" t="s">
        <v>3802</v>
      </c>
    </row>
    <row r="536" spans="1:6">
      <c r="A536" s="156">
        <v>35513</v>
      </c>
      <c r="B536" s="154" t="s">
        <v>4242</v>
      </c>
      <c r="C536" s="154" t="s">
        <v>4241</v>
      </c>
      <c r="D536" s="154" t="s">
        <v>3621</v>
      </c>
      <c r="E536" s="156">
        <v>20740</v>
      </c>
      <c r="F536" s="155" t="s">
        <v>4240</v>
      </c>
    </row>
    <row r="537" spans="1:6">
      <c r="A537" s="156">
        <v>35539</v>
      </c>
      <c r="B537" s="154" t="s">
        <v>3539</v>
      </c>
      <c r="C537" s="154" t="s">
        <v>3393</v>
      </c>
      <c r="D537" s="154" t="s">
        <v>3030</v>
      </c>
      <c r="E537" s="156">
        <v>22306</v>
      </c>
      <c r="F537" s="155" t="s">
        <v>3538</v>
      </c>
    </row>
    <row r="538" spans="1:6">
      <c r="A538" s="156">
        <v>35631</v>
      </c>
      <c r="B538" s="154" t="s">
        <v>4205</v>
      </c>
      <c r="C538" s="154" t="s">
        <v>3926</v>
      </c>
      <c r="D538" s="154" t="s">
        <v>3621</v>
      </c>
      <c r="E538" s="156">
        <v>21202</v>
      </c>
      <c r="F538" s="155" t="s">
        <v>4204</v>
      </c>
    </row>
    <row r="539" spans="1:6">
      <c r="A539" s="156">
        <v>35673</v>
      </c>
      <c r="B539" s="154" t="s">
        <v>3859</v>
      </c>
      <c r="C539" s="154" t="s">
        <v>3065</v>
      </c>
      <c r="D539" s="154" t="s">
        <v>3621</v>
      </c>
      <c r="E539" s="156">
        <v>21617</v>
      </c>
      <c r="F539" s="155" t="s">
        <v>3858</v>
      </c>
    </row>
    <row r="540" spans="1:6">
      <c r="A540" s="156">
        <v>35726</v>
      </c>
      <c r="B540" s="154" t="s">
        <v>4412</v>
      </c>
      <c r="C540" s="154" t="s">
        <v>4244</v>
      </c>
      <c r="D540" s="154" t="s">
        <v>3621</v>
      </c>
      <c r="E540" s="156">
        <v>20740</v>
      </c>
      <c r="F540" s="155" t="s">
        <v>4411</v>
      </c>
    </row>
    <row r="541" spans="1:6">
      <c r="A541" s="156">
        <v>35728</v>
      </c>
      <c r="B541" s="154" t="s">
        <v>4203</v>
      </c>
      <c r="C541" s="154" t="s">
        <v>3926</v>
      </c>
      <c r="D541" s="154" t="s">
        <v>3621</v>
      </c>
      <c r="E541" s="156">
        <v>21230</v>
      </c>
      <c r="F541" s="155" t="s">
        <v>4202</v>
      </c>
    </row>
    <row r="542" spans="1:6">
      <c r="A542" s="156">
        <v>35729</v>
      </c>
      <c r="B542" s="154" t="s">
        <v>4178</v>
      </c>
      <c r="C542" s="154" t="s">
        <v>3926</v>
      </c>
      <c r="D542" s="154" t="s">
        <v>3621</v>
      </c>
      <c r="E542" s="156">
        <v>21206</v>
      </c>
      <c r="F542" s="155" t="s">
        <v>4177</v>
      </c>
    </row>
    <row r="543" spans="1:6">
      <c r="A543" s="156">
        <v>35731</v>
      </c>
      <c r="B543" s="154" t="s">
        <v>4063</v>
      </c>
      <c r="C543" s="154" t="s">
        <v>3926</v>
      </c>
      <c r="D543" s="154" t="s">
        <v>3621</v>
      </c>
      <c r="E543" s="156">
        <v>21230</v>
      </c>
      <c r="F543" s="155" t="s">
        <v>4062</v>
      </c>
    </row>
    <row r="544" spans="1:6">
      <c r="A544" s="156">
        <v>35739</v>
      </c>
      <c r="B544" s="154" t="s">
        <v>4289</v>
      </c>
      <c r="C544" s="154" t="s">
        <v>4286</v>
      </c>
      <c r="D544" s="154" t="s">
        <v>3621</v>
      </c>
      <c r="E544" s="156">
        <v>20784</v>
      </c>
      <c r="F544" s="155" t="s">
        <v>4288</v>
      </c>
    </row>
    <row r="545" spans="1:6">
      <c r="A545" s="156">
        <v>35757</v>
      </c>
      <c r="B545" s="154" t="s">
        <v>3911</v>
      </c>
      <c r="C545" s="154" t="s">
        <v>3854</v>
      </c>
      <c r="D545" s="154" t="s">
        <v>3621</v>
      </c>
      <c r="E545" s="156">
        <v>21222</v>
      </c>
      <c r="F545" s="155" t="s">
        <v>3910</v>
      </c>
    </row>
    <row r="546" spans="1:6">
      <c r="A546" s="156">
        <v>35871</v>
      </c>
      <c r="B546" s="154" t="s">
        <v>3331</v>
      </c>
      <c r="C546" s="154" t="s">
        <v>3031</v>
      </c>
      <c r="D546" s="154" t="s">
        <v>3030</v>
      </c>
      <c r="E546" s="156">
        <v>22030</v>
      </c>
      <c r="F546" s="155" t="s">
        <v>3330</v>
      </c>
    </row>
    <row r="547" spans="1:6">
      <c r="A547" s="156">
        <v>36009</v>
      </c>
      <c r="B547" s="154" t="s">
        <v>4158</v>
      </c>
      <c r="C547" s="154" t="s">
        <v>3926</v>
      </c>
      <c r="D547" s="154" t="s">
        <v>3621</v>
      </c>
      <c r="E547" s="156">
        <v>21205</v>
      </c>
      <c r="F547" s="155" t="s">
        <v>4157</v>
      </c>
    </row>
    <row r="548" spans="1:6">
      <c r="A548" s="156">
        <v>36081</v>
      </c>
      <c r="B548" s="154" t="s">
        <v>3961</v>
      </c>
      <c r="C548" s="154" t="s">
        <v>3873</v>
      </c>
      <c r="D548" s="154" t="s">
        <v>3621</v>
      </c>
      <c r="E548" s="156">
        <v>21146</v>
      </c>
      <c r="F548" s="155" t="s">
        <v>3960</v>
      </c>
    </row>
    <row r="549" spans="1:6">
      <c r="A549" s="156">
        <v>36092</v>
      </c>
      <c r="B549" s="154" t="s">
        <v>3890</v>
      </c>
      <c r="C549" s="154" t="s">
        <v>3889</v>
      </c>
      <c r="D549" s="154" t="s">
        <v>3621</v>
      </c>
      <c r="E549" s="156">
        <v>21629</v>
      </c>
      <c r="F549" s="155" t="s">
        <v>3888</v>
      </c>
    </row>
    <row r="550" spans="1:6">
      <c r="A550" s="156">
        <v>36098</v>
      </c>
      <c r="B550" s="154" t="s">
        <v>3887</v>
      </c>
      <c r="C550" s="154" t="s">
        <v>3886</v>
      </c>
      <c r="D550" s="154" t="s">
        <v>3621</v>
      </c>
      <c r="E550" s="156">
        <v>21620</v>
      </c>
      <c r="F550" s="155" t="s">
        <v>3885</v>
      </c>
    </row>
    <row r="551" spans="1:6">
      <c r="A551" s="156">
        <v>36099</v>
      </c>
      <c r="B551" s="154" t="s">
        <v>3939</v>
      </c>
      <c r="C551" s="154" t="s">
        <v>3831</v>
      </c>
      <c r="D551" s="154" t="s">
        <v>3621</v>
      </c>
      <c r="E551" s="156">
        <v>21219</v>
      </c>
      <c r="F551" s="155" t="s">
        <v>3938</v>
      </c>
    </row>
    <row r="552" spans="1:6">
      <c r="A552" s="156">
        <v>36115</v>
      </c>
      <c r="B552" s="154" t="s">
        <v>4266</v>
      </c>
      <c r="C552" s="154" t="s">
        <v>4265</v>
      </c>
      <c r="D552" s="154" t="s">
        <v>3621</v>
      </c>
      <c r="E552" s="156">
        <v>20748</v>
      </c>
      <c r="F552" s="155" t="s">
        <v>4264</v>
      </c>
    </row>
    <row r="553" spans="1:6">
      <c r="A553" s="156">
        <v>36460</v>
      </c>
      <c r="B553" s="154" t="s">
        <v>3642</v>
      </c>
      <c r="C553" s="154" t="s">
        <v>3641</v>
      </c>
      <c r="D553" s="154" t="s">
        <v>3621</v>
      </c>
      <c r="E553" s="156">
        <v>20877</v>
      </c>
      <c r="F553" s="155" t="s">
        <v>3640</v>
      </c>
    </row>
    <row r="554" spans="1:6">
      <c r="A554" s="156">
        <v>36468</v>
      </c>
      <c r="B554" s="154" t="s">
        <v>4263</v>
      </c>
      <c r="C554" s="154" t="s">
        <v>4262</v>
      </c>
      <c r="D554" s="154" t="s">
        <v>3621</v>
      </c>
      <c r="E554" s="156">
        <v>20747</v>
      </c>
      <c r="F554" s="155" t="s">
        <v>4261</v>
      </c>
    </row>
    <row r="555" spans="1:6">
      <c r="A555" s="156">
        <v>36471</v>
      </c>
      <c r="B555" s="154" t="s">
        <v>4473</v>
      </c>
      <c r="C555" s="154" t="s">
        <v>4407</v>
      </c>
      <c r="D555" s="154" t="s">
        <v>3621</v>
      </c>
      <c r="E555" s="156">
        <v>20783</v>
      </c>
      <c r="F555" s="155" t="s">
        <v>4472</v>
      </c>
    </row>
    <row r="556" spans="1:6">
      <c r="A556" s="156">
        <v>36480</v>
      </c>
      <c r="B556" s="154" t="s">
        <v>4239</v>
      </c>
      <c r="C556" s="154" t="s">
        <v>4236</v>
      </c>
      <c r="D556" s="154" t="s">
        <v>3621</v>
      </c>
      <c r="E556" s="156">
        <v>20710</v>
      </c>
      <c r="F556" s="155" t="s">
        <v>4238</v>
      </c>
    </row>
    <row r="557" spans="1:6">
      <c r="A557" s="156">
        <v>36494</v>
      </c>
      <c r="B557" s="154" t="s">
        <v>4485</v>
      </c>
      <c r="C557" s="154" t="s">
        <v>3677</v>
      </c>
      <c r="D557" s="154" t="s">
        <v>3621</v>
      </c>
      <c r="E557" s="156">
        <v>20910</v>
      </c>
      <c r="F557" s="155" t="s">
        <v>4484</v>
      </c>
    </row>
    <row r="558" spans="1:6">
      <c r="A558" s="156">
        <v>36685</v>
      </c>
      <c r="B558" s="154" t="s">
        <v>4237</v>
      </c>
      <c r="C558" s="154" t="s">
        <v>4236</v>
      </c>
      <c r="D558" s="154" t="s">
        <v>3621</v>
      </c>
      <c r="E558" s="156">
        <v>20710</v>
      </c>
      <c r="F558" s="155" t="s">
        <v>4235</v>
      </c>
    </row>
    <row r="559" spans="1:6">
      <c r="A559" s="156">
        <v>36713</v>
      </c>
      <c r="B559" s="154" t="s">
        <v>3937</v>
      </c>
      <c r="C559" s="154" t="s">
        <v>3936</v>
      </c>
      <c r="D559" s="154" t="s">
        <v>3621</v>
      </c>
      <c r="E559" s="156">
        <v>21085</v>
      </c>
      <c r="F559" s="155" t="s">
        <v>3935</v>
      </c>
    </row>
    <row r="560" spans="1:6">
      <c r="A560" s="156">
        <v>36747</v>
      </c>
      <c r="B560" s="154" t="s">
        <v>4454</v>
      </c>
      <c r="C560" s="154" t="s">
        <v>4453</v>
      </c>
      <c r="D560" s="154" t="s">
        <v>3621</v>
      </c>
      <c r="E560" s="156">
        <v>20745</v>
      </c>
      <c r="F560" s="155" t="s">
        <v>4452</v>
      </c>
    </row>
    <row r="561" spans="1:6">
      <c r="A561" s="156">
        <v>36762</v>
      </c>
      <c r="B561" s="154" t="s">
        <v>3562</v>
      </c>
      <c r="C561" s="154" t="s">
        <v>3390</v>
      </c>
      <c r="D561" s="154" t="s">
        <v>3030</v>
      </c>
      <c r="E561" s="156">
        <v>22193</v>
      </c>
      <c r="F561" s="155" t="s">
        <v>3561</v>
      </c>
    </row>
    <row r="562" spans="1:6">
      <c r="A562" s="156">
        <v>36771</v>
      </c>
      <c r="B562" s="154" t="s">
        <v>3252</v>
      </c>
      <c r="C562" s="154" t="s">
        <v>3076</v>
      </c>
      <c r="D562" s="154" t="s">
        <v>3030</v>
      </c>
      <c r="E562" s="156">
        <v>20109</v>
      </c>
      <c r="F562" s="155" t="s">
        <v>3251</v>
      </c>
    </row>
    <row r="563" spans="1:6">
      <c r="A563" s="156">
        <v>36784</v>
      </c>
      <c r="B563" s="154" t="s">
        <v>4006</v>
      </c>
      <c r="C563" s="154" t="s">
        <v>3919</v>
      </c>
      <c r="D563" s="154" t="s">
        <v>3621</v>
      </c>
      <c r="E563" s="156">
        <v>21060</v>
      </c>
      <c r="F563" s="155" t="s">
        <v>4005</v>
      </c>
    </row>
    <row r="564" spans="1:6">
      <c r="A564" s="156">
        <v>36798</v>
      </c>
      <c r="B564" s="154" t="s">
        <v>3213</v>
      </c>
      <c r="C564" s="154" t="s">
        <v>3033</v>
      </c>
      <c r="D564" s="154" t="s">
        <v>3030</v>
      </c>
      <c r="E564" s="156">
        <v>20152</v>
      </c>
      <c r="F564" s="155" t="s">
        <v>3212</v>
      </c>
    </row>
    <row r="565" spans="1:6">
      <c r="A565" s="156">
        <v>36809</v>
      </c>
      <c r="B565" s="154" t="s">
        <v>3934</v>
      </c>
      <c r="C565" s="154" t="s">
        <v>3842</v>
      </c>
      <c r="D565" s="154" t="s">
        <v>3621</v>
      </c>
      <c r="E565" s="156">
        <v>21014</v>
      </c>
      <c r="F565" s="155" t="s">
        <v>3933</v>
      </c>
    </row>
    <row r="566" spans="1:6">
      <c r="A566" s="156">
        <v>36867</v>
      </c>
      <c r="B566" s="154" t="s">
        <v>3725</v>
      </c>
      <c r="C566" s="154" t="s">
        <v>3641</v>
      </c>
      <c r="D566" s="154" t="s">
        <v>3621</v>
      </c>
      <c r="E566" s="156">
        <v>20877</v>
      </c>
      <c r="F566" s="155" t="s">
        <v>3724</v>
      </c>
    </row>
    <row r="567" spans="1:6">
      <c r="A567" s="156">
        <v>36880</v>
      </c>
      <c r="B567" s="154" t="s">
        <v>4260</v>
      </c>
      <c r="C567" s="154" t="s">
        <v>4259</v>
      </c>
      <c r="D567" s="154" t="s">
        <v>3621</v>
      </c>
      <c r="E567" s="156">
        <v>20746</v>
      </c>
      <c r="F567" s="155" t="s">
        <v>4258</v>
      </c>
    </row>
    <row r="568" spans="1:6">
      <c r="A568" s="156">
        <v>36981</v>
      </c>
      <c r="B568" s="154" t="s">
        <v>3168</v>
      </c>
      <c r="C568" s="154" t="s">
        <v>3037</v>
      </c>
      <c r="D568" s="154" t="s">
        <v>3030</v>
      </c>
      <c r="E568" s="156">
        <v>20170</v>
      </c>
      <c r="F568" s="155" t="s">
        <v>3167</v>
      </c>
    </row>
    <row r="569" spans="1:6">
      <c r="A569" s="156">
        <v>37002</v>
      </c>
      <c r="B569" s="154" t="s">
        <v>4218</v>
      </c>
      <c r="C569" s="154" t="s">
        <v>3926</v>
      </c>
      <c r="D569" s="154" t="s">
        <v>3621</v>
      </c>
      <c r="E569" s="156">
        <v>21202</v>
      </c>
      <c r="F569" s="155" t="s">
        <v>4217</v>
      </c>
    </row>
    <row r="570" spans="1:6">
      <c r="A570" s="156">
        <v>37029</v>
      </c>
      <c r="B570" s="154" t="s">
        <v>3443</v>
      </c>
      <c r="C570" s="154" t="s">
        <v>3393</v>
      </c>
      <c r="D570" s="154" t="s">
        <v>3030</v>
      </c>
      <c r="E570" s="156">
        <v>22314</v>
      </c>
      <c r="F570" s="155" t="s">
        <v>3442</v>
      </c>
    </row>
    <row r="571" spans="1:6">
      <c r="A571" s="156">
        <v>37041</v>
      </c>
      <c r="B571" s="154" t="s">
        <v>3307</v>
      </c>
      <c r="C571" s="154" t="s">
        <v>3060</v>
      </c>
      <c r="D571" s="154" t="s">
        <v>3030</v>
      </c>
      <c r="E571" s="156">
        <v>20164</v>
      </c>
      <c r="F571" s="155" t="s">
        <v>3306</v>
      </c>
    </row>
    <row r="572" spans="1:6">
      <c r="A572" s="156">
        <v>37043</v>
      </c>
      <c r="B572" s="154" t="s">
        <v>4201</v>
      </c>
      <c r="C572" s="154" t="s">
        <v>3926</v>
      </c>
      <c r="D572" s="154" t="s">
        <v>3621</v>
      </c>
      <c r="E572" s="156">
        <v>21201</v>
      </c>
      <c r="F572" s="155" t="s">
        <v>4200</v>
      </c>
    </row>
    <row r="573" spans="1:6">
      <c r="A573" s="156">
        <v>37055</v>
      </c>
      <c r="B573" s="154" t="s">
        <v>4199</v>
      </c>
      <c r="C573" s="154" t="s">
        <v>3926</v>
      </c>
      <c r="D573" s="154" t="s">
        <v>3621</v>
      </c>
      <c r="E573" s="156">
        <v>21201</v>
      </c>
      <c r="F573" s="155" t="s">
        <v>4198</v>
      </c>
    </row>
    <row r="574" spans="1:6">
      <c r="A574" s="156">
        <v>37056</v>
      </c>
      <c r="B574" s="154" t="s">
        <v>4434</v>
      </c>
      <c r="C574" s="154" t="s">
        <v>4407</v>
      </c>
      <c r="D574" s="154" t="s">
        <v>3621</v>
      </c>
      <c r="E574" s="156">
        <v>20782</v>
      </c>
      <c r="F574" s="155" t="s">
        <v>4433</v>
      </c>
    </row>
    <row r="575" spans="1:6">
      <c r="A575" s="156">
        <v>37065</v>
      </c>
      <c r="B575" s="154" t="s">
        <v>3250</v>
      </c>
      <c r="C575" s="154" t="s">
        <v>3249</v>
      </c>
      <c r="D575" s="154" t="s">
        <v>3030</v>
      </c>
      <c r="E575" s="156">
        <v>20136</v>
      </c>
      <c r="F575" s="155" t="s">
        <v>3248</v>
      </c>
    </row>
    <row r="576" spans="1:6">
      <c r="A576" s="156">
        <v>37077</v>
      </c>
      <c r="B576" s="154" t="s">
        <v>3350</v>
      </c>
      <c r="C576" s="154" t="s">
        <v>3076</v>
      </c>
      <c r="D576" s="154" t="s">
        <v>3030</v>
      </c>
      <c r="E576" s="156">
        <v>20109</v>
      </c>
      <c r="F576" s="155" t="s">
        <v>3349</v>
      </c>
    </row>
    <row r="577" spans="1:6">
      <c r="A577" s="156">
        <v>37103</v>
      </c>
      <c r="B577" s="154" t="s">
        <v>4287</v>
      </c>
      <c r="C577" s="154" t="s">
        <v>4286</v>
      </c>
      <c r="D577" s="154" t="s">
        <v>3621</v>
      </c>
      <c r="E577" s="156">
        <v>20784</v>
      </c>
      <c r="F577" s="155" t="s">
        <v>4285</v>
      </c>
    </row>
    <row r="578" spans="1:6">
      <c r="A578" s="156">
        <v>37108</v>
      </c>
      <c r="B578" s="154" t="s">
        <v>3348</v>
      </c>
      <c r="C578" s="154" t="s">
        <v>3232</v>
      </c>
      <c r="D578" s="154" t="s">
        <v>3030</v>
      </c>
      <c r="E578" s="156">
        <v>20155</v>
      </c>
      <c r="F578" s="155" t="s">
        <v>3347</v>
      </c>
    </row>
    <row r="579" spans="1:6">
      <c r="A579" s="156">
        <v>37128</v>
      </c>
      <c r="B579" s="154" t="s">
        <v>4451</v>
      </c>
      <c r="C579" s="154" t="s">
        <v>4320</v>
      </c>
      <c r="D579" s="154" t="s">
        <v>3621</v>
      </c>
      <c r="E579" s="156">
        <v>20743</v>
      </c>
      <c r="F579" s="155" t="s">
        <v>4450</v>
      </c>
    </row>
    <row r="580" spans="1:6">
      <c r="A580" s="156">
        <v>37130</v>
      </c>
      <c r="B580" s="154" t="s">
        <v>3513</v>
      </c>
      <c r="C580" s="154" t="s">
        <v>3055</v>
      </c>
      <c r="D580" s="154" t="s">
        <v>3030</v>
      </c>
      <c r="E580" s="156">
        <v>22201</v>
      </c>
      <c r="F580" s="155" t="s">
        <v>3512</v>
      </c>
    </row>
    <row r="581" spans="1:6">
      <c r="A581" s="156">
        <v>37144</v>
      </c>
      <c r="B581" s="154" t="s">
        <v>3412</v>
      </c>
      <c r="C581" s="154" t="s">
        <v>3393</v>
      </c>
      <c r="D581" s="154" t="s">
        <v>3030</v>
      </c>
      <c r="E581" s="156">
        <v>22303</v>
      </c>
      <c r="F581" s="155" t="s">
        <v>3411</v>
      </c>
    </row>
    <row r="582" spans="1:6">
      <c r="A582" s="156">
        <v>37157</v>
      </c>
      <c r="B582" s="154" t="s">
        <v>3639</v>
      </c>
      <c r="C582" s="154" t="s">
        <v>3638</v>
      </c>
      <c r="D582" s="154" t="s">
        <v>3621</v>
      </c>
      <c r="E582" s="156">
        <v>20852</v>
      </c>
      <c r="F582" s="155" t="s">
        <v>3637</v>
      </c>
    </row>
    <row r="583" spans="1:6">
      <c r="A583" s="156">
        <v>37230</v>
      </c>
      <c r="B583" s="154" t="s">
        <v>3267</v>
      </c>
      <c r="C583" s="154" t="s">
        <v>3076</v>
      </c>
      <c r="D583" s="154" t="s">
        <v>3030</v>
      </c>
      <c r="E583" s="156">
        <v>20111</v>
      </c>
      <c r="F583" s="155" t="s">
        <v>3266</v>
      </c>
    </row>
    <row r="584" spans="1:6">
      <c r="A584" s="156">
        <v>37240</v>
      </c>
      <c r="B584" s="154" t="s">
        <v>4410</v>
      </c>
      <c r="C584" s="154" t="s">
        <v>4251</v>
      </c>
      <c r="D584" s="154" t="s">
        <v>3621</v>
      </c>
      <c r="E584" s="156">
        <v>20737</v>
      </c>
      <c r="F584" s="155" t="s">
        <v>4409</v>
      </c>
    </row>
    <row r="585" spans="1:6">
      <c r="A585" s="156">
        <v>37555</v>
      </c>
      <c r="B585" s="154" t="s">
        <v>3346</v>
      </c>
      <c r="C585" s="154" t="s">
        <v>3076</v>
      </c>
      <c r="D585" s="154" t="s">
        <v>3030</v>
      </c>
      <c r="E585" s="156">
        <v>20110</v>
      </c>
      <c r="F585" s="155" t="s">
        <v>3345</v>
      </c>
    </row>
    <row r="586" spans="1:6">
      <c r="A586" s="156">
        <v>37684</v>
      </c>
      <c r="B586" s="154" t="s">
        <v>3369</v>
      </c>
      <c r="C586" s="154" t="s">
        <v>3055</v>
      </c>
      <c r="D586" s="154" t="s">
        <v>3030</v>
      </c>
      <c r="E586" s="156">
        <v>22201</v>
      </c>
      <c r="F586" s="155" t="s">
        <v>3368</v>
      </c>
    </row>
    <row r="587" spans="1:6">
      <c r="A587" s="156">
        <v>37715</v>
      </c>
      <c r="B587" s="154" t="s">
        <v>3658</v>
      </c>
      <c r="C587" s="154" t="s">
        <v>3638</v>
      </c>
      <c r="D587" s="154" t="s">
        <v>3621</v>
      </c>
      <c r="E587" s="156">
        <v>20852</v>
      </c>
      <c r="F587" s="155" t="s">
        <v>3657</v>
      </c>
    </row>
    <row r="588" spans="1:6">
      <c r="A588" s="156">
        <v>37918</v>
      </c>
      <c r="B588" s="154" t="s">
        <v>4408</v>
      </c>
      <c r="C588" s="154" t="s">
        <v>4407</v>
      </c>
      <c r="D588" s="154" t="s">
        <v>3621</v>
      </c>
      <c r="E588" s="156">
        <v>20785</v>
      </c>
      <c r="F588" s="155" t="s">
        <v>4406</v>
      </c>
    </row>
    <row r="589" spans="1:6">
      <c r="A589" s="156">
        <v>38133</v>
      </c>
      <c r="B589" s="154" t="s">
        <v>4483</v>
      </c>
      <c r="C589" s="154" t="s">
        <v>4445</v>
      </c>
      <c r="D589" s="154" t="s">
        <v>3621</v>
      </c>
      <c r="E589" s="156">
        <v>20912</v>
      </c>
      <c r="F589" s="155" t="s">
        <v>4482</v>
      </c>
    </row>
    <row r="590" spans="1:6">
      <c r="A590" s="156">
        <v>38196</v>
      </c>
      <c r="B590" s="154" t="s">
        <v>3832</v>
      </c>
      <c r="C590" s="154" t="s">
        <v>3831</v>
      </c>
      <c r="D590" s="154" t="s">
        <v>3621</v>
      </c>
      <c r="E590" s="156">
        <v>21219</v>
      </c>
      <c r="F590" s="155" t="s">
        <v>3830</v>
      </c>
    </row>
    <row r="591" spans="1:6">
      <c r="A591" s="156">
        <v>38212</v>
      </c>
      <c r="B591" s="154" t="s">
        <v>3511</v>
      </c>
      <c r="C591" s="154" t="s">
        <v>3055</v>
      </c>
      <c r="D591" s="154" t="s">
        <v>3030</v>
      </c>
      <c r="E591" s="156">
        <v>22207</v>
      </c>
      <c r="F591" s="155" t="s">
        <v>3510</v>
      </c>
    </row>
    <row r="592" spans="1:6">
      <c r="A592" s="156">
        <v>38378</v>
      </c>
      <c r="B592" s="154" t="s">
        <v>3982</v>
      </c>
      <c r="C592" s="154" t="s">
        <v>3981</v>
      </c>
      <c r="D592" s="154" t="s">
        <v>3621</v>
      </c>
      <c r="E592" s="156">
        <v>21054</v>
      </c>
      <c r="F592" s="155" t="s">
        <v>3980</v>
      </c>
    </row>
    <row r="593" spans="1:6">
      <c r="A593" s="156">
        <v>38746</v>
      </c>
      <c r="B593" s="154" t="s">
        <v>3287</v>
      </c>
      <c r="C593" s="154" t="s">
        <v>3286</v>
      </c>
      <c r="D593" s="154" t="s">
        <v>3030</v>
      </c>
      <c r="E593" s="156">
        <v>22102</v>
      </c>
      <c r="F593" s="155" t="s">
        <v>3285</v>
      </c>
    </row>
    <row r="594" spans="1:6">
      <c r="A594" s="156">
        <v>38980</v>
      </c>
      <c r="B594" s="154" t="s">
        <v>3141</v>
      </c>
      <c r="C594" s="154" t="s">
        <v>3140</v>
      </c>
      <c r="D594" s="154" t="s">
        <v>3030</v>
      </c>
      <c r="E594" s="156">
        <v>23059</v>
      </c>
      <c r="F594" s="155" t="s">
        <v>3139</v>
      </c>
    </row>
    <row r="595" spans="1:6">
      <c r="A595" s="156">
        <v>39061</v>
      </c>
      <c r="B595" s="154" t="s">
        <v>3441</v>
      </c>
      <c r="C595" s="154" t="s">
        <v>3055</v>
      </c>
      <c r="D595" s="154" t="s">
        <v>3030</v>
      </c>
      <c r="E595" s="156">
        <v>22207</v>
      </c>
      <c r="F595" s="155" t="s">
        <v>3440</v>
      </c>
    </row>
    <row r="596" spans="1:6">
      <c r="A596" s="156">
        <v>39130</v>
      </c>
      <c r="B596" s="154" t="s">
        <v>4004</v>
      </c>
      <c r="C596" s="154" t="s">
        <v>4003</v>
      </c>
      <c r="D596" s="154" t="s">
        <v>3621</v>
      </c>
      <c r="E596" s="156">
        <v>21037</v>
      </c>
      <c r="F596" s="155" t="s">
        <v>4002</v>
      </c>
    </row>
    <row r="597" spans="1:6">
      <c r="A597" s="156">
        <v>39134</v>
      </c>
      <c r="B597" s="154" t="s">
        <v>3211</v>
      </c>
      <c r="C597" s="154" t="s">
        <v>3033</v>
      </c>
      <c r="D597" s="154" t="s">
        <v>3030</v>
      </c>
      <c r="E597" s="156">
        <v>20152</v>
      </c>
      <c r="F597" s="155" t="s">
        <v>3209</v>
      </c>
    </row>
    <row r="598" spans="1:6">
      <c r="A598" s="156">
        <v>39135</v>
      </c>
      <c r="B598" s="154" t="s">
        <v>4075</v>
      </c>
      <c r="C598" s="154" t="s">
        <v>4052</v>
      </c>
      <c r="D598" s="154" t="s">
        <v>3621</v>
      </c>
      <c r="E598" s="156">
        <v>21075</v>
      </c>
      <c r="F598" s="155" t="s">
        <v>4074</v>
      </c>
    </row>
    <row r="599" spans="1:6">
      <c r="A599" s="156">
        <v>39147</v>
      </c>
      <c r="B599" s="154" t="s">
        <v>3792</v>
      </c>
      <c r="C599" s="154" t="s">
        <v>3791</v>
      </c>
      <c r="D599" s="154" t="s">
        <v>3621</v>
      </c>
      <c r="E599" s="156">
        <v>21788</v>
      </c>
      <c r="F599" s="155" t="s">
        <v>3790</v>
      </c>
    </row>
    <row r="600" spans="1:6">
      <c r="A600" s="156">
        <v>39148</v>
      </c>
      <c r="B600" s="154" t="s">
        <v>4122</v>
      </c>
      <c r="C600" s="154" t="s">
        <v>4121</v>
      </c>
      <c r="D600" s="154" t="s">
        <v>3621</v>
      </c>
      <c r="E600" s="156">
        <v>21244</v>
      </c>
      <c r="F600" s="155" t="s">
        <v>4120</v>
      </c>
    </row>
    <row r="601" spans="1:6">
      <c r="A601" s="156">
        <v>39156</v>
      </c>
      <c r="B601" s="154" t="s">
        <v>4432</v>
      </c>
      <c r="C601" s="154" t="s">
        <v>3677</v>
      </c>
      <c r="D601" s="154" t="s">
        <v>3621</v>
      </c>
      <c r="E601" s="156">
        <v>20901</v>
      </c>
      <c r="F601" s="155" t="s">
        <v>4431</v>
      </c>
    </row>
    <row r="602" spans="1:6">
      <c r="A602" s="156">
        <v>39173</v>
      </c>
      <c r="B602" s="154" t="s">
        <v>3959</v>
      </c>
      <c r="C602" s="154" t="s">
        <v>3958</v>
      </c>
      <c r="D602" s="154" t="s">
        <v>3621</v>
      </c>
      <c r="E602" s="156">
        <v>21076</v>
      </c>
      <c r="F602" s="155" t="s">
        <v>3957</v>
      </c>
    </row>
    <row r="603" spans="1:6">
      <c r="A603" s="156">
        <v>39193</v>
      </c>
      <c r="B603" s="154" t="s">
        <v>4073</v>
      </c>
      <c r="C603" s="154" t="s">
        <v>4072</v>
      </c>
      <c r="D603" s="154" t="s">
        <v>3621</v>
      </c>
      <c r="E603" s="156">
        <v>21043</v>
      </c>
      <c r="F603" s="155" t="s">
        <v>4071</v>
      </c>
    </row>
    <row r="604" spans="1:6">
      <c r="A604" s="156">
        <v>39197</v>
      </c>
      <c r="B604" s="154" t="s">
        <v>3956</v>
      </c>
      <c r="C604" s="154" t="s">
        <v>3926</v>
      </c>
      <c r="D604" s="154" t="s">
        <v>3621</v>
      </c>
      <c r="E604" s="156">
        <v>21225</v>
      </c>
      <c r="F604" s="155" t="s">
        <v>3955</v>
      </c>
    </row>
    <row r="605" spans="1:6">
      <c r="A605" s="156">
        <v>39220</v>
      </c>
      <c r="B605" s="154" t="s">
        <v>3789</v>
      </c>
      <c r="C605" s="154" t="s">
        <v>3625</v>
      </c>
      <c r="D605" s="154" t="s">
        <v>3621</v>
      </c>
      <c r="E605" s="156">
        <v>21702</v>
      </c>
      <c r="F605" s="155" t="s">
        <v>3788</v>
      </c>
    </row>
    <row r="606" spans="1:6">
      <c r="A606" s="156">
        <v>39224</v>
      </c>
      <c r="B606" s="154" t="s">
        <v>4430</v>
      </c>
      <c r="C606" s="154" t="s">
        <v>4407</v>
      </c>
      <c r="D606" s="154" t="s">
        <v>3621</v>
      </c>
      <c r="E606" s="156">
        <v>20782</v>
      </c>
      <c r="F606" s="155" t="s">
        <v>4429</v>
      </c>
    </row>
    <row r="607" spans="1:6">
      <c r="A607" s="156">
        <v>39243</v>
      </c>
      <c r="B607" s="154" t="s">
        <v>4070</v>
      </c>
      <c r="C607" s="154" t="s">
        <v>3926</v>
      </c>
      <c r="D607" s="154" t="s">
        <v>3621</v>
      </c>
      <c r="E607" s="156">
        <v>21229</v>
      </c>
      <c r="F607" s="155" t="s">
        <v>4069</v>
      </c>
    </row>
    <row r="608" spans="1:6">
      <c r="A608" s="156">
        <v>39244</v>
      </c>
      <c r="B608" s="154" t="s">
        <v>3388</v>
      </c>
      <c r="C608" s="154" t="s">
        <v>3387</v>
      </c>
      <c r="D608" s="154" t="s">
        <v>3030</v>
      </c>
      <c r="E608" s="156">
        <v>22079</v>
      </c>
      <c r="F608" s="155" t="s">
        <v>3386</v>
      </c>
    </row>
    <row r="609" spans="1:6">
      <c r="A609" s="156">
        <v>39345</v>
      </c>
      <c r="B609" s="154" t="s">
        <v>3979</v>
      </c>
      <c r="C609" s="154" t="s">
        <v>3919</v>
      </c>
      <c r="D609" s="154" t="s">
        <v>3621</v>
      </c>
      <c r="E609" s="156">
        <v>21061</v>
      </c>
      <c r="F609" s="155" t="s">
        <v>3978</v>
      </c>
    </row>
    <row r="610" spans="1:6">
      <c r="A610" s="156">
        <v>39352</v>
      </c>
      <c r="B610" s="154" t="s">
        <v>4061</v>
      </c>
      <c r="C610" s="154" t="s">
        <v>4060</v>
      </c>
      <c r="D610" s="154" t="s">
        <v>3621</v>
      </c>
      <c r="E610" s="156">
        <v>21227</v>
      </c>
      <c r="F610" s="155" t="s">
        <v>4059</v>
      </c>
    </row>
    <row r="611" spans="1:6">
      <c r="A611" s="156">
        <v>39371</v>
      </c>
      <c r="B611" s="154" t="s">
        <v>4058</v>
      </c>
      <c r="C611" s="154" t="s">
        <v>4052</v>
      </c>
      <c r="D611" s="154" t="s">
        <v>3621</v>
      </c>
      <c r="E611" s="156">
        <v>21075</v>
      </c>
      <c r="F611" s="155" t="s">
        <v>4057</v>
      </c>
    </row>
    <row r="612" spans="1:6">
      <c r="A612" s="156">
        <v>39372</v>
      </c>
      <c r="B612" s="154" t="s">
        <v>4119</v>
      </c>
      <c r="C612" s="154" t="s">
        <v>4116</v>
      </c>
      <c r="D612" s="154" t="s">
        <v>3621</v>
      </c>
      <c r="E612" s="156">
        <v>21133</v>
      </c>
      <c r="F612" s="155" t="s">
        <v>4118</v>
      </c>
    </row>
    <row r="613" spans="1:6">
      <c r="A613" s="156">
        <v>39502</v>
      </c>
      <c r="B613" s="154" t="s">
        <v>4001</v>
      </c>
      <c r="C613" s="154" t="s">
        <v>3883</v>
      </c>
      <c r="D613" s="154" t="s">
        <v>3621</v>
      </c>
      <c r="E613" s="156">
        <v>21401</v>
      </c>
      <c r="F613" s="155" t="s">
        <v>4000</v>
      </c>
    </row>
    <row r="614" spans="1:6">
      <c r="A614" s="156">
        <v>39508</v>
      </c>
      <c r="B614" s="154" t="s">
        <v>3932</v>
      </c>
      <c r="C614" s="154" t="s">
        <v>3926</v>
      </c>
      <c r="D614" s="154" t="s">
        <v>3621</v>
      </c>
      <c r="E614" s="156">
        <v>21222</v>
      </c>
      <c r="F614" s="155" t="s">
        <v>3931</v>
      </c>
    </row>
    <row r="615" spans="1:6">
      <c r="A615" s="156">
        <v>39546</v>
      </c>
      <c r="B615" s="154" t="s">
        <v>4117</v>
      </c>
      <c r="C615" s="154" t="s">
        <v>4116</v>
      </c>
      <c r="D615" s="154" t="s">
        <v>3621</v>
      </c>
      <c r="E615" s="156">
        <v>21133</v>
      </c>
      <c r="F615" s="155" t="s">
        <v>4115</v>
      </c>
    </row>
    <row r="616" spans="1:6">
      <c r="A616" s="156">
        <v>39563</v>
      </c>
      <c r="B616" s="154" t="s">
        <v>4056</v>
      </c>
      <c r="C616" s="154" t="s">
        <v>4055</v>
      </c>
      <c r="D616" s="154" t="s">
        <v>3621</v>
      </c>
      <c r="E616" s="156">
        <v>21045</v>
      </c>
      <c r="F616" s="155" t="s">
        <v>4054</v>
      </c>
    </row>
    <row r="617" spans="1:6">
      <c r="A617" s="156">
        <v>39564</v>
      </c>
      <c r="B617" s="154" t="s">
        <v>4053</v>
      </c>
      <c r="C617" s="154" t="s">
        <v>4052</v>
      </c>
      <c r="D617" s="154" t="s">
        <v>3621</v>
      </c>
      <c r="E617" s="156">
        <v>21075</v>
      </c>
      <c r="F617" s="155" t="s">
        <v>4051</v>
      </c>
    </row>
    <row r="618" spans="1:6">
      <c r="A618" s="156">
        <v>39644</v>
      </c>
      <c r="B618" s="154" t="s">
        <v>3196</v>
      </c>
      <c r="C618" s="154" t="s">
        <v>3060</v>
      </c>
      <c r="D618" s="154" t="s">
        <v>3030</v>
      </c>
      <c r="E618" s="156">
        <v>20165</v>
      </c>
      <c r="F618" s="155" t="s">
        <v>3195</v>
      </c>
    </row>
    <row r="619" spans="1:6">
      <c r="A619" s="156">
        <v>39655</v>
      </c>
      <c r="B619" s="154" t="s">
        <v>4050</v>
      </c>
      <c r="C619" s="154" t="s">
        <v>3926</v>
      </c>
      <c r="D619" s="154" t="s">
        <v>3621</v>
      </c>
      <c r="E619" s="156">
        <v>21230</v>
      </c>
      <c r="F619" s="155" t="s">
        <v>4049</v>
      </c>
    </row>
    <row r="620" spans="1:6">
      <c r="A620" s="156">
        <v>39671</v>
      </c>
      <c r="B620" s="154" t="s">
        <v>4357</v>
      </c>
      <c r="C620" s="154" t="s">
        <v>4283</v>
      </c>
      <c r="D620" s="154" t="s">
        <v>3621</v>
      </c>
      <c r="E620" s="156">
        <v>20744</v>
      </c>
      <c r="F620" s="155" t="s">
        <v>4356</v>
      </c>
    </row>
    <row r="621" spans="1:6">
      <c r="A621" s="156">
        <v>39737</v>
      </c>
      <c r="B621" s="154" t="s">
        <v>3367</v>
      </c>
      <c r="C621" s="154" t="s">
        <v>3055</v>
      </c>
      <c r="D621" s="154" t="s">
        <v>3030</v>
      </c>
      <c r="E621" s="156">
        <v>22206</v>
      </c>
      <c r="F621" s="155" t="s">
        <v>3366</v>
      </c>
    </row>
    <row r="622" spans="1:6">
      <c r="A622" s="156">
        <v>39766</v>
      </c>
      <c r="B622" s="154" t="s">
        <v>3750</v>
      </c>
      <c r="C622" s="154" t="s">
        <v>3749</v>
      </c>
      <c r="D622" s="154" t="s">
        <v>3621</v>
      </c>
      <c r="E622" s="156">
        <v>20871</v>
      </c>
      <c r="F622" s="155" t="s">
        <v>3748</v>
      </c>
    </row>
    <row r="623" spans="1:6">
      <c r="A623" s="156">
        <v>39789</v>
      </c>
      <c r="B623" s="154" t="s">
        <v>3747</v>
      </c>
      <c r="C623" s="154" t="s">
        <v>3660</v>
      </c>
      <c r="D623" s="154" t="s">
        <v>3621</v>
      </c>
      <c r="E623" s="156">
        <v>20874</v>
      </c>
      <c r="F623" s="155" t="s">
        <v>3746</v>
      </c>
    </row>
    <row r="624" spans="1:6">
      <c r="A624" s="156">
        <v>39796</v>
      </c>
      <c r="B624" s="154" t="s">
        <v>3678</v>
      </c>
      <c r="C624" s="154" t="s">
        <v>3677</v>
      </c>
      <c r="D624" s="154" t="s">
        <v>3621</v>
      </c>
      <c r="E624" s="156">
        <v>20905</v>
      </c>
      <c r="F624" s="155" t="s">
        <v>3209</v>
      </c>
    </row>
    <row r="625" spans="1:6">
      <c r="A625" s="156">
        <v>39815</v>
      </c>
      <c r="B625" s="154" t="s">
        <v>3745</v>
      </c>
      <c r="C625" s="154" t="s">
        <v>3660</v>
      </c>
      <c r="D625" s="154" t="s">
        <v>3621</v>
      </c>
      <c r="E625" s="156">
        <v>20876</v>
      </c>
      <c r="F625" s="155" t="s">
        <v>3209</v>
      </c>
    </row>
    <row r="626" spans="1:6">
      <c r="A626" s="156">
        <v>39977</v>
      </c>
      <c r="B626" s="154" t="s">
        <v>3210</v>
      </c>
      <c r="C626" s="154" t="s">
        <v>3155</v>
      </c>
      <c r="D626" s="154" t="s">
        <v>3030</v>
      </c>
      <c r="E626" s="156">
        <v>20132</v>
      </c>
      <c r="F626" s="155" t="s">
        <v>3209</v>
      </c>
    </row>
    <row r="627" spans="1:6">
      <c r="A627" s="156">
        <v>40000</v>
      </c>
      <c r="B627" s="154" t="s">
        <v>3138</v>
      </c>
      <c r="C627" s="154" t="s">
        <v>3105</v>
      </c>
      <c r="D627" s="154" t="s">
        <v>3030</v>
      </c>
      <c r="E627" s="156">
        <v>23836</v>
      </c>
      <c r="F627" s="155">
        <v>8045300170</v>
      </c>
    </row>
    <row r="628" spans="1:6">
      <c r="A628" s="156">
        <v>40001</v>
      </c>
      <c r="B628" s="154" t="s">
        <v>3137</v>
      </c>
      <c r="C628" s="154" t="s">
        <v>3136</v>
      </c>
      <c r="D628" s="154" t="s">
        <v>3030</v>
      </c>
      <c r="E628" s="156">
        <v>23919</v>
      </c>
      <c r="F628" s="155">
        <v>4346892400</v>
      </c>
    </row>
    <row r="629" spans="1:6">
      <c r="A629" s="156">
        <v>40002</v>
      </c>
      <c r="B629" s="154" t="s">
        <v>3135</v>
      </c>
      <c r="C629" s="154" t="s">
        <v>3120</v>
      </c>
      <c r="D629" s="154" t="s">
        <v>3030</v>
      </c>
      <c r="E629" s="156">
        <v>23927</v>
      </c>
      <c r="F629" s="155">
        <v>4343742003</v>
      </c>
    </row>
    <row r="630" spans="1:6">
      <c r="A630" s="156">
        <v>40003</v>
      </c>
      <c r="B630" s="154" t="s">
        <v>3134</v>
      </c>
      <c r="C630" s="154" t="s">
        <v>3133</v>
      </c>
      <c r="D630" s="154" t="s">
        <v>3030</v>
      </c>
      <c r="E630" s="156">
        <v>23924</v>
      </c>
      <c r="F630" s="155">
        <v>4343722437</v>
      </c>
    </row>
    <row r="631" spans="1:6">
      <c r="A631" s="156">
        <v>40005</v>
      </c>
      <c r="B631" s="154" t="s">
        <v>3132</v>
      </c>
      <c r="C631" s="154" t="s">
        <v>3131</v>
      </c>
      <c r="D631" s="154" t="s">
        <v>3030</v>
      </c>
      <c r="E631" s="156">
        <v>23834</v>
      </c>
      <c r="F631" s="155">
        <v>8045209528</v>
      </c>
    </row>
    <row r="632" spans="1:6">
      <c r="A632" s="156">
        <v>40006</v>
      </c>
      <c r="B632" s="154" t="s">
        <v>3130</v>
      </c>
      <c r="C632" s="154" t="s">
        <v>3129</v>
      </c>
      <c r="D632" s="154" t="s">
        <v>3030</v>
      </c>
      <c r="E632" s="156">
        <v>23888</v>
      </c>
      <c r="F632" s="155">
        <v>7578993310</v>
      </c>
    </row>
    <row r="633" spans="1:6">
      <c r="A633" s="156">
        <v>40007</v>
      </c>
      <c r="B633" s="154" t="s">
        <v>3128</v>
      </c>
      <c r="C633" s="154" t="s">
        <v>3127</v>
      </c>
      <c r="D633" s="154" t="s">
        <v>3030</v>
      </c>
      <c r="E633" s="156">
        <v>23236</v>
      </c>
      <c r="F633" s="155">
        <v>8046752050</v>
      </c>
    </row>
    <row r="634" spans="1:6">
      <c r="A634" s="156">
        <v>40009</v>
      </c>
      <c r="B634" s="154" t="s">
        <v>3126</v>
      </c>
      <c r="C634" s="154" t="s">
        <v>3096</v>
      </c>
      <c r="D634" s="154" t="s">
        <v>3030</v>
      </c>
      <c r="E634" s="156">
        <v>23220</v>
      </c>
      <c r="F634" s="155" t="s">
        <v>3125</v>
      </c>
    </row>
    <row r="635" spans="1:6">
      <c r="A635" s="156">
        <v>40011</v>
      </c>
      <c r="B635" s="154" t="s">
        <v>3124</v>
      </c>
      <c r="C635" s="154" t="s">
        <v>3107</v>
      </c>
      <c r="D635" s="154" t="s">
        <v>3030</v>
      </c>
      <c r="E635" s="156">
        <v>23832</v>
      </c>
      <c r="F635" s="155">
        <v>8047686310</v>
      </c>
    </row>
    <row r="636" spans="1:6">
      <c r="A636" s="156">
        <v>40012</v>
      </c>
      <c r="B636" s="154" t="s">
        <v>3123</v>
      </c>
      <c r="C636" s="154" t="s">
        <v>3096</v>
      </c>
      <c r="D636" s="154" t="s">
        <v>3030</v>
      </c>
      <c r="E636" s="156">
        <v>23225</v>
      </c>
      <c r="F636" s="155">
        <v>8048645490</v>
      </c>
    </row>
    <row r="637" spans="1:6">
      <c r="A637" s="156">
        <v>40013</v>
      </c>
      <c r="B637" s="154" t="s">
        <v>3122</v>
      </c>
      <c r="C637" s="154" t="s">
        <v>3096</v>
      </c>
      <c r="D637" s="154" t="s">
        <v>3030</v>
      </c>
      <c r="E637" s="156">
        <v>23223</v>
      </c>
      <c r="F637" s="155">
        <v>8048645309</v>
      </c>
    </row>
    <row r="638" spans="1:6">
      <c r="A638" s="156">
        <v>40014</v>
      </c>
      <c r="B638" s="154" t="s">
        <v>3121</v>
      </c>
      <c r="C638" s="154" t="s">
        <v>3120</v>
      </c>
      <c r="D638" s="154" t="s">
        <v>3030</v>
      </c>
      <c r="E638" s="156">
        <v>23927</v>
      </c>
      <c r="F638" s="155">
        <v>4343749808</v>
      </c>
    </row>
    <row r="639" spans="1:6">
      <c r="A639" s="156">
        <v>40016</v>
      </c>
      <c r="B639" s="154" t="s">
        <v>3119</v>
      </c>
      <c r="C639" s="154" t="s">
        <v>3100</v>
      </c>
      <c r="D639" s="154" t="s">
        <v>3030</v>
      </c>
      <c r="E639" s="156">
        <v>23113</v>
      </c>
      <c r="F639" s="155">
        <v>8043788700</v>
      </c>
    </row>
    <row r="640" spans="1:6">
      <c r="A640" s="156">
        <v>40017</v>
      </c>
      <c r="B640" s="154" t="s">
        <v>3118</v>
      </c>
      <c r="C640" s="154" t="s">
        <v>3096</v>
      </c>
      <c r="D640" s="154" t="s">
        <v>3030</v>
      </c>
      <c r="E640" s="156">
        <v>23229</v>
      </c>
      <c r="F640" s="155">
        <v>8048645378</v>
      </c>
    </row>
    <row r="641" spans="1:6">
      <c r="A641" s="156">
        <v>40019</v>
      </c>
      <c r="B641" s="154" t="s">
        <v>3117</v>
      </c>
      <c r="C641" s="154" t="s">
        <v>3116</v>
      </c>
      <c r="D641" s="154" t="s">
        <v>3030</v>
      </c>
      <c r="E641" s="156">
        <v>23002</v>
      </c>
      <c r="F641" s="155">
        <v>8045617331</v>
      </c>
    </row>
    <row r="642" spans="1:6">
      <c r="A642" s="156">
        <v>40020</v>
      </c>
      <c r="B642" s="154" t="s">
        <v>3115</v>
      </c>
      <c r="C642" s="154" t="s">
        <v>3114</v>
      </c>
      <c r="D642" s="154" t="s">
        <v>3030</v>
      </c>
      <c r="E642" s="156">
        <v>23116</v>
      </c>
      <c r="F642" s="155">
        <v>8045598009</v>
      </c>
    </row>
    <row r="643" spans="1:6">
      <c r="A643" s="156">
        <v>40021</v>
      </c>
      <c r="B643" s="154" t="s">
        <v>3113</v>
      </c>
      <c r="C643" s="154" t="s">
        <v>3112</v>
      </c>
      <c r="D643" s="154" t="s">
        <v>3030</v>
      </c>
      <c r="E643" s="156">
        <v>23805</v>
      </c>
      <c r="F643" s="155">
        <v>8047331132</v>
      </c>
    </row>
    <row r="644" spans="1:6">
      <c r="A644" s="156">
        <v>40022</v>
      </c>
      <c r="B644" s="154" t="s">
        <v>3111</v>
      </c>
      <c r="C644" s="154" t="s">
        <v>3105</v>
      </c>
      <c r="D644" s="154" t="s">
        <v>3030</v>
      </c>
      <c r="E644" s="156">
        <v>23831</v>
      </c>
      <c r="F644" s="155">
        <v>8047688171</v>
      </c>
    </row>
    <row r="645" spans="1:6">
      <c r="A645" s="156">
        <v>40023</v>
      </c>
      <c r="B645" s="154" t="s">
        <v>3110</v>
      </c>
      <c r="C645" s="154" t="s">
        <v>3105</v>
      </c>
      <c r="D645" s="154" t="s">
        <v>3030</v>
      </c>
      <c r="E645" s="156">
        <v>23831</v>
      </c>
      <c r="F645" s="155">
        <v>8047175736</v>
      </c>
    </row>
    <row r="646" spans="1:6">
      <c r="A646" s="156">
        <v>40024</v>
      </c>
      <c r="B646" s="154" t="s">
        <v>3109</v>
      </c>
      <c r="C646" s="154" t="s">
        <v>3096</v>
      </c>
      <c r="D646" s="154" t="s">
        <v>3030</v>
      </c>
      <c r="E646" s="156">
        <v>23237</v>
      </c>
      <c r="F646" s="155">
        <v>8042713491</v>
      </c>
    </row>
    <row r="647" spans="1:6">
      <c r="A647" s="156">
        <v>40025</v>
      </c>
      <c r="B647" s="154" t="s">
        <v>3108</v>
      </c>
      <c r="C647" s="154" t="s">
        <v>3107</v>
      </c>
      <c r="D647" s="154" t="s">
        <v>3030</v>
      </c>
      <c r="E647" s="156">
        <v>23838</v>
      </c>
      <c r="F647" s="155">
        <v>8045900130</v>
      </c>
    </row>
    <row r="648" spans="1:6">
      <c r="A648" s="156">
        <v>40026</v>
      </c>
      <c r="B648" s="154" t="s">
        <v>3106</v>
      </c>
      <c r="C648" s="154" t="s">
        <v>3105</v>
      </c>
      <c r="D648" s="154" t="s">
        <v>3030</v>
      </c>
      <c r="E648" s="156">
        <v>23831</v>
      </c>
      <c r="F648" s="155">
        <v>8047680171</v>
      </c>
    </row>
    <row r="649" spans="1:6">
      <c r="A649" s="156">
        <v>40027</v>
      </c>
      <c r="B649" s="154" t="s">
        <v>3104</v>
      </c>
      <c r="C649" s="154" t="s">
        <v>3096</v>
      </c>
      <c r="D649" s="154" t="s">
        <v>3030</v>
      </c>
      <c r="E649" s="156">
        <v>23294</v>
      </c>
      <c r="F649" s="155">
        <v>8049659082</v>
      </c>
    </row>
    <row r="650" spans="1:6">
      <c r="A650" s="156">
        <v>40029</v>
      </c>
      <c r="B650" s="154" t="s">
        <v>3103</v>
      </c>
      <c r="C650" s="154" t="s">
        <v>3102</v>
      </c>
      <c r="D650" s="154" t="s">
        <v>3030</v>
      </c>
      <c r="E650" s="156">
        <v>23005</v>
      </c>
      <c r="F650" s="155">
        <v>8047984176</v>
      </c>
    </row>
    <row r="651" spans="1:6">
      <c r="A651" s="156">
        <v>40030</v>
      </c>
      <c r="B651" s="154" t="s">
        <v>3101</v>
      </c>
      <c r="C651" s="154" t="s">
        <v>3100</v>
      </c>
      <c r="D651" s="154" t="s">
        <v>3030</v>
      </c>
      <c r="E651" s="156">
        <v>23112</v>
      </c>
      <c r="F651" s="155" t="s">
        <v>3099</v>
      </c>
    </row>
    <row r="652" spans="1:6">
      <c r="A652" s="156">
        <v>40032</v>
      </c>
      <c r="B652" s="154" t="s">
        <v>3098</v>
      </c>
      <c r="C652" s="154" t="s">
        <v>3096</v>
      </c>
      <c r="D652" s="154" t="s">
        <v>3030</v>
      </c>
      <c r="E652" s="156">
        <v>23228</v>
      </c>
      <c r="F652" s="155">
        <v>8046580725</v>
      </c>
    </row>
    <row r="653" spans="1:6">
      <c r="A653" s="156">
        <v>40033</v>
      </c>
      <c r="B653" s="154" t="s">
        <v>3097</v>
      </c>
      <c r="C653" s="154" t="s">
        <v>3096</v>
      </c>
      <c r="D653" s="154" t="s">
        <v>3030</v>
      </c>
      <c r="E653" s="156">
        <v>23233</v>
      </c>
      <c r="F653" s="155">
        <v>8042705686</v>
      </c>
    </row>
    <row r="654" spans="1:6">
      <c r="A654" s="156">
        <v>40035</v>
      </c>
      <c r="B654" s="154" t="s">
        <v>3095</v>
      </c>
      <c r="C654" s="154" t="s">
        <v>3094</v>
      </c>
      <c r="D654" s="154" t="s">
        <v>3030</v>
      </c>
      <c r="E654" s="156">
        <v>23950</v>
      </c>
      <c r="F654" s="155">
        <v>4347577845</v>
      </c>
    </row>
    <row r="655" spans="1:6">
      <c r="A655" s="156">
        <v>40037</v>
      </c>
      <c r="B655" s="154" t="s">
        <v>3093</v>
      </c>
      <c r="C655" s="154" t="s">
        <v>3092</v>
      </c>
      <c r="D655" s="154" t="s">
        <v>3030</v>
      </c>
      <c r="E655" s="156">
        <v>22554</v>
      </c>
      <c r="F655" s="155">
        <v>5402889944</v>
      </c>
    </row>
    <row r="656" spans="1:6">
      <c r="A656" s="156">
        <v>40038</v>
      </c>
      <c r="B656" s="154" t="s">
        <v>3091</v>
      </c>
      <c r="C656" s="154" t="s">
        <v>3076</v>
      </c>
      <c r="D656" s="154" t="s">
        <v>3030</v>
      </c>
      <c r="E656" s="156">
        <v>20112</v>
      </c>
      <c r="F656" s="155">
        <v>7037635451</v>
      </c>
    </row>
    <row r="657" spans="1:6">
      <c r="A657" s="156">
        <v>40039</v>
      </c>
      <c r="B657" s="154" t="s">
        <v>3090</v>
      </c>
      <c r="C657" s="154" t="s">
        <v>3083</v>
      </c>
      <c r="D657" s="154" t="s">
        <v>3030</v>
      </c>
      <c r="E657" s="156">
        <v>22407</v>
      </c>
      <c r="F657" s="155" t="s">
        <v>3089</v>
      </c>
    </row>
    <row r="658" spans="1:6">
      <c r="A658" s="156">
        <v>40040</v>
      </c>
      <c r="B658" s="154" t="s">
        <v>3088</v>
      </c>
      <c r="C658" s="154" t="s">
        <v>3087</v>
      </c>
      <c r="D658" s="154" t="s">
        <v>3030</v>
      </c>
      <c r="E658" s="156">
        <v>22580</v>
      </c>
      <c r="F658" s="155">
        <v>5405825150</v>
      </c>
    </row>
    <row r="659" spans="1:6">
      <c r="A659" s="156">
        <v>40042</v>
      </c>
      <c r="B659" s="154" t="s">
        <v>3223</v>
      </c>
      <c r="C659" s="154" t="s">
        <v>3076</v>
      </c>
      <c r="D659" s="154" t="s">
        <v>3030</v>
      </c>
      <c r="E659" s="156">
        <v>20109</v>
      </c>
      <c r="F659" s="155" t="s">
        <v>3222</v>
      </c>
    </row>
    <row r="660" spans="1:6">
      <c r="A660" s="156">
        <v>40043</v>
      </c>
      <c r="B660" s="154" t="s">
        <v>3086</v>
      </c>
      <c r="C660" s="154" t="s">
        <v>3076</v>
      </c>
      <c r="D660" s="154" t="s">
        <v>3030</v>
      </c>
      <c r="E660" s="156">
        <v>20109</v>
      </c>
      <c r="F660" s="155" t="s">
        <v>3085</v>
      </c>
    </row>
    <row r="661" spans="1:6">
      <c r="A661" s="156">
        <v>40044</v>
      </c>
      <c r="B661" s="154" t="s">
        <v>3084</v>
      </c>
      <c r="C661" s="154" t="s">
        <v>3083</v>
      </c>
      <c r="D661" s="154" t="s">
        <v>3030</v>
      </c>
      <c r="E661" s="156">
        <v>22407</v>
      </c>
      <c r="F661" s="155" t="s">
        <v>3082</v>
      </c>
    </row>
    <row r="662" spans="1:6">
      <c r="A662" s="156">
        <v>40046</v>
      </c>
      <c r="B662" s="154" t="s">
        <v>3081</v>
      </c>
      <c r="C662" s="154" t="s">
        <v>3065</v>
      </c>
      <c r="D662" s="154" t="s">
        <v>3030</v>
      </c>
      <c r="E662" s="156">
        <v>20120</v>
      </c>
      <c r="F662" s="155" t="s">
        <v>3080</v>
      </c>
    </row>
    <row r="663" spans="1:6">
      <c r="A663" s="156">
        <v>40047</v>
      </c>
      <c r="B663" s="154" t="s">
        <v>3079</v>
      </c>
      <c r="C663" s="154" t="s">
        <v>3052</v>
      </c>
      <c r="D663" s="154" t="s">
        <v>3030</v>
      </c>
      <c r="E663" s="156">
        <v>20147</v>
      </c>
      <c r="F663" s="155">
        <v>7038585419</v>
      </c>
    </row>
    <row r="664" spans="1:6">
      <c r="A664" s="156">
        <v>40048</v>
      </c>
      <c r="B664" s="154" t="s">
        <v>3078</v>
      </c>
      <c r="C664" s="154" t="s">
        <v>3060</v>
      </c>
      <c r="D664" s="154" t="s">
        <v>3030</v>
      </c>
      <c r="E664" s="156">
        <v>20166</v>
      </c>
      <c r="F664" s="155">
        <v>7036610873</v>
      </c>
    </row>
    <row r="665" spans="1:6">
      <c r="A665" s="156">
        <v>40049</v>
      </c>
      <c r="B665" s="154" t="s">
        <v>3077</v>
      </c>
      <c r="C665" s="154" t="s">
        <v>3076</v>
      </c>
      <c r="D665" s="154" t="s">
        <v>3030</v>
      </c>
      <c r="E665" s="156">
        <v>20110</v>
      </c>
      <c r="F665" s="155" t="s">
        <v>3075</v>
      </c>
    </row>
    <row r="666" spans="1:6">
      <c r="A666" s="156">
        <v>40050</v>
      </c>
      <c r="B666" s="154" t="s">
        <v>3074</v>
      </c>
      <c r="C666" s="154" t="s">
        <v>3052</v>
      </c>
      <c r="D666" s="154" t="s">
        <v>3030</v>
      </c>
      <c r="E666" s="156">
        <v>20148</v>
      </c>
      <c r="F666" s="155">
        <v>7038585397</v>
      </c>
    </row>
    <row r="667" spans="1:6">
      <c r="A667" s="156">
        <v>40053</v>
      </c>
      <c r="B667" s="154" t="s">
        <v>3073</v>
      </c>
      <c r="C667" s="154" t="s">
        <v>3052</v>
      </c>
      <c r="D667" s="154" t="s">
        <v>3030</v>
      </c>
      <c r="E667" s="156">
        <v>20147</v>
      </c>
      <c r="F667" s="155">
        <v>7037293411</v>
      </c>
    </row>
    <row r="668" spans="1:6">
      <c r="A668" s="156">
        <v>40055</v>
      </c>
      <c r="B668" s="154" t="s">
        <v>3072</v>
      </c>
      <c r="C668" s="154" t="s">
        <v>3037</v>
      </c>
      <c r="D668" s="154" t="s">
        <v>3030</v>
      </c>
      <c r="E668" s="156">
        <v>20171</v>
      </c>
      <c r="F668" s="155" t="s">
        <v>3071</v>
      </c>
    </row>
    <row r="669" spans="1:6">
      <c r="A669" s="156">
        <v>40056</v>
      </c>
      <c r="B669" s="154" t="s">
        <v>3070</v>
      </c>
      <c r="C669" s="154" t="s">
        <v>3068</v>
      </c>
      <c r="D669" s="154" t="s">
        <v>3030</v>
      </c>
      <c r="E669" s="156">
        <v>20191</v>
      </c>
      <c r="F669" s="155">
        <v>7038605996</v>
      </c>
    </row>
    <row r="670" spans="1:6">
      <c r="A670" s="156">
        <v>40057</v>
      </c>
      <c r="B670" s="154" t="s">
        <v>3069</v>
      </c>
      <c r="C670" s="154" t="s">
        <v>3068</v>
      </c>
      <c r="D670" s="154" t="s">
        <v>3030</v>
      </c>
      <c r="E670" s="156">
        <v>20190</v>
      </c>
      <c r="F670" s="155">
        <v>7034678270</v>
      </c>
    </row>
    <row r="671" spans="1:6">
      <c r="A671" s="156">
        <v>40058</v>
      </c>
      <c r="B671" s="154" t="s">
        <v>3067</v>
      </c>
      <c r="C671" s="154" t="s">
        <v>3037</v>
      </c>
      <c r="D671" s="154" t="s">
        <v>3030</v>
      </c>
      <c r="E671" s="156">
        <v>20170</v>
      </c>
      <c r="F671" s="155">
        <v>7034213735</v>
      </c>
    </row>
    <row r="672" spans="1:6">
      <c r="A672" s="156">
        <v>40059</v>
      </c>
      <c r="B672" s="154" t="s">
        <v>3066</v>
      </c>
      <c r="C672" s="154" t="s">
        <v>3065</v>
      </c>
      <c r="D672" s="154" t="s">
        <v>3030</v>
      </c>
      <c r="E672" s="156">
        <v>20121</v>
      </c>
      <c r="F672" s="155">
        <v>7032669530</v>
      </c>
    </row>
    <row r="673" spans="1:6">
      <c r="A673" s="156">
        <v>40060</v>
      </c>
      <c r="B673" s="154" t="s">
        <v>3208</v>
      </c>
      <c r="C673" s="154" t="s">
        <v>3037</v>
      </c>
      <c r="D673" s="154" t="s">
        <v>3030</v>
      </c>
      <c r="E673" s="156">
        <v>20171</v>
      </c>
      <c r="F673" s="155" t="s">
        <v>3207</v>
      </c>
    </row>
    <row r="674" spans="1:6">
      <c r="A674" s="156">
        <v>40061</v>
      </c>
      <c r="B674" s="154" t="s">
        <v>3623</v>
      </c>
      <c r="C674" s="154" t="s">
        <v>3622</v>
      </c>
      <c r="D674" s="154" t="s">
        <v>3621</v>
      </c>
      <c r="E674" s="156">
        <v>21030</v>
      </c>
      <c r="F674" s="155">
        <v>4107719662</v>
      </c>
    </row>
    <row r="675" spans="1:6">
      <c r="A675" s="156">
        <v>40063</v>
      </c>
      <c r="B675" s="154" t="s">
        <v>3064</v>
      </c>
      <c r="C675" s="154" t="s">
        <v>3062</v>
      </c>
      <c r="D675" s="154" t="s">
        <v>3030</v>
      </c>
      <c r="E675" s="156">
        <v>24084</v>
      </c>
      <c r="F675" s="155">
        <v>5406434000</v>
      </c>
    </row>
    <row r="676" spans="1:6">
      <c r="A676" s="156">
        <v>40065</v>
      </c>
      <c r="B676" s="154" t="s">
        <v>3063</v>
      </c>
      <c r="C676" s="154" t="s">
        <v>3062</v>
      </c>
      <c r="D676" s="154" t="s">
        <v>3030</v>
      </c>
      <c r="E676" s="156">
        <v>24084</v>
      </c>
      <c r="F676" s="155">
        <v>5406434009</v>
      </c>
    </row>
    <row r="677" spans="1:6">
      <c r="A677" s="156">
        <v>40066</v>
      </c>
      <c r="B677" s="154" t="s">
        <v>3061</v>
      </c>
      <c r="C677" s="154" t="s">
        <v>3060</v>
      </c>
      <c r="D677" s="154" t="s">
        <v>3030</v>
      </c>
      <c r="E677" s="156">
        <v>20166</v>
      </c>
      <c r="F677" s="155">
        <v>7036612164</v>
      </c>
    </row>
    <row r="678" spans="1:6">
      <c r="A678" s="156">
        <v>40102</v>
      </c>
      <c r="B678" s="154" t="s">
        <v>3059</v>
      </c>
      <c r="C678" s="154" t="s">
        <v>3052</v>
      </c>
      <c r="D678" s="154" t="s">
        <v>3030</v>
      </c>
      <c r="E678" s="156">
        <v>20148</v>
      </c>
      <c r="F678" s="155">
        <v>7037260201</v>
      </c>
    </row>
    <row r="679" spans="1:6">
      <c r="A679" s="156">
        <v>40103</v>
      </c>
      <c r="B679" s="154" t="s">
        <v>3058</v>
      </c>
      <c r="C679" s="154" t="s">
        <v>3057</v>
      </c>
      <c r="D679" s="154" t="s">
        <v>3030</v>
      </c>
      <c r="E679" s="156">
        <v>20152</v>
      </c>
      <c r="F679" s="155">
        <v>7033270021</v>
      </c>
    </row>
    <row r="680" spans="1:6">
      <c r="A680" s="156">
        <v>40104</v>
      </c>
      <c r="B680" s="154" t="s">
        <v>3056</v>
      </c>
      <c r="C680" s="154" t="s">
        <v>3055</v>
      </c>
      <c r="D680" s="154" t="s">
        <v>3030</v>
      </c>
      <c r="E680" s="156">
        <v>22201</v>
      </c>
      <c r="F680" s="155">
        <v>7035280646</v>
      </c>
    </row>
    <row r="681" spans="1:6">
      <c r="A681" s="156">
        <v>40107</v>
      </c>
      <c r="B681" s="154" t="s">
        <v>3054</v>
      </c>
      <c r="C681" s="154" t="s">
        <v>3035</v>
      </c>
      <c r="D681" s="154" t="s">
        <v>3030</v>
      </c>
      <c r="E681" s="156">
        <v>22150</v>
      </c>
      <c r="F681" s="155">
        <v>7036444129</v>
      </c>
    </row>
    <row r="682" spans="1:6">
      <c r="A682" s="156">
        <v>40109</v>
      </c>
      <c r="B682" s="154" t="s">
        <v>3053</v>
      </c>
      <c r="C682" s="154" t="s">
        <v>3052</v>
      </c>
      <c r="D682" s="154" t="s">
        <v>3030</v>
      </c>
      <c r="E682" s="156">
        <v>20147</v>
      </c>
      <c r="F682" s="155">
        <v>7037299833</v>
      </c>
    </row>
    <row r="683" spans="1:6">
      <c r="A683" s="156">
        <v>40290</v>
      </c>
      <c r="B683" s="154" t="s">
        <v>3051</v>
      </c>
      <c r="C683" s="154" t="s">
        <v>3050</v>
      </c>
      <c r="D683" s="154" t="s">
        <v>3030</v>
      </c>
      <c r="E683" s="156">
        <v>20165</v>
      </c>
      <c r="F683" s="155">
        <v>7034217313</v>
      </c>
    </row>
    <row r="684" spans="1:6">
      <c r="A684" s="156">
        <v>40305</v>
      </c>
      <c r="B684" s="154" t="s">
        <v>3049</v>
      </c>
      <c r="C684" s="154" t="s">
        <v>3037</v>
      </c>
      <c r="D684" s="154" t="s">
        <v>3030</v>
      </c>
      <c r="E684" s="156">
        <v>20171</v>
      </c>
      <c r="F684" s="155">
        <v>7034710018</v>
      </c>
    </row>
    <row r="685" spans="1:6">
      <c r="A685" s="156">
        <v>40312</v>
      </c>
      <c r="B685" s="154" t="s">
        <v>3048</v>
      </c>
      <c r="C685" s="154" t="s">
        <v>3031</v>
      </c>
      <c r="D685" s="154" t="s">
        <v>3030</v>
      </c>
      <c r="E685" s="156">
        <v>22030</v>
      </c>
      <c r="F685" s="155">
        <v>7039880038</v>
      </c>
    </row>
    <row r="686" spans="1:6">
      <c r="A686" s="156">
        <v>40313</v>
      </c>
      <c r="B686" s="154" t="s">
        <v>3047</v>
      </c>
      <c r="C686" s="154" t="s">
        <v>3046</v>
      </c>
      <c r="D686" s="154" t="s">
        <v>3030</v>
      </c>
      <c r="E686" s="156">
        <v>20191</v>
      </c>
      <c r="F686" s="155">
        <v>7036202615</v>
      </c>
    </row>
    <row r="687" spans="1:6">
      <c r="A687" s="156">
        <v>40314</v>
      </c>
      <c r="B687" s="154" t="s">
        <v>3045</v>
      </c>
      <c r="C687" s="154" t="s">
        <v>3043</v>
      </c>
      <c r="D687" s="154" t="s">
        <v>3030</v>
      </c>
      <c r="E687" s="156">
        <v>22310</v>
      </c>
      <c r="F687" s="155">
        <v>7033397002</v>
      </c>
    </row>
    <row r="688" spans="1:6">
      <c r="A688" s="156">
        <v>40318</v>
      </c>
      <c r="B688" s="154" t="s">
        <v>3044</v>
      </c>
      <c r="C688" s="154" t="s">
        <v>3043</v>
      </c>
      <c r="D688" s="154" t="s">
        <v>3030</v>
      </c>
      <c r="E688" s="156">
        <v>22302</v>
      </c>
      <c r="F688" s="155">
        <v>7039983336</v>
      </c>
    </row>
    <row r="689" spans="1:6">
      <c r="A689" s="156">
        <v>40388</v>
      </c>
      <c r="B689" s="154" t="s">
        <v>3042</v>
      </c>
      <c r="C689" s="154" t="s">
        <v>3041</v>
      </c>
      <c r="D689" s="154" t="s">
        <v>3030</v>
      </c>
      <c r="E689" s="156">
        <v>22102</v>
      </c>
      <c r="F689" s="155">
        <v>7038936777</v>
      </c>
    </row>
    <row r="690" spans="1:6">
      <c r="A690" s="156">
        <v>40390</v>
      </c>
      <c r="B690" s="154" t="s">
        <v>3040</v>
      </c>
      <c r="C690" s="154" t="s">
        <v>3039</v>
      </c>
      <c r="D690" s="154" t="s">
        <v>3030</v>
      </c>
      <c r="E690" s="156">
        <v>22079</v>
      </c>
      <c r="F690" s="155">
        <v>7034939577</v>
      </c>
    </row>
    <row r="691" spans="1:6">
      <c r="A691" s="156">
        <v>40392</v>
      </c>
      <c r="B691" s="154" t="s">
        <v>3329</v>
      </c>
      <c r="C691" s="154" t="s">
        <v>3031</v>
      </c>
      <c r="D691" s="154" t="s">
        <v>3030</v>
      </c>
      <c r="E691" s="156">
        <v>22033</v>
      </c>
      <c r="F691" s="155" t="s">
        <v>3328</v>
      </c>
    </row>
    <row r="692" spans="1:6">
      <c r="A692" s="156">
        <v>40398</v>
      </c>
      <c r="B692" s="154" t="s">
        <v>3038</v>
      </c>
      <c r="C692" s="154" t="s">
        <v>3037</v>
      </c>
      <c r="D692" s="154" t="s">
        <v>3030</v>
      </c>
      <c r="E692" s="156">
        <v>20170</v>
      </c>
      <c r="F692" s="155">
        <v>7034304578</v>
      </c>
    </row>
    <row r="693" spans="1:6">
      <c r="A693" s="156">
        <v>40400</v>
      </c>
      <c r="B693" s="154" t="s">
        <v>3036</v>
      </c>
      <c r="C693" s="154" t="s">
        <v>3035</v>
      </c>
      <c r="D693" s="154" t="s">
        <v>3030</v>
      </c>
      <c r="E693" s="156">
        <v>22153</v>
      </c>
      <c r="F693" s="155">
        <v>7036442257</v>
      </c>
    </row>
    <row r="694" spans="1:6">
      <c r="A694" s="156">
        <v>40414</v>
      </c>
      <c r="B694" s="154" t="s">
        <v>3034</v>
      </c>
      <c r="C694" s="154" t="s">
        <v>3033</v>
      </c>
      <c r="D694" s="154" t="s">
        <v>3030</v>
      </c>
      <c r="E694" s="156">
        <v>20151</v>
      </c>
      <c r="F694" s="155">
        <v>7033789538</v>
      </c>
    </row>
    <row r="695" spans="1:6">
      <c r="A695" s="156">
        <v>40419</v>
      </c>
      <c r="B695" s="154" t="s">
        <v>3032</v>
      </c>
      <c r="C695" s="154" t="s">
        <v>3031</v>
      </c>
      <c r="D695" s="154" t="s">
        <v>3030</v>
      </c>
      <c r="E695" s="156">
        <v>22032</v>
      </c>
      <c r="F695" s="155">
        <v>7032738636</v>
      </c>
    </row>
    <row r="696" spans="1:6">
      <c r="A696" s="156">
        <v>40424</v>
      </c>
      <c r="B696" s="154" t="s">
        <v>3146</v>
      </c>
      <c r="C696" s="154" t="s">
        <v>3143</v>
      </c>
      <c r="D696" s="154" t="s">
        <v>3030</v>
      </c>
      <c r="E696" s="156">
        <v>20176</v>
      </c>
      <c r="F696" s="155" t="s">
        <v>3145</v>
      </c>
    </row>
    <row r="697" spans="1:6">
      <c r="A697" s="156">
        <v>597</v>
      </c>
      <c r="B697" s="154" t="s">
        <v>4553</v>
      </c>
      <c r="C697" s="163" t="s">
        <v>4320</v>
      </c>
      <c r="D697" s="154" t="s">
        <v>3621</v>
      </c>
      <c r="E697" s="156">
        <v>20742</v>
      </c>
      <c r="F697" s="155" t="s">
        <v>4580</v>
      </c>
    </row>
    <row r="698" spans="1:6">
      <c r="A698" s="156">
        <v>580</v>
      </c>
      <c r="B698" s="154" t="s">
        <v>4554</v>
      </c>
      <c r="C698" s="163" t="s">
        <v>4364</v>
      </c>
      <c r="D698" s="154" t="s">
        <v>3621</v>
      </c>
      <c r="F698" s="155" t="s">
        <v>4581</v>
      </c>
    </row>
    <row r="699" spans="1:6">
      <c r="A699" s="156">
        <v>590</v>
      </c>
      <c r="B699" s="154" t="s">
        <v>4555</v>
      </c>
      <c r="C699" s="163" t="s">
        <v>3708</v>
      </c>
      <c r="D699" s="154" t="s">
        <v>3621</v>
      </c>
      <c r="E699" s="156">
        <v>21157</v>
      </c>
      <c r="F699" s="155" t="s">
        <v>4582</v>
      </c>
    </row>
    <row r="700" spans="1:6">
      <c r="A700" s="156">
        <v>597</v>
      </c>
      <c r="B700" s="154" t="s">
        <v>4553</v>
      </c>
      <c r="C700" s="163" t="s">
        <v>4320</v>
      </c>
      <c r="D700" s="154" t="s">
        <v>3621</v>
      </c>
      <c r="E700" s="156">
        <v>20743</v>
      </c>
      <c r="F700" s="155" t="s">
        <v>4580</v>
      </c>
    </row>
    <row r="701" spans="1:6">
      <c r="A701" s="156">
        <v>651</v>
      </c>
      <c r="B701" s="154" t="s">
        <v>4556</v>
      </c>
      <c r="C701" s="163" t="s">
        <v>3232</v>
      </c>
      <c r="D701" s="154" t="s">
        <v>3030</v>
      </c>
      <c r="E701" s="156">
        <v>20155</v>
      </c>
      <c r="F701" s="155" t="s">
        <v>4583</v>
      </c>
    </row>
    <row r="702" spans="1:6">
      <c r="A702" s="156">
        <v>653</v>
      </c>
      <c r="B702" s="154" t="s">
        <v>4557</v>
      </c>
      <c r="C702" s="163" t="s">
        <v>3083</v>
      </c>
      <c r="D702" s="154" t="s">
        <v>3030</v>
      </c>
      <c r="E702" s="156">
        <v>22408</v>
      </c>
      <c r="F702" s="155" t="s">
        <v>4584</v>
      </c>
    </row>
    <row r="703" spans="1:6">
      <c r="A703" s="156">
        <v>658</v>
      </c>
      <c r="B703" s="154" t="s">
        <v>4558</v>
      </c>
      <c r="C703" s="163" t="s">
        <v>3083</v>
      </c>
      <c r="D703" s="154" t="s">
        <v>4579</v>
      </c>
      <c r="E703" s="156">
        <v>22401</v>
      </c>
      <c r="F703" s="155" t="s">
        <v>4585</v>
      </c>
    </row>
    <row r="704" spans="1:6">
      <c r="A704" s="156">
        <v>660</v>
      </c>
      <c r="B704" s="154" t="s">
        <v>4559</v>
      </c>
      <c r="C704" s="163" t="s">
        <v>3083</v>
      </c>
      <c r="D704" s="154" t="s">
        <v>3030</v>
      </c>
      <c r="E704" s="156">
        <v>22192</v>
      </c>
      <c r="F704" s="155" t="s">
        <v>4586</v>
      </c>
    </row>
    <row r="705" spans="1:6">
      <c r="A705" s="156">
        <v>661</v>
      </c>
      <c r="B705" s="154" t="s">
        <v>4560</v>
      </c>
      <c r="C705" s="163" t="s">
        <v>3390</v>
      </c>
      <c r="D705" s="154" t="s">
        <v>4579</v>
      </c>
      <c r="E705" s="156">
        <v>22192</v>
      </c>
      <c r="F705" s="155" t="s">
        <v>4587</v>
      </c>
    </row>
    <row r="706" spans="1:6">
      <c r="A706" s="156">
        <v>662</v>
      </c>
      <c r="B706" s="154" t="s">
        <v>4561</v>
      </c>
      <c r="C706" s="163" t="s">
        <v>3390</v>
      </c>
      <c r="D706" s="154" t="s">
        <v>3030</v>
      </c>
      <c r="E706" s="156">
        <v>22192</v>
      </c>
      <c r="F706" s="155" t="s">
        <v>4588</v>
      </c>
    </row>
    <row r="707" spans="1:6">
      <c r="A707" s="156">
        <v>663</v>
      </c>
      <c r="B707" s="154" t="s">
        <v>4562</v>
      </c>
      <c r="C707" s="163" t="s">
        <v>3083</v>
      </c>
      <c r="D707" s="154" t="s">
        <v>4579</v>
      </c>
      <c r="E707" s="156">
        <v>22407</v>
      </c>
      <c r="F707" s="155" t="s">
        <v>4589</v>
      </c>
    </row>
    <row r="708" spans="1:6">
      <c r="A708" s="156">
        <v>664</v>
      </c>
      <c r="B708" s="154" t="s">
        <v>4563</v>
      </c>
      <c r="C708" s="163" t="s">
        <v>3083</v>
      </c>
      <c r="D708" s="154" t="s">
        <v>3030</v>
      </c>
      <c r="E708" s="156">
        <v>22407</v>
      </c>
      <c r="F708" s="155" t="s">
        <v>4590</v>
      </c>
    </row>
    <row r="709" spans="1:6">
      <c r="A709" s="156">
        <v>665</v>
      </c>
      <c r="B709" s="154" t="s">
        <v>4564</v>
      </c>
      <c r="C709" s="163" t="s">
        <v>3092</v>
      </c>
      <c r="D709" s="154" t="s">
        <v>3030</v>
      </c>
      <c r="E709" s="156">
        <v>22554</v>
      </c>
      <c r="F709" s="155" t="s">
        <v>4591</v>
      </c>
    </row>
    <row r="710" spans="1:6">
      <c r="A710" s="156">
        <v>667</v>
      </c>
      <c r="B710" s="154" t="s">
        <v>4565</v>
      </c>
      <c r="C710" s="163" t="s">
        <v>3083</v>
      </c>
      <c r="D710" s="154" t="s">
        <v>3030</v>
      </c>
      <c r="E710" s="156">
        <v>22401</v>
      </c>
      <c r="F710" s="155" t="s">
        <v>4592</v>
      </c>
    </row>
    <row r="711" spans="1:6">
      <c r="A711" s="156">
        <v>668</v>
      </c>
      <c r="B711" s="154" t="s">
        <v>4566</v>
      </c>
      <c r="C711" s="163" t="s">
        <v>3083</v>
      </c>
      <c r="D711" s="154" t="s">
        <v>3030</v>
      </c>
      <c r="E711" s="156">
        <v>22406</v>
      </c>
      <c r="F711" s="155" t="s">
        <v>4593</v>
      </c>
    </row>
    <row r="712" spans="1:6">
      <c r="A712" s="156">
        <v>669</v>
      </c>
      <c r="B712" s="154" t="s">
        <v>4567</v>
      </c>
      <c r="C712" s="163" t="s">
        <v>4578</v>
      </c>
      <c r="D712" s="154" t="s">
        <v>3030</v>
      </c>
      <c r="E712" s="156">
        <v>22485</v>
      </c>
      <c r="F712" s="155" t="s">
        <v>4594</v>
      </c>
    </row>
    <row r="713" spans="1:6">
      <c r="A713" s="156">
        <v>680</v>
      </c>
      <c r="B713" s="154" t="s">
        <v>4568</v>
      </c>
      <c r="C713" s="163" t="s">
        <v>3390</v>
      </c>
      <c r="D713" s="154" t="s">
        <v>3030</v>
      </c>
      <c r="E713" s="156">
        <v>22191</v>
      </c>
      <c r="F713" s="155" t="s">
        <v>4595</v>
      </c>
    </row>
    <row r="714" spans="1:6">
      <c r="A714" s="156">
        <v>688</v>
      </c>
      <c r="B714" s="154" t="s">
        <v>4569</v>
      </c>
      <c r="C714" s="156" t="s">
        <v>3083</v>
      </c>
      <c r="D714" s="154" t="s">
        <v>3030</v>
      </c>
      <c r="E714" s="156">
        <v>22405</v>
      </c>
      <c r="F714" s="155" t="s">
        <v>4593</v>
      </c>
    </row>
    <row r="715" spans="1:6">
      <c r="A715" s="156">
        <v>689</v>
      </c>
      <c r="B715" s="154" t="s">
        <v>4570</v>
      </c>
      <c r="C715" s="163" t="s">
        <v>3092</v>
      </c>
      <c r="D715" s="154" t="s">
        <v>3030</v>
      </c>
      <c r="E715" s="156">
        <v>22554</v>
      </c>
      <c r="F715" s="155" t="s">
        <v>4596</v>
      </c>
    </row>
    <row r="716" spans="1:6">
      <c r="A716" s="156">
        <v>691</v>
      </c>
      <c r="B716" s="154" t="s">
        <v>4571</v>
      </c>
      <c r="C716" s="156" t="s">
        <v>3083</v>
      </c>
      <c r="D716" s="154" t="s">
        <v>3030</v>
      </c>
      <c r="E716" s="156">
        <v>22408</v>
      </c>
      <c r="F716" s="155" t="s">
        <v>4597</v>
      </c>
    </row>
    <row r="717" spans="1:6">
      <c r="A717" s="156">
        <v>697</v>
      </c>
      <c r="B717" s="154" t="s">
        <v>4572</v>
      </c>
      <c r="C717" s="163" t="s">
        <v>3092</v>
      </c>
      <c r="D717" s="154" t="s">
        <v>3030</v>
      </c>
      <c r="E717" s="156">
        <v>22554</v>
      </c>
      <c r="F717" s="155" t="s">
        <v>4598</v>
      </c>
    </row>
    <row r="718" spans="1:6">
      <c r="A718" s="156">
        <v>8617</v>
      </c>
      <c r="B718" s="154" t="s">
        <v>4573</v>
      </c>
      <c r="C718" s="163" t="s">
        <v>3083</v>
      </c>
      <c r="D718" s="154" t="s">
        <v>3030</v>
      </c>
      <c r="E718" s="156">
        <v>22407</v>
      </c>
      <c r="F718" s="155" t="s">
        <v>4599</v>
      </c>
    </row>
    <row r="719" spans="1:6">
      <c r="A719" s="156">
        <v>8622</v>
      </c>
      <c r="B719" s="154" t="s">
        <v>4574</v>
      </c>
      <c r="C719" s="156" t="s">
        <v>4577</v>
      </c>
      <c r="D719" s="154" t="s">
        <v>3030</v>
      </c>
      <c r="E719" s="156">
        <v>20186</v>
      </c>
      <c r="F719" s="155" t="s">
        <v>4600</v>
      </c>
    </row>
    <row r="720" spans="1:6" ht="16">
      <c r="A720" s="156">
        <v>8639</v>
      </c>
      <c r="B720" s="154" t="s">
        <v>4575</v>
      </c>
      <c r="C720" s="156" t="s">
        <v>3033</v>
      </c>
      <c r="D720" s="154" t="s">
        <v>3030</v>
      </c>
      <c r="F720" s="164"/>
    </row>
    <row r="721" spans="1:6" ht="16">
      <c r="A721" s="156">
        <v>8640</v>
      </c>
      <c r="B721" s="154" t="s">
        <v>4576</v>
      </c>
      <c r="C721" s="156" t="s">
        <v>3060</v>
      </c>
      <c r="D721" s="154" t="s">
        <v>3030</v>
      </c>
      <c r="E721" s="156">
        <v>20166</v>
      </c>
      <c r="F721" s="164"/>
    </row>
    <row r="722" spans="1:6">
      <c r="C722" s="156"/>
    </row>
  </sheetData>
  <sheetProtection algorithmName="SHA-512" hashValue="D5nJy2gY/L7d3BEtpg9cYXA48kMoA4ACASAdmPBFHvc37azqjLcOHRlo6TV4ugMOR0K33tO1ZZ79wqjHy0uZmw==" saltValue="59dmYnjUrfsgjgVDSxzr2A==" spinCount="100000" sheet="1" objects="1" scenarios="1"/>
  <sortState xmlns:xlrd2="http://schemas.microsoft.com/office/spreadsheetml/2017/richdata2" ref="A2:F696">
    <sortCondition ref="A2:A696"/>
  </sortState>
  <dataValidations count="1">
    <dataValidation type="list" allowBlank="1" showInputMessage="1" showErrorMessage="1" promptTitle="Store Number" sqref="B1:E696 A1:A721" xr:uid="{07821955-2062-5246-8569-7166F0896B9A}">
      <formula1>$A$1:$A$696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INVOICE</vt:lpstr>
      <vt:lpstr>HEADER LABOR AND MATERIAL</vt:lpstr>
      <vt:lpstr>Wire and Cable</vt:lpstr>
      <vt:lpstr>PUMP AND TANK</vt:lpstr>
      <vt:lpstr>ICON</vt:lpstr>
      <vt:lpstr>ELECTRICAL</vt:lpstr>
      <vt:lpstr>FERGUSONS</vt:lpstr>
      <vt:lpstr>PARTS</vt:lpstr>
      <vt:lpstr>EQUIP</vt:lpstr>
      <vt:lpstr>SITE</vt:lpstr>
      <vt:lpstr>EQUIPMENT</vt:lpstr>
      <vt:lpstr>RPSPARTS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Trae Dodson</cp:lastModifiedBy>
  <dcterms:created xsi:type="dcterms:W3CDTF">2020-12-08T21:28:34Z</dcterms:created>
  <dcterms:modified xsi:type="dcterms:W3CDTF">2021-05-20T15:50:37Z</dcterms:modified>
  <cp:category/>
</cp:coreProperties>
</file>