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 Parrott\Desktop\Data Analysis for Political Research\"/>
    </mc:Choice>
  </mc:AlternateContent>
  <bookViews>
    <workbookView xWindow="0" yWindow="0" windowWidth="14370" windowHeight="7530"/>
  </bookViews>
  <sheets>
    <sheet name="Calculate Formula for reg line" sheetId="1" r:id="rId1"/>
    <sheet name="Calculate Rsquared" sheetId="2" r:id="rId2"/>
    <sheet name="Statistical sig for coefs" sheetId="3" r:id="rId3"/>
    <sheet name="Stat sig for pt estimates" sheetId="4" r:id="rId4"/>
  </sheets>
  <calcPr calcId="152511"/>
</workbook>
</file>

<file path=xl/calcChain.xml><?xml version="1.0" encoding="utf-8"?>
<calcChain xmlns="http://schemas.openxmlformats.org/spreadsheetml/2006/main">
  <c r="G28" i="3" l="1"/>
  <c r="H12" i="4" l="1"/>
  <c r="F3" i="1" l="1"/>
  <c r="F4" i="1"/>
  <c r="F5" i="1"/>
  <c r="F6" i="1"/>
  <c r="F2" i="1"/>
  <c r="H11" i="4"/>
  <c r="H10" i="4"/>
  <c r="I3" i="4"/>
  <c r="G27" i="3"/>
  <c r="G25" i="3"/>
  <c r="G24" i="3"/>
  <c r="G23" i="3"/>
  <c r="G22" i="3"/>
  <c r="G17" i="3"/>
  <c r="D3" i="1"/>
  <c r="E3" i="1" s="1"/>
  <c r="D4" i="1"/>
  <c r="E4" i="1" s="1"/>
  <c r="D5" i="1"/>
  <c r="E5" i="1" s="1"/>
  <c r="D6" i="1"/>
  <c r="E6" i="1" s="1"/>
  <c r="D2" i="1"/>
  <c r="E2" i="1" s="1"/>
  <c r="G9" i="3"/>
  <c r="G8" i="3"/>
  <c r="G6" i="3"/>
  <c r="G6" i="1" l="1"/>
  <c r="G4" i="1"/>
  <c r="G5" i="1"/>
  <c r="E7" i="1"/>
  <c r="E11" i="1" s="1"/>
  <c r="G2" i="1"/>
  <c r="G3" i="1"/>
  <c r="G7" i="1"/>
  <c r="E10" i="1" s="1"/>
  <c r="F3" i="2"/>
  <c r="F4" i="2"/>
  <c r="F8" i="2" s="1"/>
  <c r="F5" i="2"/>
  <c r="F6" i="2"/>
  <c r="F2" i="2"/>
  <c r="D3" i="2"/>
  <c r="E3" i="2" s="1"/>
  <c r="C3" i="2"/>
  <c r="C4" i="2"/>
  <c r="D4" i="2" s="1"/>
  <c r="E4" i="2" s="1"/>
  <c r="C5" i="2"/>
  <c r="D5" i="2" s="1"/>
  <c r="E5" i="2" s="1"/>
  <c r="C6" i="2"/>
  <c r="D6" i="2" s="1"/>
  <c r="E6" i="2" s="1"/>
  <c r="C2" i="2"/>
  <c r="D2" i="2" s="1"/>
  <c r="E14" i="1"/>
  <c r="B10" i="1"/>
  <c r="A10" i="1"/>
  <c r="E13" i="1"/>
  <c r="B8" i="1"/>
  <c r="A8" i="1"/>
  <c r="E2" i="2" l="1"/>
  <c r="E8" i="2" s="1"/>
  <c r="G13" i="2" s="1"/>
  <c r="D8" i="2"/>
</calcChain>
</file>

<file path=xl/sharedStrings.xml><?xml version="1.0" encoding="utf-8"?>
<sst xmlns="http://schemas.openxmlformats.org/spreadsheetml/2006/main" count="68" uniqueCount="56">
  <si>
    <t>Xi</t>
  </si>
  <si>
    <t>Yi</t>
  </si>
  <si>
    <t>sum of Xi</t>
  </si>
  <si>
    <t>sum of Yi</t>
  </si>
  <si>
    <t>SSxy equals</t>
  </si>
  <si>
    <t>SSxx equals</t>
  </si>
  <si>
    <t>b1=SSxy/SSxx equals</t>
  </si>
  <si>
    <t>xbar</t>
  </si>
  <si>
    <t>ybar</t>
  </si>
  <si>
    <t>b0=ybar-b1*xbar equals</t>
  </si>
  <si>
    <t>yhat=-.1 + .7x</t>
  </si>
  <si>
    <t>Y-yhat</t>
  </si>
  <si>
    <t>(Y-yhat)^2</t>
  </si>
  <si>
    <t>Sum of errors (residuals)</t>
  </si>
  <si>
    <t>SSE = Sum of squared errors (residuals)</t>
  </si>
  <si>
    <t>(y-ybar)^2</t>
  </si>
  <si>
    <t>SST = Total Sum of Squares</t>
  </si>
  <si>
    <t>SSE/n-2 equals</t>
  </si>
  <si>
    <t>divide one by the other</t>
  </si>
  <si>
    <t>take square root</t>
  </si>
  <si>
    <t>mean of x squared</t>
  </si>
  <si>
    <t>SSxx</t>
  </si>
  <si>
    <t>1/n</t>
  </si>
  <si>
    <t>mean of x squared divided by SSxx</t>
  </si>
  <si>
    <t>add 1/n to above</t>
  </si>
  <si>
    <t>multipley by Std error of estimate</t>
  </si>
  <si>
    <t>take square root of above</t>
  </si>
  <si>
    <t>b0/Std error for b0</t>
  </si>
  <si>
    <t>equals std error for b0</t>
  </si>
  <si>
    <t>t value equals</t>
  </si>
  <si>
    <t>Confidence intervals build on the above as follows:</t>
  </si>
  <si>
    <t>yhat plus or minus critical value of t</t>
  </si>
  <si>
    <t>multiply above by right side of equation</t>
  </si>
  <si>
    <t>thetahat squared is the mean squared error</t>
  </si>
  <si>
    <t>equals the mean squared error</t>
  </si>
  <si>
    <t>equals sum of squared devs of x</t>
  </si>
  <si>
    <t>"x" equals value of x to calculate interval around so…</t>
  </si>
  <si>
    <t>(x-xbar)^2</t>
  </si>
  <si>
    <t>Let's say 3</t>
  </si>
  <si>
    <t>MSE * 1/n</t>
  </si>
  <si>
    <t>Square root of the above</t>
  </si>
  <si>
    <t>multiply by critical value of t at two degrees of freedom</t>
  </si>
  <si>
    <t>(x-xbar)^2 depends on value of x corresponding with prediction of yhat we are interested in:</t>
  </si>
  <si>
    <t>confidence interval for yhat equals</t>
  </si>
  <si>
    <t>yi-ybar</t>
  </si>
  <si>
    <t>critical t value at 95 percent confidence is 3.1824</t>
  </si>
  <si>
    <t>.6 plus or minus .86</t>
  </si>
  <si>
    <t>xi-xbar</t>
  </si>
  <si>
    <t>(xi-xbar)^2</t>
  </si>
  <si>
    <t>(xi-xbar)(yi-ybar)</t>
  </si>
  <si>
    <t>Other ways to calculate SSxx and Ssxy:</t>
  </si>
  <si>
    <t>SSE/n-p-1 equals</t>
  </si>
  <si>
    <t>SSE/n-p-1</t>
  </si>
  <si>
    <t>R-squared=1-(SSR/SST)</t>
  </si>
  <si>
    <t>equals std error for b1</t>
  </si>
  <si>
    <t>b1/Std error for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</si>
</sst>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76201</xdr:rowOff>
    </xdr:from>
    <xdr:to>
      <xdr:col>3</xdr:col>
      <xdr:colOff>302418</xdr:colOff>
      <xdr:row>19</xdr:row>
      <xdr:rowOff>142875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4717" r="-1753" b="54671"/>
        <a:stretch/>
      </xdr:blipFill>
      <xdr:spPr>
        <a:xfrm>
          <a:off x="57150" y="3124201"/>
          <a:ext cx="2074068" cy="638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142875</xdr:rowOff>
    </xdr:from>
    <xdr:to>
      <xdr:col>6</xdr:col>
      <xdr:colOff>180974</xdr:colOff>
      <xdr:row>28</xdr:row>
      <xdr:rowOff>48639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0409"/>
        <a:stretch/>
      </xdr:blipFill>
      <xdr:spPr>
        <a:xfrm>
          <a:off x="0" y="4333875"/>
          <a:ext cx="4762499" cy="1048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9</xdr:row>
      <xdr:rowOff>228600</xdr:rowOff>
    </xdr:from>
    <xdr:to>
      <xdr:col>4</xdr:col>
      <xdr:colOff>3060701</xdr:colOff>
      <xdr:row>18</xdr:row>
      <xdr:rowOff>64705</xdr:rowOff>
    </xdr:to>
    <xdr:pic>
      <xdr:nvPicPr>
        <xdr:cNvPr id="3" name="Picture 2" descr="Image result for r squared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400300"/>
          <a:ext cx="7061200" cy="1753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2</xdr:row>
      <xdr:rowOff>123825</xdr:rowOff>
    </xdr:from>
    <xdr:to>
      <xdr:col>4</xdr:col>
      <xdr:colOff>550416</xdr:colOff>
      <xdr:row>11</xdr:row>
      <xdr:rowOff>142874</xdr:rowOff>
    </xdr:to>
    <xdr:pic>
      <xdr:nvPicPr>
        <xdr:cNvPr id="2" name="Picture 1" descr="http://reliawiki.org/images/math/4/7/4/47478c8bdbaae9da2babff06d199e1a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6667" b="33921"/>
        <a:stretch/>
      </xdr:blipFill>
      <xdr:spPr bwMode="auto">
        <a:xfrm>
          <a:off x="400049" y="504825"/>
          <a:ext cx="2588767" cy="173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16</xdr:row>
      <xdr:rowOff>114300</xdr:rowOff>
    </xdr:from>
    <xdr:to>
      <xdr:col>4</xdr:col>
      <xdr:colOff>790575</xdr:colOff>
      <xdr:row>22</xdr:row>
      <xdr:rowOff>47625</xdr:rowOff>
    </xdr:to>
    <xdr:pic>
      <xdr:nvPicPr>
        <xdr:cNvPr id="4" name="Picture 3" descr="http://reliawiki.org/images/math/2/c/3/2c356bc3d18a09e573dfe7ee62794ff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162300"/>
          <a:ext cx="29718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180975</xdr:colOff>
      <xdr:row>33</xdr:row>
      <xdr:rowOff>127430</xdr:rowOff>
    </xdr:to>
    <xdr:pic>
      <xdr:nvPicPr>
        <xdr:cNvPr id="5" name="Picture 4" descr="http://reliawiki.org/images/math/f/5/f/f5fe0ed2a4e996a3dba8cad533a3359f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09775" cy="31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438150</xdr:colOff>
      <xdr:row>31</xdr:row>
      <xdr:rowOff>171450</xdr:rowOff>
    </xdr:from>
    <xdr:to>
      <xdr:col>6</xdr:col>
      <xdr:colOff>342220</xdr:colOff>
      <xdr:row>33</xdr:row>
      <xdr:rowOff>114300</xdr:rowOff>
    </xdr:to>
    <xdr:pic>
      <xdr:nvPicPr>
        <xdr:cNvPr id="6" name="Picture 5" descr="http://reliawiki.org/images/math/6/9/6/696c0ee99a33935ebf336c6eabeeef1f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076950"/>
          <a:ext cx="204719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5</xdr:col>
      <xdr:colOff>209550</xdr:colOff>
      <xdr:row>7</xdr:row>
      <xdr:rowOff>123824</xdr:rowOff>
    </xdr:to>
    <xdr:pic>
      <xdr:nvPicPr>
        <xdr:cNvPr id="3" name="Picture 2" descr="C:\Users\Michael Parrott\Pictures\point estimate confidence interval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769" b="78261"/>
        <a:stretch/>
      </xdr:blipFill>
      <xdr:spPr bwMode="auto">
        <a:xfrm>
          <a:off x="0" y="19049"/>
          <a:ext cx="3257550" cy="16097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G14" sqref="G14"/>
    </sheetView>
  </sheetViews>
  <sheetFormatPr defaultRowHeight="15" x14ac:dyDescent="0.25"/>
  <cols>
    <col min="4" max="4" width="21.140625" customWidth="1"/>
    <col min="5" max="5" width="10.5703125" bestFit="1" customWidth="1"/>
    <col min="6" max="6" width="9.5703125" customWidth="1"/>
  </cols>
  <sheetData>
    <row r="1" spans="1:7" x14ac:dyDescent="0.25">
      <c r="A1" t="s">
        <v>0</v>
      </c>
      <c r="B1" t="s">
        <v>1</v>
      </c>
      <c r="D1" t="s">
        <v>47</v>
      </c>
      <c r="E1" t="s">
        <v>48</v>
      </c>
      <c r="F1" t="s">
        <v>44</v>
      </c>
      <c r="G1" t="s">
        <v>49</v>
      </c>
    </row>
    <row r="2" spans="1:7" x14ac:dyDescent="0.25">
      <c r="A2">
        <v>1</v>
      </c>
      <c r="B2">
        <v>1</v>
      </c>
      <c r="D2">
        <f>A2-3</f>
        <v>-2</v>
      </c>
      <c r="E2">
        <f>D2*D2</f>
        <v>4</v>
      </c>
      <c r="F2">
        <f>B2-2</f>
        <v>-1</v>
      </c>
      <c r="G2">
        <f>F2*D2</f>
        <v>2</v>
      </c>
    </row>
    <row r="3" spans="1:7" x14ac:dyDescent="0.25">
      <c r="A3">
        <v>2</v>
      </c>
      <c r="B3">
        <v>1</v>
      </c>
      <c r="D3">
        <f>A3-3</f>
        <v>-1</v>
      </c>
      <c r="E3">
        <f t="shared" ref="E3:E6" si="0">D3*D3</f>
        <v>1</v>
      </c>
      <c r="F3">
        <f>B3-2</f>
        <v>-1</v>
      </c>
      <c r="G3">
        <f>F3*D3</f>
        <v>1</v>
      </c>
    </row>
    <row r="4" spans="1:7" x14ac:dyDescent="0.25">
      <c r="A4">
        <v>3</v>
      </c>
      <c r="B4">
        <v>2</v>
      </c>
      <c r="D4">
        <f>A4-3</f>
        <v>0</v>
      </c>
      <c r="E4">
        <f t="shared" si="0"/>
        <v>0</v>
      </c>
      <c r="F4">
        <f>B4-2</f>
        <v>0</v>
      </c>
      <c r="G4">
        <f>F4*D4</f>
        <v>0</v>
      </c>
    </row>
    <row r="5" spans="1:7" x14ac:dyDescent="0.25">
      <c r="A5">
        <v>4</v>
      </c>
      <c r="B5">
        <v>2</v>
      </c>
      <c r="D5">
        <f>A5-3</f>
        <v>1</v>
      </c>
      <c r="E5">
        <f t="shared" si="0"/>
        <v>1</v>
      </c>
      <c r="F5">
        <f>B5-2</f>
        <v>0</v>
      </c>
      <c r="G5">
        <f>F5*D5</f>
        <v>0</v>
      </c>
    </row>
    <row r="6" spans="1:7" x14ac:dyDescent="0.25">
      <c r="A6">
        <v>5</v>
      </c>
      <c r="B6">
        <v>4</v>
      </c>
      <c r="D6">
        <f>A6-3</f>
        <v>2</v>
      </c>
      <c r="E6">
        <f t="shared" si="0"/>
        <v>4</v>
      </c>
      <c r="F6">
        <f>B6-2</f>
        <v>2</v>
      </c>
      <c r="G6">
        <f>F6*D6</f>
        <v>4</v>
      </c>
    </row>
    <row r="7" spans="1:7" x14ac:dyDescent="0.25">
      <c r="A7" t="s">
        <v>2</v>
      </c>
      <c r="B7" t="s">
        <v>3</v>
      </c>
      <c r="E7">
        <f>SUM(E2:E6)</f>
        <v>10</v>
      </c>
      <c r="G7">
        <f>SUM(G2:G6)</f>
        <v>7</v>
      </c>
    </row>
    <row r="8" spans="1:7" x14ac:dyDescent="0.25">
      <c r="A8">
        <f>SUM(A2:A6)</f>
        <v>15</v>
      </c>
      <c r="B8">
        <f t="shared" ref="B8" si="1">SUM(B2:B6)</f>
        <v>10</v>
      </c>
    </row>
    <row r="9" spans="1:7" x14ac:dyDescent="0.25">
      <c r="A9" t="s">
        <v>7</v>
      </c>
      <c r="B9" t="s">
        <v>8</v>
      </c>
    </row>
    <row r="10" spans="1:7" x14ac:dyDescent="0.25">
      <c r="A10">
        <f>AVERAGE(A2:A6)</f>
        <v>3</v>
      </c>
      <c r="B10">
        <f>AVERAGE(B2:B6)</f>
        <v>2</v>
      </c>
      <c r="D10" t="s">
        <v>4</v>
      </c>
      <c r="E10">
        <f>G7</f>
        <v>7</v>
      </c>
    </row>
    <row r="11" spans="1:7" x14ac:dyDescent="0.25">
      <c r="D11" t="s">
        <v>5</v>
      </c>
      <c r="E11">
        <f>E7</f>
        <v>10</v>
      </c>
    </row>
    <row r="13" spans="1:7" x14ac:dyDescent="0.25">
      <c r="D13" t="s">
        <v>6</v>
      </c>
      <c r="E13">
        <f>7/10</f>
        <v>0.7</v>
      </c>
    </row>
    <row r="14" spans="1:7" x14ac:dyDescent="0.25">
      <c r="D14" t="s">
        <v>9</v>
      </c>
      <c r="E14">
        <f>2-(0.7)*3</f>
        <v>-9.9999999999999645E-2</v>
      </c>
    </row>
    <row r="16" spans="1:7" x14ac:dyDescent="0.25">
      <c r="D16" t="s">
        <v>10</v>
      </c>
    </row>
    <row r="21" spans="1:1" x14ac:dyDescent="0.25">
      <c r="A21" t="s"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75" zoomScaleNormal="75" workbookViewId="0">
      <selection activeCell="E25" sqref="E25"/>
    </sheetView>
  </sheetViews>
  <sheetFormatPr defaultRowHeight="15" x14ac:dyDescent="0.25"/>
  <cols>
    <col min="3" max="3" width="16.5703125" bestFit="1" customWidth="1"/>
    <col min="4" max="4" width="29.7109375" bestFit="1" customWidth="1"/>
    <col min="5" max="5" width="46.42578125" bestFit="1" customWidth="1"/>
    <col min="6" max="6" width="51.5703125" bestFit="1" customWidth="1"/>
    <col min="7" max="7" width="32.28515625" bestFit="1" customWidth="1"/>
  </cols>
  <sheetData>
    <row r="1" spans="1:7" ht="18.75" x14ac:dyDescent="0.3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15</v>
      </c>
    </row>
    <row r="2" spans="1:7" ht="18.75" x14ac:dyDescent="0.3">
      <c r="A2">
        <v>1</v>
      </c>
      <c r="B2">
        <v>1</v>
      </c>
      <c r="C2" s="2">
        <f>-0.1+0.7*A2</f>
        <v>0.6</v>
      </c>
      <c r="D2" s="2">
        <f>B2-C2</f>
        <v>0.4</v>
      </c>
      <c r="E2" s="2">
        <f>D2*D2</f>
        <v>0.16000000000000003</v>
      </c>
      <c r="F2" s="2">
        <f>(B2-2)^2</f>
        <v>1</v>
      </c>
    </row>
    <row r="3" spans="1:7" ht="18.75" x14ac:dyDescent="0.3">
      <c r="A3">
        <v>2</v>
      </c>
      <c r="B3">
        <v>1</v>
      </c>
      <c r="C3" s="2">
        <f t="shared" ref="C3:C6" si="0">-0.1+0.7*A3</f>
        <v>1.2999999999999998</v>
      </c>
      <c r="D3" s="2">
        <f t="shared" ref="D3:D6" si="1">B3-C3</f>
        <v>-0.29999999999999982</v>
      </c>
      <c r="E3" s="2">
        <f t="shared" ref="E3:E6" si="2">D3*D3</f>
        <v>8.99999999999999E-2</v>
      </c>
      <c r="F3" s="2">
        <f t="shared" ref="F3:F6" si="3">(B3-2)^2</f>
        <v>1</v>
      </c>
    </row>
    <row r="4" spans="1:7" ht="18.75" x14ac:dyDescent="0.3">
      <c r="A4">
        <v>3</v>
      </c>
      <c r="B4">
        <v>2</v>
      </c>
      <c r="C4" s="2">
        <f t="shared" si="0"/>
        <v>1.9999999999999996</v>
      </c>
      <c r="D4" s="2">
        <f t="shared" si="1"/>
        <v>0</v>
      </c>
      <c r="E4" s="2">
        <f t="shared" si="2"/>
        <v>0</v>
      </c>
      <c r="F4" s="2">
        <f t="shared" si="3"/>
        <v>0</v>
      </c>
    </row>
    <row r="5" spans="1:7" ht="18.75" x14ac:dyDescent="0.3">
      <c r="A5">
        <v>4</v>
      </c>
      <c r="B5">
        <v>2</v>
      </c>
      <c r="C5" s="2">
        <f t="shared" si="0"/>
        <v>2.6999999999999997</v>
      </c>
      <c r="D5" s="2">
        <f t="shared" si="1"/>
        <v>-0.69999999999999973</v>
      </c>
      <c r="E5" s="2">
        <f t="shared" si="2"/>
        <v>0.4899999999999996</v>
      </c>
      <c r="F5" s="2">
        <f t="shared" si="3"/>
        <v>0</v>
      </c>
    </row>
    <row r="6" spans="1:7" ht="18.75" x14ac:dyDescent="0.3">
      <c r="A6">
        <v>5</v>
      </c>
      <c r="B6">
        <v>4</v>
      </c>
      <c r="C6" s="2">
        <f t="shared" si="0"/>
        <v>3.4</v>
      </c>
      <c r="D6" s="2">
        <f t="shared" si="1"/>
        <v>0.60000000000000009</v>
      </c>
      <c r="E6" s="2">
        <f t="shared" si="2"/>
        <v>0.3600000000000001</v>
      </c>
      <c r="F6" s="2">
        <f t="shared" si="3"/>
        <v>4</v>
      </c>
    </row>
    <row r="7" spans="1:7" ht="18.75" x14ac:dyDescent="0.3">
      <c r="A7" t="s">
        <v>7</v>
      </c>
      <c r="B7" t="s">
        <v>8</v>
      </c>
      <c r="C7" s="2"/>
      <c r="D7" s="2" t="s">
        <v>13</v>
      </c>
      <c r="E7" s="2" t="s">
        <v>14</v>
      </c>
      <c r="F7" s="2" t="s">
        <v>16</v>
      </c>
    </row>
    <row r="8" spans="1:7" ht="18.75" x14ac:dyDescent="0.3">
      <c r="A8">
        <v>3</v>
      </c>
      <c r="B8">
        <v>2</v>
      </c>
      <c r="C8" s="2"/>
      <c r="D8" s="2">
        <f>SUM(D2:D6)</f>
        <v>0</v>
      </c>
      <c r="E8" s="2">
        <f>SUM(E2:E6)</f>
        <v>1.0999999999999996</v>
      </c>
      <c r="F8" s="2">
        <f>SUM(F2:F6)</f>
        <v>6</v>
      </c>
    </row>
    <row r="9" spans="1:7" ht="18.75" x14ac:dyDescent="0.3">
      <c r="C9" s="2"/>
      <c r="D9" s="2"/>
      <c r="E9" s="2"/>
      <c r="F9" s="2"/>
    </row>
    <row r="10" spans="1:7" ht="18.75" x14ac:dyDescent="0.3">
      <c r="C10" s="2"/>
      <c r="D10" s="2"/>
      <c r="E10" s="2"/>
      <c r="F10" s="2"/>
    </row>
    <row r="11" spans="1:7" ht="18.75" x14ac:dyDescent="0.3">
      <c r="C11" s="2"/>
      <c r="D11" s="2"/>
      <c r="E11" s="2"/>
      <c r="F11" s="2"/>
    </row>
    <row r="12" spans="1:7" ht="18.75" x14ac:dyDescent="0.3">
      <c r="C12" s="2"/>
      <c r="D12" s="2"/>
      <c r="E12" s="2"/>
      <c r="F12" s="2"/>
      <c r="G12" s="2"/>
    </row>
    <row r="13" spans="1:7" ht="18.75" x14ac:dyDescent="0.3">
      <c r="C13" s="2"/>
      <c r="D13" s="2"/>
      <c r="E13" s="2"/>
      <c r="F13" s="2" t="s">
        <v>53</v>
      </c>
      <c r="G13" s="2">
        <f>1-(E8/F8)</f>
        <v>0.81666666666666676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workbookViewId="0">
      <selection activeCell="H27" sqref="H27"/>
    </sheetView>
  </sheetViews>
  <sheetFormatPr defaultRowHeight="15" x14ac:dyDescent="0.25"/>
  <cols>
    <col min="5" max="5" width="13.42578125" bestFit="1" customWidth="1"/>
    <col min="6" max="6" width="32.140625" bestFit="1" customWidth="1"/>
    <col min="8" max="8" width="28.7109375" bestFit="1" customWidth="1"/>
  </cols>
  <sheetData>
    <row r="6" spans="6:8" x14ac:dyDescent="0.25">
      <c r="F6" t="s">
        <v>51</v>
      </c>
      <c r="G6">
        <f>1.1/3</f>
        <v>0.3666666666666667</v>
      </c>
      <c r="H6" t="s">
        <v>34</v>
      </c>
    </row>
    <row r="7" spans="6:8" x14ac:dyDescent="0.25">
      <c r="F7" t="s">
        <v>5</v>
      </c>
      <c r="G7">
        <v>10</v>
      </c>
    </row>
    <row r="8" spans="6:8" x14ac:dyDescent="0.25">
      <c r="F8" t="s">
        <v>18</v>
      </c>
      <c r="G8">
        <f>G6/G7</f>
        <v>3.6666666666666667E-2</v>
      </c>
    </row>
    <row r="9" spans="6:8" x14ac:dyDescent="0.25">
      <c r="F9" t="s">
        <v>19</v>
      </c>
      <c r="G9">
        <f>SQRT(G8)</f>
        <v>0.19148542155126763</v>
      </c>
      <c r="H9" t="s">
        <v>54</v>
      </c>
    </row>
    <row r="17" spans="1:8" x14ac:dyDescent="0.25">
      <c r="F17" t="s">
        <v>17</v>
      </c>
      <c r="G17">
        <f>1.1/3</f>
        <v>0.3666666666666667</v>
      </c>
      <c r="H17" t="s">
        <v>34</v>
      </c>
    </row>
    <row r="18" spans="1:8" x14ac:dyDescent="0.25">
      <c r="F18" t="s">
        <v>20</v>
      </c>
      <c r="G18">
        <v>9</v>
      </c>
    </row>
    <row r="19" spans="1:8" x14ac:dyDescent="0.25">
      <c r="F19" t="s">
        <v>21</v>
      </c>
      <c r="G19">
        <v>10</v>
      </c>
    </row>
    <row r="20" spans="1:8" x14ac:dyDescent="0.25">
      <c r="F20" t="s">
        <v>22</v>
      </c>
      <c r="G20">
        <v>0.2</v>
      </c>
    </row>
    <row r="22" spans="1:8" x14ac:dyDescent="0.25">
      <c r="F22" t="s">
        <v>23</v>
      </c>
      <c r="G22">
        <f>G18/G19</f>
        <v>0.9</v>
      </c>
    </row>
    <row r="23" spans="1:8" x14ac:dyDescent="0.25">
      <c r="F23" t="s">
        <v>24</v>
      </c>
      <c r="G23">
        <f>G22+G20</f>
        <v>1.1000000000000001</v>
      </c>
    </row>
    <row r="24" spans="1:8" x14ac:dyDescent="0.25">
      <c r="F24" t="s">
        <v>25</v>
      </c>
      <c r="G24">
        <f>G23*G17</f>
        <v>0.40333333333333338</v>
      </c>
    </row>
    <row r="25" spans="1:8" x14ac:dyDescent="0.25">
      <c r="F25" t="s">
        <v>26</v>
      </c>
      <c r="G25">
        <f>SQRT(G24)</f>
        <v>0.63508529610858833</v>
      </c>
      <c r="H25" t="s">
        <v>28</v>
      </c>
    </row>
    <row r="27" spans="1:8" x14ac:dyDescent="0.25">
      <c r="E27" t="s">
        <v>29</v>
      </c>
      <c r="F27" t="s">
        <v>27</v>
      </c>
      <c r="G27">
        <f>-0.1/G25</f>
        <v>-0.1574591643244434</v>
      </c>
    </row>
    <row r="28" spans="1:8" x14ac:dyDescent="0.25">
      <c r="E28" t="s">
        <v>29</v>
      </c>
      <c r="F28" t="s">
        <v>55</v>
      </c>
      <c r="G28">
        <f>0.7/G9</f>
        <v>3.6556307750696542</v>
      </c>
    </row>
    <row r="31" spans="1:8" x14ac:dyDescent="0.25">
      <c r="A31" t="s">
        <v>30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H7" sqref="H7"/>
    </sheetView>
  </sheetViews>
  <sheetFormatPr defaultRowHeight="15" x14ac:dyDescent="0.25"/>
  <cols>
    <col min="7" max="7" width="49.85546875" bestFit="1" customWidth="1"/>
    <col min="8" max="8" width="12" bestFit="1" customWidth="1"/>
  </cols>
  <sheetData>
    <row r="3" spans="1:9" x14ac:dyDescent="0.25">
      <c r="G3" t="s">
        <v>33</v>
      </c>
      <c r="H3" t="s">
        <v>52</v>
      </c>
      <c r="I3">
        <f>1.1/3</f>
        <v>0.3666666666666667</v>
      </c>
    </row>
    <row r="4" spans="1:9" x14ac:dyDescent="0.25">
      <c r="G4" t="s">
        <v>22</v>
      </c>
      <c r="H4">
        <v>0.2</v>
      </c>
    </row>
    <row r="5" spans="1:9" x14ac:dyDescent="0.25">
      <c r="G5" t="s">
        <v>21</v>
      </c>
      <c r="H5">
        <v>10</v>
      </c>
      <c r="I5" t="s">
        <v>35</v>
      </c>
    </row>
    <row r="6" spans="1:9" x14ac:dyDescent="0.25">
      <c r="G6" t="s">
        <v>36</v>
      </c>
    </row>
    <row r="7" spans="1:9" ht="28.5" customHeight="1" x14ac:dyDescent="0.25">
      <c r="G7" s="1" t="s">
        <v>42</v>
      </c>
      <c r="H7" t="s">
        <v>38</v>
      </c>
    </row>
    <row r="8" spans="1:9" x14ac:dyDescent="0.25">
      <c r="G8" t="s">
        <v>7</v>
      </c>
      <c r="H8">
        <v>3</v>
      </c>
    </row>
    <row r="9" spans="1:9" x14ac:dyDescent="0.25">
      <c r="G9" t="s">
        <v>37</v>
      </c>
      <c r="H9">
        <v>0</v>
      </c>
    </row>
    <row r="10" spans="1:9" x14ac:dyDescent="0.25">
      <c r="A10" t="s">
        <v>31</v>
      </c>
      <c r="G10" t="s">
        <v>39</v>
      </c>
      <c r="H10">
        <f>I3*H4</f>
        <v>7.3333333333333348E-2</v>
      </c>
    </row>
    <row r="11" spans="1:9" x14ac:dyDescent="0.25">
      <c r="A11" t="s">
        <v>32</v>
      </c>
      <c r="G11" t="s">
        <v>40</v>
      </c>
      <c r="H11">
        <f>SQRT(H10)</f>
        <v>0.27080128015453203</v>
      </c>
    </row>
    <row r="12" spans="1:9" x14ac:dyDescent="0.25">
      <c r="G12" t="s">
        <v>41</v>
      </c>
      <c r="H12">
        <f>3.1824*H11</f>
        <v>0.86179799396378276</v>
      </c>
    </row>
    <row r="13" spans="1:9" x14ac:dyDescent="0.25">
      <c r="G13" t="s">
        <v>45</v>
      </c>
    </row>
    <row r="14" spans="1:9" x14ac:dyDescent="0.25">
      <c r="G14" t="s">
        <v>10</v>
      </c>
    </row>
    <row r="15" spans="1:9" x14ac:dyDescent="0.25">
      <c r="G15" t="s">
        <v>43</v>
      </c>
      <c r="H15" t="s">
        <v>46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 Formula for reg line</vt:lpstr>
      <vt:lpstr>Calculate Rsquared</vt:lpstr>
      <vt:lpstr>Statistical sig for coefs</vt:lpstr>
      <vt:lpstr>Stat sig for pt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 Parrott</dc:creator>
  <cp:lastModifiedBy>Michael Parrott</cp:lastModifiedBy>
  <cp:lastPrinted>2019-04-01T15:25:20Z</cp:lastPrinted>
  <dcterms:created xsi:type="dcterms:W3CDTF">2014-05-01T14:45:01Z</dcterms:created>
  <dcterms:modified xsi:type="dcterms:W3CDTF">2019-04-03T17:51:32Z</dcterms:modified>
</cp:coreProperties>
</file>