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7c770d2cf1273/Documents/"/>
    </mc:Choice>
  </mc:AlternateContent>
  <xr:revisionPtr revIDLastSave="0" documentId="14_{9DEB2244-748F-4FB4-AB9F-CB005AA39BA0}" xr6:coauthVersionLast="47" xr6:coauthVersionMax="47" xr10:uidLastSave="{00000000-0000-0000-0000-000000000000}"/>
  <bookViews>
    <workbookView xWindow="25080" yWindow="-120" windowWidth="20730" windowHeight="11040" firstSheet="4" activeTab="4" xr2:uid="{00000000-000D-0000-FFFF-FFFF00000000}"/>
  </bookViews>
  <sheets>
    <sheet name="Crowdfunding" sheetId="1" r:id="rId1"/>
    <sheet name="By category" sheetId="3" r:id="rId2"/>
    <sheet name="stacked graph by category" sheetId="4" r:id="rId3"/>
    <sheet name="Line Graph" sheetId="10" r:id="rId4"/>
    <sheet name="Outcomes based on Goal" sheetId="11" r:id="rId5"/>
    <sheet name="Count of backers by outcome" sheetId="12" r:id="rId6"/>
    <sheet name="Table used to generate count of" sheetId="14" r:id="rId7"/>
  </sheets>
  <definedNames>
    <definedName name="_xlnm._FilterDatabase" localSheetId="0" hidden="1">Crowdfunding!$A$1:$S$1001</definedName>
    <definedName name="_xlchart.v1.0" hidden="1">'Outcomes based on Goal'!$A$2:$A$13</definedName>
    <definedName name="_xlchart.v1.1" hidden="1">'Outcomes based on Goal'!$B$1</definedName>
    <definedName name="_xlchart.v1.10" hidden="1">'Outcomes based on Goal'!$F$2:$F$13</definedName>
    <definedName name="_xlchart.v1.11" hidden="1">'Outcomes based on Goal'!$G$1</definedName>
    <definedName name="_xlchart.v1.12" hidden="1">'Outcomes based on Goal'!$G$2:$G$13</definedName>
    <definedName name="_xlchart.v1.13" hidden="1">'Outcomes based on Goal'!$H$1</definedName>
    <definedName name="_xlchart.v1.14" hidden="1">'Outcomes based on Goal'!$H$2:$H$13</definedName>
    <definedName name="_xlchart.v1.2" hidden="1">'Outcomes based on Goal'!$B$2:$B$13</definedName>
    <definedName name="_xlchart.v1.3" hidden="1">'Outcomes based on Goal'!$C$1</definedName>
    <definedName name="_xlchart.v1.4" hidden="1">'Outcomes based on Goal'!$C$2:$C$13</definedName>
    <definedName name="_xlchart.v1.5" hidden="1">'Outcomes based on Goal'!$D$1</definedName>
    <definedName name="_xlchart.v1.6" hidden="1">'Outcomes based on Goal'!$D$2:$D$13</definedName>
    <definedName name="_xlchart.v1.7" hidden="1">'Outcomes based on Goal'!$E$1</definedName>
    <definedName name="_xlchart.v1.8" hidden="1">'Outcomes based on Goal'!$E$2:$E$13</definedName>
    <definedName name="_xlchart.v1.9" hidden="1">'Outcomes based on Goal'!$F$1</definedName>
    <definedName name="Crowdfunding">Crowdfunding!$A$1:$S$1001</definedName>
  </definedNames>
  <calcPr calcId="191029" concurrentCalc="0"/>
  <pivotCaches>
    <pivotCache cacheId="32" r:id="rId8"/>
    <pivotCache cacheId="26" r:id="rId9"/>
    <pivotCache cacheId="29" r:id="rId10"/>
    <pivotCache cacheId="3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2" l="1"/>
  <c r="E18" i="12"/>
  <c r="C19" i="12"/>
  <c r="E19" i="12"/>
  <c r="E17" i="12"/>
  <c r="C17" i="12"/>
  <c r="E16" i="12"/>
  <c r="C16" i="12"/>
  <c r="E15" i="12"/>
  <c r="C15" i="12"/>
  <c r="E14" i="12"/>
  <c r="C14" i="12"/>
  <c r="D11" i="12"/>
  <c r="B11" i="12"/>
  <c r="B2" i="12"/>
  <c r="D10" i="12"/>
  <c r="D9" i="12"/>
  <c r="D8" i="12"/>
  <c r="D7" i="12"/>
  <c r="D6" i="12"/>
  <c r="D5" i="12"/>
  <c r="D4" i="12"/>
  <c r="D3" i="12"/>
  <c r="D2" i="12"/>
  <c r="B10" i="12"/>
  <c r="B9" i="12"/>
  <c r="B8" i="12"/>
  <c r="B7" i="12"/>
  <c r="B6" i="12"/>
  <c r="B5" i="12"/>
  <c r="B4" i="12"/>
  <c r="B3" i="12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D2" i="11"/>
  <c r="B2" i="11"/>
  <c r="C2" i="11"/>
  <c r="E2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<sst xmlns="http://schemas.openxmlformats.org/spreadsheetml/2006/main" count="8183" uniqueCount="2124">
  <si>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</si>
  <si>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</si>
  <si>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</si>
  <si>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</si>
  <si>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</si>
  <si>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</si>
  <si>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</si>
  <si>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</si>
  <si>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</si>
  <si>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</si>
  <si>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</si>
  <si>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</si>
  <si>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</si>
  <si>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</si>
  <si>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</si>
  <si>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</si>
  <si>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</si>
  <si>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</si>
  <si>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</si>
  <si>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</si>
  <si>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</si>
  <si>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</si>
  <si>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</si>
  <si>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</si>
  <si>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</si>
  <si>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</si>
  <si>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</si>
  <si>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</si>
  <si>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</si>
  <si>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</si>
  <si>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</si>
  <si>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</si>
  <si>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</si>
  <si>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</si>
  <si>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</si>
  <si>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</si>
  <si>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</si>
  <si>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</si>
  <si>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</si>
  <si>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</si>
  <si>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</si>
  <si>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</si>
  <si>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</si>
  <si>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</si>
  <si>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</si>
  <si>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</si>
  <si>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</si>
  <si>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</si>
  <si>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</si>
  <si>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</si>
  <si>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</si>
  <si>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</si>
  <si>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</si>
  <si>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</si>
  <si>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</si>
  <si>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</si>
  <si>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</si>
  <si>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</si>
  <si>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</si>
  <si>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</si>
  <si>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</si>
  <si>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</si>
  <si>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</si>
  <si>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</si>
  <si>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</si>
  <si>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</si>
  <si>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</si>
  <si>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</si>
  <si>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</si>
  <si>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</si>
  <si>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</si>
  <si>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</si>
  <si>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</si>
  <si>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</si>
  <si>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</si>
  <si>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</si>
  <si>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</si>
  <si>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</si>
  <si>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</si>
  <si>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</si>
  <si>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</si>
  <si>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</si>
  <si>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</si>
  <si>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</si>
  <si>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</si>
  <si>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</si>
  <si>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</si>
  <si>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</si>
  <si>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</si>
  <si>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</si>
  <si>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</si>
  <si>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</si>
  <si>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</si>
  <si>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</si>
  <si>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</si>
  <si>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</si>
  <si>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</si>
  <si>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</si>
  <si>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</si>
  <si>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</si>
  <si>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</si>
  <si>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</si>
  <si>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</si>
  <si>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</si>
  <si>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</si>
  <si>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</si>
  <si>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</si>
  <si>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</si>
  <si>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</si>
  <si>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</si>
  <si>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</si>
  <si>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</si>
  <si>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</si>
  <si>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</si>
  <si>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</si>
  <si>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</si>
  <si>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</si>
  <si>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</si>
  <si>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</si>
  <si>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</si>
  <si>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</si>
  <si>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</si>
  <si>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</si>
  <si>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</si>
  <si>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</si>
  <si>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</si>
  <si>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</si>
  <si>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</si>
  <si>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</si>
  <si>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</si>
  <si>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</si>
  <si>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</si>
  <si>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</si>
  <si>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</si>
  <si>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</si>
  <si>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</si>
  <si>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</si>
  <si>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</si>
  <si>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</si>
  <si>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</si>
  <si>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</si>
  <si>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</si>
  <si>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</si>
  <si>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</si>
  <si>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</si>
  <si>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</si>
  <si>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</si>
  <si>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</si>
  <si>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</si>
  <si>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</si>
  <si>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</si>
  <si>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</si>
  <si>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</si>
  <si>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</si>
  <si>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</si>
  <si>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</si>
  <si>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</si>
  <si>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</si>
  <si>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</si>
  <si>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</si>
  <si>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</si>
  <si>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</si>
  <si>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</si>
  <si>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</si>
  <si>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</si>
  <si>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</si>
  <si>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</si>
  <si>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</si>
  <si>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</si>
  <si>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</si>
  <si>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</si>
  <si>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</si>
  <si>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</si>
  <si>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</si>
  <si>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</si>
  <si>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</si>
  <si>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</si>
  <si>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</si>
  <si>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</si>
  <si>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</si>
  <si>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</si>
  <si>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</si>
  <si>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</si>
  <si>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</si>
  <si>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</si>
  <si>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</si>
  <si>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</si>
  <si>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</si>
  <si>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</si>
  <si>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</si>
  <si>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</si>
  <si>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</si>
  <si>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</si>
  <si>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</si>
  <si>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</si>
  <si>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</si>
  <si>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</si>
  <si>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</si>
  <si>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</si>
  <si>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</si>
  <si>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</si>
  <si>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</si>
  <si>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</si>
  <si>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</si>
  <si>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</si>
  <si>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</si>
  <si>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</si>
  <si>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</si>
  <si>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</si>
  <si>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</si>
  <si>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</si>
  <si>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</si>
  <si>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</si>
  <si>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</si>
  <si>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</si>
  <si>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</si>
  <si>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</si>
  <si>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</si>
  <si>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</si>
  <si>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</si>
  <si>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</si>
  <si>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</si>
  <si>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</si>
  <si>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</si>
  <si>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</si>
  <si>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</si>
  <si>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</si>
  <si>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</si>
  <si>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</si>
  <si>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</si>
  <si>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</si>
  <si>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</si>
  <si>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</si>
  <si>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</si>
  <si>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</si>
  <si>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</si>
  <si>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</si>
  <si>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</si>
  <si>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</si>
  <si>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</si>
  <si>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</si>
  <si>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</si>
  <si>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</si>
  <si>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</si>
  <si>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</si>
  <si>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</si>
  <si>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</si>
  <si>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</si>
  <si>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</si>
  <si>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</si>
  <si>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</si>
  <si>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</si>
  <si>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</si>
  <si>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</si>
  <si>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</si>
  <si>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</si>
  <si>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</si>
  <si>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</si>
  <si>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</si>
  <si>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</si>
  <si>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</si>
  <si>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</si>
  <si>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</si>
  <si>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</si>
  <si>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</si>
  <si>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</si>
  <si>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</si>
  <si>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</si>
  <si>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</si>
  <si>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</si>
  <si>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</si>
  <si>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</si>
  <si>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</si>
  <si>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</si>
  <si>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</si>
  <si>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</si>
  <si>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</si>
  <si>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</si>
  <si>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</si>
  <si>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</si>
  <si>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</si>
  <si>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</si>
  <si>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</si>
  <si>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</si>
  <si>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</si>
  <si>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</si>
  <si>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</si>
  <si>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</si>
  <si>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</si>
  <si>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</si>
  <si>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</si>
  <si>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</si>
  <si>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</si>
  <si>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</si>
  <si>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</si>
  <si>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</si>
  <si>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</si>
  <si>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</si>
  <si>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</si>
  <si>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</si>
  <si>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</si>
  <si>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</si>
  <si>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</si>
  <si>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</si>
  <si>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</si>
  <si>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</si>
  <si>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</si>
  <si>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</si>
  <si>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</si>
  <si>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</si>
  <si>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</si>
  <si>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</si>
  <si>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</si>
  <si>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</si>
  <si>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</si>
  <si>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</si>
  <si>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</si>
  <si>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</si>
  <si>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</si>
  <si>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</si>
  <si>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</si>
  <si>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</si>
  <si>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</si>
  <si>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</si>
  <si>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</si>
  <si>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</si>
  <si>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</si>
  <si>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</si>
  <si>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</si>
  <si>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</si>
  <si>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</si>
  <si>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</si>
  <si>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</si>
  <si>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</si>
  <si>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</si>
  <si>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</si>
  <si>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</si>
  <si>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</si>
  <si>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</si>
  <si>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</si>
  <si>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</si>
  <si>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</si>
  <si>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</si>
  <si>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</si>
  <si>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</si>
  <si>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</si>
  <si>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</si>
  <si>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</si>
  <si>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</si>
  <si>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</si>
  <si>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</si>
  <si>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</si>
  <si>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</si>
  <si>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</si>
  <si>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</si>
  <si>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</si>
  <si>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</si>
  <si>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</si>
  <si>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</si>
  <si>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</si>
  <si>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</si>
  <si>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</si>
  <si>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</si>
  <si>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</si>
  <si>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</si>
  <si>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</si>
  <si>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</si>
  <si>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</si>
  <si>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</si>
  <si>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</si>
  <si>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</si>
  <si>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</si>
  <si>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</si>
  <si>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</si>
  <si>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</si>
  <si>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</si>
  <si>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</si>
  <si>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</si>
  <si>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</si>
  <si>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</si>
  <si>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</si>
  <si>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</si>
  <si>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</si>
  <si>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</si>
  <si>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</si>
  <si>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</si>
  <si>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</si>
  <si>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</si>
  <si>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</si>
  <si>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</si>
  <si>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</si>
  <si>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</si>
  <si>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</si>
  <si>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</si>
  <si>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</si>
  <si>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</si>
  <si>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</si>
  <si>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</si>
  <si>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</si>
  <si>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</si>
  <si>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</si>
  <si>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</si>
  <si>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</si>
  <si>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</si>
  <si>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</si>
  <si>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</si>
  <si>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</si>
  <si>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</si>
  <si>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</si>
  <si>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</si>
  <si>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</si>
  <si>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</si>
  <si>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</si>
  <si>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</si>
  <si>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</si>
  <si>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</si>
  <si>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</si>
  <si>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</si>
  <si>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</si>
  <si>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</si>
  <si>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</si>
  <si>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</si>
  <si>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</si>
  <si>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</si>
  <si>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</si>
  <si>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</si>
  <si>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</si>
  <si>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</si>
  <si>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</si>
  <si>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</si>
  <si>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</si>
  <si>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</si>
  <si>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</si>
  <si>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</si>
  <si>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</si>
  <si>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</si>
  <si>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</si>
  <si>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</si>
  <si>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</si>
  <si>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</si>
  <si>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</si>
  <si>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</si>
  <si>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</si>
  <si>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</si>
  <si>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</si>
  <si>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</si>
  <si>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</si>
  <si>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</si>
  <si>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</si>
  <si>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</si>
  <si>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</si>
  <si>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</si>
  <si>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</si>
  <si>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</si>
  <si>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</si>
  <si>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</si>
  <si>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</si>
  <si>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</si>
  <si>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</si>
  <si>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</si>
  <si>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</si>
  <si>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</si>
  <si>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</si>
  <si>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</si>
  <si>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</si>
  <si>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</si>
  <si>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</si>
  <si>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</si>
  <si>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</si>
  <si>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</si>
  <si>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</si>
  <si>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</si>
  <si>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</si>
  <si>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</si>
  <si>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</si>
  <si>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</si>
  <si>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</si>
  <si>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</si>
  <si>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</si>
  <si>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</si>
  <si>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</si>
  <si>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</si>
  <si>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</si>
  <si>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</si>
  <si>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</si>
  <si>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</si>
  <si>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</si>
  <si>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</si>
  <si>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</si>
  <si>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</si>
  <si>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</si>
  <si>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</si>
  <si>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</si>
  <si>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</si>
  <si>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</si>
  <si>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</si>
  <si>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</si>
  <si>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</si>
  <si>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</si>
  <si>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</si>
  <si>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</si>
  <si>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</si>
  <si>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</si>
  <si>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</si>
  <si>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</si>
  <si>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</si>
  <si>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</si>
  <si>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</si>
  <si>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</si>
  <si>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</si>
  <si>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</si>
  <si>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</si>
  <si>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</si>
  <si>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</si>
  <si>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</si>
  <si>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</si>
  <si>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</si>
  <si>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</si>
  <si>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</si>
  <si>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</si>
  <si>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</si>
  <si>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</si>
  <si>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</si>
  <si>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</si>
  <si>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</si>
  <si>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</si>
  <si>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</si>
  <si>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</si>
  <si>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</si>
  <si>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</si>
  <si>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</si>
  <si>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</si>
  <si>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</si>
  <si>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</si>
  <si>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</si>
  <si>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</si>
  <si>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</si>
  <si>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</si>
  <si>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</si>
  <si>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</si>
  <si>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</si>
  <si>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</si>
  <si>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</si>
  <si>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</si>
  <si>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</si>
  <si>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</si>
  <si>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</si>
  <si>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</si>
  <si>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</si>
  <si>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</si>
  <si>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</si>
  <si>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</si>
  <si>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</si>
  <si>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</si>
  <si>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</si>
  <si>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</si>
  <si>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</si>
  <si>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</si>
  <si>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</si>
  <si>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</si>
  <si>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</si>
  <si>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</si>
  <si>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</si>
  <si>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</si>
  <si>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</si>
  <si>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</si>
  <si>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</si>
  <si>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</si>
  <si>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</si>
  <si>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</si>
  <si>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</si>
  <si>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</si>
  <si>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</si>
  <si>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</si>
  <si>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</si>
  <si>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</si>
  <si>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</si>
  <si>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</si>
  <si>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</si>
  <si>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</si>
  <si>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</si>
  <si>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</si>
  <si>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</si>
  <si>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</si>
  <si>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</si>
  <si>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</si>
  <si>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</si>
  <si>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</si>
  <si>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</si>
  <si>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</si>
  <si>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</si>
  <si>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</si>
  <si>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</si>
  <si>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</si>
  <si>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</si>
  <si>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</si>
  <si>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</si>
  <si>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</si>
  <si>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</si>
  <si>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</si>
  <si>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</si>
  <si>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</si>
  <si>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</si>
  <si>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</si>
  <si>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</si>
  <si>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</si>
  <si>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</si>
  <si>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</si>
  <si>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</si>
  <si>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</si>
  <si>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</si>
  <si>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</si>
  <si>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</si>
  <si>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</si>
  <si>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</si>
  <si>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</si>
  <si>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</si>
  <si>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</si>
  <si>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</si>
  <si>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</si>
  <si>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</si>
  <si>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</si>
  <si>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</si>
  <si>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</si>
  <si>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</si>
  <si>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</si>
  <si>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</si>
  <si>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</si>
  <si>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</si>
  <si>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</si>
  <si>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</si>
  <si>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</si>
  <si>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</si>
  <si>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</si>
  <si>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</si>
  <si>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</si>
  <si>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</si>
  <si>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</si>
  <si>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</si>
  <si>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</si>
  <si>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</si>
  <si>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</si>
  <si>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</si>
  <si>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</si>
  <si>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</si>
  <si>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</si>
  <si>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</si>
  <si>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</si>
  <si>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</si>
  <si>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</si>
  <si>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</si>
  <si>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</si>
  <si>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</si>
  <si>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</si>
  <si>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</si>
  <si>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</si>
  <si>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</si>
  <si>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</si>
  <si>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</si>
  <si>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</si>
  <si>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</si>
  <si>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</si>
  <si>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</si>
  <si>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</si>
  <si>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</si>
  <si>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</si>
  <si>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</si>
  <si>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</si>
  <si>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</si>
  <si>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</si>
  <si>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</si>
  <si>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</si>
  <si>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</si>
  <si>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</si>
  <si>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</si>
  <si>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</si>
  <si>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</si>
  <si>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</si>
  <si>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</si>
  <si>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</si>
  <si>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</si>
  <si>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</si>
  <si>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</si>
  <si>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</si>
  <si>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</si>
  <si>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</si>
  <si>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</si>
  <si>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</si>
  <si>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</si>
  <si>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</si>
  <si>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</si>
  <si>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</si>
  <si>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</si>
  <si>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</si>
  <si>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</si>
  <si>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</si>
  <si>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</si>
  <si>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</si>
  <si>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</si>
  <si>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</si>
  <si>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</si>
  <si>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</si>
  <si>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</si>
  <si>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</si>
  <si>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</si>
  <si>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</si>
  <si>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</si>
  <si>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</si>
  <si>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</si>
  <si>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</si>
  <si>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</si>
  <si>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</si>
  <si>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</si>
  <si>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</si>
  <si>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</si>
  <si>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</si>
  <si>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</si>
  <si>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</si>
  <si>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</si>
  <si>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</si>
  <si>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</si>
  <si>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</si>
  <si>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</si>
  <si>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</si>
  <si>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</si>
  <si>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</si>
  <si>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</si>
  <si>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</si>
  <si>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</si>
  <si>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</si>
  <si>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</si>
  <si>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</si>
  <si>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</si>
  <si>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</si>
  <si>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</si>
  <si>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</si>
  <si>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</si>
  <si>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</si>
  <si>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</si>
  <si>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</si>
  <si>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</si>
  <si>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</si>
  <si>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</si>
  <si>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</si>
  <si>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</si>
  <si>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</si>
  <si>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</si>
  <si>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</si>
  <si>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</si>
  <si>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</si>
  <si>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</si>
  <si>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</si>
  <si>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</si>
  <si>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</si>
  <si>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</si>
  <si>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</si>
  <si>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</si>
  <si>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</si>
  <si>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</si>
  <si>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</si>
  <si>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</si>
  <si>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</si>
  <si>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</si>
  <si>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</si>
  <si>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</si>
  <si>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</si>
  <si>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</si>
  <si>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</si>
  <si>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</si>
  <si>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</si>
  <si>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</si>
  <si>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</si>
  <si>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</si>
  <si>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</si>
  <si>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</si>
  <si>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</si>
  <si>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</si>
  <si>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</si>
  <si>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</si>
  <si>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</si>
  <si>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</si>
  <si>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</si>
  <si>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</si>
  <si>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</si>
  <si>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</si>
  <si>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</si>
  <si>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</si>
  <si>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</si>
  <si>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</si>
  <si>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</si>
  <si>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</si>
  <si>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</si>
  <si>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</si>
  <si>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</si>
  <si>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</si>
  <si>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</si>
  <si>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</si>
  <si>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</si>
  <si>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</si>
  <si>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</si>
  <si>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</si>
  <si>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</si>
  <si>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</si>
  <si>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</si>
  <si>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</si>
  <si>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</si>
  <si>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</si>
  <si>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</si>
  <si>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</si>
  <si>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</si>
  <si>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</si>
  <si>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</si>
  <si>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</si>
  <si>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</si>
  <si>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</si>
  <si>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</si>
  <si>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</si>
  <si>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</si>
  <si>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</si>
  <si>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</si>
  <si>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</si>
  <si>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</si>
  <si>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</si>
  <si>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</si>
  <si>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</si>
  <si>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</si>
  <si>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</si>
  <si>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</si>
  <si>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</si>
  <si>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</si>
  <si>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</si>
  <si>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</si>
  <si>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</si>
  <si>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</si>
  <si>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</si>
  <si>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</si>
  <si>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</si>
  <si>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</si>
  <si>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</si>
  <si>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</si>
  <si>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</si>
  <si>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</si>
  <si>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</si>
  <si>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</si>
  <si>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</si>
  <si>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</si>
  <si>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</si>
  <si>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</si>
  <si>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</si>
  <si>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</si>
  <si>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</si>
  <si>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</si>
  <si>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</si>
  <si>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</si>
  <si>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</si>
  <si>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</si>
  <si>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</si>
  <si>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</si>
  <si>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</si>
  <si>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</si>
  <si>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</si>
  <si>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</si>
  <si>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</si>
  <si>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</si>
  <si>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</si>
  <si>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</si>
  <si>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</si>
  <si>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</si>
  <si>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</si>
  <si>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</si>
  <si>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</si>
  <si>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</si>
  <si>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</si>
  <si>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</si>
  <si>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</si>
  <si>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</si>
  <si>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</si>
  <si>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</si>
  <si>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</si>
  <si>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</si>
  <si>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</si>
  <si>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</si>
  <si>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</si>
  <si>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</si>
  <si>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</si>
  <si>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</si>
  <si>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</si>
  <si>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</si>
  <si>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</si>
  <si>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</si>
  <si>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</si>
  <si>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</si>
  <si>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</si>
  <si>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</si>
  <si>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</si>
  <si>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</si>
  <si>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</si>
  <si>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</si>
  <si>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</si>
  <si>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</si>
  <si>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</si>
  <si>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</si>
  <si>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</si>
  <si>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</si>
  <si>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</si>
  <si>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</si>
  <si>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</si>
  <si>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</si>
  <si>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</si>
  <si>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</si>
  <si>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</si>
  <si>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</si>
  <si>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</si>
  <si>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</si>
  <si>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</si>
  <si>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</si>
  <si>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</si>
  <si>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</si>
  <si>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</si>
  <si>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</si>
  <si>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</si>
  <si>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</si>
  <si>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</si>
  <si>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</si>
  <si>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</si>
  <si>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</si>
  <si>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</si>
  <si>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</si>
  <si>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</si>
  <si>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</si>
  <si>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</si>
  <si>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</si>
  <si>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</si>
  <si>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</si>
  <si>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</si>
  <si>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</si>
  <si>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</si>
  <si>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</si>
  <si>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</si>
  <si>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</si>
  <si>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</si>
  <si>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</si>
  <si>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</si>
  <si>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</si>
  <si>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</si>
  <si>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</si>
  <si>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</si>
  <si>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</si>
  <si>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</si>
  <si>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</si>
  <si>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</si>
  <si>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</si>
  <si>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</si>
  <si>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</si>
  <si>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</si>
  <si>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</si>
  <si>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</si>
  <si>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</si>
  <si>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</si>
  <si>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</si>
  <si>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</si>
  <si>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</si>
  <si>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</si>
  <si>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</si>
  <si>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</si>
  <si>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</si>
  <si>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</si>
  <si>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</si>
  <si>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</si>
  <si>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</si>
  <si>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</si>
  <si>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</si>
  <si>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</si>
  <si>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</si>
  <si>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</si>
  <si>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</si>
  <si>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</si>
  <si>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</si>
  <si>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</si>
  <si>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</si>
  <si>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</si>
  <si>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</si>
  <si>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</si>
  <si>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</si>
  <si>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</si>
  <si>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</si>
  <si>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</si>
  <si>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</si>
  <si>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</si>
  <si>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</si>
  <si>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</si>
  <si>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</si>
  <si>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</si>
  <si>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</si>
  <si>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</si>
  <si>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</si>
  <si>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</si>
  <si>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</si>
  <si>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</si>
  <si>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</si>
  <si>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</si>
  <si>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</si>
  <si>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</si>
  <si>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</si>
  <si>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</si>
  <si>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</si>
  <si>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</si>
  <si>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</si>
  <si>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</si>
  <si>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</si>
  <si>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</si>
  <si>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</si>
  <si>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</si>
  <si>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</si>
  <si>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</si>
  <si>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</si>
  <si>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</si>
  <si>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</si>
  <si>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</si>
  <si>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</si>
  <si>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</si>
  <si>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</si>
  <si>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</si>
  <si>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</si>
  <si>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</si>
  <si>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</si>
  <si>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</si>
  <si>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</si>
  <si>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</si>
  <si>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</si>
  <si>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</si>
  <si>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</si>
  <si>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</si>
  <si>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</si>
  <si>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</si>
  <si>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</si>
  <si>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</si>
  <si>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</si>
  <si>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</si>
  <si>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</si>
  <si>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</si>
  <si>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</si>
  <si>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</si>
  <si>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</si>
  <si>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</si>
  <si>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</si>
  <si>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</si>
  <si>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</si>
  <si>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</si>
  <si>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</si>
  <si>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</si>
  <si>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</si>
  <si>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</si>
  <si>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</si>
  <si>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</si>
  <si>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</si>
  <si>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</si>
  <si>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</si>
  <si>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</si>
  <si>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</si>
  <si>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</si>
  <si>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</si>
  <si>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</si>
  <si>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</si>
  <si>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</si>
  <si>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</si>
  <si>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</si>
  <si>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</si>
  <si>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</si>
  <si>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</si>
  <si>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</si>
  <si>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</si>
  <si>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</si>
  <si>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</si>
  <si>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</si>
  <si>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</si>
  <si>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</si>
  <si>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</si>
  <si>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</si>
  <si>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</si>
  <si>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</si>
  <si>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</si>
  <si>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</si>
  <si>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</si>
  <si>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</si>
  <si>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</si>
  <si>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</si>
  <si>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</si>
  <si>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</si>
  <si>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</si>
  <si>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</si>
  <si>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</si>
  <si>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</si>
  <si>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</si>
  <si>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</si>
  <si>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</si>
  <si>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</si>
  <si>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</si>
  <si>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</si>
  <si>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</si>
  <si>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</si>
  <si>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</si>
  <si>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</si>
  <si>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</si>
  <si>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</si>
  <si>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</si>
  <si>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</si>
  <si>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</si>
  <si>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</si>
  <si>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</si>
  <si>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</si>
  <si>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</si>
  <si>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</si>
  <si>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</si>
  <si>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</si>
  <si>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</si>
  <si>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</si>
  <si>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</si>
  <si>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</si>
  <si>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</si>
  <si>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</si>
  <si>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</si>
  <si>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</si>
  <si>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</si>
  <si>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</si>
  <si>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</si>
  <si>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</si>
  <si>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</si>
  <si>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</si>
  <si>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</si>
  <si>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</si>
  <si>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</si>
  <si>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</si>
  <si>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</si>
  <si>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</si>
  <si>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</si>
  <si>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</si>
  <si>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</si>
  <si>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</si>
  <si>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</si>
  <si>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</si>
  <si>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</si>
  <si>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</si>
  <si>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</si>
  <si>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</si>
  <si>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</si>
  <si>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</si>
  <si>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</si>
  <si>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</si>
  <si>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</si>
  <si>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</si>
  <si>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</si>
  <si>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</si>
  <si>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</si>
  <si>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</si>
  <si>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</si>
  <si>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</si>
  <si>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</si>
  <si>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</si>
  <si>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</si>
  <si>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</si>
  <si>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</si>
  <si>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</si>
  <si>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</si>
  <si>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</si>
  <si>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</si>
  <si>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</si>
  <si>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</si>
  <si>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</si>
  <si>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</si>
  <si>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</si>
  <si>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</si>
  <si>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</si>
  <si>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</si>
  <si>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</si>
  <si>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</si>
  <si>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</si>
  <si>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</si>
  <si>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</si>
  <si>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</si>
  <si>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</si>
  <si>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</si>
  <si>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</si>
  <si>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</si>
  <si>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</si>
  <si>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</si>
  <si>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</si>
  <si>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</si>
  <si>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</si>
  <si>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</si>
  <si>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</si>
  <si>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</si>
  <si>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</si>
  <si>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</si>
  <si>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</si>
  <si>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</si>
  <si>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</si>
  <si>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</si>
  <si>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</si>
  <si>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</si>
  <si>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</si>
  <si>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</si>
  <si>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</si>
  <si>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</si>
  <si>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</si>
  <si>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</si>
  <si>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</si>
  <si>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</si>
  <si>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</si>
  <si>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</si>
  <si>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</si>
  <si>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</si>
  <si>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</si>
  <si>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</si>
  <si>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</si>
  <si>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</si>
  <si>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</si>
  <si>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</si>
  <si>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</si>
  <si>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</si>
  <si>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</si>
  <si>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</si>
  <si>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</si>
  <si>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</si>
  <si>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</si>
  <si>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</si>
  <si>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</si>
  <si>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</si>
  <si>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</si>
  <si>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</si>
  <si>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</si>
  <si>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</si>
  <si>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</si>
  <si>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</si>
  <si>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</si>
  <si>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</si>
  <si>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</si>
  <si>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</si>
  <si>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</si>
  <si>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</si>
  <si>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</si>
  <si>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</si>
  <si>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</si>
  <si>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</si>
  <si>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</si>
  <si>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</si>
  <si>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</si>
  <si>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</si>
  <si>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</si>
  <si>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</si>
  <si>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</si>
  <si>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</si>
  <si>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</si>
  <si>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</si>
  <si>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</si>
  <si>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</si>
  <si>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</si>
  <si>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</si>
  <si>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</si>
  <si>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</si>
  <si>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</si>
  <si>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</si>
  <si>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</si>
  <si>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</si>
  <si>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</si>
  <si>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</si>
  <si>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</si>
  <si>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</si>
  <si>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</si>
  <si>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</si>
  <si>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</si>
  <si>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</si>
  <si>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</si>
  <si>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</si>
  <si>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</si>
  <si>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</si>
  <si>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</si>
  <si>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</si>
  <si>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</si>
  <si>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</si>
  <si>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</si>
  <si>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</si>
  <si>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</si>
  <si>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</si>
  <si>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</si>
  <si>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</si>
  <si>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</si>
  <si>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</si>
  <si>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</si>
  <si>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</si>
  <si>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</si>
  <si>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</si>
  <si>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</si>
  <si>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</si>
  <si>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</si>
  <si>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</si>
  <si>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</si>
  <si>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</si>
  <si>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</si>
  <si>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</si>
  <si>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</si>
  <si>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</si>
  <si>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</si>
  <si>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</si>
  <si>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</si>
  <si>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</si>
  <si>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</si>
  <si>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</si>
  <si>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</si>
  <si>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</si>
  <si>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</si>
  <si>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</si>
  <si>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</si>
  <si>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</si>
  <si>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</si>
  <si>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</si>
  <si>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</si>
  <si>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</si>
  <si>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</si>
  <si>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</si>
  <si>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</si>
  <si>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</si>
  <si>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</si>
  <si>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</si>
  <si>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</si>
  <si>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</si>
  <si>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</si>
  <si>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</si>
  <si>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</si>
  <si>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</si>
  <si>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</si>
  <si>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</si>
  <si>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</si>
  <si>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</si>
  <si>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</si>
  <si>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</si>
  <si>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</si>
  <si>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</si>
  <si>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</si>
  <si>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</si>
  <si>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</si>
  <si>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</si>
  <si>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</si>
  <si>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</si>
  <si>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</si>
  <si>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</si>
  <si>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</si>
  <si>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</si>
  <si>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</si>
  <si>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</si>
  <si>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</si>
  <si>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</si>
  <si>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</si>
  <si>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</si>
  <si>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</si>
  <si>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</si>
  <si>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</si>
  <si>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</si>
  <si>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</si>
  <si>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</si>
  <si>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</si>
  <si>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</si>
  <si>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</si>
  <si>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</si>
  <si>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</si>
  <si>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</si>
  <si>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</si>
  <si>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</si>
  <si>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</si>
  <si>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</si>
  <si>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</si>
  <si>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</si>
  <si>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</si>
  <si>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</si>
  <si>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</si>
  <si>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</si>
  <si>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</si>
  <si>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</si>
  <si>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</si>
  <si>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</si>
  <si>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</si>
  <si>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</si>
  <si>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</si>
  <si>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</si>
  <si>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</si>
  <si>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</si>
  <si>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</si>
  <si>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</si>
  <si>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</si>
  <si>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</si>
  <si>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</si>
  <si>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</si>
  <si>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</si>
  <si>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</si>
  <si>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</si>
  <si>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</si>
  <si>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</si>
  <si>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</si>
  <si>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</si>
  <si>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</si>
  <si>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</si>
  <si>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</si>
  <si>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</si>
  <si>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</si>
  <si>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</si>
  <si>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</si>
  <si>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</si>
  <si>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</si>
  <si>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</si>
  <si>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</si>
  <si>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</si>
  <si>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</si>
  <si>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</si>
  <si>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</si>
  <si>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</si>
  <si>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</si>
  <si>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</si>
  <si>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</si>
  <si>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</si>
  <si>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</si>
  <si>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</si>
  <si>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</si>
  <si>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</si>
  <si>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</si>
  <si>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</si>
  <si>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</si>
  <si>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</si>
  <si>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</si>
  <si>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</si>
  <si>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</si>
  <si>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</si>
  <si>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</si>
  <si>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</si>
  <si>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</si>
  <si>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</si>
  <si>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</si>
  <si>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</si>
  <si>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</si>
  <si>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</si>
  <si>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</si>
  <si>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</si>
  <si>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</si>
  <si>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</si>
  <si>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</si>
  <si>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</si>
  <si>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</si>
  <si>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</si>
  <si>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</si>
  <si>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</si>
  <si>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</si>
  <si>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</si>
  <si>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</si>
  <si>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</si>
  <si>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</si>
  <si>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</si>
  <si>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</si>
  <si>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</si>
  <si>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</si>
  <si>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</si>
  <si>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</si>
  <si>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</si>
  <si>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</si>
  <si>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</si>
  <si>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</si>
  <si>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</si>
  <si>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</si>
  <si>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</si>
  <si>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</si>
  <si>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</si>
  <si>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</si>
  <si>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</si>
  <si>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</si>
  <si>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</si>
  <si>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</si>
  <si>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</si>
  <si>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</si>
  <si>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</si>
  <si>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</si>
  <si>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</si>
  <si>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</si>
  <si>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</si>
  <si>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</si>
  <si>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</si>
  <si>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</si>
  <si>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</si>
  <si>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</si>
  <si>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</si>
  <si>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</si>
  <si>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</si>
  <si>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</si>
  <si>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</si>
  <si>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</si>
  <si>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</si>
  <si>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</si>
  <si>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</si>
  <si>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</si>
  <si>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</si>
  <si>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</si>
  <si>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</si>
  <si>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</si>
  <si>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</si>
  <si>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</si>
  <si>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</si>
  <si>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</si>
  <si>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</si>
  <si>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</si>
  <si>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</si>
  <si>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</si>
  <si>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</si>
  <si>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</si>
  <si>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</si>
  <si>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</si>
  <si>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</si>
  <si>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</si>
  <si>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</si>
  <si>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</si>
  <si>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</si>
  <si>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</si>
  <si>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</si>
  <si>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</si>
  <si>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</si>
  <si>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</si>
  <si>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</si>
  <si>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</si>
  <si>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</si>
  <si>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</si>
  <si>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</si>
  <si>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</si>
  <si>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</si>
  <si>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</si>
  <si>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</si>
  <si>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</si>
  <si>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</si>
  <si>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</si>
  <si>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</si>
  <si>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</si>
  <si>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</si>
  <si>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</si>
  <si>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</si>
  <si>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</si>
  <si>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</si>
  <si>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</si>
  <si>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</si>
  <si>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</si>
  <si>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</si>
  <si>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</si>
  <si>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</si>
  <si>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</si>
  <si>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</si>
  <si>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</si>
  <si>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</si>
  <si>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</si>
  <si>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</si>
  <si>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</si>
  <si>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</si>
  <si>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</si>
  <si>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</si>
  <si>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</si>
  <si>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</si>
  <si>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</si>
  <si>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</si>
  <si>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</si>
  <si>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</si>
  <si>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</si>
  <si>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</si>
  <si>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</si>
  <si>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</si>
  <si>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</si>
  <si>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</si>
  <si>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</si>
  <si>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</si>
  <si>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</si>
  <si>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</si>
  <si>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</si>
  <si>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</si>
  <si>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</si>
  <si>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</si>
  <si>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</si>
  <si>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</si>
  <si>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</si>
  <si>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</si>
  <si>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</si>
  <si>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</si>
  <si>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</si>
  <si>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</si>
  <si>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</si>
  <si>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</si>
  <si>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</si>
  <si>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</si>
  <si>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</si>
  <si>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</si>
  <si>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</si>
  <si>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</si>
  <si>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</si>
  <si>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</si>
  <si>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</si>
  <si>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</si>
  <si>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</si>
  <si>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</si>
  <si>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</si>
  <si>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</si>
  <si>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</si>
  <si>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</si>
  <si>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</si>
  <si>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</si>
  <si>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</si>
  <si>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</si>
  <si>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</si>
  <si>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</si>
  <si>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</si>
  <si>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</si>
  <si>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</si>
  <si>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</si>
  <si>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</si>
  <si>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</si>
  <si>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</si>
  <si>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</si>
  <si>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</si>
  <si>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</si>
  <si>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</si>
  <si>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</si>
  <si>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</si>
  <si>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</si>
  <si>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</si>
  <si>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</si>
  <si>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</si>
  <si>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</si>
  <si>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</si>
  <si>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</si>
  <si>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</si>
  <si>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</si>
  <si>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</si>
  <si>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</si>
  <si>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</si>
  <si>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</si>
  <si>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</si>
  <si>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</si>
  <si>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</si>
  <si>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</si>
  <si>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</si>
  <si>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</si>
  <si>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</si>
  <si>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</si>
  <si>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</si>
  <si>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</si>
  <si>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</si>
  <si>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</si>
  <si>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</si>
  <si>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</si>
  <si>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</si>
  <si>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</si>
  <si>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</si>
  <si>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</si>
  <si>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</si>
  <si>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</si>
  <si>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</si>
  <si>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</si>
  <si>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</si>
  <si>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</si>
  <si>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</si>
  <si>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</si>
  <si>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</si>
  <si>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</si>
  <si>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</si>
  <si>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</si>
  <si>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</si>
  <si>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</si>
  <si>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</si>
  <si>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</si>
  <si>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</si>
  <si>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</si>
  <si>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</si>
  <si>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</si>
  <si>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</si>
  <si>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</si>
  <si>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</si>
  <si>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</si>
  <si>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</si>
  <si>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</si>
  <si>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</si>
  <si>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</si>
  <si>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</si>
  <si>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</si>
  <si>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</si>
  <si>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</si>
  <si>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</si>
  <si>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</si>
  <si>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</si>
  <si>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</si>
  <si>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</si>
  <si>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</si>
  <si>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</si>
  <si>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</si>
  <si>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</si>
  <si>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</si>
  <si>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</si>
  <si>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</si>
  <si>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</si>
  <si>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</si>
  <si>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</si>
  <si>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</si>
  <si>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</si>
  <si>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</si>
  <si>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</si>
  <si>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</si>
  <si>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</si>
  <si>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</si>
  <si>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</si>
  <si>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</si>
  <si>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</si>
  <si>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</si>
  <si>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</si>
  <si>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</si>
  <si>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</si>
  <si>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</si>
  <si>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</si>
  <si>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</si>
  <si>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</si>
  <si>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</si>
  <si>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</si>
  <si>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</si>
  <si>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</si>
  <si>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</si>
  <si>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</si>
  <si>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</si>
  <si>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</si>
  <si>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</si>
  <si>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</si>
  <si>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</si>
  <si>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</si>
  <si>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</si>
  <si>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</si>
  <si>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</si>
  <si>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</si>
  <si>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</si>
  <si>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</si>
  <si>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</si>
  <si>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</si>
  <si>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</si>
  <si>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</si>
  <si>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</si>
  <si>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</si>
  <si>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</si>
  <si>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</si>
  <si>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</si>
  <si>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</si>
  <si>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</si>
  <si>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</si>
  <si>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</si>
  <si>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</si>
  <si>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</si>
  <si>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</si>
  <si>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</si>
  <si>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</si>
  <si>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</si>
  <si>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</si>
  <si>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</si>
  <si>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</si>
  <si>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</si>
  <si>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</si>
  <si>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</si>
  <si>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</si>
  <si>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</si>
  <si>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</si>
  <si>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</si>
  <si>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</si>
  <si>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</si>
  <si>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</si>
  <si>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</si>
  <si>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</si>
  <si>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</si>
  <si>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</si>
  <si>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</si>
  <si>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</si>
  <si>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</si>
  <si>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</si>
  <si>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</si>
  <si>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</si>
  <si>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</si>
  <si>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</si>
  <si>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</si>
  <si>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</si>
  <si>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</si>
  <si>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</si>
  <si>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</si>
  <si>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</si>
  <si>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</si>
  <si>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</si>
  <si>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</si>
  <si>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</si>
  <si>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</si>
  <si>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</si>
  <si>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</si>
  <si>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</si>
  <si>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</si>
  <si>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</si>
  <si>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</si>
  <si>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</si>
  <si>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</si>
  <si>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</si>
  <si>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</si>
  <si>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</si>
  <si>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</si>
  <si>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</si>
  <si>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</si>
  <si>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</si>
  <si>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</si>
  <si>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</si>
  <si>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</si>
  <si>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</si>
  <si>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</si>
  <si>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</si>
  <si>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</si>
  <si>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</si>
  <si>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</si>
  <si>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</si>
  <si>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</si>
  <si>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</si>
  <si>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</si>
  <si>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</si>
  <si>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</si>
  <si>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</si>
  <si>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</si>
  <si>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</si>
  <si>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</si>
  <si>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</si>
  <si>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</si>
  <si>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</si>
  <si>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</si>
  <si>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</si>
  <si>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</si>
  <si>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</si>
  <si>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</si>
  <si>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</si>
  <si>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</si>
  <si>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</si>
  <si>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</si>
  <si>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</si>
  <si>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</si>
  <si>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</si>
  <si>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</si>
  <si>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</si>
  <si>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</si>
  <si>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</si>
  <si>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</si>
  <si>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</si>
  <si>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</si>
  <si>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</si>
  <si>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</si>
  <si>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</si>
  <si>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</si>
  <si>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</si>
  <si>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</si>
  <si>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</si>
  <si>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</si>
  <si>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</si>
  <si>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</si>
  <si>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</si>
  <si>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</si>
  <si>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</si>
  <si>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</si>
  <si>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</si>
  <si>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</si>
  <si>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</si>
  <si>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</si>
  <si>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</si>
  <si>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</si>
  <si>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</si>
  <si>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</si>
  <si>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</si>
  <si>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</si>
  <si>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</si>
  <si>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</si>
  <si>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</si>
  <si>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</si>
  <si>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</si>
  <si>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</si>
  <si>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</si>
  <si>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</si>
  <si>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</si>
  <si>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</si>
  <si>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</si>
  <si>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</si>
  <si>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</si>
  <si>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</si>
  <si>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</si>
  <si>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</si>
  <si>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</si>
  <si>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</si>
  <si>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</si>
  <si>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</si>
  <si>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</si>
  <si>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</si>
  <si>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</si>
  <si>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</si>
  <si>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</si>
  <si>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</si>
  <si>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</si>
  <si>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</si>
  <si>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</si>
  <si>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</si>
  <si>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</si>
  <si>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</si>
  <si>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</si>
  <si>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</si>
  <si>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</si>
  <si>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</si>
  <si>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</si>
  <si>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</si>
  <si>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</si>
  <si>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</si>
  <si>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</si>
  <si>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</si>
  <si>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</si>
  <si>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</si>
  <si>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</si>
  <si>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</si>
  <si>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</si>
  <si>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</si>
  <si>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</si>
  <si>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</si>
  <si>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</si>
  <si>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</si>
  <si>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</si>
  <si>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</si>
  <si>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</si>
  <si>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</si>
  <si>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</si>
  <si>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</si>
  <si>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</si>
  <si>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</si>
  <si>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</si>
  <si>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</si>
  <si>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</si>
  <si>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</si>
  <si>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</si>
  <si>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</si>
  <si>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</si>
  <si>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</si>
  <si>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</si>
  <si>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</si>
  <si>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</si>
  <si>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</si>
  <si>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</si>
  <si>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</si>
  <si>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</si>
  <si>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</si>
  <si>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</si>
  <si>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</si>
  <si>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</si>
  <si>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</si>
  <si>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</si>
  <si>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</si>
  <si>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</si>
  <si>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</si>
  <si>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</si>
  <si>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</si>
  <si>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</si>
  <si>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</si>
  <si>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</si>
  <si>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</si>
  <si>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</si>
  <si>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</si>
  <si>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</si>
  <si>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</si>
  <si>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</si>
  <si>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</si>
  <si>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</si>
  <si>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</si>
  <si>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</si>
  <si>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</si>
  <si>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</si>
  <si>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</si>
  <si>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</si>
  <si>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</si>
  <si>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</si>
  <si>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</si>
  <si>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</si>
  <si>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</si>
  <si>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</si>
  <si>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</si>
  <si>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</si>
  <si>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</si>
  <si>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</si>
  <si>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</si>
  <si>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</si>
  <si>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</si>
  <si>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</si>
  <si>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</si>
  <si>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</si>
  <si>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</si>
  <si>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</si>
  <si>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</si>
  <si>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</si>
  <si>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</si>
  <si>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</si>
  <si>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</si>
  <si>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</si>
  <si>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</si>
  <si>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</si>
  <si>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</si>
  <si>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</si>
  <si>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</si>
  <si>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</si>
  <si>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</si>
  <si>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</si>
  <si>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</si>
  <si>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</si>
  <si>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</si>
  <si>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</si>
  <si>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</si>
  <si>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</si>
  <si>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</si>
  <si>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</si>
  <si>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</si>
  <si>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</si>
  <si>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</si>
  <si>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</si>
  <si>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</si>
  <si>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</si>
  <si>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</si>
  <si>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</si>
  <si>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</si>
  <si>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</si>
  <si>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</si>
  <si>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</si>
  <si>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</si>
  <si>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</si>
  <si>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</si>
  <si>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</si>
  <si>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</si>
  <si>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</si>
  <si>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</si>
  <si>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</si>
  <si>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</si>
  <si>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</si>
  <si>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</si>
  <si>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</si>
  <si>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</si>
  <si>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</si>
  <si>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</si>
  <si>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</si>
  <si>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</si>
  <si>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</si>
  <si>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</si>
  <si>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</si>
  <si>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</si>
  <si>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</si>
  <si>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</si>
  <si>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</si>
  <si>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</si>
  <si>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</si>
  <si>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</si>
  <si>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</si>
  <si>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</si>
  <si>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</si>
  <si>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</si>
  <si>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</si>
  <si>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</si>
  <si>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</si>
  <si>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</si>
  <si>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</si>
  <si>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</si>
  <si>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</si>
  <si>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 category</t>
  </si>
  <si>
    <t>Row Labels</t>
  </si>
  <si>
    <t>Grand Total</t>
  </si>
  <si>
    <t>Column Labels</t>
  </si>
  <si>
    <t>Count of Parent category</t>
  </si>
  <si>
    <t>Count of sub- 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</si>
  <si>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</si>
  <si>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</si>
  <si>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</si>
  <si>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</si>
  <si>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</si>
  <si>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</si>
  <si>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</si>
  <si>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</si>
  <si>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</si>
  <si>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</si>
  <si>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</si>
  <si>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</si>
  <si>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</si>
  <si>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</si>
  <si>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</si>
  <si>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</si>
  <si>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</si>
  <si>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</si>
  <si>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</si>
  <si>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</si>
  <si>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</si>
  <si>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% Successful</t>
  </si>
  <si>
    <t xml:space="preserve">% Failed 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</si>
  <si>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</si>
  <si>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</si>
  <si>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</si>
  <si>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</si>
  <si>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</si>
  <si>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</si>
  <si>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</si>
  <si>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</si>
  <si>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</si>
  <si>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</si>
  <si>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</si>
  <si>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</si>
  <si>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 = to 50000</t>
  </si>
  <si>
    <t>Sum of % Successful</t>
  </si>
  <si>
    <t xml:space="preserve">Sum of % Failed </t>
  </si>
  <si>
    <t>Sum of % Canceled</t>
  </si>
  <si>
    <t>Sum of backers_count</t>
  </si>
  <si>
    <t>Category</t>
  </si>
  <si>
    <t>outcome successful</t>
  </si>
  <si>
    <t>Outcome Failed</t>
  </si>
  <si>
    <t>Total Count of outcome</t>
  </si>
  <si>
    <t>Total Sum of backers_count</t>
  </si>
  <si>
    <t>Total</t>
  </si>
  <si>
    <t>Average # of backers</t>
  </si>
  <si>
    <t>Median # of backers</t>
  </si>
  <si>
    <t>Minimum # backers</t>
  </si>
  <si>
    <t>Maximum # backers</t>
  </si>
  <si>
    <t>Variance in backers</t>
  </si>
  <si>
    <t>Standard Deviation of backers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</si>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</sst>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34" borderId="0" xfId="0" applyFill="1"/>
    <xf numFmtId="0" fontId="16" fillId="0" borderId="0" xfId="0" applyFont="1"/>
    <xf numFmtId="0" fontId="16" fillId="33" borderId="19" xfId="0" applyNumberFormat="1" applyFont="1" applyFill="1" applyBorder="1"/>
    <xf numFmtId="0" fontId="16" fillId="35" borderId="0" xfId="0" applyFont="1" applyFill="1"/>
    <xf numFmtId="0" fontId="16" fillId="36" borderId="19" xfId="0" applyNumberFormat="1" applyFont="1" applyFill="1" applyBorder="1"/>
    <xf numFmtId="0" fontId="0" fillId="35" borderId="0" xfId="0" applyFill="1"/>
    <xf numFmtId="0" fontId="0" fillId="37" borderId="0" xfId="0" applyFill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Kyle Dalton.xlsx]stacked graph by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graph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graph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graph by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8-4018-A08E-44BBE0B71329}"/>
            </c:ext>
          </c:extLst>
        </c:ser>
        <c:ser>
          <c:idx val="1"/>
          <c:order val="1"/>
          <c:tx>
            <c:strRef>
              <c:f>'stacked graph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graph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graph by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08-4018-A08E-44BBE0B71329}"/>
            </c:ext>
          </c:extLst>
        </c:ser>
        <c:ser>
          <c:idx val="2"/>
          <c:order val="2"/>
          <c:tx>
            <c:strRef>
              <c:f>'stacked graph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graph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graph by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08-4018-A08E-44BBE0B71329}"/>
            </c:ext>
          </c:extLst>
        </c:ser>
        <c:ser>
          <c:idx val="3"/>
          <c:order val="3"/>
          <c:tx>
            <c:strRef>
              <c:f>'stacked graph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graph by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graph by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08-4018-A08E-44BBE0B7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914639"/>
        <c:axId val="414026847"/>
      </c:barChart>
      <c:catAx>
        <c:axId val="57191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26847"/>
        <c:crosses val="autoZero"/>
        <c:auto val="1"/>
        <c:lblAlgn val="ctr"/>
        <c:lblOffset val="100"/>
        <c:noMultiLvlLbl val="0"/>
      </c:catAx>
      <c:valAx>
        <c:axId val="41402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Kyle Dalton.xlsx]Line Graph!PivotTable8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DDE-B8E5-3D466D969EE6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E-4DDE-B8E5-3D466D969EE6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E-4DDE-B8E5-3D466D969EE6}"/>
            </c:ext>
          </c:extLst>
        </c:ser>
        <c:ser>
          <c:idx val="3"/>
          <c:order val="3"/>
          <c:tx>
            <c:strRef>
              <c:f>'Line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E-4DDE-B8E5-3D466D96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27519"/>
        <c:axId val="652188623"/>
      </c:lineChart>
      <c:catAx>
        <c:axId val="6060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8623"/>
        <c:crosses val="autoZero"/>
        <c:auto val="1"/>
        <c:lblAlgn val="ctr"/>
        <c:lblOffset val="100"/>
        <c:noMultiLvlLbl val="0"/>
      </c:catAx>
      <c:valAx>
        <c:axId val="6521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3-4FCE-9BFF-196B8694A0AA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%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3-4FCE-9BFF-196B8694A0AA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03-4FCE-9BFF-196B8694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827903"/>
        <c:axId val="51743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3-4FCE-9BFF-196B8694A0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03-4FCE-9BFF-196B8694A0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03-4FCE-9BFF-196B8694A0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03-4FCE-9BFF-196B8694A0AA}"/>
                  </c:ext>
                </c:extLst>
              </c15:ser>
            </c15:filteredLineSeries>
          </c:ext>
        </c:extLst>
      </c:lineChart>
      <c:catAx>
        <c:axId val="10108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055"/>
        <c:crosses val="autoZero"/>
        <c:auto val="1"/>
        <c:lblAlgn val="ctr"/>
        <c:lblOffset val="100"/>
        <c:noMultiLvlLbl val="0"/>
      </c:catAx>
      <c:valAx>
        <c:axId val="517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976815398075189E-3"/>
          <c:y val="0.77256780402449698"/>
          <c:w val="0.39689972488378711"/>
          <c:h val="5.90555314443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backers by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Successful # of backers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'Count of backers by outcome'!$C$2:$C$10</c:f>
              <c:numCache>
                <c:formatCode>General</c:formatCode>
                <c:ptCount val="9"/>
                <c:pt idx="0">
                  <c:v>71325</c:v>
                </c:pt>
                <c:pt idx="1">
                  <c:v>12761</c:v>
                </c:pt>
                <c:pt idx="2">
                  <c:v>12790</c:v>
                </c:pt>
                <c:pt idx="3">
                  <c:v>1194</c:v>
                </c:pt>
                <c:pt idx="4">
                  <c:v>92820</c:v>
                </c:pt>
                <c:pt idx="5">
                  <c:v>16930</c:v>
                </c:pt>
                <c:pt idx="6">
                  <c:v>35040</c:v>
                </c:pt>
                <c:pt idx="7">
                  <c:v>56203</c:v>
                </c:pt>
                <c:pt idx="8">
                  <c:v>181835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9-46D4-A050-BCB42A744FF9}"/>
            </c:ext>
          </c:extLst>
        </c:ser>
        <c:ser>
          <c:idx val="1"/>
          <c:order val="1"/>
          <c:tx>
            <c:v>Failed # of Backers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'Count of backers by outcome'!$E$2:$E$10</c:f>
              <c:numCache>
                <c:formatCode>General</c:formatCode>
                <c:ptCount val="9"/>
                <c:pt idx="0">
                  <c:v>41440</c:v>
                </c:pt>
                <c:pt idx="1">
                  <c:v>14103</c:v>
                </c:pt>
                <c:pt idx="2">
                  <c:v>18020</c:v>
                </c:pt>
                <c:pt idx="4">
                  <c:v>33941</c:v>
                </c:pt>
                <c:pt idx="5">
                  <c:v>2724</c:v>
                </c:pt>
                <c:pt idx="6">
                  <c:v>17479</c:v>
                </c:pt>
                <c:pt idx="7">
                  <c:v>10856</c:v>
                </c:pt>
                <c:pt idx="8">
                  <c:v>74601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9-46D4-A050-BCB42A74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70687"/>
        <c:axId val="461576975"/>
      </c:scatterChart>
      <c:valAx>
        <c:axId val="4198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6975"/>
        <c:crosses val="autoZero"/>
        <c:crossBetween val="midCat"/>
      </c:valAx>
      <c:valAx>
        <c:axId val="4615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70687"/>
        <c:crosses val="autoZero"/>
        <c:crossBetween val="midCat"/>
      </c:valAx>
      <c:spPr>
        <a:solidFill>
          <a:sysClr val="window" lastClr="FFFFFF"/>
        </a:solidFill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1</xdr:row>
      <xdr:rowOff>133350</xdr:rowOff>
    </xdr:from>
    <xdr:to>
      <xdr:col>16</xdr:col>
      <xdr:colOff>95249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299D8-6E5A-C32D-BB05-C4F2C5E2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165100</xdr:rowOff>
    </xdr:from>
    <xdr:to>
      <xdr:col>14</xdr:col>
      <xdr:colOff>549275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AC5A7-8D62-1646-D55B-C6127E21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6</xdr:col>
      <xdr:colOff>619125</xdr:colOff>
      <xdr:row>31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63F92-600D-A034-F5FA-0982F34D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0</xdr:row>
      <xdr:rowOff>19050</xdr:rowOff>
    </xdr:from>
    <xdr:to>
      <xdr:col>15</xdr:col>
      <xdr:colOff>19050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DABA3-2487-70F8-A41B-0328225E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dalton" refreshedDate="45021.485071990741" createdVersion="8" refreshedVersion="8" minRefreshableVersion="3" recordCount="1000" xr:uid="{2C1EF788-93C6-42BA-A112-862470C84978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dalton" refreshedDate="45021.601039699075" createdVersion="8" refreshedVersion="8" minRefreshableVersion="3" recordCount="1000" xr:uid="{BE232E47-0CD9-4F4B-9FFE-91843BE1E817}">
  <cacheSource type="worksheet">
    <worksheetSource name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dalton" refreshedDate="45022.474956828701" createdVersion="8" refreshedVersion="8" minRefreshableVersion="3" recordCount="12" xr:uid="{BFDF624B-1AC5-4AC0-9BCF-8576A9843DA6}">
  <cacheSource type="worksheet">
    <worksheetSource ref="A1:H13" sheet="Outcomes based on Goal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&gt; =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% Successful" numFmtId="9">
      <sharedItems containsSemiMixedTypes="0" containsString="0" containsNumber="1" minValue="0.3737704918032787" maxValue="1"/>
    </cacheField>
    <cacheField name="% Failed " numFmtId="9">
      <sharedItems containsSemiMixedTypes="0" containsString="0" containsNumber="1" minValue="0" maxValue="0.55555555555555558"/>
    </cacheField>
    <cacheField name="%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dalton" refreshedDate="45022.62216446759" createdVersion="8" refreshedVersion="8" minRefreshableVersion="3" recordCount="9" xr:uid="{0E52E35D-640A-4764-9C10-71118FE236A4}">
  <cacheSource type="worksheet">
    <worksheetSource ref="C1:C10" sheet="Count of backers by outcome"/>
  </cacheSource>
  <cacheFields count="1">
    <cacheField name="backers_count" numFmtId="0">
      <sharedItems containsSemiMixedTypes="0" containsString="0" containsNumber="1" containsInteger="1" minValue="1194" maxValue="181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x v="1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x v="2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x v="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x v="4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x v="5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x v="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x v="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x v="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x v="9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x v="1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x v="11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x v="12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x v="13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x v="14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x v="15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x v="16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x v="17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x v="18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x v="19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x v="20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x v="21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x v="22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x v="23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x v="24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x v="25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x v="26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x v="27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x v="28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x v="29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x v="30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x v="31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x v="3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x v="33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x v="34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x v="3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x v="3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x v="3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x v="38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x v="39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x v="40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x v="4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x v="4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x v="43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x v="13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x v="44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x v="45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x v="46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x v="47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x v="48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x v="49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x v="50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x v="51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x v="52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x v="5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x v="54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x v="55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x v="56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x v="57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x v="5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x v="59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x v="60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x v="61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x v="62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x v="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x v="64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x v="65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x v="66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x v="67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x v="68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x v="69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x v="70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x v="7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x v="39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x v="72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x v="7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x v="7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x v="75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x v="7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x v="77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x v="78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x v="79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x v="80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x v="81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x v="8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x v="83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x v="84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x v="85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x v="8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x v="87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x v="88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x v="89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x v="90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x v="9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x v="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x v="11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x v="92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x v="86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x v="93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x v="55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x v="49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x v="55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x v="94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x v="9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x v="96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x v="97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x v="98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x v="99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x v="100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x v="101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x v="10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x v="103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x v="104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x v="54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x v="105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x v="106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x v="107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x v="108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x v="109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x v="110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x v="111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x v="11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x v="113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x v="114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x v="1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x v="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x v="116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x v="117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x v="118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x v="12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x v="11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x v="120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x v="12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x v="122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x v="123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x v="124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x v="125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x v="126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x v="127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x v="128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x v="129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x v="130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x v="124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x v="131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x v="18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x v="132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x v="133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x v="134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x v="37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x v="13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x v="49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x v="50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x v="136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x v="137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x v="13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x v="139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x v="140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x v="141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x v="142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x v="143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x v="55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x v="51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x v="144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x v="67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x v="20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x v="145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x v="146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x v="147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x v="148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x v="149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x v="109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x v="6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x v="150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x v="15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x v="44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x v="152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x v="153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x v="154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x v="155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x v="15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x v="157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x v="158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x v="159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x v="99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x v="16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x v="161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x v="162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x v="163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x v="164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x v="165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x v="3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x v="99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x v="166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x v="16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x v="105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x v="168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x v="16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x v="169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x v="170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x v="171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x v="49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x v="144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x v="1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x v="173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x v="174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x v="175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x v="17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x v="177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x v="178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x v="179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x v="31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x v="180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x v="170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x v="181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x v="34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x v="182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x v="183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x v="184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x v="18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x v="186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x v="6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x v="187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x v="18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x v="189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x v="190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x v="191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x v="19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x v="193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x v="194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x v="19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x v="196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x v="10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x v="45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x v="197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x v="46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x v="45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x v="176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x v="198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x v="199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x v="142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x v="200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x v="74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x v="201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x v="202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x v="4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x v="203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x v="4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x v="204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x v="205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x v="206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x v="49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x v="196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x v="207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x v="208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x v="39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x v="209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x v="27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x v="45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x v="129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x v="188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x v="210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x v="211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x v="37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x v="134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x v="2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x v="99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x v="213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x v="214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x v="4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x v="215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x v="21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x v="217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x v="218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x v="21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x v="27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x v="220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x v="221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x v="100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x v="222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x v="223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x v="224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x v="225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x v="221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x v="22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x v="227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x v="228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x v="229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x v="230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x v="231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x v="232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x v="233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x v="3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x v="234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x v="23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x v="236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x v="237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x v="63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x v="238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x v="23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x v="240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x v="49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x v="241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x v="242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x v="23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x v="23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x v="72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x v="243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x v="244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x v="245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x v="51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x v="36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x v="24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x v="247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x v="248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x v="221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x v="2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x v="250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x v="141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x v="68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x v="251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x v="17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x v="194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x v="252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x v="150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x v="253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x v="107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x v="5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x v="254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x v="255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x v="57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x v="256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x v="257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x v="258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x v="259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x v="260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x v="26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x v="26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x v="263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x v="264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x v="265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x v="224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x v="266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x v="267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x v="9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x v="268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x v="269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x v="270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x v="27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x v="27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x v="27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x v="49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x v="274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x v="254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x v="275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x v="17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x v="99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x v="174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x v="142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x v="276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x v="277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x v="278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x v="39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x v="27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x v="27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x v="129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x v="19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x v="196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x v="51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x v="280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x v="110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x v="281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x v="282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x v="283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x v="284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x v="165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x v="270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x v="54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x v="78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x v="28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x v="9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x v="286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x v="287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x v="109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x v="288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x v="28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x v="290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x v="291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x v="292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x v="293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x v="294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x v="126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x v="295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x v="29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x v="297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x v="298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x v="1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x v="299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x v="211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x v="300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x v="301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x v="49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x v="302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x v="174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x v="303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x v="304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x v="30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x v="306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x v="307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x v="110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x v="308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x v="30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x v="17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x v="38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x v="310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x v="311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x v="312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x v="313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x v="2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x v="314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x v="315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x v="115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x v="316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x v="317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x v="318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x v="100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x v="4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x v="3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x v="320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x v="321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x v="322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x v="286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x v="115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x v="222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x v="323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x v="234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x v="324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x v="61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x v="32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x v="32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x v="327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x v="32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x v="23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x v="182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x v="329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x v="1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x v="73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x v="129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x v="330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x v="331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x v="99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x v="49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x v="332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x v="249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x v="333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x v="33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x v="33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x v="336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x v="337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x v="338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x v="339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x v="126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x v="340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x v="341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x v="342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x v="343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x v="17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x v="344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x v="27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x v="3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x v="122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x v="345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x v="346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x v="34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x v="8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x v="23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x v="57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x v="348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x v="86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x v="34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x v="350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x v="215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x v="351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x v="352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x v="353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x v="354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x v="355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x v="356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x v="357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x v="127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x v="7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x v="35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x v="120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x v="359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x v="251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x v="360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x v="13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x v="71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x v="53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x v="361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x v="36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x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x v="363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x v="129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x v="364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x v="19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x v="365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x v="366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x v="161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x v="36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x v="36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x v="54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x v="369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x v="370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x v="164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x v="371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x v="221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x v="372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x v="373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x v="234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x v="374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x v="23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x v="375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x v="27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x v="121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x v="376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x v="377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x v="98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x v="378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x v="175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x v="352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x v="200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x v="37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x v="105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x v="380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x v="166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x v="381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x v="382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x v="38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x v="384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x v="38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x v="326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x v="386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x v="240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x v="80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x v="286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x v="387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x v="39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x v="388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x v="389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x v="390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x v="49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x v="391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x v="45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x v="392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x v="353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x v="18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x v="393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x v="394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x v="105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x v="395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x v="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x v="40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x v="150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x v="72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x v="397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x v="398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x v="9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x v="146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x v="399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x v="400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x v="401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x v="164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x v="115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x v="402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x v="358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x v="21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x v="25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x v="95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x v="242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x v="215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x v="403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x v="83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x v="344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x v="404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x v="405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x v="158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x v="406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x v="388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x v="407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x v="408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x v="99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x v="408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x v="259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x v="409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x v="144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x v="410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x v="236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x v="41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x v="412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x v="17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x v="49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x v="346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x v="413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x v="408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x v="414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x v="3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x v="41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x v="416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x v="417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x v="124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x v="418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x v="27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x v="325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x v="150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x v="419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x v="73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x v="20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x v="12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x v="420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x v="355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x v="58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x v="421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x v="251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x v="422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x v="423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x v="197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x v="288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x v="110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x v="87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x v="42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x v="215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x v="425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x v="42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x v="339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x v="427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x v="428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x v="429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x v="167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x v="115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x v="430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x v="431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x v="346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x v="30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x v="432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x v="433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x v="434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x v="43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x v="6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x v="419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x v="436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x v="49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x v="437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x v="438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x v="439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x v="440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x v="441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x v="442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x v="443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x v="444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x v="424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x v="385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x v="445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x v="54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x v="215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x v="446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x v="447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x v="270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x v="448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x v="70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x v="449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x v="450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x v="451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x v="452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x v="125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x v="453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x v="269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x v="45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x v="41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x v="455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x v="456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x v="45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x v="458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x v="459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x v="98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x v="460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x v="461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x v="38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x v="462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x v="463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x v="464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x v="257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x v="465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x v="385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x v="466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x v="467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x v="468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x v="46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x v="470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x v="471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x v="75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x v="49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x v="472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x v="100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x v="473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x v="220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x v="474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x v="47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x v="170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x v="231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x v="129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x v="476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x v="443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x v="381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x v="459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x v="47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x v="478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x v="144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x v="479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x v="480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x v="300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x v="63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x v="101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x v="481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x v="358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x v="246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x v="482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x v="168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x v="48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x v="234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x v="393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x v="130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x v="3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x v="484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x v="48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x v="48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x v="487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x v="226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x v="80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x v="27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x v="27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x v="3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x v="406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x v="393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x v="68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x v="382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x v="298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x v="4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x v="489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x v="490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x v="491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x v="49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x v="492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x v="493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x v="231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x v="494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x v="495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x v="496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x v="49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x v="49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x v="498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x v="155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x v="49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x v="16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x v="500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x v="496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x v="40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x v="501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x v="502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x v="503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x v="504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x v="50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x v="150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x v="506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x v="507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x v="373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x v="234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x v="50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x v="103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x v="5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x v="509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x v="55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x v="75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x v="510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x v="18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x v="511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x v="78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x v="512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x v="513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x v="249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x v="430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x v="260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x v="514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x v="243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x v="483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x v="46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x v="249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x v="373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x v="51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x v="246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x v="516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x v="49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x v="88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x v="23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x v="517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x v="205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x v="109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x v="70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x v="177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x v="161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x v="51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x v="394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x v="8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x v="519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x v="520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x v="521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x v="236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x v="221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x v="522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x v="46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x v="523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x v="524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x v="155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x v="525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x v="526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x v="527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x v="144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x v="346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x v="172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x v="131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x v="110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x v="528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x v="529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x v="265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x v="34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x v="530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x v="531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x v="115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x v="532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x v="210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x v="144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x v="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x v="287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x v="227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x v="254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x v="115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x v="53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x v="44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x v="46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x v="535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x v="253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x v="49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x v="415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x v="249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x v="50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x v="536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x v="15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x v="1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x v="537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x v="164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x v="377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x v="167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x v="25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x v="72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x v="538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x v="503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x v="539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x v="540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x v="402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x v="105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x v="541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x v="246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x v="542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x v="543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x v="544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x v="545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x v="109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x v="176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x v="546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x v="65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x v="4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x v="547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x v="15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x v="175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x v="548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x v="549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x v="550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x v="551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x v="24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x v="552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x v="393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x v="553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x v="34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x v="554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x v="134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x v="7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x v="3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x v="555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x v="11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x v="556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x v="300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x v="49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x v="122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x v="46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x v="443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x v="36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x v="64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x v="27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x v="142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x v="557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x v="17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x v="102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x v="558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x v="559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x v="560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x v="56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x v="562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x v="550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x v="1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x v="38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x v="537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x v="563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x v="63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x v="564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x v="174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x v="565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x v="167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x v="27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x v="95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x v="566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x v="229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x v="72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x v="19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x v="358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x v="567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x v="339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x v="227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x v="356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x v="568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x v="8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x v="109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x v="569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x v="373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x v="109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x v="493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x v="570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x v="57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x v="483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x v="171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x v="415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x v="84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x v="49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x v="572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x v="428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x v="356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x v="573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x v="175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x v="268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x v="54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x v="19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x v="406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x v="12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x v="287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x v="574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x v="493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x v="287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x v="512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x v="242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x v="575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x v="493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x v="576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x v="577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x v="3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x v="578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x v="526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x v="23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x v="1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x v="382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x v="109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x v="4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x v="579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x v="580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x v="581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x v="5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x v="582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x v="345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x v="583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x v="45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x v="584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x v="251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x v="3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x v="251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x v="585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x v="22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x v="51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x v="586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x v="587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x v="19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x v="27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x v="82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x v="58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71325"/>
  </r>
  <r>
    <n v="12761"/>
  </r>
  <r>
    <n v="12790"/>
  </r>
  <r>
    <n v="1194"/>
  </r>
  <r>
    <n v="92820"/>
  </r>
  <r>
    <n v="16930"/>
  </r>
  <r>
    <n v="35040"/>
  </r>
  <r>
    <n v="56203"/>
  </r>
  <r>
    <n v="1818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DBB72-09CB-40C0-B103-5FD1F12A87F7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7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rent category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054EE-36D3-4594-8109-E5D193082181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sub-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E9ADB-A13F-4B0C-97CE-D61D86C58B3C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0830D-4134-48D8-97A7-DB6962E646A4}" name="PivotTable9" cacheId="29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D28" firstHeaderRow="0" firstDataRow="1" firstDataCol="1"/>
  <pivotFields count="8">
    <pivotField axis="axisRow" showAll="0">
      <items count="13">
        <item x="0"/>
        <item x="2"/>
        <item x="10"/>
        <item x="9"/>
        <item x="8"/>
        <item x="7"/>
        <item x="6"/>
        <item x="5"/>
        <item x="4"/>
        <item x="3"/>
        <item x="1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% Successful" fld="5" baseField="0" baseItem="0"/>
    <dataField name="Sum of % Failed " fld="6" baseField="0" baseItem="0"/>
    <dataField name="Sum of % Canceled" fld="7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F34CE-0F05-4BBB-B29A-8ECBD83EB4B0}" name="PivotTable1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:I19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C2349-52F0-4E49-9DF7-0294E648018F}" name="PivotTable1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5" firstHeaderRow="1" firstDataRow="3" firstDataCol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outcome" fld="6" subtotal="count" baseField="0" baseItem="0"/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workbookViewId="0">
      <selection sqref="A1:S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83203125" customWidth="1"/>
    <col min="8" max="8" width="13" bestFit="1" customWidth="1"/>
    <col min="11" max="11" width="13.75" customWidth="1"/>
    <col min="12" max="12" width="21.33203125" style="10" customWidth="1"/>
    <col min="13" max="13" width="12.1640625" customWidth="1"/>
    <col min="14" max="14" width="20.25" style="10" customWidth="1"/>
    <col min="17" max="18" width="28" bestFit="1" customWidth="1"/>
    <col min="19" max="19" width="15.4140625" customWidth="1"/>
  </cols>
  <sheetData>
    <row r="1" spans="1:19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8" t="s">
        <v>2071</v>
      </c>
      <c r="M1" s="1" t="s">
        <v>9</v>
      </c>
      <c r="N1" s="8" t="s">
        <v>2072</v>
      </c>
      <c r="O1" s="1" t="s">
        <v>10</v>
      </c>
      <c r="P1" s="1" t="s">
        <v>11</v>
      </c>
      <c r="Q1" s="1" t="s">
        <v>2028</v>
      </c>
      <c r="R1" s="1" t="s">
        <v>2063</v>
      </c>
      <c r="S1" s="1" t="s">
        <v>2064</v>
      </c>
    </row>
    <row r="2" spans="1:19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9">
        <f>(((K2/60)/60)/24)+DATE(1970,1,1)</f>
        <v>42336.25</v>
      </c>
      <c r="M2">
        <v>1450159200</v>
      </c>
      <c r="N2" s="9">
        <f>(((M2/60)/60)/24)+DATE(1970,1,1)</f>
        <v>42353.25</v>
      </c>
      <c r="O2" t="b">
        <v>0</v>
      </c>
      <c r="P2" t="b">
        <v>0</v>
      </c>
      <c r="Q2" t="s">
        <v>17</v>
      </c>
      <c r="R2" t="s">
        <v>2030</v>
      </c>
      <c r="S2" t="s">
        <v>2031</v>
      </c>
    </row>
    <row r="3" spans="1:19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9">
        <f>(((K3/60)/60)/24)+DATE(1970,1,1)</f>
        <v>41870.208333333336</v>
      </c>
      <c r="M3">
        <v>1408597200</v>
      </c>
      <c r="N3" s="9">
        <f>(((M3/60)/60)/24)+DATE(1970,1,1)</f>
        <v>41872.208333333336</v>
      </c>
      <c r="O3" t="b">
        <v>0</v>
      </c>
      <c r="P3" t="b">
        <v>1</v>
      </c>
      <c r="Q3" t="s">
        <v>23</v>
      </c>
      <c r="R3" t="s">
        <v>2032</v>
      </c>
      <c r="S3" t="s">
        <v>2033</v>
      </c>
    </row>
    <row r="4" spans="1:19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9">
        <f>(((K4/60)/60)/24)+DATE(1970,1,1)</f>
        <v>41595.25</v>
      </c>
      <c r="M4">
        <v>1384840800</v>
      </c>
      <c r="N4" s="9">
        <f>(((M4/60)/60)/24)+DATE(1970,1,1)</f>
        <v>41597.25</v>
      </c>
      <c r="O4" t="b">
        <v>0</v>
      </c>
      <c r="P4" t="b">
        <v>0</v>
      </c>
      <c r="Q4" t="s">
        <v>28</v>
      </c>
      <c r="R4" t="s">
        <v>2034</v>
      </c>
      <c r="S4" t="s">
        <v>2035</v>
      </c>
    </row>
    <row r="5" spans="1:19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(E5/D5)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9">
        <f>(((K5/60)/60)/24)+DATE(1970,1,1)</f>
        <v>43688.208333333328</v>
      </c>
      <c r="M5">
        <v>1568955600</v>
      </c>
      <c r="N5" s="9">
        <f>(((M5/60)/60)/24)+DATE(1970,1,1)</f>
        <v>43728.208333333328</v>
      </c>
      <c r="O5" t="b">
        <v>0</v>
      </c>
      <c r="P5" t="b">
        <v>0</v>
      </c>
      <c r="Q5" t="s">
        <v>23</v>
      </c>
      <c r="R5" t="s">
        <v>2032</v>
      </c>
      <c r="S5" t="s">
        <v>2033</v>
      </c>
    </row>
    <row r="6" spans="1:19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(E6/D6)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9">
        <f>(((K6/60)/60)/24)+DATE(1970,1,1)</f>
        <v>43485.25</v>
      </c>
      <c r="M6">
        <v>1548309600</v>
      </c>
      <c r="N6" s="9">
        <f>(((M6/60)/60)/24)+DATE(1970,1,1)</f>
        <v>43489.25</v>
      </c>
      <c r="O6" t="b">
        <v>0</v>
      </c>
      <c r="P6" t="b">
        <v>0</v>
      </c>
      <c r="Q6" t="s">
        <v>33</v>
      </c>
      <c r="R6" t="s">
        <v>2036</v>
      </c>
      <c r="S6" t="s">
        <v>2037</v>
      </c>
    </row>
    <row r="7" spans="1:19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(E7/D7)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9">
        <f>(((K7/60)/60)/24)+DATE(1970,1,1)</f>
        <v>41149.208333333336</v>
      </c>
      <c r="M7">
        <v>1347080400</v>
      </c>
      <c r="N7" s="9">
        <f>(((M7/60)/60)/24)+DATE(1970,1,1)</f>
        <v>41160.208333333336</v>
      </c>
      <c r="O7" t="b">
        <v>0</v>
      </c>
      <c r="P7" t="b">
        <v>0</v>
      </c>
      <c r="Q7" t="s">
        <v>33</v>
      </c>
      <c r="R7" t="s">
        <v>2036</v>
      </c>
      <c r="S7" t="s">
        <v>2037</v>
      </c>
    </row>
    <row r="8" spans="1:19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(E8/D8)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9">
        <f>(((K8/60)/60)/24)+DATE(1970,1,1)</f>
        <v>42991.208333333328</v>
      </c>
      <c r="M8">
        <v>1505365200</v>
      </c>
      <c r="N8" s="9">
        <f>(((M8/60)/60)/24)+DATE(1970,1,1)</f>
        <v>42992.208333333328</v>
      </c>
      <c r="O8" t="b">
        <v>0</v>
      </c>
      <c r="P8" t="b">
        <v>0</v>
      </c>
      <c r="Q8" t="s">
        <v>42</v>
      </c>
      <c r="R8" t="s">
        <v>2038</v>
      </c>
      <c r="S8" t="s">
        <v>2039</v>
      </c>
    </row>
    <row r="9" spans="1:19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(E9/D9)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9">
        <f>(((K9/60)/60)/24)+DATE(1970,1,1)</f>
        <v>42229.208333333328</v>
      </c>
      <c r="M9">
        <v>1439614800</v>
      </c>
      <c r="N9" s="9">
        <f>(((M9/60)/60)/24)+DATE(1970,1,1)</f>
        <v>42231.208333333328</v>
      </c>
      <c r="O9" t="b">
        <v>0</v>
      </c>
      <c r="P9" t="b">
        <v>0</v>
      </c>
      <c r="Q9" t="s">
        <v>33</v>
      </c>
      <c r="R9" t="s">
        <v>2036</v>
      </c>
      <c r="S9" t="s">
        <v>2037</v>
      </c>
    </row>
    <row r="10" spans="1:19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(E10/D10)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9">
        <f>(((K10/60)/60)/24)+DATE(1970,1,1)</f>
        <v>40399.208333333336</v>
      </c>
      <c r="M10">
        <v>1281502800</v>
      </c>
      <c r="N10" s="9">
        <f>(((M10/60)/60)/24)+DATE(1970,1,1)</f>
        <v>40401.208333333336</v>
      </c>
      <c r="O10" t="b">
        <v>0</v>
      </c>
      <c r="P10" t="b">
        <v>0</v>
      </c>
      <c r="Q10" t="s">
        <v>33</v>
      </c>
      <c r="R10" t="s">
        <v>2036</v>
      </c>
      <c r="S10" t="s">
        <v>2037</v>
      </c>
    </row>
    <row r="11" spans="1:19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(E11/D11)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9">
        <f>(((K11/60)/60)/24)+DATE(1970,1,1)</f>
        <v>41536.208333333336</v>
      </c>
      <c r="M11">
        <v>1383804000</v>
      </c>
      <c r="N11" s="9">
        <f>(((M11/60)/60)/24)+DATE(1970,1,1)</f>
        <v>41585.25</v>
      </c>
      <c r="O11" t="b">
        <v>0</v>
      </c>
      <c r="P11" t="b">
        <v>0</v>
      </c>
      <c r="Q11" t="s">
        <v>50</v>
      </c>
      <c r="R11" t="s">
        <v>2032</v>
      </c>
      <c r="S11" t="s">
        <v>2040</v>
      </c>
    </row>
    <row r="12" spans="1:19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(E12/D12)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9">
        <f>(((K12/60)/60)/24)+DATE(1970,1,1)</f>
        <v>40404.208333333336</v>
      </c>
      <c r="M12">
        <v>1285909200</v>
      </c>
      <c r="N12" s="9">
        <f>(((M12/60)/60)/24)+DATE(1970,1,1)</f>
        <v>40452.208333333336</v>
      </c>
      <c r="O12" t="b">
        <v>0</v>
      </c>
      <c r="P12" t="b">
        <v>0</v>
      </c>
      <c r="Q12" t="s">
        <v>53</v>
      </c>
      <c r="R12" t="s">
        <v>2038</v>
      </c>
      <c r="S12" t="s">
        <v>2041</v>
      </c>
    </row>
    <row r="13" spans="1:19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(E13/D13)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9">
        <f>(((K13/60)/60)/24)+DATE(1970,1,1)</f>
        <v>40442.208333333336</v>
      </c>
      <c r="M13">
        <v>1285563600</v>
      </c>
      <c r="N13" s="9">
        <f>(((M13/60)/60)/24)+DATE(1970,1,1)</f>
        <v>40448.208333333336</v>
      </c>
      <c r="O13" t="b">
        <v>0</v>
      </c>
      <c r="P13" t="b">
        <v>1</v>
      </c>
      <c r="Q13" t="s">
        <v>33</v>
      </c>
      <c r="R13" t="s">
        <v>2036</v>
      </c>
      <c r="S13" t="s">
        <v>2037</v>
      </c>
    </row>
    <row r="14" spans="1:19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(E14/D14)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9">
        <f>(((K14/60)/60)/24)+DATE(1970,1,1)</f>
        <v>43760.208333333328</v>
      </c>
      <c r="M14">
        <v>1572411600</v>
      </c>
      <c r="N14" s="9">
        <f>(((M14/60)/60)/24)+DATE(1970,1,1)</f>
        <v>43768.208333333328</v>
      </c>
      <c r="O14" t="b">
        <v>0</v>
      </c>
      <c r="P14" t="b">
        <v>0</v>
      </c>
      <c r="Q14" t="s">
        <v>53</v>
      </c>
      <c r="R14" t="s">
        <v>2038</v>
      </c>
      <c r="S14" t="s">
        <v>2041</v>
      </c>
    </row>
    <row r="15" spans="1:19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(E15/D15)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9">
        <f>(((K15/60)/60)/24)+DATE(1970,1,1)</f>
        <v>42532.208333333328</v>
      </c>
      <c r="M15">
        <v>1466658000</v>
      </c>
      <c r="N15" s="9">
        <f>(((M15/60)/60)/24)+DATE(1970,1,1)</f>
        <v>42544.208333333328</v>
      </c>
      <c r="O15" t="b">
        <v>0</v>
      </c>
      <c r="P15" t="b">
        <v>0</v>
      </c>
      <c r="Q15" t="s">
        <v>60</v>
      </c>
      <c r="R15" t="s">
        <v>2032</v>
      </c>
      <c r="S15" t="s">
        <v>2042</v>
      </c>
    </row>
    <row r="16" spans="1:19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(E16/D16)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9">
        <f>(((K16/60)/60)/24)+DATE(1970,1,1)</f>
        <v>40974.25</v>
      </c>
      <c r="M16">
        <v>1333342800</v>
      </c>
      <c r="N16" s="9">
        <f>(((M16/60)/60)/24)+DATE(1970,1,1)</f>
        <v>41001.208333333336</v>
      </c>
      <c r="O16" t="b">
        <v>0</v>
      </c>
      <c r="P16" t="b">
        <v>0</v>
      </c>
      <c r="Q16" t="s">
        <v>60</v>
      </c>
      <c r="R16" t="s">
        <v>2032</v>
      </c>
      <c r="S16" t="s">
        <v>2042</v>
      </c>
    </row>
    <row r="17" spans="1:19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(E17/D17)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9">
        <f>(((K17/60)/60)/24)+DATE(1970,1,1)</f>
        <v>43809.25</v>
      </c>
      <c r="M17">
        <v>1576303200</v>
      </c>
      <c r="N17" s="9">
        <f>(((M17/60)/60)/24)+DATE(1970,1,1)</f>
        <v>43813.25</v>
      </c>
      <c r="O17" t="b">
        <v>0</v>
      </c>
      <c r="P17" t="b">
        <v>0</v>
      </c>
      <c r="Q17" t="s">
        <v>65</v>
      </c>
      <c r="R17" t="s">
        <v>2034</v>
      </c>
      <c r="S17" t="s">
        <v>2043</v>
      </c>
    </row>
    <row r="18" spans="1:19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(E18/D18)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9">
        <f>(((K18/60)/60)/24)+DATE(1970,1,1)</f>
        <v>41661.25</v>
      </c>
      <c r="M18">
        <v>1392271200</v>
      </c>
      <c r="N18" s="9">
        <f>(((M18/60)/60)/24)+DATE(1970,1,1)</f>
        <v>41683.25</v>
      </c>
      <c r="O18" t="b">
        <v>0</v>
      </c>
      <c r="P18" t="b">
        <v>0</v>
      </c>
      <c r="Q18" t="s">
        <v>68</v>
      </c>
      <c r="R18" t="s">
        <v>2044</v>
      </c>
      <c r="S18" t="s">
        <v>2045</v>
      </c>
    </row>
    <row r="19" spans="1:19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(E19/D19)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9">
        <f>(((K19/60)/60)/24)+DATE(1970,1,1)</f>
        <v>40555.25</v>
      </c>
      <c r="M19">
        <v>1294898400</v>
      </c>
      <c r="N19" s="9">
        <f>(((M19/60)/60)/24)+DATE(1970,1,1)</f>
        <v>40556.25</v>
      </c>
      <c r="O19" t="b">
        <v>0</v>
      </c>
      <c r="P19" t="b">
        <v>0</v>
      </c>
      <c r="Q19" t="s">
        <v>71</v>
      </c>
      <c r="R19" t="s">
        <v>2038</v>
      </c>
      <c r="S19" t="s">
        <v>2046</v>
      </c>
    </row>
    <row r="20" spans="1:19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(E20/D20)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9">
        <f>(((K20/60)/60)/24)+DATE(1970,1,1)</f>
        <v>43351.208333333328</v>
      </c>
      <c r="M20">
        <v>1537074000</v>
      </c>
      <c r="N20" s="9">
        <f>(((M20/60)/60)/24)+DATE(1970,1,1)</f>
        <v>43359.208333333328</v>
      </c>
      <c r="O20" t="b">
        <v>0</v>
      </c>
      <c r="P20" t="b">
        <v>0</v>
      </c>
      <c r="Q20" t="s">
        <v>33</v>
      </c>
      <c r="R20" t="s">
        <v>2036</v>
      </c>
      <c r="S20" t="s">
        <v>2037</v>
      </c>
    </row>
    <row r="21" spans="1:19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(E21/D21)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9">
        <f>(((K21/60)/60)/24)+DATE(1970,1,1)</f>
        <v>43528.25</v>
      </c>
      <c r="M21">
        <v>1553490000</v>
      </c>
      <c r="N21" s="9">
        <f>(((M21/60)/60)/24)+DATE(1970,1,1)</f>
        <v>43549.208333333328</v>
      </c>
      <c r="O21" t="b">
        <v>0</v>
      </c>
      <c r="P21" t="b">
        <v>1</v>
      </c>
      <c r="Q21" t="s">
        <v>33</v>
      </c>
      <c r="R21" t="s">
        <v>2036</v>
      </c>
      <c r="S21" t="s">
        <v>2037</v>
      </c>
    </row>
    <row r="22" spans="1:19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(E22/D22)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9">
        <f>(((K22/60)/60)/24)+DATE(1970,1,1)</f>
        <v>41848.208333333336</v>
      </c>
      <c r="M22">
        <v>1406523600</v>
      </c>
      <c r="N22" s="9">
        <f>(((M22/60)/60)/24)+DATE(1970,1,1)</f>
        <v>41848.208333333336</v>
      </c>
      <c r="O22" t="b">
        <v>0</v>
      </c>
      <c r="P22" t="b">
        <v>0</v>
      </c>
      <c r="Q22" t="s">
        <v>53</v>
      </c>
      <c r="R22" t="s">
        <v>2038</v>
      </c>
      <c r="S22" t="s">
        <v>2041</v>
      </c>
    </row>
    <row r="23" spans="1:19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(E23/D23)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9">
        <f>(((K23/60)/60)/24)+DATE(1970,1,1)</f>
        <v>40770.208333333336</v>
      </c>
      <c r="M23">
        <v>1316322000</v>
      </c>
      <c r="N23" s="9">
        <f>(((M23/60)/60)/24)+DATE(1970,1,1)</f>
        <v>40804.208333333336</v>
      </c>
      <c r="O23" t="b">
        <v>0</v>
      </c>
      <c r="P23" t="b">
        <v>0</v>
      </c>
      <c r="Q23" t="s">
        <v>33</v>
      </c>
      <c r="R23" t="s">
        <v>2036</v>
      </c>
      <c r="S23" t="s">
        <v>2037</v>
      </c>
    </row>
    <row r="24" spans="1:19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(E24/D24)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9">
        <f>(((K24/60)/60)/24)+DATE(1970,1,1)</f>
        <v>43193.208333333328</v>
      </c>
      <c r="M24">
        <v>1524027600</v>
      </c>
      <c r="N24" s="9">
        <f>(((M24/60)/60)/24)+DATE(1970,1,1)</f>
        <v>43208.208333333328</v>
      </c>
      <c r="O24" t="b">
        <v>0</v>
      </c>
      <c r="P24" t="b">
        <v>0</v>
      </c>
      <c r="Q24" t="s">
        <v>33</v>
      </c>
      <c r="R24" t="s">
        <v>2036</v>
      </c>
      <c r="S24" t="s">
        <v>2037</v>
      </c>
    </row>
    <row r="25" spans="1:19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(E25/D25)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9">
        <f>(((K25/60)/60)/24)+DATE(1970,1,1)</f>
        <v>43510.25</v>
      </c>
      <c r="M25">
        <v>1554699600</v>
      </c>
      <c r="N25" s="9">
        <f>(((M25/60)/60)/24)+DATE(1970,1,1)</f>
        <v>43563.208333333328</v>
      </c>
      <c r="O25" t="b">
        <v>0</v>
      </c>
      <c r="P25" t="b">
        <v>0</v>
      </c>
      <c r="Q25" t="s">
        <v>42</v>
      </c>
      <c r="R25" t="s">
        <v>2038</v>
      </c>
      <c r="S25" t="s">
        <v>2039</v>
      </c>
    </row>
    <row r="26" spans="1:19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(E26/D26)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9">
        <f>(((K26/60)/60)/24)+DATE(1970,1,1)</f>
        <v>41811.208333333336</v>
      </c>
      <c r="M26">
        <v>1403499600</v>
      </c>
      <c r="N26" s="9">
        <f>(((M26/60)/60)/24)+DATE(1970,1,1)</f>
        <v>41813.208333333336</v>
      </c>
      <c r="O26" t="b">
        <v>0</v>
      </c>
      <c r="P26" t="b">
        <v>0</v>
      </c>
      <c r="Q26" t="s">
        <v>65</v>
      </c>
      <c r="R26" t="s">
        <v>2034</v>
      </c>
      <c r="S26" t="s">
        <v>2043</v>
      </c>
    </row>
    <row r="27" spans="1:19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(E27/D27)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9">
        <f>(((K27/60)/60)/24)+DATE(1970,1,1)</f>
        <v>40681.208333333336</v>
      </c>
      <c r="M27">
        <v>1307422800</v>
      </c>
      <c r="N27" s="9">
        <f>(((M27/60)/60)/24)+DATE(1970,1,1)</f>
        <v>40701.208333333336</v>
      </c>
      <c r="O27" t="b">
        <v>0</v>
      </c>
      <c r="P27" t="b">
        <v>1</v>
      </c>
      <c r="Q27" t="s">
        <v>89</v>
      </c>
      <c r="R27" t="s">
        <v>2047</v>
      </c>
      <c r="S27" t="s">
        <v>2048</v>
      </c>
    </row>
    <row r="28" spans="1:19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(E28/D28)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9">
        <f>(((K28/60)/60)/24)+DATE(1970,1,1)</f>
        <v>43312.208333333328</v>
      </c>
      <c r="M28">
        <v>1535346000</v>
      </c>
      <c r="N28" s="9">
        <f>(((M28/60)/60)/24)+DATE(1970,1,1)</f>
        <v>43339.208333333328</v>
      </c>
      <c r="O28" t="b">
        <v>0</v>
      </c>
      <c r="P28" t="b">
        <v>0</v>
      </c>
      <c r="Q28" t="s">
        <v>33</v>
      </c>
      <c r="R28" t="s">
        <v>2036</v>
      </c>
      <c r="S28" t="s">
        <v>2037</v>
      </c>
    </row>
    <row r="29" spans="1:19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(E29/D29)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9">
        <f>(((K29/60)/60)/24)+DATE(1970,1,1)</f>
        <v>42280.208333333328</v>
      </c>
      <c r="M29">
        <v>1444539600</v>
      </c>
      <c r="N29" s="9">
        <f>(((M29/60)/60)/24)+DATE(1970,1,1)</f>
        <v>42288.208333333328</v>
      </c>
      <c r="O29" t="b">
        <v>0</v>
      </c>
      <c r="P29" t="b">
        <v>0</v>
      </c>
      <c r="Q29" t="s">
        <v>23</v>
      </c>
      <c r="R29" t="s">
        <v>2032</v>
      </c>
      <c r="S29" t="s">
        <v>2033</v>
      </c>
    </row>
    <row r="30" spans="1:19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(E30/D30)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9">
        <f>(((K30/60)/60)/24)+DATE(1970,1,1)</f>
        <v>40218.25</v>
      </c>
      <c r="M30">
        <v>1267682400</v>
      </c>
      <c r="N30" s="9">
        <f>(((M30/60)/60)/24)+DATE(1970,1,1)</f>
        <v>40241.25</v>
      </c>
      <c r="O30" t="b">
        <v>0</v>
      </c>
      <c r="P30" t="b">
        <v>1</v>
      </c>
      <c r="Q30" t="s">
        <v>33</v>
      </c>
      <c r="R30" t="s">
        <v>2036</v>
      </c>
      <c r="S30" t="s">
        <v>2037</v>
      </c>
    </row>
    <row r="31" spans="1:19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(E31/D31)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9">
        <f>(((K31/60)/60)/24)+DATE(1970,1,1)</f>
        <v>43301.208333333328</v>
      </c>
      <c r="M31">
        <v>1535518800</v>
      </c>
      <c r="N31" s="9">
        <f>(((M31/60)/60)/24)+DATE(1970,1,1)</f>
        <v>43341.208333333328</v>
      </c>
      <c r="O31" t="b">
        <v>0</v>
      </c>
      <c r="P31" t="b">
        <v>0</v>
      </c>
      <c r="Q31" t="s">
        <v>100</v>
      </c>
      <c r="R31" t="s">
        <v>2038</v>
      </c>
      <c r="S31" t="s">
        <v>2049</v>
      </c>
    </row>
    <row r="32" spans="1:19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(E32/D32)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9">
        <f>(((K32/60)/60)/24)+DATE(1970,1,1)</f>
        <v>43609.208333333328</v>
      </c>
      <c r="M32">
        <v>1559106000</v>
      </c>
      <c r="N32" s="9">
        <f>(((M32/60)/60)/24)+DATE(1970,1,1)</f>
        <v>43614.208333333328</v>
      </c>
      <c r="O32" t="b">
        <v>0</v>
      </c>
      <c r="P32" t="b">
        <v>0</v>
      </c>
      <c r="Q32" t="s">
        <v>71</v>
      </c>
      <c r="R32" t="s">
        <v>2038</v>
      </c>
      <c r="S32" t="s">
        <v>2046</v>
      </c>
    </row>
    <row r="33" spans="1:19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(E33/D33)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9">
        <f>(((K33/60)/60)/24)+DATE(1970,1,1)</f>
        <v>42374.25</v>
      </c>
      <c r="M33">
        <v>1454392800</v>
      </c>
      <c r="N33" s="9">
        <f>(((M33/60)/60)/24)+DATE(1970,1,1)</f>
        <v>42402.25</v>
      </c>
      <c r="O33" t="b">
        <v>0</v>
      </c>
      <c r="P33" t="b">
        <v>0</v>
      </c>
      <c r="Q33" t="s">
        <v>89</v>
      </c>
      <c r="R33" t="s">
        <v>2047</v>
      </c>
      <c r="S33" t="s">
        <v>2048</v>
      </c>
    </row>
    <row r="34" spans="1:19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(E34/D34)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9">
        <f>(((K34/60)/60)/24)+DATE(1970,1,1)</f>
        <v>43110.25</v>
      </c>
      <c r="M34">
        <v>1517896800</v>
      </c>
      <c r="N34" s="9">
        <f>(((M34/60)/60)/24)+DATE(1970,1,1)</f>
        <v>43137.25</v>
      </c>
      <c r="O34" t="b">
        <v>0</v>
      </c>
      <c r="P34" t="b">
        <v>0</v>
      </c>
      <c r="Q34" t="s">
        <v>42</v>
      </c>
      <c r="R34" t="s">
        <v>2038</v>
      </c>
      <c r="S34" t="s">
        <v>2039</v>
      </c>
    </row>
    <row r="35" spans="1:19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(E35/D35)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9">
        <f>(((K35/60)/60)/24)+DATE(1970,1,1)</f>
        <v>41917.208333333336</v>
      </c>
      <c r="M35">
        <v>1415685600</v>
      </c>
      <c r="N35" s="9">
        <f>(((M35/60)/60)/24)+DATE(1970,1,1)</f>
        <v>41954.25</v>
      </c>
      <c r="O35" t="b">
        <v>0</v>
      </c>
      <c r="P35" t="b">
        <v>0</v>
      </c>
      <c r="Q35" t="s">
        <v>33</v>
      </c>
      <c r="R35" t="s">
        <v>2036</v>
      </c>
      <c r="S35" t="s">
        <v>2037</v>
      </c>
    </row>
    <row r="36" spans="1:19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(E36/D36)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9">
        <f>(((K36/60)/60)/24)+DATE(1970,1,1)</f>
        <v>42817.208333333328</v>
      </c>
      <c r="M36">
        <v>1490677200</v>
      </c>
      <c r="N36" s="9">
        <f>(((M36/60)/60)/24)+DATE(1970,1,1)</f>
        <v>42822.208333333328</v>
      </c>
      <c r="O36" t="b">
        <v>0</v>
      </c>
      <c r="P36" t="b">
        <v>0</v>
      </c>
      <c r="Q36" t="s">
        <v>42</v>
      </c>
      <c r="R36" t="s">
        <v>2038</v>
      </c>
      <c r="S36" t="s">
        <v>2039</v>
      </c>
    </row>
    <row r="37" spans="1:19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(E37/D37)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9">
        <f>(((K37/60)/60)/24)+DATE(1970,1,1)</f>
        <v>43484.25</v>
      </c>
      <c r="M37">
        <v>1551506400</v>
      </c>
      <c r="N37" s="9">
        <f>(((M37/60)/60)/24)+DATE(1970,1,1)</f>
        <v>43526.25</v>
      </c>
      <c r="O37" t="b">
        <v>0</v>
      </c>
      <c r="P37" t="b">
        <v>1</v>
      </c>
      <c r="Q37" t="s">
        <v>53</v>
      </c>
      <c r="R37" t="s">
        <v>2038</v>
      </c>
      <c r="S37" t="s">
        <v>2041</v>
      </c>
    </row>
    <row r="38" spans="1:19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(E38/D38)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9">
        <f>(((K38/60)/60)/24)+DATE(1970,1,1)</f>
        <v>40600.25</v>
      </c>
      <c r="M38">
        <v>1300856400</v>
      </c>
      <c r="N38" s="9">
        <f>(((M38/60)/60)/24)+DATE(1970,1,1)</f>
        <v>40625.208333333336</v>
      </c>
      <c r="O38" t="b">
        <v>0</v>
      </c>
      <c r="P38" t="b">
        <v>0</v>
      </c>
      <c r="Q38" t="s">
        <v>33</v>
      </c>
      <c r="R38" t="s">
        <v>2036</v>
      </c>
      <c r="S38" t="s">
        <v>2037</v>
      </c>
    </row>
    <row r="39" spans="1:19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(E39/D39)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9">
        <f>(((K39/60)/60)/24)+DATE(1970,1,1)</f>
        <v>43744.208333333328</v>
      </c>
      <c r="M39">
        <v>1573192800</v>
      </c>
      <c r="N39" s="9">
        <f>(((M39/60)/60)/24)+DATE(1970,1,1)</f>
        <v>43777.25</v>
      </c>
      <c r="O39" t="b">
        <v>0</v>
      </c>
      <c r="P39" t="b">
        <v>1</v>
      </c>
      <c r="Q39" t="s">
        <v>119</v>
      </c>
      <c r="R39" t="s">
        <v>2044</v>
      </c>
      <c r="S39" t="s">
        <v>2050</v>
      </c>
    </row>
    <row r="40" spans="1:19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(E40/D40)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9">
        <f>(((K40/60)/60)/24)+DATE(1970,1,1)</f>
        <v>40469.208333333336</v>
      </c>
      <c r="M40">
        <v>1287810000</v>
      </c>
      <c r="N40" s="9">
        <f>(((M40/60)/60)/24)+DATE(1970,1,1)</f>
        <v>40474.208333333336</v>
      </c>
      <c r="O40" t="b">
        <v>0</v>
      </c>
      <c r="P40" t="b">
        <v>0</v>
      </c>
      <c r="Q40" t="s">
        <v>122</v>
      </c>
      <c r="R40" t="s">
        <v>2051</v>
      </c>
      <c r="S40" t="s">
        <v>2052</v>
      </c>
    </row>
    <row r="41" spans="1:19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(E41/D41)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9">
        <f>(((K41/60)/60)/24)+DATE(1970,1,1)</f>
        <v>41330.25</v>
      </c>
      <c r="M41">
        <v>1362978000</v>
      </c>
      <c r="N41" s="9">
        <f>(((M41/60)/60)/24)+DATE(1970,1,1)</f>
        <v>41344.208333333336</v>
      </c>
      <c r="O41" t="b">
        <v>0</v>
      </c>
      <c r="P41" t="b">
        <v>0</v>
      </c>
      <c r="Q41" t="s">
        <v>33</v>
      </c>
      <c r="R41" t="s">
        <v>2036</v>
      </c>
      <c r="S41" t="s">
        <v>2037</v>
      </c>
    </row>
    <row r="42" spans="1:19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(E42/D42)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9">
        <f>(((K42/60)/60)/24)+DATE(1970,1,1)</f>
        <v>40334.208333333336</v>
      </c>
      <c r="M42">
        <v>1277355600</v>
      </c>
      <c r="N42" s="9">
        <f>(((M42/60)/60)/24)+DATE(1970,1,1)</f>
        <v>40353.208333333336</v>
      </c>
      <c r="O42" t="b">
        <v>0</v>
      </c>
      <c r="P42" t="b">
        <v>1</v>
      </c>
      <c r="Q42" t="s">
        <v>65</v>
      </c>
      <c r="R42" t="s">
        <v>2034</v>
      </c>
      <c r="S42" t="s">
        <v>2043</v>
      </c>
    </row>
    <row r="43" spans="1:19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(E43/D43)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9">
        <f>(((K43/60)/60)/24)+DATE(1970,1,1)</f>
        <v>41156.208333333336</v>
      </c>
      <c r="M43">
        <v>1348981200</v>
      </c>
      <c r="N43" s="9">
        <f>(((M43/60)/60)/24)+DATE(1970,1,1)</f>
        <v>41182.208333333336</v>
      </c>
      <c r="O43" t="b">
        <v>0</v>
      </c>
      <c r="P43" t="b">
        <v>1</v>
      </c>
      <c r="Q43" t="s">
        <v>23</v>
      </c>
      <c r="R43" t="s">
        <v>2032</v>
      </c>
      <c r="S43" t="s">
        <v>2033</v>
      </c>
    </row>
    <row r="44" spans="1:19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(E44/D44)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9">
        <f>(((K44/60)/60)/24)+DATE(1970,1,1)</f>
        <v>40728.208333333336</v>
      </c>
      <c r="M44">
        <v>1310533200</v>
      </c>
      <c r="N44" s="9">
        <f>(((M44/60)/60)/24)+DATE(1970,1,1)</f>
        <v>40737.208333333336</v>
      </c>
      <c r="O44" t="b">
        <v>0</v>
      </c>
      <c r="P44" t="b">
        <v>0</v>
      </c>
      <c r="Q44" t="s">
        <v>17</v>
      </c>
      <c r="R44" t="s">
        <v>2030</v>
      </c>
      <c r="S44" t="s">
        <v>2031</v>
      </c>
    </row>
    <row r="45" spans="1:19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(E45/D45)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9">
        <f>(((K45/60)/60)/24)+DATE(1970,1,1)</f>
        <v>41844.208333333336</v>
      </c>
      <c r="M45">
        <v>1407560400</v>
      </c>
      <c r="N45" s="9">
        <f>(((M45/60)/60)/24)+DATE(1970,1,1)</f>
        <v>41860.208333333336</v>
      </c>
      <c r="O45" t="b">
        <v>0</v>
      </c>
      <c r="P45" t="b">
        <v>0</v>
      </c>
      <c r="Q45" t="s">
        <v>133</v>
      </c>
      <c r="R45" t="s">
        <v>2044</v>
      </c>
      <c r="S45" t="s">
        <v>2053</v>
      </c>
    </row>
    <row r="46" spans="1:19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(E46/D46)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9">
        <f>(((K46/60)/60)/24)+DATE(1970,1,1)</f>
        <v>43541.208333333328</v>
      </c>
      <c r="M46">
        <v>1552885200</v>
      </c>
      <c r="N46" s="9">
        <f>(((M46/60)/60)/24)+DATE(1970,1,1)</f>
        <v>43542.208333333328</v>
      </c>
      <c r="O46" t="b">
        <v>0</v>
      </c>
      <c r="P46" t="b">
        <v>0</v>
      </c>
      <c r="Q46" t="s">
        <v>119</v>
      </c>
      <c r="R46" t="s">
        <v>2044</v>
      </c>
      <c r="S46" t="s">
        <v>2050</v>
      </c>
    </row>
    <row r="47" spans="1:19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(E47/D47)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9">
        <f>(((K47/60)/60)/24)+DATE(1970,1,1)</f>
        <v>42676.208333333328</v>
      </c>
      <c r="M47">
        <v>1479362400</v>
      </c>
      <c r="N47" s="9">
        <f>(((M47/60)/60)/24)+DATE(1970,1,1)</f>
        <v>42691.25</v>
      </c>
      <c r="O47" t="b">
        <v>0</v>
      </c>
      <c r="P47" t="b">
        <v>1</v>
      </c>
      <c r="Q47" t="s">
        <v>33</v>
      </c>
      <c r="R47" t="s">
        <v>2036</v>
      </c>
      <c r="S47" t="s">
        <v>2037</v>
      </c>
    </row>
    <row r="48" spans="1:19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(E48/D48)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9">
        <f>(((K48/60)/60)/24)+DATE(1970,1,1)</f>
        <v>40367.208333333336</v>
      </c>
      <c r="M48">
        <v>1280552400</v>
      </c>
      <c r="N48" s="9">
        <f>(((M48/60)/60)/24)+DATE(1970,1,1)</f>
        <v>40390.208333333336</v>
      </c>
      <c r="O48" t="b">
        <v>0</v>
      </c>
      <c r="P48" t="b">
        <v>0</v>
      </c>
      <c r="Q48" t="s">
        <v>23</v>
      </c>
      <c r="R48" t="s">
        <v>2032</v>
      </c>
      <c r="S48" t="s">
        <v>2033</v>
      </c>
    </row>
    <row r="49" spans="1:19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(E49/D49)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9">
        <f>(((K49/60)/60)/24)+DATE(1970,1,1)</f>
        <v>41727.208333333336</v>
      </c>
      <c r="M49">
        <v>1398661200</v>
      </c>
      <c r="N49" s="9">
        <f>(((M49/60)/60)/24)+DATE(1970,1,1)</f>
        <v>41757.208333333336</v>
      </c>
      <c r="O49" t="b">
        <v>0</v>
      </c>
      <c r="P49" t="b">
        <v>0</v>
      </c>
      <c r="Q49" t="s">
        <v>33</v>
      </c>
      <c r="R49" t="s">
        <v>2036</v>
      </c>
      <c r="S49" t="s">
        <v>2037</v>
      </c>
    </row>
    <row r="50" spans="1:19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(E50/D50)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9">
        <f>(((K50/60)/60)/24)+DATE(1970,1,1)</f>
        <v>42180.208333333328</v>
      </c>
      <c r="M50">
        <v>1436245200</v>
      </c>
      <c r="N50" s="9">
        <f>(((M50/60)/60)/24)+DATE(1970,1,1)</f>
        <v>42192.208333333328</v>
      </c>
      <c r="O50" t="b">
        <v>0</v>
      </c>
      <c r="P50" t="b">
        <v>0</v>
      </c>
      <c r="Q50" t="s">
        <v>33</v>
      </c>
      <c r="R50" t="s">
        <v>2036</v>
      </c>
      <c r="S50" t="s">
        <v>2037</v>
      </c>
    </row>
    <row r="51" spans="1:19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(E51/D51)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9">
        <f>(((K51/60)/60)/24)+DATE(1970,1,1)</f>
        <v>43758.208333333328</v>
      </c>
      <c r="M51">
        <v>1575439200</v>
      </c>
      <c r="N51" s="9">
        <f>(((M51/60)/60)/24)+DATE(1970,1,1)</f>
        <v>43803.25</v>
      </c>
      <c r="O51" t="b">
        <v>0</v>
      </c>
      <c r="P51" t="b">
        <v>0</v>
      </c>
      <c r="Q51" t="s">
        <v>23</v>
      </c>
      <c r="R51" t="s">
        <v>2032</v>
      </c>
      <c r="S51" t="s">
        <v>2033</v>
      </c>
    </row>
    <row r="52" spans="1:19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(E52/D52)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9">
        <f>(((K52/60)/60)/24)+DATE(1970,1,1)</f>
        <v>41487.208333333336</v>
      </c>
      <c r="M52">
        <v>1377752400</v>
      </c>
      <c r="N52" s="9">
        <f>(((M52/60)/60)/24)+DATE(1970,1,1)</f>
        <v>41515.208333333336</v>
      </c>
      <c r="O52" t="b">
        <v>0</v>
      </c>
      <c r="P52" t="b">
        <v>0</v>
      </c>
      <c r="Q52" t="s">
        <v>148</v>
      </c>
      <c r="R52" t="s">
        <v>2032</v>
      </c>
      <c r="S52" t="s">
        <v>2054</v>
      </c>
    </row>
    <row r="53" spans="1:19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(E53/D53)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9">
        <f>(((K53/60)/60)/24)+DATE(1970,1,1)</f>
        <v>40995.208333333336</v>
      </c>
      <c r="M53">
        <v>1334206800</v>
      </c>
      <c r="N53" s="9">
        <f>(((M53/60)/60)/24)+DATE(1970,1,1)</f>
        <v>41011.208333333336</v>
      </c>
      <c r="O53" t="b">
        <v>0</v>
      </c>
      <c r="P53" t="b">
        <v>1</v>
      </c>
      <c r="Q53" t="s">
        <v>65</v>
      </c>
      <c r="R53" t="s">
        <v>2034</v>
      </c>
      <c r="S53" t="s">
        <v>2043</v>
      </c>
    </row>
    <row r="54" spans="1:19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(E54/D54)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9">
        <f>(((K54/60)/60)/24)+DATE(1970,1,1)</f>
        <v>40436.208333333336</v>
      </c>
      <c r="M54">
        <v>1284872400</v>
      </c>
      <c r="N54" s="9">
        <f>(((M54/60)/60)/24)+DATE(1970,1,1)</f>
        <v>40440.208333333336</v>
      </c>
      <c r="O54" t="b">
        <v>0</v>
      </c>
      <c r="P54" t="b">
        <v>0</v>
      </c>
      <c r="Q54" t="s">
        <v>33</v>
      </c>
      <c r="R54" t="s">
        <v>2036</v>
      </c>
      <c r="S54" t="s">
        <v>2037</v>
      </c>
    </row>
    <row r="55" spans="1:19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(E55/D55)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9">
        <f>(((K55/60)/60)/24)+DATE(1970,1,1)</f>
        <v>41779.208333333336</v>
      </c>
      <c r="M55">
        <v>1403931600</v>
      </c>
      <c r="N55" s="9">
        <f>(((M55/60)/60)/24)+DATE(1970,1,1)</f>
        <v>41818.208333333336</v>
      </c>
      <c r="O55" t="b">
        <v>0</v>
      </c>
      <c r="P55" t="b">
        <v>0</v>
      </c>
      <c r="Q55" t="s">
        <v>53</v>
      </c>
      <c r="R55" t="s">
        <v>2038</v>
      </c>
      <c r="S55" t="s">
        <v>2041</v>
      </c>
    </row>
    <row r="56" spans="1:19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(E56/D56)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9">
        <f>(((K56/60)/60)/24)+DATE(1970,1,1)</f>
        <v>43170.25</v>
      </c>
      <c r="M56">
        <v>1521262800</v>
      </c>
      <c r="N56" s="9">
        <f>(((M56/60)/60)/24)+DATE(1970,1,1)</f>
        <v>43176.208333333328</v>
      </c>
      <c r="O56" t="b">
        <v>0</v>
      </c>
      <c r="P56" t="b">
        <v>0</v>
      </c>
      <c r="Q56" t="s">
        <v>65</v>
      </c>
      <c r="R56" t="s">
        <v>2034</v>
      </c>
      <c r="S56" t="s">
        <v>2043</v>
      </c>
    </row>
    <row r="57" spans="1:19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(E57/D57)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9">
        <f>(((K57/60)/60)/24)+DATE(1970,1,1)</f>
        <v>43311.208333333328</v>
      </c>
      <c r="M57">
        <v>1533358800</v>
      </c>
      <c r="N57" s="9">
        <f>(((M57/60)/60)/24)+DATE(1970,1,1)</f>
        <v>43316.208333333328</v>
      </c>
      <c r="O57" t="b">
        <v>0</v>
      </c>
      <c r="P57" t="b">
        <v>0</v>
      </c>
      <c r="Q57" t="s">
        <v>159</v>
      </c>
      <c r="R57" t="s">
        <v>2032</v>
      </c>
      <c r="S57" t="s">
        <v>2055</v>
      </c>
    </row>
    <row r="58" spans="1:19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(E58/D58)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9">
        <f>(((K58/60)/60)/24)+DATE(1970,1,1)</f>
        <v>42014.25</v>
      </c>
      <c r="M58">
        <v>1421474400</v>
      </c>
      <c r="N58" s="9">
        <f>(((M58/60)/60)/24)+DATE(1970,1,1)</f>
        <v>42021.25</v>
      </c>
      <c r="O58" t="b">
        <v>0</v>
      </c>
      <c r="P58" t="b">
        <v>0</v>
      </c>
      <c r="Q58" t="s">
        <v>65</v>
      </c>
      <c r="R58" t="s">
        <v>2034</v>
      </c>
      <c r="S58" t="s">
        <v>2043</v>
      </c>
    </row>
    <row r="59" spans="1:19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(E59/D59)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9">
        <f>(((K59/60)/60)/24)+DATE(1970,1,1)</f>
        <v>42979.208333333328</v>
      </c>
      <c r="M59">
        <v>1505278800</v>
      </c>
      <c r="N59" s="9">
        <f>(((M59/60)/60)/24)+DATE(1970,1,1)</f>
        <v>42991.208333333328</v>
      </c>
      <c r="O59" t="b">
        <v>0</v>
      </c>
      <c r="P59" t="b">
        <v>0</v>
      </c>
      <c r="Q59" t="s">
        <v>89</v>
      </c>
      <c r="R59" t="s">
        <v>2047</v>
      </c>
      <c r="S59" t="s">
        <v>2048</v>
      </c>
    </row>
    <row r="60" spans="1:19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(E60/D60)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9">
        <f>(((K60/60)/60)/24)+DATE(1970,1,1)</f>
        <v>42268.208333333328</v>
      </c>
      <c r="M60">
        <v>1443934800</v>
      </c>
      <c r="N60" s="9">
        <f>(((M60/60)/60)/24)+DATE(1970,1,1)</f>
        <v>42281.208333333328</v>
      </c>
      <c r="O60" t="b">
        <v>0</v>
      </c>
      <c r="P60" t="b">
        <v>0</v>
      </c>
      <c r="Q60" t="s">
        <v>33</v>
      </c>
      <c r="R60" t="s">
        <v>2036</v>
      </c>
      <c r="S60" t="s">
        <v>2037</v>
      </c>
    </row>
    <row r="61" spans="1:19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(E61/D61)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9">
        <f>(((K61/60)/60)/24)+DATE(1970,1,1)</f>
        <v>42898.208333333328</v>
      </c>
      <c r="M61">
        <v>1498539600</v>
      </c>
      <c r="N61" s="9">
        <f>(((M61/60)/60)/24)+DATE(1970,1,1)</f>
        <v>42913.208333333328</v>
      </c>
      <c r="O61" t="b">
        <v>0</v>
      </c>
      <c r="P61" t="b">
        <v>1</v>
      </c>
      <c r="Q61" t="s">
        <v>33</v>
      </c>
      <c r="R61" t="s">
        <v>2036</v>
      </c>
      <c r="S61" t="s">
        <v>2037</v>
      </c>
    </row>
    <row r="62" spans="1:19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(E62/D62)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9">
        <f>(((K62/60)/60)/24)+DATE(1970,1,1)</f>
        <v>41107.208333333336</v>
      </c>
      <c r="M62">
        <v>1342760400</v>
      </c>
      <c r="N62" s="9">
        <f>(((M62/60)/60)/24)+DATE(1970,1,1)</f>
        <v>41110.208333333336</v>
      </c>
      <c r="O62" t="b">
        <v>0</v>
      </c>
      <c r="P62" t="b">
        <v>0</v>
      </c>
      <c r="Q62" t="s">
        <v>33</v>
      </c>
      <c r="R62" t="s">
        <v>2036</v>
      </c>
      <c r="S62" t="s">
        <v>2037</v>
      </c>
    </row>
    <row r="63" spans="1:19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(E63/D63)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9">
        <f>(((K63/60)/60)/24)+DATE(1970,1,1)</f>
        <v>40595.25</v>
      </c>
      <c r="M63">
        <v>1301720400</v>
      </c>
      <c r="N63" s="9">
        <f>(((M63/60)/60)/24)+DATE(1970,1,1)</f>
        <v>40635.208333333336</v>
      </c>
      <c r="O63" t="b">
        <v>0</v>
      </c>
      <c r="P63" t="b">
        <v>0</v>
      </c>
      <c r="Q63" t="s">
        <v>33</v>
      </c>
      <c r="R63" t="s">
        <v>2036</v>
      </c>
      <c r="S63" t="s">
        <v>2037</v>
      </c>
    </row>
    <row r="64" spans="1:19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(E64/D64)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9">
        <f>(((K64/60)/60)/24)+DATE(1970,1,1)</f>
        <v>42160.208333333328</v>
      </c>
      <c r="M64">
        <v>1433566800</v>
      </c>
      <c r="N64" s="9">
        <f>(((M64/60)/60)/24)+DATE(1970,1,1)</f>
        <v>42161.208333333328</v>
      </c>
      <c r="O64" t="b">
        <v>0</v>
      </c>
      <c r="P64" t="b">
        <v>0</v>
      </c>
      <c r="Q64" t="s">
        <v>28</v>
      </c>
      <c r="R64" t="s">
        <v>2034</v>
      </c>
      <c r="S64" t="s">
        <v>2035</v>
      </c>
    </row>
    <row r="65" spans="1:19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(E65/D65)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9">
        <f>(((K65/60)/60)/24)+DATE(1970,1,1)</f>
        <v>42853.208333333328</v>
      </c>
      <c r="M65">
        <v>1493874000</v>
      </c>
      <c r="N65" s="9">
        <f>(((M65/60)/60)/24)+DATE(1970,1,1)</f>
        <v>42859.208333333328</v>
      </c>
      <c r="O65" t="b">
        <v>0</v>
      </c>
      <c r="P65" t="b">
        <v>0</v>
      </c>
      <c r="Q65" t="s">
        <v>33</v>
      </c>
      <c r="R65" t="s">
        <v>2036</v>
      </c>
      <c r="S65" t="s">
        <v>2037</v>
      </c>
    </row>
    <row r="66" spans="1:19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(E66/D66)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9">
        <f>(((K66/60)/60)/24)+DATE(1970,1,1)</f>
        <v>43283.208333333328</v>
      </c>
      <c r="M66">
        <v>1531803600</v>
      </c>
      <c r="N66" s="9">
        <f>(((M66/60)/60)/24)+DATE(1970,1,1)</f>
        <v>43298.208333333328</v>
      </c>
      <c r="O66" t="b">
        <v>0</v>
      </c>
      <c r="P66" t="b">
        <v>1</v>
      </c>
      <c r="Q66" t="s">
        <v>28</v>
      </c>
      <c r="R66" t="s">
        <v>2034</v>
      </c>
      <c r="S66" t="s">
        <v>2035</v>
      </c>
    </row>
    <row r="67" spans="1:19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(E67/D67)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9">
        <f>(((K67/60)/60)/24)+DATE(1970,1,1)</f>
        <v>40570.25</v>
      </c>
      <c r="M67">
        <v>1296712800</v>
      </c>
      <c r="N67" s="9">
        <f>(((M67/60)/60)/24)+DATE(1970,1,1)</f>
        <v>40577.25</v>
      </c>
      <c r="O67" t="b">
        <v>0</v>
      </c>
      <c r="P67" t="b">
        <v>0</v>
      </c>
      <c r="Q67" t="s">
        <v>33</v>
      </c>
      <c r="R67" t="s">
        <v>2036</v>
      </c>
      <c r="S67" t="s">
        <v>2037</v>
      </c>
    </row>
    <row r="68" spans="1:19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(E68/D68)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9">
        <f>(((K68/60)/60)/24)+DATE(1970,1,1)</f>
        <v>42102.208333333328</v>
      </c>
      <c r="M68">
        <v>1428901200</v>
      </c>
      <c r="N68" s="9">
        <f>(((M68/60)/60)/24)+DATE(1970,1,1)</f>
        <v>42107.208333333328</v>
      </c>
      <c r="O68" t="b">
        <v>0</v>
      </c>
      <c r="P68" t="b">
        <v>1</v>
      </c>
      <c r="Q68" t="s">
        <v>33</v>
      </c>
      <c r="R68" t="s">
        <v>2036</v>
      </c>
      <c r="S68" t="s">
        <v>2037</v>
      </c>
    </row>
    <row r="69" spans="1:19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(E69/D69)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9">
        <f>(((K69/60)/60)/24)+DATE(1970,1,1)</f>
        <v>40203.25</v>
      </c>
      <c r="M69">
        <v>1264831200</v>
      </c>
      <c r="N69" s="9">
        <f>(((M69/60)/60)/24)+DATE(1970,1,1)</f>
        <v>40208.25</v>
      </c>
      <c r="O69" t="b">
        <v>0</v>
      </c>
      <c r="P69" t="b">
        <v>1</v>
      </c>
      <c r="Q69" t="s">
        <v>65</v>
      </c>
      <c r="R69" t="s">
        <v>2034</v>
      </c>
      <c r="S69" t="s">
        <v>2043</v>
      </c>
    </row>
    <row r="70" spans="1:19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(E70/D70)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9">
        <f>(((K70/60)/60)/24)+DATE(1970,1,1)</f>
        <v>42943.208333333328</v>
      </c>
      <c r="M70">
        <v>1505192400</v>
      </c>
      <c r="N70" s="9">
        <f>(((M70/60)/60)/24)+DATE(1970,1,1)</f>
        <v>42990.208333333328</v>
      </c>
      <c r="O70" t="b">
        <v>0</v>
      </c>
      <c r="P70" t="b">
        <v>1</v>
      </c>
      <c r="Q70" t="s">
        <v>33</v>
      </c>
      <c r="R70" t="s">
        <v>2036</v>
      </c>
      <c r="S70" t="s">
        <v>2037</v>
      </c>
    </row>
    <row r="71" spans="1:19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(E71/D71)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9">
        <f>(((K71/60)/60)/24)+DATE(1970,1,1)</f>
        <v>40531.25</v>
      </c>
      <c r="M71">
        <v>1295676000</v>
      </c>
      <c r="N71" s="9">
        <f>(((M71/60)/60)/24)+DATE(1970,1,1)</f>
        <v>40565.25</v>
      </c>
      <c r="O71" t="b">
        <v>0</v>
      </c>
      <c r="P71" t="b">
        <v>0</v>
      </c>
      <c r="Q71" t="s">
        <v>33</v>
      </c>
      <c r="R71" t="s">
        <v>2036</v>
      </c>
      <c r="S71" t="s">
        <v>2037</v>
      </c>
    </row>
    <row r="72" spans="1:19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(E72/D72)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9">
        <f>(((K72/60)/60)/24)+DATE(1970,1,1)</f>
        <v>40484.208333333336</v>
      </c>
      <c r="M72">
        <v>1292911200</v>
      </c>
      <c r="N72" s="9">
        <f>(((M72/60)/60)/24)+DATE(1970,1,1)</f>
        <v>40533.25</v>
      </c>
      <c r="O72" t="b">
        <v>0</v>
      </c>
      <c r="P72" t="b">
        <v>1</v>
      </c>
      <c r="Q72" t="s">
        <v>33</v>
      </c>
      <c r="R72" t="s">
        <v>2036</v>
      </c>
      <c r="S72" t="s">
        <v>2037</v>
      </c>
    </row>
    <row r="73" spans="1:19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(E73/D73)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9">
        <f>(((K73/60)/60)/24)+DATE(1970,1,1)</f>
        <v>43799.25</v>
      </c>
      <c r="M73">
        <v>1575439200</v>
      </c>
      <c r="N73" s="9">
        <f>(((M73/60)/60)/24)+DATE(1970,1,1)</f>
        <v>43803.25</v>
      </c>
      <c r="O73" t="b">
        <v>0</v>
      </c>
      <c r="P73" t="b">
        <v>0</v>
      </c>
      <c r="Q73" t="s">
        <v>33</v>
      </c>
      <c r="R73" t="s">
        <v>2036</v>
      </c>
      <c r="S73" t="s">
        <v>2037</v>
      </c>
    </row>
    <row r="74" spans="1:19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(E74/D74)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9">
        <f>(((K74/60)/60)/24)+DATE(1970,1,1)</f>
        <v>42186.208333333328</v>
      </c>
      <c r="M74">
        <v>1438837200</v>
      </c>
      <c r="N74" s="9">
        <f>(((M74/60)/60)/24)+DATE(1970,1,1)</f>
        <v>42222.208333333328</v>
      </c>
      <c r="O74" t="b">
        <v>0</v>
      </c>
      <c r="P74" t="b">
        <v>0</v>
      </c>
      <c r="Q74" t="s">
        <v>71</v>
      </c>
      <c r="R74" t="s">
        <v>2038</v>
      </c>
      <c r="S74" t="s">
        <v>2046</v>
      </c>
    </row>
    <row r="75" spans="1:19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(E75/D75)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9">
        <f>(((K75/60)/60)/24)+DATE(1970,1,1)</f>
        <v>42701.25</v>
      </c>
      <c r="M75">
        <v>1480485600</v>
      </c>
      <c r="N75" s="9">
        <f>(((M75/60)/60)/24)+DATE(1970,1,1)</f>
        <v>42704.25</v>
      </c>
      <c r="O75" t="b">
        <v>0</v>
      </c>
      <c r="P75" t="b">
        <v>0</v>
      </c>
      <c r="Q75" t="s">
        <v>159</v>
      </c>
      <c r="R75" t="s">
        <v>2032</v>
      </c>
      <c r="S75" t="s">
        <v>2055</v>
      </c>
    </row>
    <row r="76" spans="1:19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(E76/D76)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9">
        <f>(((K76/60)/60)/24)+DATE(1970,1,1)</f>
        <v>42456.208333333328</v>
      </c>
      <c r="M76">
        <v>1459141200</v>
      </c>
      <c r="N76" s="9">
        <f>(((M76/60)/60)/24)+DATE(1970,1,1)</f>
        <v>42457.208333333328</v>
      </c>
      <c r="O76" t="b">
        <v>0</v>
      </c>
      <c r="P76" t="b">
        <v>0</v>
      </c>
      <c r="Q76" t="s">
        <v>148</v>
      </c>
      <c r="R76" t="s">
        <v>2032</v>
      </c>
      <c r="S76" t="s">
        <v>2054</v>
      </c>
    </row>
    <row r="77" spans="1:19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(E77/D77)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9">
        <f>(((K77/60)/60)/24)+DATE(1970,1,1)</f>
        <v>43296.208333333328</v>
      </c>
      <c r="M77">
        <v>1532322000</v>
      </c>
      <c r="N77" s="9">
        <f>(((M77/60)/60)/24)+DATE(1970,1,1)</f>
        <v>43304.208333333328</v>
      </c>
      <c r="O77" t="b">
        <v>0</v>
      </c>
      <c r="P77" t="b">
        <v>0</v>
      </c>
      <c r="Q77" t="s">
        <v>122</v>
      </c>
      <c r="R77" t="s">
        <v>2051</v>
      </c>
      <c r="S77" t="s">
        <v>2052</v>
      </c>
    </row>
    <row r="78" spans="1:19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(E78/D78)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9">
        <f>(((K78/60)/60)/24)+DATE(1970,1,1)</f>
        <v>42027.25</v>
      </c>
      <c r="M78">
        <v>1426222800</v>
      </c>
      <c r="N78" s="9">
        <f>(((M78/60)/60)/24)+DATE(1970,1,1)</f>
        <v>42076.208333333328</v>
      </c>
      <c r="O78" t="b">
        <v>1</v>
      </c>
      <c r="P78" t="b">
        <v>1</v>
      </c>
      <c r="Q78" t="s">
        <v>33</v>
      </c>
      <c r="R78" t="s">
        <v>2036</v>
      </c>
      <c r="S78" t="s">
        <v>2037</v>
      </c>
    </row>
    <row r="79" spans="1:19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(E79/D79)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9">
        <f>(((K79/60)/60)/24)+DATE(1970,1,1)</f>
        <v>40448.208333333336</v>
      </c>
      <c r="M79">
        <v>1286773200</v>
      </c>
      <c r="N79" s="9">
        <f>(((M79/60)/60)/24)+DATE(1970,1,1)</f>
        <v>40462.208333333336</v>
      </c>
      <c r="O79" t="b">
        <v>0</v>
      </c>
      <c r="P79" t="b">
        <v>1</v>
      </c>
      <c r="Q79" t="s">
        <v>71</v>
      </c>
      <c r="R79" t="s">
        <v>2038</v>
      </c>
      <c r="S79" t="s">
        <v>2046</v>
      </c>
    </row>
    <row r="80" spans="1:19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(E80/D80)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9">
        <f>(((K80/60)/60)/24)+DATE(1970,1,1)</f>
        <v>43206.208333333328</v>
      </c>
      <c r="M80">
        <v>1523941200</v>
      </c>
      <c r="N80" s="9">
        <f>(((M80/60)/60)/24)+DATE(1970,1,1)</f>
        <v>43207.208333333328</v>
      </c>
      <c r="O80" t="b">
        <v>0</v>
      </c>
      <c r="P80" t="b">
        <v>0</v>
      </c>
      <c r="Q80" t="s">
        <v>206</v>
      </c>
      <c r="R80" t="s">
        <v>2044</v>
      </c>
      <c r="S80" t="s">
        <v>2056</v>
      </c>
    </row>
    <row r="81" spans="1:19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(E81/D81)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9">
        <f>(((K81/60)/60)/24)+DATE(1970,1,1)</f>
        <v>43267.208333333328</v>
      </c>
      <c r="M81">
        <v>1529557200</v>
      </c>
      <c r="N81" s="9">
        <f>(((M81/60)/60)/24)+DATE(1970,1,1)</f>
        <v>43272.208333333328</v>
      </c>
      <c r="O81" t="b">
        <v>0</v>
      </c>
      <c r="P81" t="b">
        <v>0</v>
      </c>
      <c r="Q81" t="s">
        <v>33</v>
      </c>
      <c r="R81" t="s">
        <v>2036</v>
      </c>
      <c r="S81" t="s">
        <v>2037</v>
      </c>
    </row>
    <row r="82" spans="1:19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(E82/D82)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9">
        <f>(((K82/60)/60)/24)+DATE(1970,1,1)</f>
        <v>42976.208333333328</v>
      </c>
      <c r="M82">
        <v>1506574800</v>
      </c>
      <c r="N82" s="9">
        <f>(((M82/60)/60)/24)+DATE(1970,1,1)</f>
        <v>43006.208333333328</v>
      </c>
      <c r="O82" t="b">
        <v>0</v>
      </c>
      <c r="P82" t="b">
        <v>0</v>
      </c>
      <c r="Q82" t="s">
        <v>89</v>
      </c>
      <c r="R82" t="s">
        <v>2047</v>
      </c>
      <c r="S82" t="s">
        <v>2048</v>
      </c>
    </row>
    <row r="83" spans="1:19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(E83/D83)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9">
        <f>(((K83/60)/60)/24)+DATE(1970,1,1)</f>
        <v>43062.25</v>
      </c>
      <c r="M83">
        <v>1513576800</v>
      </c>
      <c r="N83" s="9">
        <f>(((M83/60)/60)/24)+DATE(1970,1,1)</f>
        <v>43087.25</v>
      </c>
      <c r="O83" t="b">
        <v>0</v>
      </c>
      <c r="P83" t="b">
        <v>0</v>
      </c>
      <c r="Q83" t="s">
        <v>23</v>
      </c>
      <c r="R83" t="s">
        <v>2032</v>
      </c>
      <c r="S83" t="s">
        <v>2033</v>
      </c>
    </row>
    <row r="84" spans="1:19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(E84/D84)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9">
        <f>(((K84/60)/60)/24)+DATE(1970,1,1)</f>
        <v>43482.25</v>
      </c>
      <c r="M84">
        <v>1548309600</v>
      </c>
      <c r="N84" s="9">
        <f>(((M84/60)/60)/24)+DATE(1970,1,1)</f>
        <v>43489.25</v>
      </c>
      <c r="O84" t="b">
        <v>0</v>
      </c>
      <c r="P84" t="b">
        <v>1</v>
      </c>
      <c r="Q84" t="s">
        <v>89</v>
      </c>
      <c r="R84" t="s">
        <v>2047</v>
      </c>
      <c r="S84" t="s">
        <v>2048</v>
      </c>
    </row>
    <row r="85" spans="1:19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(E85/D85)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9">
        <f>(((K85/60)/60)/24)+DATE(1970,1,1)</f>
        <v>42579.208333333328</v>
      </c>
      <c r="M85">
        <v>1471582800</v>
      </c>
      <c r="N85" s="9">
        <f>(((M85/60)/60)/24)+DATE(1970,1,1)</f>
        <v>42601.208333333328</v>
      </c>
      <c r="O85" t="b">
        <v>0</v>
      </c>
      <c r="P85" t="b">
        <v>0</v>
      </c>
      <c r="Q85" t="s">
        <v>50</v>
      </c>
      <c r="R85" t="s">
        <v>2032</v>
      </c>
      <c r="S85" t="s">
        <v>2040</v>
      </c>
    </row>
    <row r="86" spans="1:19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(E86/D86)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9">
        <f>(((K86/60)/60)/24)+DATE(1970,1,1)</f>
        <v>41118.208333333336</v>
      </c>
      <c r="M86">
        <v>1344315600</v>
      </c>
      <c r="N86" s="9">
        <f>(((M86/60)/60)/24)+DATE(1970,1,1)</f>
        <v>41128.208333333336</v>
      </c>
      <c r="O86" t="b">
        <v>0</v>
      </c>
      <c r="P86" t="b">
        <v>0</v>
      </c>
      <c r="Q86" t="s">
        <v>65</v>
      </c>
      <c r="R86" t="s">
        <v>2034</v>
      </c>
      <c r="S86" t="s">
        <v>2043</v>
      </c>
    </row>
    <row r="87" spans="1:19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(E87/D87)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9">
        <f>(((K87/60)/60)/24)+DATE(1970,1,1)</f>
        <v>40797.208333333336</v>
      </c>
      <c r="M87">
        <v>1316408400</v>
      </c>
      <c r="N87" s="9">
        <f>(((M87/60)/60)/24)+DATE(1970,1,1)</f>
        <v>40805.208333333336</v>
      </c>
      <c r="O87" t="b">
        <v>0</v>
      </c>
      <c r="P87" t="b">
        <v>0</v>
      </c>
      <c r="Q87" t="s">
        <v>60</v>
      </c>
      <c r="R87" t="s">
        <v>2032</v>
      </c>
      <c r="S87" t="s">
        <v>2042</v>
      </c>
    </row>
    <row r="88" spans="1:19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(E88/D88)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9">
        <f>(((K88/60)/60)/24)+DATE(1970,1,1)</f>
        <v>42128.208333333328</v>
      </c>
      <c r="M88">
        <v>1431838800</v>
      </c>
      <c r="N88" s="9">
        <f>(((M88/60)/60)/24)+DATE(1970,1,1)</f>
        <v>42141.208333333328</v>
      </c>
      <c r="O88" t="b">
        <v>1</v>
      </c>
      <c r="P88" t="b">
        <v>0</v>
      </c>
      <c r="Q88" t="s">
        <v>33</v>
      </c>
      <c r="R88" t="s">
        <v>2036</v>
      </c>
      <c r="S88" t="s">
        <v>2037</v>
      </c>
    </row>
    <row r="89" spans="1:19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(E89/D89)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9">
        <f>(((K89/60)/60)/24)+DATE(1970,1,1)</f>
        <v>40610.25</v>
      </c>
      <c r="M89">
        <v>1300510800</v>
      </c>
      <c r="N89" s="9">
        <f>(((M89/60)/60)/24)+DATE(1970,1,1)</f>
        <v>40621.208333333336</v>
      </c>
      <c r="O89" t="b">
        <v>0</v>
      </c>
      <c r="P89" t="b">
        <v>1</v>
      </c>
      <c r="Q89" t="s">
        <v>23</v>
      </c>
      <c r="R89" t="s">
        <v>2032</v>
      </c>
      <c r="S89" t="s">
        <v>2033</v>
      </c>
    </row>
    <row r="90" spans="1:19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(E90/D90)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9">
        <f>(((K90/60)/60)/24)+DATE(1970,1,1)</f>
        <v>42110.208333333328</v>
      </c>
      <c r="M90">
        <v>1431061200</v>
      </c>
      <c r="N90" s="9">
        <f>(((M90/60)/60)/24)+DATE(1970,1,1)</f>
        <v>42132.208333333328</v>
      </c>
      <c r="O90" t="b">
        <v>0</v>
      </c>
      <c r="P90" t="b">
        <v>0</v>
      </c>
      <c r="Q90" t="s">
        <v>206</v>
      </c>
      <c r="R90" t="s">
        <v>2044</v>
      </c>
      <c r="S90" t="s">
        <v>2056</v>
      </c>
    </row>
    <row r="91" spans="1:19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(E91/D91)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9">
        <f>(((K91/60)/60)/24)+DATE(1970,1,1)</f>
        <v>40283.208333333336</v>
      </c>
      <c r="M91">
        <v>1271480400</v>
      </c>
      <c r="N91" s="9">
        <f>(((M91/60)/60)/24)+DATE(1970,1,1)</f>
        <v>40285.208333333336</v>
      </c>
      <c r="O91" t="b">
        <v>0</v>
      </c>
      <c r="P91" t="b">
        <v>0</v>
      </c>
      <c r="Q91" t="s">
        <v>33</v>
      </c>
      <c r="R91" t="s">
        <v>2036</v>
      </c>
      <c r="S91" t="s">
        <v>2037</v>
      </c>
    </row>
    <row r="92" spans="1:19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(E92/D92)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9">
        <f>(((K92/60)/60)/24)+DATE(1970,1,1)</f>
        <v>42425.25</v>
      </c>
      <c r="M92">
        <v>1456380000</v>
      </c>
      <c r="N92" s="9">
        <f>(((M92/60)/60)/24)+DATE(1970,1,1)</f>
        <v>42425.25</v>
      </c>
      <c r="O92" t="b">
        <v>0</v>
      </c>
      <c r="P92" t="b">
        <v>1</v>
      </c>
      <c r="Q92" t="s">
        <v>33</v>
      </c>
      <c r="R92" t="s">
        <v>2036</v>
      </c>
      <c r="S92" t="s">
        <v>2037</v>
      </c>
    </row>
    <row r="93" spans="1:19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(E93/D93)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9">
        <f>(((K93/60)/60)/24)+DATE(1970,1,1)</f>
        <v>42588.208333333328</v>
      </c>
      <c r="M93">
        <v>1472878800</v>
      </c>
      <c r="N93" s="9">
        <f>(((M93/60)/60)/24)+DATE(1970,1,1)</f>
        <v>42616.208333333328</v>
      </c>
      <c r="O93" t="b">
        <v>0</v>
      </c>
      <c r="P93" t="b">
        <v>0</v>
      </c>
      <c r="Q93" t="s">
        <v>206</v>
      </c>
      <c r="R93" t="s">
        <v>2044</v>
      </c>
      <c r="S93" t="s">
        <v>2056</v>
      </c>
    </row>
    <row r="94" spans="1:19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(E94/D94)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9">
        <f>(((K94/60)/60)/24)+DATE(1970,1,1)</f>
        <v>40352.208333333336</v>
      </c>
      <c r="M94">
        <v>1277355600</v>
      </c>
      <c r="N94" s="9">
        <f>(((M94/60)/60)/24)+DATE(1970,1,1)</f>
        <v>40353.208333333336</v>
      </c>
      <c r="O94" t="b">
        <v>0</v>
      </c>
      <c r="P94" t="b">
        <v>1</v>
      </c>
      <c r="Q94" t="s">
        <v>89</v>
      </c>
      <c r="R94" t="s">
        <v>2047</v>
      </c>
      <c r="S94" t="s">
        <v>2048</v>
      </c>
    </row>
    <row r="95" spans="1:19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(E95/D95)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9">
        <f>(((K95/60)/60)/24)+DATE(1970,1,1)</f>
        <v>41202.208333333336</v>
      </c>
      <c r="M95">
        <v>1351054800</v>
      </c>
      <c r="N95" s="9">
        <f>(((M95/60)/60)/24)+DATE(1970,1,1)</f>
        <v>41206.208333333336</v>
      </c>
      <c r="O95" t="b">
        <v>0</v>
      </c>
      <c r="P95" t="b">
        <v>1</v>
      </c>
      <c r="Q95" t="s">
        <v>33</v>
      </c>
      <c r="R95" t="s">
        <v>2036</v>
      </c>
      <c r="S95" t="s">
        <v>2037</v>
      </c>
    </row>
    <row r="96" spans="1:19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(E96/D96)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9">
        <f>(((K96/60)/60)/24)+DATE(1970,1,1)</f>
        <v>43562.208333333328</v>
      </c>
      <c r="M96">
        <v>1555563600</v>
      </c>
      <c r="N96" s="9">
        <f>(((M96/60)/60)/24)+DATE(1970,1,1)</f>
        <v>43573.208333333328</v>
      </c>
      <c r="O96" t="b">
        <v>0</v>
      </c>
      <c r="P96" t="b">
        <v>0</v>
      </c>
      <c r="Q96" t="s">
        <v>28</v>
      </c>
      <c r="R96" t="s">
        <v>2034</v>
      </c>
      <c r="S96" t="s">
        <v>2035</v>
      </c>
    </row>
    <row r="97" spans="1:19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(E97/D97)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9">
        <f>(((K97/60)/60)/24)+DATE(1970,1,1)</f>
        <v>43752.208333333328</v>
      </c>
      <c r="M97">
        <v>1571634000</v>
      </c>
      <c r="N97" s="9">
        <f>(((M97/60)/60)/24)+DATE(1970,1,1)</f>
        <v>43759.208333333328</v>
      </c>
      <c r="O97" t="b">
        <v>0</v>
      </c>
      <c r="P97" t="b">
        <v>0</v>
      </c>
      <c r="Q97" t="s">
        <v>42</v>
      </c>
      <c r="R97" t="s">
        <v>2038</v>
      </c>
      <c r="S97" t="s">
        <v>2039</v>
      </c>
    </row>
    <row r="98" spans="1:19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(E98/D98)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9">
        <f>(((K98/60)/60)/24)+DATE(1970,1,1)</f>
        <v>40612.25</v>
      </c>
      <c r="M98">
        <v>1300856400</v>
      </c>
      <c r="N98" s="9">
        <f>(((M98/60)/60)/24)+DATE(1970,1,1)</f>
        <v>40625.208333333336</v>
      </c>
      <c r="O98" t="b">
        <v>0</v>
      </c>
      <c r="P98" t="b">
        <v>0</v>
      </c>
      <c r="Q98" t="s">
        <v>33</v>
      </c>
      <c r="R98" t="s">
        <v>2036</v>
      </c>
      <c r="S98" t="s">
        <v>2037</v>
      </c>
    </row>
    <row r="99" spans="1:19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(E99/D99)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9">
        <f>(((K99/60)/60)/24)+DATE(1970,1,1)</f>
        <v>42180.208333333328</v>
      </c>
      <c r="M99">
        <v>1439874000</v>
      </c>
      <c r="N99" s="9">
        <f>(((M99/60)/60)/24)+DATE(1970,1,1)</f>
        <v>42234.208333333328</v>
      </c>
      <c r="O99" t="b">
        <v>0</v>
      </c>
      <c r="P99" t="b">
        <v>0</v>
      </c>
      <c r="Q99" t="s">
        <v>17</v>
      </c>
      <c r="R99" t="s">
        <v>2030</v>
      </c>
      <c r="S99" t="s">
        <v>2031</v>
      </c>
    </row>
    <row r="100" spans="1:19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(E100/D100)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9">
        <f>(((K100/60)/60)/24)+DATE(1970,1,1)</f>
        <v>42212.208333333328</v>
      </c>
      <c r="M100">
        <v>1438318800</v>
      </c>
      <c r="N100" s="9">
        <f>(((M100/60)/60)/24)+DATE(1970,1,1)</f>
        <v>42216.208333333328</v>
      </c>
      <c r="O100" t="b">
        <v>0</v>
      </c>
      <c r="P100" t="b">
        <v>0</v>
      </c>
      <c r="Q100" t="s">
        <v>89</v>
      </c>
      <c r="R100" t="s">
        <v>2047</v>
      </c>
      <c r="S100" t="s">
        <v>2048</v>
      </c>
    </row>
    <row r="101" spans="1:19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(E101/D101)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9">
        <f>(((K101/60)/60)/24)+DATE(1970,1,1)</f>
        <v>41968.25</v>
      </c>
      <c r="M101">
        <v>1419400800</v>
      </c>
      <c r="N101" s="9">
        <f>(((M101/60)/60)/24)+DATE(1970,1,1)</f>
        <v>41997.25</v>
      </c>
      <c r="O101" t="b">
        <v>0</v>
      </c>
      <c r="P101" t="b">
        <v>0</v>
      </c>
      <c r="Q101" t="s">
        <v>33</v>
      </c>
      <c r="R101" t="s">
        <v>2036</v>
      </c>
      <c r="S101" t="s">
        <v>2037</v>
      </c>
    </row>
    <row r="102" spans="1:19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(E102/D102)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9">
        <f>(((K102/60)/60)/24)+DATE(1970,1,1)</f>
        <v>40835.208333333336</v>
      </c>
      <c r="M102">
        <v>1320555600</v>
      </c>
      <c r="N102" s="9">
        <f>(((M102/60)/60)/24)+DATE(1970,1,1)</f>
        <v>40853.208333333336</v>
      </c>
      <c r="O102" t="b">
        <v>0</v>
      </c>
      <c r="P102" t="b">
        <v>0</v>
      </c>
      <c r="Q102" t="s">
        <v>33</v>
      </c>
      <c r="R102" t="s">
        <v>2036</v>
      </c>
      <c r="S102" t="s">
        <v>2037</v>
      </c>
    </row>
    <row r="103" spans="1:19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(E103/D103)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9">
        <f>(((K103/60)/60)/24)+DATE(1970,1,1)</f>
        <v>42056.25</v>
      </c>
      <c r="M103">
        <v>1425103200</v>
      </c>
      <c r="N103" s="9">
        <f>(((M103/60)/60)/24)+DATE(1970,1,1)</f>
        <v>42063.25</v>
      </c>
      <c r="O103" t="b">
        <v>0</v>
      </c>
      <c r="P103" t="b">
        <v>1</v>
      </c>
      <c r="Q103" t="s">
        <v>50</v>
      </c>
      <c r="R103" t="s">
        <v>2032</v>
      </c>
      <c r="S103" t="s">
        <v>2040</v>
      </c>
    </row>
    <row r="104" spans="1:19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(E104/D104)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9">
        <f>(((K104/60)/60)/24)+DATE(1970,1,1)</f>
        <v>43234.208333333328</v>
      </c>
      <c r="M104">
        <v>1526878800</v>
      </c>
      <c r="N104" s="9">
        <f>(((M104/60)/60)/24)+DATE(1970,1,1)</f>
        <v>43241.208333333328</v>
      </c>
      <c r="O104" t="b">
        <v>0</v>
      </c>
      <c r="P104" t="b">
        <v>1</v>
      </c>
      <c r="Q104" t="s">
        <v>65</v>
      </c>
      <c r="R104" t="s">
        <v>2034</v>
      </c>
      <c r="S104" t="s">
        <v>2043</v>
      </c>
    </row>
    <row r="105" spans="1:19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(E105/D105)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9">
        <f>(((K105/60)/60)/24)+DATE(1970,1,1)</f>
        <v>40475.208333333336</v>
      </c>
      <c r="M105">
        <v>1288674000</v>
      </c>
      <c r="N105" s="9">
        <f>(((M105/60)/60)/24)+DATE(1970,1,1)</f>
        <v>40484.208333333336</v>
      </c>
      <c r="O105" t="b">
        <v>0</v>
      </c>
      <c r="P105" t="b">
        <v>0</v>
      </c>
      <c r="Q105" t="s">
        <v>50</v>
      </c>
      <c r="R105" t="s">
        <v>2032</v>
      </c>
      <c r="S105" t="s">
        <v>2040</v>
      </c>
    </row>
    <row r="106" spans="1:19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(E106/D106)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9">
        <f>(((K106/60)/60)/24)+DATE(1970,1,1)</f>
        <v>42878.208333333328</v>
      </c>
      <c r="M106">
        <v>1495602000</v>
      </c>
      <c r="N106" s="9">
        <f>(((M106/60)/60)/24)+DATE(1970,1,1)</f>
        <v>42879.208333333328</v>
      </c>
      <c r="O106" t="b">
        <v>0</v>
      </c>
      <c r="P106" t="b">
        <v>0</v>
      </c>
      <c r="Q106" t="s">
        <v>60</v>
      </c>
      <c r="R106" t="s">
        <v>2032</v>
      </c>
      <c r="S106" t="s">
        <v>2042</v>
      </c>
    </row>
    <row r="107" spans="1:19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(E107/D107)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9">
        <f>(((K107/60)/60)/24)+DATE(1970,1,1)</f>
        <v>41366.208333333336</v>
      </c>
      <c r="M107">
        <v>1366434000</v>
      </c>
      <c r="N107" s="9">
        <f>(((M107/60)/60)/24)+DATE(1970,1,1)</f>
        <v>41384.208333333336</v>
      </c>
      <c r="O107" t="b">
        <v>0</v>
      </c>
      <c r="P107" t="b">
        <v>0</v>
      </c>
      <c r="Q107" t="s">
        <v>28</v>
      </c>
      <c r="R107" t="s">
        <v>2034</v>
      </c>
      <c r="S107" t="s">
        <v>2035</v>
      </c>
    </row>
    <row r="108" spans="1:19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(E108/D108)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9">
        <f>(((K108/60)/60)/24)+DATE(1970,1,1)</f>
        <v>43716.208333333328</v>
      </c>
      <c r="M108">
        <v>1568350800</v>
      </c>
      <c r="N108" s="9">
        <f>(((M108/60)/60)/24)+DATE(1970,1,1)</f>
        <v>43721.208333333328</v>
      </c>
      <c r="O108" t="b">
        <v>0</v>
      </c>
      <c r="P108" t="b">
        <v>0</v>
      </c>
      <c r="Q108" t="s">
        <v>33</v>
      </c>
      <c r="R108" t="s">
        <v>2036</v>
      </c>
      <c r="S108" t="s">
        <v>2037</v>
      </c>
    </row>
    <row r="109" spans="1:19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(E109/D109)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9">
        <f>(((K109/60)/60)/24)+DATE(1970,1,1)</f>
        <v>43213.208333333328</v>
      </c>
      <c r="M109">
        <v>1525928400</v>
      </c>
      <c r="N109" s="9">
        <f>(((M109/60)/60)/24)+DATE(1970,1,1)</f>
        <v>43230.208333333328</v>
      </c>
      <c r="O109" t="b">
        <v>0</v>
      </c>
      <c r="P109" t="b">
        <v>1</v>
      </c>
      <c r="Q109" t="s">
        <v>33</v>
      </c>
      <c r="R109" t="s">
        <v>2036</v>
      </c>
      <c r="S109" t="s">
        <v>2037</v>
      </c>
    </row>
    <row r="110" spans="1:19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(E110/D110)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9">
        <f>(((K110/60)/60)/24)+DATE(1970,1,1)</f>
        <v>41005.208333333336</v>
      </c>
      <c r="M110">
        <v>1336885200</v>
      </c>
      <c r="N110" s="9">
        <f>(((M110/60)/60)/24)+DATE(1970,1,1)</f>
        <v>41042.208333333336</v>
      </c>
      <c r="O110" t="b">
        <v>0</v>
      </c>
      <c r="P110" t="b">
        <v>0</v>
      </c>
      <c r="Q110" t="s">
        <v>42</v>
      </c>
      <c r="R110" t="s">
        <v>2038</v>
      </c>
      <c r="S110" t="s">
        <v>2039</v>
      </c>
    </row>
    <row r="111" spans="1:19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(E111/D111)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9">
        <f>(((K111/60)/60)/24)+DATE(1970,1,1)</f>
        <v>41651.25</v>
      </c>
      <c r="M111">
        <v>1389679200</v>
      </c>
      <c r="N111" s="9">
        <f>(((M111/60)/60)/24)+DATE(1970,1,1)</f>
        <v>41653.25</v>
      </c>
      <c r="O111" t="b">
        <v>0</v>
      </c>
      <c r="P111" t="b">
        <v>0</v>
      </c>
      <c r="Q111" t="s">
        <v>269</v>
      </c>
      <c r="R111" t="s">
        <v>2038</v>
      </c>
      <c r="S111" t="s">
        <v>2057</v>
      </c>
    </row>
    <row r="112" spans="1:19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(E112/D112)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9">
        <f>(((K112/60)/60)/24)+DATE(1970,1,1)</f>
        <v>43354.208333333328</v>
      </c>
      <c r="M112">
        <v>1538283600</v>
      </c>
      <c r="N112" s="9">
        <f>(((M112/60)/60)/24)+DATE(1970,1,1)</f>
        <v>43373.208333333328</v>
      </c>
      <c r="O112" t="b">
        <v>0</v>
      </c>
      <c r="P112" t="b">
        <v>0</v>
      </c>
      <c r="Q112" t="s">
        <v>17</v>
      </c>
      <c r="R112" t="s">
        <v>2030</v>
      </c>
      <c r="S112" t="s">
        <v>2031</v>
      </c>
    </row>
    <row r="113" spans="1:19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(E113/D113)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9">
        <f>(((K113/60)/60)/24)+DATE(1970,1,1)</f>
        <v>41174.208333333336</v>
      </c>
      <c r="M113">
        <v>1348808400</v>
      </c>
      <c r="N113" s="9">
        <f>(((M113/60)/60)/24)+DATE(1970,1,1)</f>
        <v>41180.208333333336</v>
      </c>
      <c r="O113" t="b">
        <v>0</v>
      </c>
      <c r="P113" t="b">
        <v>0</v>
      </c>
      <c r="Q113" t="s">
        <v>133</v>
      </c>
      <c r="R113" t="s">
        <v>2044</v>
      </c>
      <c r="S113" t="s">
        <v>2053</v>
      </c>
    </row>
    <row r="114" spans="1:19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(E114/D114)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9">
        <f>(((K114/60)/60)/24)+DATE(1970,1,1)</f>
        <v>41875.208333333336</v>
      </c>
      <c r="M114">
        <v>1410152400</v>
      </c>
      <c r="N114" s="9">
        <f>(((M114/60)/60)/24)+DATE(1970,1,1)</f>
        <v>41890.208333333336</v>
      </c>
      <c r="O114" t="b">
        <v>0</v>
      </c>
      <c r="P114" t="b">
        <v>0</v>
      </c>
      <c r="Q114" t="s">
        <v>28</v>
      </c>
      <c r="R114" t="s">
        <v>2034</v>
      </c>
      <c r="S114" t="s">
        <v>2035</v>
      </c>
    </row>
    <row r="115" spans="1:19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(E115/D115)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9">
        <f>(((K115/60)/60)/24)+DATE(1970,1,1)</f>
        <v>42990.208333333328</v>
      </c>
      <c r="M115">
        <v>1505797200</v>
      </c>
      <c r="N115" s="9">
        <f>(((M115/60)/60)/24)+DATE(1970,1,1)</f>
        <v>42997.208333333328</v>
      </c>
      <c r="O115" t="b">
        <v>0</v>
      </c>
      <c r="P115" t="b">
        <v>0</v>
      </c>
      <c r="Q115" t="s">
        <v>17</v>
      </c>
      <c r="R115" t="s">
        <v>2030</v>
      </c>
      <c r="S115" t="s">
        <v>2031</v>
      </c>
    </row>
    <row r="116" spans="1:19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(E116/D116)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9">
        <f>(((K116/60)/60)/24)+DATE(1970,1,1)</f>
        <v>43564.208333333328</v>
      </c>
      <c r="M116">
        <v>1554872400</v>
      </c>
      <c r="N116" s="9">
        <f>(((M116/60)/60)/24)+DATE(1970,1,1)</f>
        <v>43565.208333333328</v>
      </c>
      <c r="O116" t="b">
        <v>0</v>
      </c>
      <c r="P116" t="b">
        <v>1</v>
      </c>
      <c r="Q116" t="s">
        <v>65</v>
      </c>
      <c r="R116" t="s">
        <v>2034</v>
      </c>
      <c r="S116" t="s">
        <v>2043</v>
      </c>
    </row>
    <row r="117" spans="1:19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(E117/D117)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9">
        <f>(((K117/60)/60)/24)+DATE(1970,1,1)</f>
        <v>43056.25</v>
      </c>
      <c r="M117">
        <v>1513922400</v>
      </c>
      <c r="N117" s="9">
        <f>(((M117/60)/60)/24)+DATE(1970,1,1)</f>
        <v>43091.25</v>
      </c>
      <c r="O117" t="b">
        <v>0</v>
      </c>
      <c r="P117" t="b">
        <v>0</v>
      </c>
      <c r="Q117" t="s">
        <v>119</v>
      </c>
      <c r="R117" t="s">
        <v>2044</v>
      </c>
      <c r="S117" t="s">
        <v>2050</v>
      </c>
    </row>
    <row r="118" spans="1:19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(E118/D118)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9">
        <f>(((K118/60)/60)/24)+DATE(1970,1,1)</f>
        <v>42265.208333333328</v>
      </c>
      <c r="M118">
        <v>1442638800</v>
      </c>
      <c r="N118" s="9">
        <f>(((M118/60)/60)/24)+DATE(1970,1,1)</f>
        <v>42266.208333333328</v>
      </c>
      <c r="O118" t="b">
        <v>0</v>
      </c>
      <c r="P118" t="b">
        <v>0</v>
      </c>
      <c r="Q118" t="s">
        <v>33</v>
      </c>
      <c r="R118" t="s">
        <v>2036</v>
      </c>
      <c r="S118" t="s">
        <v>2037</v>
      </c>
    </row>
    <row r="119" spans="1:19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(E119/D119)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9">
        <f>(((K119/60)/60)/24)+DATE(1970,1,1)</f>
        <v>40808.208333333336</v>
      </c>
      <c r="M119">
        <v>1317186000</v>
      </c>
      <c r="N119" s="9">
        <f>(((M119/60)/60)/24)+DATE(1970,1,1)</f>
        <v>40814.208333333336</v>
      </c>
      <c r="O119" t="b">
        <v>0</v>
      </c>
      <c r="P119" t="b">
        <v>0</v>
      </c>
      <c r="Q119" t="s">
        <v>269</v>
      </c>
      <c r="R119" t="s">
        <v>2038</v>
      </c>
      <c r="S119" t="s">
        <v>2057</v>
      </c>
    </row>
    <row r="120" spans="1:19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(E120/D120)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9">
        <f>(((K120/60)/60)/24)+DATE(1970,1,1)</f>
        <v>41665.25</v>
      </c>
      <c r="M120">
        <v>1391234400</v>
      </c>
      <c r="N120" s="9">
        <f>(((M120/60)/60)/24)+DATE(1970,1,1)</f>
        <v>41671.25</v>
      </c>
      <c r="O120" t="b">
        <v>0</v>
      </c>
      <c r="P120" t="b">
        <v>0</v>
      </c>
      <c r="Q120" t="s">
        <v>122</v>
      </c>
      <c r="R120" t="s">
        <v>2051</v>
      </c>
      <c r="S120" t="s">
        <v>2052</v>
      </c>
    </row>
    <row r="121" spans="1:19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(E121/D121)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9">
        <f>(((K121/60)/60)/24)+DATE(1970,1,1)</f>
        <v>41806.208333333336</v>
      </c>
      <c r="M121">
        <v>1404363600</v>
      </c>
      <c r="N121" s="9">
        <f>(((M121/60)/60)/24)+DATE(1970,1,1)</f>
        <v>41823.208333333336</v>
      </c>
      <c r="O121" t="b">
        <v>0</v>
      </c>
      <c r="P121" t="b">
        <v>1</v>
      </c>
      <c r="Q121" t="s">
        <v>42</v>
      </c>
      <c r="R121" t="s">
        <v>2038</v>
      </c>
      <c r="S121" t="s">
        <v>2039</v>
      </c>
    </row>
    <row r="122" spans="1:19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(E122/D122)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9">
        <f>(((K122/60)/60)/24)+DATE(1970,1,1)</f>
        <v>42111.208333333328</v>
      </c>
      <c r="M122">
        <v>1429592400</v>
      </c>
      <c r="N122" s="9">
        <f>(((M122/60)/60)/24)+DATE(1970,1,1)</f>
        <v>42115.208333333328</v>
      </c>
      <c r="O122" t="b">
        <v>0</v>
      </c>
      <c r="P122" t="b">
        <v>1</v>
      </c>
      <c r="Q122" t="s">
        <v>292</v>
      </c>
      <c r="R122" t="s">
        <v>2047</v>
      </c>
      <c r="S122" t="s">
        <v>2058</v>
      </c>
    </row>
    <row r="123" spans="1:19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(E123/D123)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9">
        <f>(((K123/60)/60)/24)+DATE(1970,1,1)</f>
        <v>41917.208333333336</v>
      </c>
      <c r="M123">
        <v>1413608400</v>
      </c>
      <c r="N123" s="9">
        <f>(((M123/60)/60)/24)+DATE(1970,1,1)</f>
        <v>41930.208333333336</v>
      </c>
      <c r="O123" t="b">
        <v>0</v>
      </c>
      <c r="P123" t="b">
        <v>0</v>
      </c>
      <c r="Q123" t="s">
        <v>89</v>
      </c>
      <c r="R123" t="s">
        <v>2047</v>
      </c>
      <c r="S123" t="s">
        <v>2048</v>
      </c>
    </row>
    <row r="124" spans="1:19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(E124/D124)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9">
        <f>(((K124/60)/60)/24)+DATE(1970,1,1)</f>
        <v>41970.25</v>
      </c>
      <c r="M124">
        <v>1419400800</v>
      </c>
      <c r="N124" s="9">
        <f>(((M124/60)/60)/24)+DATE(1970,1,1)</f>
        <v>41997.25</v>
      </c>
      <c r="O124" t="b">
        <v>0</v>
      </c>
      <c r="P124" t="b">
        <v>0</v>
      </c>
      <c r="Q124" t="s">
        <v>119</v>
      </c>
      <c r="R124" t="s">
        <v>2044</v>
      </c>
      <c r="S124" t="s">
        <v>2050</v>
      </c>
    </row>
    <row r="125" spans="1:19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(E125/D125)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9">
        <f>(((K125/60)/60)/24)+DATE(1970,1,1)</f>
        <v>42332.25</v>
      </c>
      <c r="M125">
        <v>1448604000</v>
      </c>
      <c r="N125" s="9">
        <f>(((M125/60)/60)/24)+DATE(1970,1,1)</f>
        <v>42335.25</v>
      </c>
      <c r="O125" t="b">
        <v>1</v>
      </c>
      <c r="P125" t="b">
        <v>0</v>
      </c>
      <c r="Q125" t="s">
        <v>33</v>
      </c>
      <c r="R125" t="s">
        <v>2036</v>
      </c>
      <c r="S125" t="s">
        <v>2037</v>
      </c>
    </row>
    <row r="126" spans="1:19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(E126/D126)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9">
        <f>(((K126/60)/60)/24)+DATE(1970,1,1)</f>
        <v>43598.208333333328</v>
      </c>
      <c r="M126">
        <v>1562302800</v>
      </c>
      <c r="N126" s="9">
        <f>(((M126/60)/60)/24)+DATE(1970,1,1)</f>
        <v>43651.208333333328</v>
      </c>
      <c r="O126" t="b">
        <v>0</v>
      </c>
      <c r="P126" t="b">
        <v>0</v>
      </c>
      <c r="Q126" t="s">
        <v>122</v>
      </c>
      <c r="R126" t="s">
        <v>2051</v>
      </c>
      <c r="S126" t="s">
        <v>2052</v>
      </c>
    </row>
    <row r="127" spans="1:19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(E127/D127)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9">
        <f>(((K127/60)/60)/24)+DATE(1970,1,1)</f>
        <v>43362.208333333328</v>
      </c>
      <c r="M127">
        <v>1537678800</v>
      </c>
      <c r="N127" s="9">
        <f>(((M127/60)/60)/24)+DATE(1970,1,1)</f>
        <v>43366.208333333328</v>
      </c>
      <c r="O127" t="b">
        <v>0</v>
      </c>
      <c r="P127" t="b">
        <v>0</v>
      </c>
      <c r="Q127" t="s">
        <v>33</v>
      </c>
      <c r="R127" t="s">
        <v>2036</v>
      </c>
      <c r="S127" t="s">
        <v>2037</v>
      </c>
    </row>
    <row r="128" spans="1:19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(E128/D128)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9">
        <f>(((K128/60)/60)/24)+DATE(1970,1,1)</f>
        <v>42596.208333333328</v>
      </c>
      <c r="M128">
        <v>1473570000</v>
      </c>
      <c r="N128" s="9">
        <f>(((M128/60)/60)/24)+DATE(1970,1,1)</f>
        <v>42624.208333333328</v>
      </c>
      <c r="O128" t="b">
        <v>0</v>
      </c>
      <c r="P128" t="b">
        <v>1</v>
      </c>
      <c r="Q128" t="s">
        <v>33</v>
      </c>
      <c r="R128" t="s">
        <v>2036</v>
      </c>
      <c r="S128" t="s">
        <v>2037</v>
      </c>
    </row>
    <row r="129" spans="1:19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(E129/D129)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9">
        <f>(((K129/60)/60)/24)+DATE(1970,1,1)</f>
        <v>40310.208333333336</v>
      </c>
      <c r="M129">
        <v>1273899600</v>
      </c>
      <c r="N129" s="9">
        <f>(((M129/60)/60)/24)+DATE(1970,1,1)</f>
        <v>40313.208333333336</v>
      </c>
      <c r="O129" t="b">
        <v>0</v>
      </c>
      <c r="P129" t="b">
        <v>0</v>
      </c>
      <c r="Q129" t="s">
        <v>33</v>
      </c>
      <c r="R129" t="s">
        <v>2036</v>
      </c>
      <c r="S129" t="s">
        <v>2037</v>
      </c>
    </row>
    <row r="130" spans="1:19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(E130/D130)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9">
        <f>(((K130/60)/60)/24)+DATE(1970,1,1)</f>
        <v>40417.208333333336</v>
      </c>
      <c r="M130">
        <v>1284008400</v>
      </c>
      <c r="N130" s="9">
        <f>(((M130/60)/60)/24)+DATE(1970,1,1)</f>
        <v>40430.208333333336</v>
      </c>
      <c r="O130" t="b">
        <v>0</v>
      </c>
      <c r="P130" t="b">
        <v>0</v>
      </c>
      <c r="Q130" t="s">
        <v>23</v>
      </c>
      <c r="R130" t="s">
        <v>2032</v>
      </c>
      <c r="S130" t="s">
        <v>2033</v>
      </c>
    </row>
    <row r="131" spans="1:19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(E131/D131)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9">
        <f>(((K131/60)/60)/24)+DATE(1970,1,1)</f>
        <v>42038.25</v>
      </c>
      <c r="M131">
        <v>1425103200</v>
      </c>
      <c r="N131" s="9">
        <f>(((M131/60)/60)/24)+DATE(1970,1,1)</f>
        <v>42063.25</v>
      </c>
      <c r="O131" t="b">
        <v>0</v>
      </c>
      <c r="P131" t="b">
        <v>0</v>
      </c>
      <c r="Q131" t="s">
        <v>17</v>
      </c>
      <c r="R131" t="s">
        <v>2030</v>
      </c>
      <c r="S131" t="s">
        <v>2031</v>
      </c>
    </row>
    <row r="132" spans="1:19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(E132/D132)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9">
        <f>(((K132/60)/60)/24)+DATE(1970,1,1)</f>
        <v>40842.208333333336</v>
      </c>
      <c r="M132">
        <v>1320991200</v>
      </c>
      <c r="N132" s="9">
        <f>(((M132/60)/60)/24)+DATE(1970,1,1)</f>
        <v>40858.25</v>
      </c>
      <c r="O132" t="b">
        <v>0</v>
      </c>
      <c r="P132" t="b">
        <v>0</v>
      </c>
      <c r="Q132" t="s">
        <v>53</v>
      </c>
      <c r="R132" t="s">
        <v>2038</v>
      </c>
      <c r="S132" t="s">
        <v>2041</v>
      </c>
    </row>
    <row r="133" spans="1:19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(E133/D133)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9">
        <f>(((K133/60)/60)/24)+DATE(1970,1,1)</f>
        <v>41607.25</v>
      </c>
      <c r="M133">
        <v>1386828000</v>
      </c>
      <c r="N133" s="9">
        <f>(((M133/60)/60)/24)+DATE(1970,1,1)</f>
        <v>41620.25</v>
      </c>
      <c r="O133" t="b">
        <v>0</v>
      </c>
      <c r="P133" t="b">
        <v>0</v>
      </c>
      <c r="Q133" t="s">
        <v>28</v>
      </c>
      <c r="R133" t="s">
        <v>2034</v>
      </c>
      <c r="S133" t="s">
        <v>2035</v>
      </c>
    </row>
    <row r="134" spans="1:19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(E134/D134)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9">
        <f>(((K134/60)/60)/24)+DATE(1970,1,1)</f>
        <v>43112.25</v>
      </c>
      <c r="M134">
        <v>1517119200</v>
      </c>
      <c r="N134" s="9">
        <f>(((M134/60)/60)/24)+DATE(1970,1,1)</f>
        <v>43128.25</v>
      </c>
      <c r="O134" t="b">
        <v>0</v>
      </c>
      <c r="P134" t="b">
        <v>1</v>
      </c>
      <c r="Q134" t="s">
        <v>33</v>
      </c>
      <c r="R134" t="s">
        <v>2036</v>
      </c>
      <c r="S134" t="s">
        <v>2037</v>
      </c>
    </row>
    <row r="135" spans="1:19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(E135/D135)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9">
        <f>(((K135/60)/60)/24)+DATE(1970,1,1)</f>
        <v>40767.208333333336</v>
      </c>
      <c r="M135">
        <v>1315026000</v>
      </c>
      <c r="N135" s="9">
        <f>(((M135/60)/60)/24)+DATE(1970,1,1)</f>
        <v>40789.208333333336</v>
      </c>
      <c r="O135" t="b">
        <v>0</v>
      </c>
      <c r="P135" t="b">
        <v>0</v>
      </c>
      <c r="Q135" t="s">
        <v>319</v>
      </c>
      <c r="R135" t="s">
        <v>2032</v>
      </c>
      <c r="S135" t="s">
        <v>2059</v>
      </c>
    </row>
    <row r="136" spans="1:19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(E136/D136)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9">
        <f>(((K136/60)/60)/24)+DATE(1970,1,1)</f>
        <v>40713.208333333336</v>
      </c>
      <c r="M136">
        <v>1312693200</v>
      </c>
      <c r="N136" s="9">
        <f>(((M136/60)/60)/24)+DATE(1970,1,1)</f>
        <v>40762.208333333336</v>
      </c>
      <c r="O136" t="b">
        <v>0</v>
      </c>
      <c r="P136" t="b">
        <v>1</v>
      </c>
      <c r="Q136" t="s">
        <v>42</v>
      </c>
      <c r="R136" t="s">
        <v>2038</v>
      </c>
      <c r="S136" t="s">
        <v>2039</v>
      </c>
    </row>
    <row r="137" spans="1:19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(E137/D137)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9">
        <f>(((K137/60)/60)/24)+DATE(1970,1,1)</f>
        <v>41340.25</v>
      </c>
      <c r="M137">
        <v>1363064400</v>
      </c>
      <c r="N137" s="9">
        <f>(((M137/60)/60)/24)+DATE(1970,1,1)</f>
        <v>41345.208333333336</v>
      </c>
      <c r="O137" t="b">
        <v>0</v>
      </c>
      <c r="P137" t="b">
        <v>1</v>
      </c>
      <c r="Q137" t="s">
        <v>33</v>
      </c>
      <c r="R137" t="s">
        <v>2036</v>
      </c>
      <c r="S137" t="s">
        <v>2037</v>
      </c>
    </row>
    <row r="138" spans="1:19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(E138/D138)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9">
        <f>(((K138/60)/60)/24)+DATE(1970,1,1)</f>
        <v>41797.208333333336</v>
      </c>
      <c r="M138">
        <v>1403154000</v>
      </c>
      <c r="N138" s="9">
        <f>(((M138/60)/60)/24)+DATE(1970,1,1)</f>
        <v>41809.208333333336</v>
      </c>
      <c r="O138" t="b">
        <v>0</v>
      </c>
      <c r="P138" t="b">
        <v>1</v>
      </c>
      <c r="Q138" t="s">
        <v>53</v>
      </c>
      <c r="R138" t="s">
        <v>2038</v>
      </c>
      <c r="S138" t="s">
        <v>2041</v>
      </c>
    </row>
    <row r="139" spans="1:19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(E139/D139)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9">
        <f>(((K139/60)/60)/24)+DATE(1970,1,1)</f>
        <v>40457.208333333336</v>
      </c>
      <c r="M139">
        <v>1286859600</v>
      </c>
      <c r="N139" s="9">
        <f>(((M139/60)/60)/24)+DATE(1970,1,1)</f>
        <v>40463.208333333336</v>
      </c>
      <c r="O139" t="b">
        <v>0</v>
      </c>
      <c r="P139" t="b">
        <v>0</v>
      </c>
      <c r="Q139" t="s">
        <v>68</v>
      </c>
      <c r="R139" t="s">
        <v>2044</v>
      </c>
      <c r="S139" t="s">
        <v>2045</v>
      </c>
    </row>
    <row r="140" spans="1:19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(E140/D140)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9">
        <f>(((K140/60)/60)/24)+DATE(1970,1,1)</f>
        <v>41180.208333333336</v>
      </c>
      <c r="M140">
        <v>1349326800</v>
      </c>
      <c r="N140" s="9">
        <f>(((M140/60)/60)/24)+DATE(1970,1,1)</f>
        <v>41186.208333333336</v>
      </c>
      <c r="O140" t="b">
        <v>0</v>
      </c>
      <c r="P140" t="b">
        <v>0</v>
      </c>
      <c r="Q140" t="s">
        <v>292</v>
      </c>
      <c r="R140" t="s">
        <v>2047</v>
      </c>
      <c r="S140" t="s">
        <v>2058</v>
      </c>
    </row>
    <row r="141" spans="1:19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(E141/D141)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9">
        <f>(((K141/60)/60)/24)+DATE(1970,1,1)</f>
        <v>42115.208333333328</v>
      </c>
      <c r="M141">
        <v>1430974800</v>
      </c>
      <c r="N141" s="9">
        <f>(((M141/60)/60)/24)+DATE(1970,1,1)</f>
        <v>42131.208333333328</v>
      </c>
      <c r="O141" t="b">
        <v>0</v>
      </c>
      <c r="P141" t="b">
        <v>1</v>
      </c>
      <c r="Q141" t="s">
        <v>65</v>
      </c>
      <c r="R141" t="s">
        <v>2034</v>
      </c>
      <c r="S141" t="s">
        <v>2043</v>
      </c>
    </row>
    <row r="142" spans="1:19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(E142/D142)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9">
        <f>(((K142/60)/60)/24)+DATE(1970,1,1)</f>
        <v>43156.25</v>
      </c>
      <c r="M142">
        <v>1519970400</v>
      </c>
      <c r="N142" s="9">
        <f>(((M142/60)/60)/24)+DATE(1970,1,1)</f>
        <v>43161.25</v>
      </c>
      <c r="O142" t="b">
        <v>0</v>
      </c>
      <c r="P142" t="b">
        <v>0</v>
      </c>
      <c r="Q142" t="s">
        <v>42</v>
      </c>
      <c r="R142" t="s">
        <v>2038</v>
      </c>
      <c r="S142" t="s">
        <v>2039</v>
      </c>
    </row>
    <row r="143" spans="1:19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(E143/D143)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9">
        <f>(((K143/60)/60)/24)+DATE(1970,1,1)</f>
        <v>42167.208333333328</v>
      </c>
      <c r="M143">
        <v>1434603600</v>
      </c>
      <c r="N143" s="9">
        <f>(((M143/60)/60)/24)+DATE(1970,1,1)</f>
        <v>42173.208333333328</v>
      </c>
      <c r="O143" t="b">
        <v>0</v>
      </c>
      <c r="P143" t="b">
        <v>0</v>
      </c>
      <c r="Q143" t="s">
        <v>28</v>
      </c>
      <c r="R143" t="s">
        <v>2034</v>
      </c>
      <c r="S143" t="s">
        <v>2035</v>
      </c>
    </row>
    <row r="144" spans="1:19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(E144/D144)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9">
        <f>(((K144/60)/60)/24)+DATE(1970,1,1)</f>
        <v>41005.208333333336</v>
      </c>
      <c r="M144">
        <v>1337230800</v>
      </c>
      <c r="N144" s="9">
        <f>(((M144/60)/60)/24)+DATE(1970,1,1)</f>
        <v>41046.208333333336</v>
      </c>
      <c r="O144" t="b">
        <v>0</v>
      </c>
      <c r="P144" t="b">
        <v>0</v>
      </c>
      <c r="Q144" t="s">
        <v>28</v>
      </c>
      <c r="R144" t="s">
        <v>2034</v>
      </c>
      <c r="S144" t="s">
        <v>2035</v>
      </c>
    </row>
    <row r="145" spans="1:19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(E145/D145)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9">
        <f>(((K145/60)/60)/24)+DATE(1970,1,1)</f>
        <v>40357.208333333336</v>
      </c>
      <c r="M145">
        <v>1279429200</v>
      </c>
      <c r="N145" s="9">
        <f>(((M145/60)/60)/24)+DATE(1970,1,1)</f>
        <v>40377.208333333336</v>
      </c>
      <c r="O145" t="b">
        <v>0</v>
      </c>
      <c r="P145" t="b">
        <v>0</v>
      </c>
      <c r="Q145" t="s">
        <v>60</v>
      </c>
      <c r="R145" t="s">
        <v>2032</v>
      </c>
      <c r="S145" t="s">
        <v>2042</v>
      </c>
    </row>
    <row r="146" spans="1:19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(E146/D146)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9">
        <f>(((K146/60)/60)/24)+DATE(1970,1,1)</f>
        <v>43633.208333333328</v>
      </c>
      <c r="M146">
        <v>1561438800</v>
      </c>
      <c r="N146" s="9">
        <f>(((M146/60)/60)/24)+DATE(1970,1,1)</f>
        <v>43641.208333333328</v>
      </c>
      <c r="O146" t="b">
        <v>0</v>
      </c>
      <c r="P146" t="b">
        <v>0</v>
      </c>
      <c r="Q146" t="s">
        <v>33</v>
      </c>
      <c r="R146" t="s">
        <v>2036</v>
      </c>
      <c r="S146" t="s">
        <v>2037</v>
      </c>
    </row>
    <row r="147" spans="1:19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(E147/D147)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9">
        <f>(((K147/60)/60)/24)+DATE(1970,1,1)</f>
        <v>41889.208333333336</v>
      </c>
      <c r="M147">
        <v>1410498000</v>
      </c>
      <c r="N147" s="9">
        <f>(((M147/60)/60)/24)+DATE(1970,1,1)</f>
        <v>41894.208333333336</v>
      </c>
      <c r="O147" t="b">
        <v>0</v>
      </c>
      <c r="P147" t="b">
        <v>0</v>
      </c>
      <c r="Q147" t="s">
        <v>65</v>
      </c>
      <c r="R147" t="s">
        <v>2034</v>
      </c>
      <c r="S147" t="s">
        <v>2043</v>
      </c>
    </row>
    <row r="148" spans="1:19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(E148/D148)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9">
        <f>(((K148/60)/60)/24)+DATE(1970,1,1)</f>
        <v>40855.25</v>
      </c>
      <c r="M148">
        <v>1322460000</v>
      </c>
      <c r="N148" s="9">
        <f>(((M148/60)/60)/24)+DATE(1970,1,1)</f>
        <v>40875.25</v>
      </c>
      <c r="O148" t="b">
        <v>0</v>
      </c>
      <c r="P148" t="b">
        <v>0</v>
      </c>
      <c r="Q148" t="s">
        <v>33</v>
      </c>
      <c r="R148" t="s">
        <v>2036</v>
      </c>
      <c r="S148" t="s">
        <v>2037</v>
      </c>
    </row>
    <row r="149" spans="1:19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(E149/D149)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9">
        <f>(((K149/60)/60)/24)+DATE(1970,1,1)</f>
        <v>42534.208333333328</v>
      </c>
      <c r="M149">
        <v>1466312400</v>
      </c>
      <c r="N149" s="9">
        <f>(((M149/60)/60)/24)+DATE(1970,1,1)</f>
        <v>42540.208333333328</v>
      </c>
      <c r="O149" t="b">
        <v>0</v>
      </c>
      <c r="P149" t="b">
        <v>1</v>
      </c>
      <c r="Q149" t="s">
        <v>33</v>
      </c>
      <c r="R149" t="s">
        <v>2036</v>
      </c>
      <c r="S149" t="s">
        <v>2037</v>
      </c>
    </row>
    <row r="150" spans="1:19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(E150/D150)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9">
        <f>(((K150/60)/60)/24)+DATE(1970,1,1)</f>
        <v>42941.208333333328</v>
      </c>
      <c r="M150">
        <v>1501736400</v>
      </c>
      <c r="N150" s="9">
        <f>(((M150/60)/60)/24)+DATE(1970,1,1)</f>
        <v>42950.208333333328</v>
      </c>
      <c r="O150" t="b">
        <v>0</v>
      </c>
      <c r="P150" t="b">
        <v>0</v>
      </c>
      <c r="Q150" t="s">
        <v>65</v>
      </c>
      <c r="R150" t="s">
        <v>2034</v>
      </c>
      <c r="S150" t="s">
        <v>2043</v>
      </c>
    </row>
    <row r="151" spans="1:19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(E151/D151)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9">
        <f>(((K151/60)/60)/24)+DATE(1970,1,1)</f>
        <v>41275.25</v>
      </c>
      <c r="M151">
        <v>1361512800</v>
      </c>
      <c r="N151" s="9">
        <f>(((M151/60)/60)/24)+DATE(1970,1,1)</f>
        <v>41327.25</v>
      </c>
      <c r="O151" t="b">
        <v>0</v>
      </c>
      <c r="P151" t="b">
        <v>0</v>
      </c>
      <c r="Q151" t="s">
        <v>60</v>
      </c>
      <c r="R151" t="s">
        <v>2032</v>
      </c>
      <c r="S151" t="s">
        <v>2042</v>
      </c>
    </row>
    <row r="152" spans="1:19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(E152/D152)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9">
        <f>(((K152/60)/60)/24)+DATE(1970,1,1)</f>
        <v>43450.25</v>
      </c>
      <c r="M152">
        <v>1545026400</v>
      </c>
      <c r="N152" s="9">
        <f>(((M152/60)/60)/24)+DATE(1970,1,1)</f>
        <v>43451.25</v>
      </c>
      <c r="O152" t="b">
        <v>0</v>
      </c>
      <c r="P152" t="b">
        <v>0</v>
      </c>
      <c r="Q152" t="s">
        <v>23</v>
      </c>
      <c r="R152" t="s">
        <v>2032</v>
      </c>
      <c r="S152" t="s">
        <v>2033</v>
      </c>
    </row>
    <row r="153" spans="1:19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(E153/D153)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9">
        <f>(((K153/60)/60)/24)+DATE(1970,1,1)</f>
        <v>41799.208333333336</v>
      </c>
      <c r="M153">
        <v>1406696400</v>
      </c>
      <c r="N153" s="9">
        <f>(((M153/60)/60)/24)+DATE(1970,1,1)</f>
        <v>41850.208333333336</v>
      </c>
      <c r="O153" t="b">
        <v>0</v>
      </c>
      <c r="P153" t="b">
        <v>0</v>
      </c>
      <c r="Q153" t="s">
        <v>50</v>
      </c>
      <c r="R153" t="s">
        <v>2032</v>
      </c>
      <c r="S153" t="s">
        <v>2040</v>
      </c>
    </row>
    <row r="154" spans="1:19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(E154/D154)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9">
        <f>(((K154/60)/60)/24)+DATE(1970,1,1)</f>
        <v>42783.25</v>
      </c>
      <c r="M154">
        <v>1487916000</v>
      </c>
      <c r="N154" s="9">
        <f>(((M154/60)/60)/24)+DATE(1970,1,1)</f>
        <v>42790.25</v>
      </c>
      <c r="O154" t="b">
        <v>0</v>
      </c>
      <c r="P154" t="b">
        <v>0</v>
      </c>
      <c r="Q154" t="s">
        <v>60</v>
      </c>
      <c r="R154" t="s">
        <v>2032</v>
      </c>
      <c r="S154" t="s">
        <v>2042</v>
      </c>
    </row>
    <row r="155" spans="1:19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(E155/D155)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9">
        <f>(((K155/60)/60)/24)+DATE(1970,1,1)</f>
        <v>41201.208333333336</v>
      </c>
      <c r="M155">
        <v>1351141200</v>
      </c>
      <c r="N155" s="9">
        <f>(((M155/60)/60)/24)+DATE(1970,1,1)</f>
        <v>41207.208333333336</v>
      </c>
      <c r="O155" t="b">
        <v>0</v>
      </c>
      <c r="P155" t="b">
        <v>0</v>
      </c>
      <c r="Q155" t="s">
        <v>33</v>
      </c>
      <c r="R155" t="s">
        <v>2036</v>
      </c>
      <c r="S155" t="s">
        <v>2037</v>
      </c>
    </row>
    <row r="156" spans="1:19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(E156/D156)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9">
        <f>(((K156/60)/60)/24)+DATE(1970,1,1)</f>
        <v>42502.208333333328</v>
      </c>
      <c r="M156">
        <v>1465016400</v>
      </c>
      <c r="N156" s="9">
        <f>(((M156/60)/60)/24)+DATE(1970,1,1)</f>
        <v>42525.208333333328</v>
      </c>
      <c r="O156" t="b">
        <v>0</v>
      </c>
      <c r="P156" t="b">
        <v>1</v>
      </c>
      <c r="Q156" t="s">
        <v>60</v>
      </c>
      <c r="R156" t="s">
        <v>2032</v>
      </c>
      <c r="S156" t="s">
        <v>2042</v>
      </c>
    </row>
    <row r="157" spans="1:19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(E157/D157)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9">
        <f>(((K157/60)/60)/24)+DATE(1970,1,1)</f>
        <v>40262.208333333336</v>
      </c>
      <c r="M157">
        <v>1270789200</v>
      </c>
      <c r="N157" s="9">
        <f>(((M157/60)/60)/24)+DATE(1970,1,1)</f>
        <v>40277.208333333336</v>
      </c>
      <c r="O157" t="b">
        <v>0</v>
      </c>
      <c r="P157" t="b">
        <v>0</v>
      </c>
      <c r="Q157" t="s">
        <v>33</v>
      </c>
      <c r="R157" t="s">
        <v>2036</v>
      </c>
      <c r="S157" t="s">
        <v>2037</v>
      </c>
    </row>
    <row r="158" spans="1:19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(E158/D158)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9">
        <f>(((K158/60)/60)/24)+DATE(1970,1,1)</f>
        <v>43743.208333333328</v>
      </c>
      <c r="M158">
        <v>1572325200</v>
      </c>
      <c r="N158" s="9">
        <f>(((M158/60)/60)/24)+DATE(1970,1,1)</f>
        <v>43767.208333333328</v>
      </c>
      <c r="O158" t="b">
        <v>0</v>
      </c>
      <c r="P158" t="b">
        <v>0</v>
      </c>
      <c r="Q158" t="s">
        <v>23</v>
      </c>
      <c r="R158" t="s">
        <v>2032</v>
      </c>
      <c r="S158" t="s">
        <v>2033</v>
      </c>
    </row>
    <row r="159" spans="1:19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(E159/D159)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9">
        <f>(((K159/60)/60)/24)+DATE(1970,1,1)</f>
        <v>41638.25</v>
      </c>
      <c r="M159">
        <v>1389420000</v>
      </c>
      <c r="N159" s="9">
        <f>(((M159/60)/60)/24)+DATE(1970,1,1)</f>
        <v>41650.25</v>
      </c>
      <c r="O159" t="b">
        <v>0</v>
      </c>
      <c r="P159" t="b">
        <v>0</v>
      </c>
      <c r="Q159" t="s">
        <v>122</v>
      </c>
      <c r="R159" t="s">
        <v>2051</v>
      </c>
      <c r="S159" t="s">
        <v>2052</v>
      </c>
    </row>
    <row r="160" spans="1:19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(E160/D160)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9">
        <f>(((K160/60)/60)/24)+DATE(1970,1,1)</f>
        <v>42346.25</v>
      </c>
      <c r="M160">
        <v>1449640800</v>
      </c>
      <c r="N160" s="9">
        <f>(((M160/60)/60)/24)+DATE(1970,1,1)</f>
        <v>42347.25</v>
      </c>
      <c r="O160" t="b">
        <v>0</v>
      </c>
      <c r="P160" t="b">
        <v>0</v>
      </c>
      <c r="Q160" t="s">
        <v>23</v>
      </c>
      <c r="R160" t="s">
        <v>2032</v>
      </c>
      <c r="S160" t="s">
        <v>2033</v>
      </c>
    </row>
    <row r="161" spans="1:19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(E161/D161)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9">
        <f>(((K161/60)/60)/24)+DATE(1970,1,1)</f>
        <v>43551.208333333328</v>
      </c>
      <c r="M161">
        <v>1555218000</v>
      </c>
      <c r="N161" s="9">
        <f>(((M161/60)/60)/24)+DATE(1970,1,1)</f>
        <v>43569.208333333328</v>
      </c>
      <c r="O161" t="b">
        <v>0</v>
      </c>
      <c r="P161" t="b">
        <v>1</v>
      </c>
      <c r="Q161" t="s">
        <v>33</v>
      </c>
      <c r="R161" t="s">
        <v>2036</v>
      </c>
      <c r="S161" t="s">
        <v>2037</v>
      </c>
    </row>
    <row r="162" spans="1:19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(E162/D162)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9">
        <f>(((K162/60)/60)/24)+DATE(1970,1,1)</f>
        <v>43582.208333333328</v>
      </c>
      <c r="M162">
        <v>1557723600</v>
      </c>
      <c r="N162" s="9">
        <f>(((M162/60)/60)/24)+DATE(1970,1,1)</f>
        <v>43598.208333333328</v>
      </c>
      <c r="O162" t="b">
        <v>0</v>
      </c>
      <c r="P162" t="b">
        <v>0</v>
      </c>
      <c r="Q162" t="s">
        <v>65</v>
      </c>
      <c r="R162" t="s">
        <v>2034</v>
      </c>
      <c r="S162" t="s">
        <v>2043</v>
      </c>
    </row>
    <row r="163" spans="1:19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(E163/D163)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9">
        <f>(((K163/60)/60)/24)+DATE(1970,1,1)</f>
        <v>42270.208333333328</v>
      </c>
      <c r="M163">
        <v>1443502800</v>
      </c>
      <c r="N163" s="9">
        <f>(((M163/60)/60)/24)+DATE(1970,1,1)</f>
        <v>42276.208333333328</v>
      </c>
      <c r="O163" t="b">
        <v>0</v>
      </c>
      <c r="P163" t="b">
        <v>1</v>
      </c>
      <c r="Q163" t="s">
        <v>28</v>
      </c>
      <c r="R163" t="s">
        <v>2034</v>
      </c>
      <c r="S163" t="s">
        <v>2035</v>
      </c>
    </row>
    <row r="164" spans="1:19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(E164/D164)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9">
        <f>(((K164/60)/60)/24)+DATE(1970,1,1)</f>
        <v>43442.25</v>
      </c>
      <c r="M164">
        <v>1546840800</v>
      </c>
      <c r="N164" s="9">
        <f>(((M164/60)/60)/24)+DATE(1970,1,1)</f>
        <v>43472.25</v>
      </c>
      <c r="O164" t="b">
        <v>0</v>
      </c>
      <c r="P164" t="b">
        <v>0</v>
      </c>
      <c r="Q164" t="s">
        <v>23</v>
      </c>
      <c r="R164" t="s">
        <v>2032</v>
      </c>
      <c r="S164" t="s">
        <v>2033</v>
      </c>
    </row>
    <row r="165" spans="1:19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(E165/D165)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9">
        <f>(((K165/60)/60)/24)+DATE(1970,1,1)</f>
        <v>43028.208333333328</v>
      </c>
      <c r="M165">
        <v>1512712800</v>
      </c>
      <c r="N165" s="9">
        <f>(((M165/60)/60)/24)+DATE(1970,1,1)</f>
        <v>43077.25</v>
      </c>
      <c r="O165" t="b">
        <v>0</v>
      </c>
      <c r="P165" t="b">
        <v>1</v>
      </c>
      <c r="Q165" t="s">
        <v>122</v>
      </c>
      <c r="R165" t="s">
        <v>2051</v>
      </c>
      <c r="S165" t="s">
        <v>2052</v>
      </c>
    </row>
    <row r="166" spans="1:19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(E166/D166)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9">
        <f>(((K166/60)/60)/24)+DATE(1970,1,1)</f>
        <v>43016.208333333328</v>
      </c>
      <c r="M166">
        <v>1507525200</v>
      </c>
      <c r="N166" s="9">
        <f>(((M166/60)/60)/24)+DATE(1970,1,1)</f>
        <v>43017.208333333328</v>
      </c>
      <c r="O166" t="b">
        <v>0</v>
      </c>
      <c r="P166" t="b">
        <v>0</v>
      </c>
      <c r="Q166" t="s">
        <v>33</v>
      </c>
      <c r="R166" t="s">
        <v>2036</v>
      </c>
      <c r="S166" t="s">
        <v>2037</v>
      </c>
    </row>
    <row r="167" spans="1:19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(E167/D167)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9">
        <f>(((K167/60)/60)/24)+DATE(1970,1,1)</f>
        <v>42948.208333333328</v>
      </c>
      <c r="M167">
        <v>1504328400</v>
      </c>
      <c r="N167" s="9">
        <f>(((M167/60)/60)/24)+DATE(1970,1,1)</f>
        <v>42980.208333333328</v>
      </c>
      <c r="O167" t="b">
        <v>0</v>
      </c>
      <c r="P167" t="b">
        <v>0</v>
      </c>
      <c r="Q167" t="s">
        <v>28</v>
      </c>
      <c r="R167" t="s">
        <v>2034</v>
      </c>
      <c r="S167" t="s">
        <v>2035</v>
      </c>
    </row>
    <row r="168" spans="1:19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(E168/D168)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9">
        <f>(((K168/60)/60)/24)+DATE(1970,1,1)</f>
        <v>40534.25</v>
      </c>
      <c r="M168">
        <v>1293343200</v>
      </c>
      <c r="N168" s="9">
        <f>(((M168/60)/60)/24)+DATE(1970,1,1)</f>
        <v>40538.25</v>
      </c>
      <c r="O168" t="b">
        <v>0</v>
      </c>
      <c r="P168" t="b">
        <v>0</v>
      </c>
      <c r="Q168" t="s">
        <v>122</v>
      </c>
      <c r="R168" t="s">
        <v>2051</v>
      </c>
      <c r="S168" t="s">
        <v>2052</v>
      </c>
    </row>
    <row r="169" spans="1:19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(E169/D169)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9">
        <f>(((K169/60)/60)/24)+DATE(1970,1,1)</f>
        <v>41435.208333333336</v>
      </c>
      <c r="M169">
        <v>1371704400</v>
      </c>
      <c r="N169" s="9">
        <f>(((M169/60)/60)/24)+DATE(1970,1,1)</f>
        <v>41445.208333333336</v>
      </c>
      <c r="O169" t="b">
        <v>0</v>
      </c>
      <c r="P169" t="b">
        <v>0</v>
      </c>
      <c r="Q169" t="s">
        <v>33</v>
      </c>
      <c r="R169" t="s">
        <v>2036</v>
      </c>
      <c r="S169" t="s">
        <v>2037</v>
      </c>
    </row>
    <row r="170" spans="1:19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(E170/D170)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9">
        <f>(((K170/60)/60)/24)+DATE(1970,1,1)</f>
        <v>43518.25</v>
      </c>
      <c r="M170">
        <v>1552798800</v>
      </c>
      <c r="N170" s="9">
        <f>(((M170/60)/60)/24)+DATE(1970,1,1)</f>
        <v>43541.208333333328</v>
      </c>
      <c r="O170" t="b">
        <v>0</v>
      </c>
      <c r="P170" t="b">
        <v>1</v>
      </c>
      <c r="Q170" t="s">
        <v>60</v>
      </c>
      <c r="R170" t="s">
        <v>2032</v>
      </c>
      <c r="S170" t="s">
        <v>2042</v>
      </c>
    </row>
    <row r="171" spans="1:19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(E171/D171)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9">
        <f>(((K171/60)/60)/24)+DATE(1970,1,1)</f>
        <v>41077.208333333336</v>
      </c>
      <c r="M171">
        <v>1342328400</v>
      </c>
      <c r="N171" s="9">
        <f>(((M171/60)/60)/24)+DATE(1970,1,1)</f>
        <v>41105.208333333336</v>
      </c>
      <c r="O171" t="b">
        <v>0</v>
      </c>
      <c r="P171" t="b">
        <v>1</v>
      </c>
      <c r="Q171" t="s">
        <v>100</v>
      </c>
      <c r="R171" t="s">
        <v>2038</v>
      </c>
      <c r="S171" t="s">
        <v>2049</v>
      </c>
    </row>
    <row r="172" spans="1:19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(E172/D172)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9">
        <f>(((K172/60)/60)/24)+DATE(1970,1,1)</f>
        <v>42950.208333333328</v>
      </c>
      <c r="M172">
        <v>1502341200</v>
      </c>
      <c r="N172" s="9">
        <f>(((M172/60)/60)/24)+DATE(1970,1,1)</f>
        <v>42957.208333333328</v>
      </c>
      <c r="O172" t="b">
        <v>0</v>
      </c>
      <c r="P172" t="b">
        <v>0</v>
      </c>
      <c r="Q172" t="s">
        <v>60</v>
      </c>
      <c r="R172" t="s">
        <v>2032</v>
      </c>
      <c r="S172" t="s">
        <v>2042</v>
      </c>
    </row>
    <row r="173" spans="1:19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(E173/D173)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9">
        <f>(((K173/60)/60)/24)+DATE(1970,1,1)</f>
        <v>41718.208333333336</v>
      </c>
      <c r="M173">
        <v>1397192400</v>
      </c>
      <c r="N173" s="9">
        <f>(((M173/60)/60)/24)+DATE(1970,1,1)</f>
        <v>41740.208333333336</v>
      </c>
      <c r="O173" t="b">
        <v>0</v>
      </c>
      <c r="P173" t="b">
        <v>0</v>
      </c>
      <c r="Q173" t="s">
        <v>206</v>
      </c>
      <c r="R173" t="s">
        <v>2044</v>
      </c>
      <c r="S173" t="s">
        <v>2056</v>
      </c>
    </row>
    <row r="174" spans="1:19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(E174/D174)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9">
        <f>(((K174/60)/60)/24)+DATE(1970,1,1)</f>
        <v>41839.208333333336</v>
      </c>
      <c r="M174">
        <v>1407042000</v>
      </c>
      <c r="N174" s="9">
        <f>(((M174/60)/60)/24)+DATE(1970,1,1)</f>
        <v>41854.208333333336</v>
      </c>
      <c r="O174" t="b">
        <v>0</v>
      </c>
      <c r="P174" t="b">
        <v>1</v>
      </c>
      <c r="Q174" t="s">
        <v>42</v>
      </c>
      <c r="R174" t="s">
        <v>2038</v>
      </c>
      <c r="S174" t="s">
        <v>2039</v>
      </c>
    </row>
    <row r="175" spans="1:19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(E175/D175)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9">
        <f>(((K175/60)/60)/24)+DATE(1970,1,1)</f>
        <v>41412.208333333336</v>
      </c>
      <c r="M175">
        <v>1369371600</v>
      </c>
      <c r="N175" s="9">
        <f>(((M175/60)/60)/24)+DATE(1970,1,1)</f>
        <v>41418.208333333336</v>
      </c>
      <c r="O175" t="b">
        <v>0</v>
      </c>
      <c r="P175" t="b">
        <v>0</v>
      </c>
      <c r="Q175" t="s">
        <v>33</v>
      </c>
      <c r="R175" t="s">
        <v>2036</v>
      </c>
      <c r="S175" t="s">
        <v>2037</v>
      </c>
    </row>
    <row r="176" spans="1:19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(E176/D176)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9">
        <f>(((K176/60)/60)/24)+DATE(1970,1,1)</f>
        <v>42282.208333333328</v>
      </c>
      <c r="M176">
        <v>1444107600</v>
      </c>
      <c r="N176" s="9">
        <f>(((M176/60)/60)/24)+DATE(1970,1,1)</f>
        <v>42283.208333333328</v>
      </c>
      <c r="O176" t="b">
        <v>0</v>
      </c>
      <c r="P176" t="b">
        <v>1</v>
      </c>
      <c r="Q176" t="s">
        <v>65</v>
      </c>
      <c r="R176" t="s">
        <v>2034</v>
      </c>
      <c r="S176" t="s">
        <v>2043</v>
      </c>
    </row>
    <row r="177" spans="1:19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(E177/D177)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9">
        <f>(((K177/60)/60)/24)+DATE(1970,1,1)</f>
        <v>42613.208333333328</v>
      </c>
      <c r="M177">
        <v>1474261200</v>
      </c>
      <c r="N177" s="9">
        <f>(((M177/60)/60)/24)+DATE(1970,1,1)</f>
        <v>42632.208333333328</v>
      </c>
      <c r="O177" t="b">
        <v>0</v>
      </c>
      <c r="P177" t="b">
        <v>0</v>
      </c>
      <c r="Q177" t="s">
        <v>33</v>
      </c>
      <c r="R177" t="s">
        <v>2036</v>
      </c>
      <c r="S177" t="s">
        <v>2037</v>
      </c>
    </row>
    <row r="178" spans="1:19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(E178/D178)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9">
        <f>(((K178/60)/60)/24)+DATE(1970,1,1)</f>
        <v>42616.208333333328</v>
      </c>
      <c r="M178">
        <v>1473656400</v>
      </c>
      <c r="N178" s="9">
        <f>(((M178/60)/60)/24)+DATE(1970,1,1)</f>
        <v>42625.208333333328</v>
      </c>
      <c r="O178" t="b">
        <v>0</v>
      </c>
      <c r="P178" t="b">
        <v>0</v>
      </c>
      <c r="Q178" t="s">
        <v>33</v>
      </c>
      <c r="R178" t="s">
        <v>2036</v>
      </c>
      <c r="S178" t="s">
        <v>2037</v>
      </c>
    </row>
    <row r="179" spans="1:19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(E179/D179)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9">
        <f>(((K179/60)/60)/24)+DATE(1970,1,1)</f>
        <v>40497.25</v>
      </c>
      <c r="M179">
        <v>1291960800</v>
      </c>
      <c r="N179" s="9">
        <f>(((M179/60)/60)/24)+DATE(1970,1,1)</f>
        <v>40522.25</v>
      </c>
      <c r="O179" t="b">
        <v>0</v>
      </c>
      <c r="P179" t="b">
        <v>0</v>
      </c>
      <c r="Q179" t="s">
        <v>33</v>
      </c>
      <c r="R179" t="s">
        <v>2036</v>
      </c>
      <c r="S179" t="s">
        <v>2037</v>
      </c>
    </row>
    <row r="180" spans="1:19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(E180/D180)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9">
        <f>(((K180/60)/60)/24)+DATE(1970,1,1)</f>
        <v>42999.208333333328</v>
      </c>
      <c r="M180">
        <v>1506747600</v>
      </c>
      <c r="N180" s="9">
        <f>(((M180/60)/60)/24)+DATE(1970,1,1)</f>
        <v>43008.208333333328</v>
      </c>
      <c r="O180" t="b">
        <v>0</v>
      </c>
      <c r="P180" t="b">
        <v>0</v>
      </c>
      <c r="Q180" t="s">
        <v>17</v>
      </c>
      <c r="R180" t="s">
        <v>2030</v>
      </c>
      <c r="S180" t="s">
        <v>2031</v>
      </c>
    </row>
    <row r="181" spans="1:19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(E181/D181)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9">
        <f>(((K181/60)/60)/24)+DATE(1970,1,1)</f>
        <v>41350.208333333336</v>
      </c>
      <c r="M181">
        <v>1363582800</v>
      </c>
      <c r="N181" s="9">
        <f>(((M181/60)/60)/24)+DATE(1970,1,1)</f>
        <v>41351.208333333336</v>
      </c>
      <c r="O181" t="b">
        <v>0</v>
      </c>
      <c r="P181" t="b">
        <v>1</v>
      </c>
      <c r="Q181" t="s">
        <v>33</v>
      </c>
      <c r="R181" t="s">
        <v>2036</v>
      </c>
      <c r="S181" t="s">
        <v>2037</v>
      </c>
    </row>
    <row r="182" spans="1:19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(E182/D182)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9">
        <f>(((K182/60)/60)/24)+DATE(1970,1,1)</f>
        <v>40259.208333333336</v>
      </c>
      <c r="M182">
        <v>1269666000</v>
      </c>
      <c r="N182" s="9">
        <f>(((M182/60)/60)/24)+DATE(1970,1,1)</f>
        <v>40264.208333333336</v>
      </c>
      <c r="O182" t="b">
        <v>0</v>
      </c>
      <c r="P182" t="b">
        <v>0</v>
      </c>
      <c r="Q182" t="s">
        <v>65</v>
      </c>
      <c r="R182" t="s">
        <v>2034</v>
      </c>
      <c r="S182" t="s">
        <v>2043</v>
      </c>
    </row>
    <row r="183" spans="1:19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(E183/D183)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9">
        <f>(((K183/60)/60)/24)+DATE(1970,1,1)</f>
        <v>43012.208333333328</v>
      </c>
      <c r="M183">
        <v>1508648400</v>
      </c>
      <c r="N183" s="9">
        <f>(((M183/60)/60)/24)+DATE(1970,1,1)</f>
        <v>43030.208333333328</v>
      </c>
      <c r="O183" t="b">
        <v>0</v>
      </c>
      <c r="P183" t="b">
        <v>0</v>
      </c>
      <c r="Q183" t="s">
        <v>28</v>
      </c>
      <c r="R183" t="s">
        <v>2034</v>
      </c>
      <c r="S183" t="s">
        <v>2035</v>
      </c>
    </row>
    <row r="184" spans="1:19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(E184/D184)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9">
        <f>(((K184/60)/60)/24)+DATE(1970,1,1)</f>
        <v>43631.208333333328</v>
      </c>
      <c r="M184">
        <v>1561957200</v>
      </c>
      <c r="N184" s="9">
        <f>(((M184/60)/60)/24)+DATE(1970,1,1)</f>
        <v>43647.208333333328</v>
      </c>
      <c r="O184" t="b">
        <v>0</v>
      </c>
      <c r="P184" t="b">
        <v>0</v>
      </c>
      <c r="Q184" t="s">
        <v>33</v>
      </c>
      <c r="R184" t="s">
        <v>2036</v>
      </c>
      <c r="S184" t="s">
        <v>2037</v>
      </c>
    </row>
    <row r="185" spans="1:19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(E185/D185)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9">
        <f>(((K185/60)/60)/24)+DATE(1970,1,1)</f>
        <v>40430.208333333336</v>
      </c>
      <c r="M185">
        <v>1285131600</v>
      </c>
      <c r="N185" s="9">
        <f>(((M185/60)/60)/24)+DATE(1970,1,1)</f>
        <v>40443.208333333336</v>
      </c>
      <c r="O185" t="b">
        <v>0</v>
      </c>
      <c r="P185" t="b">
        <v>0</v>
      </c>
      <c r="Q185" t="s">
        <v>23</v>
      </c>
      <c r="R185" t="s">
        <v>2032</v>
      </c>
      <c r="S185" t="s">
        <v>2033</v>
      </c>
    </row>
    <row r="186" spans="1:19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(E186/D186)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9">
        <f>(((K186/60)/60)/24)+DATE(1970,1,1)</f>
        <v>43588.208333333328</v>
      </c>
      <c r="M186">
        <v>1556946000</v>
      </c>
      <c r="N186" s="9">
        <f>(((M186/60)/60)/24)+DATE(1970,1,1)</f>
        <v>43589.208333333328</v>
      </c>
      <c r="O186" t="b">
        <v>0</v>
      </c>
      <c r="P186" t="b">
        <v>0</v>
      </c>
      <c r="Q186" t="s">
        <v>33</v>
      </c>
      <c r="R186" t="s">
        <v>2036</v>
      </c>
      <c r="S186" t="s">
        <v>2037</v>
      </c>
    </row>
    <row r="187" spans="1:19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(E187/D187)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9">
        <f>(((K187/60)/60)/24)+DATE(1970,1,1)</f>
        <v>43233.208333333328</v>
      </c>
      <c r="M187">
        <v>1527138000</v>
      </c>
      <c r="N187" s="9">
        <f>(((M187/60)/60)/24)+DATE(1970,1,1)</f>
        <v>43244.208333333328</v>
      </c>
      <c r="O187" t="b">
        <v>0</v>
      </c>
      <c r="P187" t="b">
        <v>0</v>
      </c>
      <c r="Q187" t="s">
        <v>269</v>
      </c>
      <c r="R187" t="s">
        <v>2038</v>
      </c>
      <c r="S187" t="s">
        <v>2057</v>
      </c>
    </row>
    <row r="188" spans="1:19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(E188/D188)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9">
        <f>(((K188/60)/60)/24)+DATE(1970,1,1)</f>
        <v>41782.208333333336</v>
      </c>
      <c r="M188">
        <v>1402117200</v>
      </c>
      <c r="N188" s="9">
        <f>(((M188/60)/60)/24)+DATE(1970,1,1)</f>
        <v>41797.208333333336</v>
      </c>
      <c r="O188" t="b">
        <v>0</v>
      </c>
      <c r="P188" t="b">
        <v>0</v>
      </c>
      <c r="Q188" t="s">
        <v>33</v>
      </c>
      <c r="R188" t="s">
        <v>2036</v>
      </c>
      <c r="S188" t="s">
        <v>2037</v>
      </c>
    </row>
    <row r="189" spans="1:19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(E189/D189)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9">
        <f>(((K189/60)/60)/24)+DATE(1970,1,1)</f>
        <v>41328.25</v>
      </c>
      <c r="M189">
        <v>1364014800</v>
      </c>
      <c r="N189" s="9">
        <f>(((M189/60)/60)/24)+DATE(1970,1,1)</f>
        <v>41356.208333333336</v>
      </c>
      <c r="O189" t="b">
        <v>0</v>
      </c>
      <c r="P189" t="b">
        <v>1</v>
      </c>
      <c r="Q189" t="s">
        <v>100</v>
      </c>
      <c r="R189" t="s">
        <v>2038</v>
      </c>
      <c r="S189" t="s">
        <v>2049</v>
      </c>
    </row>
    <row r="190" spans="1:19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(E190/D190)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9">
        <f>(((K190/60)/60)/24)+DATE(1970,1,1)</f>
        <v>41975.25</v>
      </c>
      <c r="M190">
        <v>1417586400</v>
      </c>
      <c r="N190" s="9">
        <f>(((M190/60)/60)/24)+DATE(1970,1,1)</f>
        <v>41976.25</v>
      </c>
      <c r="O190" t="b">
        <v>0</v>
      </c>
      <c r="P190" t="b">
        <v>0</v>
      </c>
      <c r="Q190" t="s">
        <v>33</v>
      </c>
      <c r="R190" t="s">
        <v>2036</v>
      </c>
      <c r="S190" t="s">
        <v>2037</v>
      </c>
    </row>
    <row r="191" spans="1:19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(E191/D191)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9">
        <f>(((K191/60)/60)/24)+DATE(1970,1,1)</f>
        <v>42433.25</v>
      </c>
      <c r="M191">
        <v>1457071200</v>
      </c>
      <c r="N191" s="9">
        <f>(((M191/60)/60)/24)+DATE(1970,1,1)</f>
        <v>42433.25</v>
      </c>
      <c r="O191" t="b">
        <v>0</v>
      </c>
      <c r="P191" t="b">
        <v>0</v>
      </c>
      <c r="Q191" t="s">
        <v>33</v>
      </c>
      <c r="R191" t="s">
        <v>2036</v>
      </c>
      <c r="S191" t="s">
        <v>2037</v>
      </c>
    </row>
    <row r="192" spans="1:19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(E192/D192)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9">
        <f>(((K192/60)/60)/24)+DATE(1970,1,1)</f>
        <v>41429.208333333336</v>
      </c>
      <c r="M192">
        <v>1370408400</v>
      </c>
      <c r="N192" s="9">
        <f>(((M192/60)/60)/24)+DATE(1970,1,1)</f>
        <v>41430.208333333336</v>
      </c>
      <c r="O192" t="b">
        <v>0</v>
      </c>
      <c r="P192" t="b">
        <v>1</v>
      </c>
      <c r="Q192" t="s">
        <v>33</v>
      </c>
      <c r="R192" t="s">
        <v>2036</v>
      </c>
      <c r="S192" t="s">
        <v>2037</v>
      </c>
    </row>
    <row r="193" spans="1:19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(E193/D193)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9">
        <f>(((K193/60)/60)/24)+DATE(1970,1,1)</f>
        <v>43536.208333333328</v>
      </c>
      <c r="M193">
        <v>1552626000</v>
      </c>
      <c r="N193" s="9">
        <f>(((M193/60)/60)/24)+DATE(1970,1,1)</f>
        <v>43539.208333333328</v>
      </c>
      <c r="O193" t="b">
        <v>0</v>
      </c>
      <c r="P193" t="b">
        <v>0</v>
      </c>
      <c r="Q193" t="s">
        <v>33</v>
      </c>
      <c r="R193" t="s">
        <v>2036</v>
      </c>
      <c r="S193" t="s">
        <v>2037</v>
      </c>
    </row>
    <row r="194" spans="1:19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(E194/D194)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9">
        <f>(((K194/60)/60)/24)+DATE(1970,1,1)</f>
        <v>41817.208333333336</v>
      </c>
      <c r="M194">
        <v>1404190800</v>
      </c>
      <c r="N194" s="9">
        <f>(((M194/60)/60)/24)+DATE(1970,1,1)</f>
        <v>41821.208333333336</v>
      </c>
      <c r="O194" t="b">
        <v>0</v>
      </c>
      <c r="P194" t="b">
        <v>0</v>
      </c>
      <c r="Q194" t="s">
        <v>23</v>
      </c>
      <c r="R194" t="s">
        <v>2032</v>
      </c>
      <c r="S194" t="s">
        <v>2033</v>
      </c>
    </row>
    <row r="195" spans="1:19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(E195/D195)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9">
        <f>(((K195/60)/60)/24)+DATE(1970,1,1)</f>
        <v>43198.208333333328</v>
      </c>
      <c r="M195">
        <v>1523509200</v>
      </c>
      <c r="N195" s="9">
        <f>(((M195/60)/60)/24)+DATE(1970,1,1)</f>
        <v>43202.208333333328</v>
      </c>
      <c r="O195" t="b">
        <v>1</v>
      </c>
      <c r="P195" t="b">
        <v>0</v>
      </c>
      <c r="Q195" t="s">
        <v>60</v>
      </c>
      <c r="R195" t="s">
        <v>2032</v>
      </c>
      <c r="S195" t="s">
        <v>2042</v>
      </c>
    </row>
    <row r="196" spans="1:19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(E196/D196)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9">
        <f>(((K196/60)/60)/24)+DATE(1970,1,1)</f>
        <v>42261.208333333328</v>
      </c>
      <c r="M196">
        <v>1443589200</v>
      </c>
      <c r="N196" s="9">
        <f>(((M196/60)/60)/24)+DATE(1970,1,1)</f>
        <v>42277.208333333328</v>
      </c>
      <c r="O196" t="b">
        <v>0</v>
      </c>
      <c r="P196" t="b">
        <v>0</v>
      </c>
      <c r="Q196" t="s">
        <v>148</v>
      </c>
      <c r="R196" t="s">
        <v>2032</v>
      </c>
      <c r="S196" t="s">
        <v>2054</v>
      </c>
    </row>
    <row r="197" spans="1:19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(E197/D197)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9">
        <f>(((K197/60)/60)/24)+DATE(1970,1,1)</f>
        <v>43310.208333333328</v>
      </c>
      <c r="M197">
        <v>1533445200</v>
      </c>
      <c r="N197" s="9">
        <f>(((M197/60)/60)/24)+DATE(1970,1,1)</f>
        <v>43317.208333333328</v>
      </c>
      <c r="O197" t="b">
        <v>0</v>
      </c>
      <c r="P197" t="b">
        <v>0</v>
      </c>
      <c r="Q197" t="s">
        <v>50</v>
      </c>
      <c r="R197" t="s">
        <v>2032</v>
      </c>
      <c r="S197" t="s">
        <v>2040</v>
      </c>
    </row>
    <row r="198" spans="1:19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(E198/D198)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9">
        <f>(((K198/60)/60)/24)+DATE(1970,1,1)</f>
        <v>42616.208333333328</v>
      </c>
      <c r="M198">
        <v>1474520400</v>
      </c>
      <c r="N198" s="9">
        <f>(((M198/60)/60)/24)+DATE(1970,1,1)</f>
        <v>42635.208333333328</v>
      </c>
      <c r="O198" t="b">
        <v>0</v>
      </c>
      <c r="P198" t="b">
        <v>0</v>
      </c>
      <c r="Q198" t="s">
        <v>65</v>
      </c>
      <c r="R198" t="s">
        <v>2034</v>
      </c>
      <c r="S198" t="s">
        <v>2043</v>
      </c>
    </row>
    <row r="199" spans="1:19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(E199/D199)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9">
        <f>(((K199/60)/60)/24)+DATE(1970,1,1)</f>
        <v>42909.208333333328</v>
      </c>
      <c r="M199">
        <v>1499403600</v>
      </c>
      <c r="N199" s="9">
        <f>(((M199/60)/60)/24)+DATE(1970,1,1)</f>
        <v>42923.208333333328</v>
      </c>
      <c r="O199" t="b">
        <v>0</v>
      </c>
      <c r="P199" t="b">
        <v>0</v>
      </c>
      <c r="Q199" t="s">
        <v>53</v>
      </c>
      <c r="R199" t="s">
        <v>2038</v>
      </c>
      <c r="S199" t="s">
        <v>2041</v>
      </c>
    </row>
    <row r="200" spans="1:19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(E200/D200)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9">
        <f>(((K200/60)/60)/24)+DATE(1970,1,1)</f>
        <v>40396.208333333336</v>
      </c>
      <c r="M200">
        <v>1283576400</v>
      </c>
      <c r="N200" s="9">
        <f>(((M200/60)/60)/24)+DATE(1970,1,1)</f>
        <v>40425.208333333336</v>
      </c>
      <c r="O200" t="b">
        <v>0</v>
      </c>
      <c r="P200" t="b">
        <v>0</v>
      </c>
      <c r="Q200" t="s">
        <v>50</v>
      </c>
      <c r="R200" t="s">
        <v>2032</v>
      </c>
      <c r="S200" t="s">
        <v>2040</v>
      </c>
    </row>
    <row r="201" spans="1:19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(E201/D201)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9">
        <f>(((K201/60)/60)/24)+DATE(1970,1,1)</f>
        <v>42192.208333333328</v>
      </c>
      <c r="M201">
        <v>1436590800</v>
      </c>
      <c r="N201" s="9">
        <f>(((M201/60)/60)/24)+DATE(1970,1,1)</f>
        <v>42196.208333333328</v>
      </c>
      <c r="O201" t="b">
        <v>0</v>
      </c>
      <c r="P201" t="b">
        <v>0</v>
      </c>
      <c r="Q201" t="s">
        <v>23</v>
      </c>
      <c r="R201" t="s">
        <v>2032</v>
      </c>
      <c r="S201" t="s">
        <v>2033</v>
      </c>
    </row>
    <row r="202" spans="1:19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(E202/D202)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9">
        <f>(((K202/60)/60)/24)+DATE(1970,1,1)</f>
        <v>40262.208333333336</v>
      </c>
      <c r="M202">
        <v>1270443600</v>
      </c>
      <c r="N202" s="9">
        <f>(((M202/60)/60)/24)+DATE(1970,1,1)</f>
        <v>40273.208333333336</v>
      </c>
      <c r="O202" t="b">
        <v>0</v>
      </c>
      <c r="P202" t="b">
        <v>0</v>
      </c>
      <c r="Q202" t="s">
        <v>33</v>
      </c>
      <c r="R202" t="s">
        <v>2036</v>
      </c>
      <c r="S202" t="s">
        <v>2037</v>
      </c>
    </row>
    <row r="203" spans="1:19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(E203/D203)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9">
        <f>(((K203/60)/60)/24)+DATE(1970,1,1)</f>
        <v>41845.208333333336</v>
      </c>
      <c r="M203">
        <v>1407819600</v>
      </c>
      <c r="N203" s="9">
        <f>(((M203/60)/60)/24)+DATE(1970,1,1)</f>
        <v>41863.208333333336</v>
      </c>
      <c r="O203" t="b">
        <v>0</v>
      </c>
      <c r="P203" t="b">
        <v>0</v>
      </c>
      <c r="Q203" t="s">
        <v>28</v>
      </c>
      <c r="R203" t="s">
        <v>2034</v>
      </c>
      <c r="S203" t="s">
        <v>2035</v>
      </c>
    </row>
    <row r="204" spans="1:19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(E204/D204)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9">
        <f>(((K204/60)/60)/24)+DATE(1970,1,1)</f>
        <v>40818.208333333336</v>
      </c>
      <c r="M204">
        <v>1317877200</v>
      </c>
      <c r="N204" s="9">
        <f>(((M204/60)/60)/24)+DATE(1970,1,1)</f>
        <v>40822.208333333336</v>
      </c>
      <c r="O204" t="b">
        <v>0</v>
      </c>
      <c r="P204" t="b">
        <v>0</v>
      </c>
      <c r="Q204" t="s">
        <v>17</v>
      </c>
      <c r="R204" t="s">
        <v>2030</v>
      </c>
      <c r="S204" t="s">
        <v>2031</v>
      </c>
    </row>
    <row r="205" spans="1:19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(E205/D205)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9">
        <f>(((K205/60)/60)/24)+DATE(1970,1,1)</f>
        <v>42752.25</v>
      </c>
      <c r="M205">
        <v>1484805600</v>
      </c>
      <c r="N205" s="9">
        <f>(((M205/60)/60)/24)+DATE(1970,1,1)</f>
        <v>42754.25</v>
      </c>
      <c r="O205" t="b">
        <v>0</v>
      </c>
      <c r="P205" t="b">
        <v>0</v>
      </c>
      <c r="Q205" t="s">
        <v>33</v>
      </c>
      <c r="R205" t="s">
        <v>2036</v>
      </c>
      <c r="S205" t="s">
        <v>2037</v>
      </c>
    </row>
    <row r="206" spans="1:19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(E206/D206)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9">
        <f>(((K206/60)/60)/24)+DATE(1970,1,1)</f>
        <v>40636.208333333336</v>
      </c>
      <c r="M206">
        <v>1302670800</v>
      </c>
      <c r="N206" s="9">
        <f>(((M206/60)/60)/24)+DATE(1970,1,1)</f>
        <v>40646.208333333336</v>
      </c>
      <c r="O206" t="b">
        <v>0</v>
      </c>
      <c r="P206" t="b">
        <v>0</v>
      </c>
      <c r="Q206" t="s">
        <v>159</v>
      </c>
      <c r="R206" t="s">
        <v>2032</v>
      </c>
      <c r="S206" t="s">
        <v>2055</v>
      </c>
    </row>
    <row r="207" spans="1:19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(E207/D207)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9">
        <f>(((K207/60)/60)/24)+DATE(1970,1,1)</f>
        <v>43390.208333333328</v>
      </c>
      <c r="M207">
        <v>1540789200</v>
      </c>
      <c r="N207" s="9">
        <f>(((M207/60)/60)/24)+DATE(1970,1,1)</f>
        <v>43402.208333333328</v>
      </c>
      <c r="O207" t="b">
        <v>1</v>
      </c>
      <c r="P207" t="b">
        <v>0</v>
      </c>
      <c r="Q207" t="s">
        <v>33</v>
      </c>
      <c r="R207" t="s">
        <v>2036</v>
      </c>
      <c r="S207" t="s">
        <v>2037</v>
      </c>
    </row>
    <row r="208" spans="1:19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(E208/D208)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9">
        <f>(((K208/60)/60)/24)+DATE(1970,1,1)</f>
        <v>40236.25</v>
      </c>
      <c r="M208">
        <v>1268028000</v>
      </c>
      <c r="N208" s="9">
        <f>(((M208/60)/60)/24)+DATE(1970,1,1)</f>
        <v>40245.25</v>
      </c>
      <c r="O208" t="b">
        <v>0</v>
      </c>
      <c r="P208" t="b">
        <v>0</v>
      </c>
      <c r="Q208" t="s">
        <v>119</v>
      </c>
      <c r="R208" t="s">
        <v>2044</v>
      </c>
      <c r="S208" t="s">
        <v>2050</v>
      </c>
    </row>
    <row r="209" spans="1:19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(E209/D209)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9">
        <f>(((K209/60)/60)/24)+DATE(1970,1,1)</f>
        <v>43340.208333333328</v>
      </c>
      <c r="M209">
        <v>1537160400</v>
      </c>
      <c r="N209" s="9">
        <f>(((M209/60)/60)/24)+DATE(1970,1,1)</f>
        <v>43360.208333333328</v>
      </c>
      <c r="O209" t="b">
        <v>0</v>
      </c>
      <c r="P209" t="b">
        <v>1</v>
      </c>
      <c r="Q209" t="s">
        <v>23</v>
      </c>
      <c r="R209" t="s">
        <v>2032</v>
      </c>
      <c r="S209" t="s">
        <v>2033</v>
      </c>
    </row>
    <row r="210" spans="1:19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(E210/D210)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9">
        <f>(((K210/60)/60)/24)+DATE(1970,1,1)</f>
        <v>43048.25</v>
      </c>
      <c r="M210">
        <v>1512280800</v>
      </c>
      <c r="N210" s="9">
        <f>(((M210/60)/60)/24)+DATE(1970,1,1)</f>
        <v>43072.25</v>
      </c>
      <c r="O210" t="b">
        <v>0</v>
      </c>
      <c r="P210" t="b">
        <v>0</v>
      </c>
      <c r="Q210" t="s">
        <v>42</v>
      </c>
      <c r="R210" t="s">
        <v>2038</v>
      </c>
      <c r="S210" t="s">
        <v>2039</v>
      </c>
    </row>
    <row r="211" spans="1:19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(E211/D211)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9">
        <f>(((K211/60)/60)/24)+DATE(1970,1,1)</f>
        <v>42496.208333333328</v>
      </c>
      <c r="M211">
        <v>1463115600</v>
      </c>
      <c r="N211" s="9">
        <f>(((M211/60)/60)/24)+DATE(1970,1,1)</f>
        <v>42503.208333333328</v>
      </c>
      <c r="O211" t="b">
        <v>0</v>
      </c>
      <c r="P211" t="b">
        <v>0</v>
      </c>
      <c r="Q211" t="s">
        <v>42</v>
      </c>
      <c r="R211" t="s">
        <v>2038</v>
      </c>
      <c r="S211" t="s">
        <v>2039</v>
      </c>
    </row>
    <row r="212" spans="1:19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(E212/D212)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9">
        <f>(((K212/60)/60)/24)+DATE(1970,1,1)</f>
        <v>42797.25</v>
      </c>
      <c r="M212">
        <v>1490850000</v>
      </c>
      <c r="N212" s="9">
        <f>(((M212/60)/60)/24)+DATE(1970,1,1)</f>
        <v>42824.208333333328</v>
      </c>
      <c r="O212" t="b">
        <v>0</v>
      </c>
      <c r="P212" t="b">
        <v>0</v>
      </c>
      <c r="Q212" t="s">
        <v>474</v>
      </c>
      <c r="R212" t="s">
        <v>2038</v>
      </c>
      <c r="S212" t="s">
        <v>2060</v>
      </c>
    </row>
    <row r="213" spans="1:19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(E213/D213)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9">
        <f>(((K213/60)/60)/24)+DATE(1970,1,1)</f>
        <v>41513.208333333336</v>
      </c>
      <c r="M213">
        <v>1379653200</v>
      </c>
      <c r="N213" s="9">
        <f>(((M213/60)/60)/24)+DATE(1970,1,1)</f>
        <v>41537.208333333336</v>
      </c>
      <c r="O213" t="b">
        <v>0</v>
      </c>
      <c r="P213" t="b">
        <v>0</v>
      </c>
      <c r="Q213" t="s">
        <v>33</v>
      </c>
      <c r="R213" t="s">
        <v>2036</v>
      </c>
      <c r="S213" t="s">
        <v>2037</v>
      </c>
    </row>
    <row r="214" spans="1:19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(E214/D214)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9">
        <f>(((K214/60)/60)/24)+DATE(1970,1,1)</f>
        <v>43814.25</v>
      </c>
      <c r="M214">
        <v>1580364000</v>
      </c>
      <c r="N214" s="9">
        <f>(((M214/60)/60)/24)+DATE(1970,1,1)</f>
        <v>43860.25</v>
      </c>
      <c r="O214" t="b">
        <v>0</v>
      </c>
      <c r="P214" t="b">
        <v>0</v>
      </c>
      <c r="Q214" t="s">
        <v>33</v>
      </c>
      <c r="R214" t="s">
        <v>2036</v>
      </c>
      <c r="S214" t="s">
        <v>2037</v>
      </c>
    </row>
    <row r="215" spans="1:19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(E215/D215)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9">
        <f>(((K215/60)/60)/24)+DATE(1970,1,1)</f>
        <v>40488.208333333336</v>
      </c>
      <c r="M215">
        <v>1289714400</v>
      </c>
      <c r="N215" s="9">
        <f>(((M215/60)/60)/24)+DATE(1970,1,1)</f>
        <v>40496.25</v>
      </c>
      <c r="O215" t="b">
        <v>0</v>
      </c>
      <c r="P215" t="b">
        <v>1</v>
      </c>
      <c r="Q215" t="s">
        <v>60</v>
      </c>
      <c r="R215" t="s">
        <v>2032</v>
      </c>
      <c r="S215" t="s">
        <v>2042</v>
      </c>
    </row>
    <row r="216" spans="1:19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(E216/D216)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9">
        <f>(((K216/60)/60)/24)+DATE(1970,1,1)</f>
        <v>40409.208333333336</v>
      </c>
      <c r="M216">
        <v>1282712400</v>
      </c>
      <c r="N216" s="9">
        <f>(((M216/60)/60)/24)+DATE(1970,1,1)</f>
        <v>40415.208333333336</v>
      </c>
      <c r="O216" t="b">
        <v>0</v>
      </c>
      <c r="P216" t="b">
        <v>0</v>
      </c>
      <c r="Q216" t="s">
        <v>23</v>
      </c>
      <c r="R216" t="s">
        <v>2032</v>
      </c>
      <c r="S216" t="s">
        <v>2033</v>
      </c>
    </row>
    <row r="217" spans="1:19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(E217/D217)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9">
        <f>(((K217/60)/60)/24)+DATE(1970,1,1)</f>
        <v>43509.25</v>
      </c>
      <c r="M217">
        <v>1550210400</v>
      </c>
      <c r="N217" s="9">
        <f>(((M217/60)/60)/24)+DATE(1970,1,1)</f>
        <v>43511.25</v>
      </c>
      <c r="O217" t="b">
        <v>0</v>
      </c>
      <c r="P217" t="b">
        <v>0</v>
      </c>
      <c r="Q217" t="s">
        <v>33</v>
      </c>
      <c r="R217" t="s">
        <v>2036</v>
      </c>
      <c r="S217" t="s">
        <v>2037</v>
      </c>
    </row>
    <row r="218" spans="1:19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(E218/D218)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9">
        <f>(((K218/60)/60)/24)+DATE(1970,1,1)</f>
        <v>40869.25</v>
      </c>
      <c r="M218">
        <v>1322114400</v>
      </c>
      <c r="N218" s="9">
        <f>(((M218/60)/60)/24)+DATE(1970,1,1)</f>
        <v>40871.25</v>
      </c>
      <c r="O218" t="b">
        <v>0</v>
      </c>
      <c r="P218" t="b">
        <v>0</v>
      </c>
      <c r="Q218" t="s">
        <v>33</v>
      </c>
      <c r="R218" t="s">
        <v>2036</v>
      </c>
      <c r="S218" t="s">
        <v>2037</v>
      </c>
    </row>
    <row r="219" spans="1:19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(E219/D219)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9">
        <f>(((K219/60)/60)/24)+DATE(1970,1,1)</f>
        <v>43583.208333333328</v>
      </c>
      <c r="M219">
        <v>1557205200</v>
      </c>
      <c r="N219" s="9">
        <f>(((M219/60)/60)/24)+DATE(1970,1,1)</f>
        <v>43592.208333333328</v>
      </c>
      <c r="O219" t="b">
        <v>0</v>
      </c>
      <c r="P219" t="b">
        <v>0</v>
      </c>
      <c r="Q219" t="s">
        <v>474</v>
      </c>
      <c r="R219" t="s">
        <v>2038</v>
      </c>
      <c r="S219" t="s">
        <v>2060</v>
      </c>
    </row>
    <row r="220" spans="1:19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(E220/D220)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9">
        <f>(((K220/60)/60)/24)+DATE(1970,1,1)</f>
        <v>40858.25</v>
      </c>
      <c r="M220">
        <v>1323928800</v>
      </c>
      <c r="N220" s="9">
        <f>(((M220/60)/60)/24)+DATE(1970,1,1)</f>
        <v>40892.25</v>
      </c>
      <c r="O220" t="b">
        <v>0</v>
      </c>
      <c r="P220" t="b">
        <v>1</v>
      </c>
      <c r="Q220" t="s">
        <v>100</v>
      </c>
      <c r="R220" t="s">
        <v>2038</v>
      </c>
      <c r="S220" t="s">
        <v>2049</v>
      </c>
    </row>
    <row r="221" spans="1:19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(E221/D221)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9">
        <f>(((K221/60)/60)/24)+DATE(1970,1,1)</f>
        <v>41137.208333333336</v>
      </c>
      <c r="M221">
        <v>1346130000</v>
      </c>
      <c r="N221" s="9">
        <f>(((M221/60)/60)/24)+DATE(1970,1,1)</f>
        <v>41149.208333333336</v>
      </c>
      <c r="O221" t="b">
        <v>0</v>
      </c>
      <c r="P221" t="b">
        <v>0</v>
      </c>
      <c r="Q221" t="s">
        <v>71</v>
      </c>
      <c r="R221" t="s">
        <v>2038</v>
      </c>
      <c r="S221" t="s">
        <v>2046</v>
      </c>
    </row>
    <row r="222" spans="1:19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(E222/D222)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9">
        <f>(((K222/60)/60)/24)+DATE(1970,1,1)</f>
        <v>40725.208333333336</v>
      </c>
      <c r="M222">
        <v>1311051600</v>
      </c>
      <c r="N222" s="9">
        <f>(((M222/60)/60)/24)+DATE(1970,1,1)</f>
        <v>40743.208333333336</v>
      </c>
      <c r="O222" t="b">
        <v>1</v>
      </c>
      <c r="P222" t="b">
        <v>0</v>
      </c>
      <c r="Q222" t="s">
        <v>33</v>
      </c>
      <c r="R222" t="s">
        <v>2036</v>
      </c>
      <c r="S222" t="s">
        <v>2037</v>
      </c>
    </row>
    <row r="223" spans="1:19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(E223/D223)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9">
        <f>(((K223/60)/60)/24)+DATE(1970,1,1)</f>
        <v>41081.208333333336</v>
      </c>
      <c r="M223">
        <v>1340427600</v>
      </c>
      <c r="N223" s="9">
        <f>(((M223/60)/60)/24)+DATE(1970,1,1)</f>
        <v>41083.208333333336</v>
      </c>
      <c r="O223" t="b">
        <v>1</v>
      </c>
      <c r="P223" t="b">
        <v>0</v>
      </c>
      <c r="Q223" t="s">
        <v>17</v>
      </c>
      <c r="R223" t="s">
        <v>2030</v>
      </c>
      <c r="S223" t="s">
        <v>2031</v>
      </c>
    </row>
    <row r="224" spans="1:19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(E224/D224)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9">
        <f>(((K224/60)/60)/24)+DATE(1970,1,1)</f>
        <v>41914.208333333336</v>
      </c>
      <c r="M224">
        <v>1412312400</v>
      </c>
      <c r="N224" s="9">
        <f>(((M224/60)/60)/24)+DATE(1970,1,1)</f>
        <v>41915.208333333336</v>
      </c>
      <c r="O224" t="b">
        <v>0</v>
      </c>
      <c r="P224" t="b">
        <v>0</v>
      </c>
      <c r="Q224" t="s">
        <v>122</v>
      </c>
      <c r="R224" t="s">
        <v>2051</v>
      </c>
      <c r="S224" t="s">
        <v>2052</v>
      </c>
    </row>
    <row r="225" spans="1:19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(E225/D225)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9">
        <f>(((K225/60)/60)/24)+DATE(1970,1,1)</f>
        <v>42445.208333333328</v>
      </c>
      <c r="M225">
        <v>1459314000</v>
      </c>
      <c r="N225" s="9">
        <f>(((M225/60)/60)/24)+DATE(1970,1,1)</f>
        <v>42459.208333333328</v>
      </c>
      <c r="O225" t="b">
        <v>0</v>
      </c>
      <c r="P225" t="b">
        <v>0</v>
      </c>
      <c r="Q225" t="s">
        <v>33</v>
      </c>
      <c r="R225" t="s">
        <v>2036</v>
      </c>
      <c r="S225" t="s">
        <v>2037</v>
      </c>
    </row>
    <row r="226" spans="1:19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(E226/D226)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9">
        <f>(((K226/60)/60)/24)+DATE(1970,1,1)</f>
        <v>41906.208333333336</v>
      </c>
      <c r="M226">
        <v>1415426400</v>
      </c>
      <c r="N226" s="9">
        <f>(((M226/60)/60)/24)+DATE(1970,1,1)</f>
        <v>41951.25</v>
      </c>
      <c r="O226" t="b">
        <v>0</v>
      </c>
      <c r="P226" t="b">
        <v>0</v>
      </c>
      <c r="Q226" t="s">
        <v>474</v>
      </c>
      <c r="R226" t="s">
        <v>2038</v>
      </c>
      <c r="S226" t="s">
        <v>2060</v>
      </c>
    </row>
    <row r="227" spans="1:19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(E227/D227)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9">
        <f>(((K227/60)/60)/24)+DATE(1970,1,1)</f>
        <v>41762.208333333336</v>
      </c>
      <c r="M227">
        <v>1399093200</v>
      </c>
      <c r="N227" s="9">
        <f>(((M227/60)/60)/24)+DATE(1970,1,1)</f>
        <v>41762.208333333336</v>
      </c>
      <c r="O227" t="b">
        <v>1</v>
      </c>
      <c r="P227" t="b">
        <v>0</v>
      </c>
      <c r="Q227" t="s">
        <v>23</v>
      </c>
      <c r="R227" t="s">
        <v>2032</v>
      </c>
      <c r="S227" t="s">
        <v>2033</v>
      </c>
    </row>
    <row r="228" spans="1:19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(E228/D228)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9">
        <f>(((K228/60)/60)/24)+DATE(1970,1,1)</f>
        <v>40276.208333333336</v>
      </c>
      <c r="M228">
        <v>1273899600</v>
      </c>
      <c r="N228" s="9">
        <f>(((M228/60)/60)/24)+DATE(1970,1,1)</f>
        <v>40313.208333333336</v>
      </c>
      <c r="O228" t="b">
        <v>0</v>
      </c>
      <c r="P228" t="b">
        <v>0</v>
      </c>
      <c r="Q228" t="s">
        <v>122</v>
      </c>
      <c r="R228" t="s">
        <v>2051</v>
      </c>
      <c r="S228" t="s">
        <v>2052</v>
      </c>
    </row>
    <row r="229" spans="1:19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(E229/D229)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9">
        <f>(((K229/60)/60)/24)+DATE(1970,1,1)</f>
        <v>42139.208333333328</v>
      </c>
      <c r="M229">
        <v>1432184400</v>
      </c>
      <c r="N229" s="9">
        <f>(((M229/60)/60)/24)+DATE(1970,1,1)</f>
        <v>42145.208333333328</v>
      </c>
      <c r="O229" t="b">
        <v>0</v>
      </c>
      <c r="P229" t="b">
        <v>0</v>
      </c>
      <c r="Q229" t="s">
        <v>292</v>
      </c>
      <c r="R229" t="s">
        <v>2047</v>
      </c>
      <c r="S229" t="s">
        <v>2058</v>
      </c>
    </row>
    <row r="230" spans="1:19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(E230/D230)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9">
        <f>(((K230/60)/60)/24)+DATE(1970,1,1)</f>
        <v>42613.208333333328</v>
      </c>
      <c r="M230">
        <v>1474779600</v>
      </c>
      <c r="N230" s="9">
        <f>(((M230/60)/60)/24)+DATE(1970,1,1)</f>
        <v>42638.208333333328</v>
      </c>
      <c r="O230" t="b">
        <v>0</v>
      </c>
      <c r="P230" t="b">
        <v>0</v>
      </c>
      <c r="Q230" t="s">
        <v>71</v>
      </c>
      <c r="R230" t="s">
        <v>2038</v>
      </c>
      <c r="S230" t="s">
        <v>2046</v>
      </c>
    </row>
    <row r="231" spans="1:19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(E231/D231)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9">
        <f>(((K231/60)/60)/24)+DATE(1970,1,1)</f>
        <v>42887.208333333328</v>
      </c>
      <c r="M231">
        <v>1500440400</v>
      </c>
      <c r="N231" s="9">
        <f>(((M231/60)/60)/24)+DATE(1970,1,1)</f>
        <v>42935.208333333328</v>
      </c>
      <c r="O231" t="b">
        <v>0</v>
      </c>
      <c r="P231" t="b">
        <v>1</v>
      </c>
      <c r="Q231" t="s">
        <v>292</v>
      </c>
      <c r="R231" t="s">
        <v>2047</v>
      </c>
      <c r="S231" t="s">
        <v>2058</v>
      </c>
    </row>
    <row r="232" spans="1:19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(E232/D232)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9">
        <f>(((K232/60)/60)/24)+DATE(1970,1,1)</f>
        <v>43805.25</v>
      </c>
      <c r="M232">
        <v>1575612000</v>
      </c>
      <c r="N232" s="9">
        <f>(((M232/60)/60)/24)+DATE(1970,1,1)</f>
        <v>43805.25</v>
      </c>
      <c r="O232" t="b">
        <v>0</v>
      </c>
      <c r="P232" t="b">
        <v>0</v>
      </c>
      <c r="Q232" t="s">
        <v>89</v>
      </c>
      <c r="R232" t="s">
        <v>2047</v>
      </c>
      <c r="S232" t="s">
        <v>2048</v>
      </c>
    </row>
    <row r="233" spans="1:19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(E233/D233)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9">
        <f>(((K233/60)/60)/24)+DATE(1970,1,1)</f>
        <v>41415.208333333336</v>
      </c>
      <c r="M233">
        <v>1374123600</v>
      </c>
      <c r="N233" s="9">
        <f>(((M233/60)/60)/24)+DATE(1970,1,1)</f>
        <v>41473.208333333336</v>
      </c>
      <c r="O233" t="b">
        <v>0</v>
      </c>
      <c r="P233" t="b">
        <v>0</v>
      </c>
      <c r="Q233" t="s">
        <v>33</v>
      </c>
      <c r="R233" t="s">
        <v>2036</v>
      </c>
      <c r="S233" t="s">
        <v>2037</v>
      </c>
    </row>
    <row r="234" spans="1:19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(E234/D234)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9">
        <f>(((K234/60)/60)/24)+DATE(1970,1,1)</f>
        <v>42576.208333333328</v>
      </c>
      <c r="M234">
        <v>1469509200</v>
      </c>
      <c r="N234" s="9">
        <f>(((M234/60)/60)/24)+DATE(1970,1,1)</f>
        <v>42577.208333333328</v>
      </c>
      <c r="O234" t="b">
        <v>0</v>
      </c>
      <c r="P234" t="b">
        <v>0</v>
      </c>
      <c r="Q234" t="s">
        <v>33</v>
      </c>
      <c r="R234" t="s">
        <v>2036</v>
      </c>
      <c r="S234" t="s">
        <v>2037</v>
      </c>
    </row>
    <row r="235" spans="1:19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(E235/D235)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9">
        <f>(((K235/60)/60)/24)+DATE(1970,1,1)</f>
        <v>40706.208333333336</v>
      </c>
      <c r="M235">
        <v>1309237200</v>
      </c>
      <c r="N235" s="9">
        <f>(((M235/60)/60)/24)+DATE(1970,1,1)</f>
        <v>40722.208333333336</v>
      </c>
      <c r="O235" t="b">
        <v>0</v>
      </c>
      <c r="P235" t="b">
        <v>0</v>
      </c>
      <c r="Q235" t="s">
        <v>71</v>
      </c>
      <c r="R235" t="s">
        <v>2038</v>
      </c>
      <c r="S235" t="s">
        <v>2046</v>
      </c>
    </row>
    <row r="236" spans="1:19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(E236/D236)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9">
        <f>(((K236/60)/60)/24)+DATE(1970,1,1)</f>
        <v>42969.208333333328</v>
      </c>
      <c r="M236">
        <v>1503982800</v>
      </c>
      <c r="N236" s="9">
        <f>(((M236/60)/60)/24)+DATE(1970,1,1)</f>
        <v>42976.208333333328</v>
      </c>
      <c r="O236" t="b">
        <v>0</v>
      </c>
      <c r="P236" t="b">
        <v>1</v>
      </c>
      <c r="Q236" t="s">
        <v>89</v>
      </c>
      <c r="R236" t="s">
        <v>2047</v>
      </c>
      <c r="S236" t="s">
        <v>2048</v>
      </c>
    </row>
    <row r="237" spans="1:19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(E237/D237)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9">
        <f>(((K237/60)/60)/24)+DATE(1970,1,1)</f>
        <v>42779.25</v>
      </c>
      <c r="M237">
        <v>1487397600</v>
      </c>
      <c r="N237" s="9">
        <f>(((M237/60)/60)/24)+DATE(1970,1,1)</f>
        <v>42784.25</v>
      </c>
      <c r="O237" t="b">
        <v>0</v>
      </c>
      <c r="P237" t="b">
        <v>0</v>
      </c>
      <c r="Q237" t="s">
        <v>71</v>
      </c>
      <c r="R237" t="s">
        <v>2038</v>
      </c>
      <c r="S237" t="s">
        <v>2046</v>
      </c>
    </row>
    <row r="238" spans="1:19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(E238/D238)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9">
        <f>(((K238/60)/60)/24)+DATE(1970,1,1)</f>
        <v>43641.208333333328</v>
      </c>
      <c r="M238">
        <v>1562043600</v>
      </c>
      <c r="N238" s="9">
        <f>(((M238/60)/60)/24)+DATE(1970,1,1)</f>
        <v>43648.208333333328</v>
      </c>
      <c r="O238" t="b">
        <v>0</v>
      </c>
      <c r="P238" t="b">
        <v>1</v>
      </c>
      <c r="Q238" t="s">
        <v>23</v>
      </c>
      <c r="R238" t="s">
        <v>2032</v>
      </c>
      <c r="S238" t="s">
        <v>2033</v>
      </c>
    </row>
    <row r="239" spans="1:19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(E239/D239)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9">
        <f>(((K239/60)/60)/24)+DATE(1970,1,1)</f>
        <v>41754.208333333336</v>
      </c>
      <c r="M239">
        <v>1398574800</v>
      </c>
      <c r="N239" s="9">
        <f>(((M239/60)/60)/24)+DATE(1970,1,1)</f>
        <v>41756.208333333336</v>
      </c>
      <c r="O239" t="b">
        <v>0</v>
      </c>
      <c r="P239" t="b">
        <v>0</v>
      </c>
      <c r="Q239" t="s">
        <v>71</v>
      </c>
      <c r="R239" t="s">
        <v>2038</v>
      </c>
      <c r="S239" t="s">
        <v>2046</v>
      </c>
    </row>
    <row r="240" spans="1:19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(E240/D240)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9">
        <f>(((K240/60)/60)/24)+DATE(1970,1,1)</f>
        <v>43083.25</v>
      </c>
      <c r="M240">
        <v>1515391200</v>
      </c>
      <c r="N240" s="9">
        <f>(((M240/60)/60)/24)+DATE(1970,1,1)</f>
        <v>43108.25</v>
      </c>
      <c r="O240" t="b">
        <v>0</v>
      </c>
      <c r="P240" t="b">
        <v>1</v>
      </c>
      <c r="Q240" t="s">
        <v>33</v>
      </c>
      <c r="R240" t="s">
        <v>2036</v>
      </c>
      <c r="S240" t="s">
        <v>2037</v>
      </c>
    </row>
    <row r="241" spans="1:19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(E241/D241)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9">
        <f>(((K241/60)/60)/24)+DATE(1970,1,1)</f>
        <v>42245.208333333328</v>
      </c>
      <c r="M241">
        <v>1441170000</v>
      </c>
      <c r="N241" s="9">
        <f>(((M241/60)/60)/24)+DATE(1970,1,1)</f>
        <v>42249.208333333328</v>
      </c>
      <c r="O241" t="b">
        <v>0</v>
      </c>
      <c r="P241" t="b">
        <v>0</v>
      </c>
      <c r="Q241" t="s">
        <v>65</v>
      </c>
      <c r="R241" t="s">
        <v>2034</v>
      </c>
      <c r="S241" t="s">
        <v>2043</v>
      </c>
    </row>
    <row r="242" spans="1:19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(E242/D242)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9">
        <f>(((K242/60)/60)/24)+DATE(1970,1,1)</f>
        <v>40396.208333333336</v>
      </c>
      <c r="M242">
        <v>1281157200</v>
      </c>
      <c r="N242" s="9">
        <f>(((M242/60)/60)/24)+DATE(1970,1,1)</f>
        <v>40397.208333333336</v>
      </c>
      <c r="O242" t="b">
        <v>0</v>
      </c>
      <c r="P242" t="b">
        <v>0</v>
      </c>
      <c r="Q242" t="s">
        <v>33</v>
      </c>
      <c r="R242" t="s">
        <v>2036</v>
      </c>
      <c r="S242" t="s">
        <v>2037</v>
      </c>
    </row>
    <row r="243" spans="1:19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(E243/D243)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9">
        <f>(((K243/60)/60)/24)+DATE(1970,1,1)</f>
        <v>41742.208333333336</v>
      </c>
      <c r="M243">
        <v>1398229200</v>
      </c>
      <c r="N243" s="9">
        <f>(((M243/60)/60)/24)+DATE(1970,1,1)</f>
        <v>41752.208333333336</v>
      </c>
      <c r="O243" t="b">
        <v>0</v>
      </c>
      <c r="P243" t="b">
        <v>1</v>
      </c>
      <c r="Q243" t="s">
        <v>68</v>
      </c>
      <c r="R243" t="s">
        <v>2044</v>
      </c>
      <c r="S243" t="s">
        <v>2045</v>
      </c>
    </row>
    <row r="244" spans="1:19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(E244/D244)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9">
        <f>(((K244/60)/60)/24)+DATE(1970,1,1)</f>
        <v>42865.208333333328</v>
      </c>
      <c r="M244">
        <v>1495256400</v>
      </c>
      <c r="N244" s="9">
        <f>(((M244/60)/60)/24)+DATE(1970,1,1)</f>
        <v>42875.208333333328</v>
      </c>
      <c r="O244" t="b">
        <v>0</v>
      </c>
      <c r="P244" t="b">
        <v>1</v>
      </c>
      <c r="Q244" t="s">
        <v>23</v>
      </c>
      <c r="R244" t="s">
        <v>2032</v>
      </c>
      <c r="S244" t="s">
        <v>2033</v>
      </c>
    </row>
    <row r="245" spans="1:19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(E245/D245)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9">
        <f>(((K245/60)/60)/24)+DATE(1970,1,1)</f>
        <v>43163.25</v>
      </c>
      <c r="M245">
        <v>1520402400</v>
      </c>
      <c r="N245" s="9">
        <f>(((M245/60)/60)/24)+DATE(1970,1,1)</f>
        <v>43166.25</v>
      </c>
      <c r="O245" t="b">
        <v>0</v>
      </c>
      <c r="P245" t="b">
        <v>0</v>
      </c>
      <c r="Q245" t="s">
        <v>33</v>
      </c>
      <c r="R245" t="s">
        <v>2036</v>
      </c>
      <c r="S245" t="s">
        <v>2037</v>
      </c>
    </row>
    <row r="246" spans="1:19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(E246/D246)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9">
        <f>(((K246/60)/60)/24)+DATE(1970,1,1)</f>
        <v>41834.208333333336</v>
      </c>
      <c r="M246">
        <v>1409806800</v>
      </c>
      <c r="N246" s="9">
        <f>(((M246/60)/60)/24)+DATE(1970,1,1)</f>
        <v>41886.208333333336</v>
      </c>
      <c r="O246" t="b">
        <v>0</v>
      </c>
      <c r="P246" t="b">
        <v>0</v>
      </c>
      <c r="Q246" t="s">
        <v>33</v>
      </c>
      <c r="R246" t="s">
        <v>2036</v>
      </c>
      <c r="S246" t="s">
        <v>2037</v>
      </c>
    </row>
    <row r="247" spans="1:19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(E247/D247)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9">
        <f>(((K247/60)/60)/24)+DATE(1970,1,1)</f>
        <v>41736.208333333336</v>
      </c>
      <c r="M247">
        <v>1396933200</v>
      </c>
      <c r="N247" s="9">
        <f>(((M247/60)/60)/24)+DATE(1970,1,1)</f>
        <v>41737.208333333336</v>
      </c>
      <c r="O247" t="b">
        <v>0</v>
      </c>
      <c r="P247" t="b">
        <v>0</v>
      </c>
      <c r="Q247" t="s">
        <v>33</v>
      </c>
      <c r="R247" t="s">
        <v>2036</v>
      </c>
      <c r="S247" t="s">
        <v>2037</v>
      </c>
    </row>
    <row r="248" spans="1:19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(E248/D248)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9">
        <f>(((K248/60)/60)/24)+DATE(1970,1,1)</f>
        <v>41491.208333333336</v>
      </c>
      <c r="M248">
        <v>1376024400</v>
      </c>
      <c r="N248" s="9">
        <f>(((M248/60)/60)/24)+DATE(1970,1,1)</f>
        <v>41495.208333333336</v>
      </c>
      <c r="O248" t="b">
        <v>0</v>
      </c>
      <c r="P248" t="b">
        <v>0</v>
      </c>
      <c r="Q248" t="s">
        <v>28</v>
      </c>
      <c r="R248" t="s">
        <v>2034</v>
      </c>
      <c r="S248" t="s">
        <v>2035</v>
      </c>
    </row>
    <row r="249" spans="1:19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(E249/D249)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9">
        <f>(((K249/60)/60)/24)+DATE(1970,1,1)</f>
        <v>42726.25</v>
      </c>
      <c r="M249">
        <v>1483682400</v>
      </c>
      <c r="N249" s="9">
        <f>(((M249/60)/60)/24)+DATE(1970,1,1)</f>
        <v>42741.25</v>
      </c>
      <c r="O249" t="b">
        <v>0</v>
      </c>
      <c r="P249" t="b">
        <v>1</v>
      </c>
      <c r="Q249" t="s">
        <v>119</v>
      </c>
      <c r="R249" t="s">
        <v>2044</v>
      </c>
      <c r="S249" t="s">
        <v>2050</v>
      </c>
    </row>
    <row r="250" spans="1:19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(E250/D250)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9">
        <f>(((K250/60)/60)/24)+DATE(1970,1,1)</f>
        <v>42004.25</v>
      </c>
      <c r="M250">
        <v>1420437600</v>
      </c>
      <c r="N250" s="9">
        <f>(((M250/60)/60)/24)+DATE(1970,1,1)</f>
        <v>42009.25</v>
      </c>
      <c r="O250" t="b">
        <v>0</v>
      </c>
      <c r="P250" t="b">
        <v>0</v>
      </c>
      <c r="Q250" t="s">
        <v>292</v>
      </c>
      <c r="R250" t="s">
        <v>2047</v>
      </c>
      <c r="S250" t="s">
        <v>2058</v>
      </c>
    </row>
    <row r="251" spans="1:19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(E251/D251)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9">
        <f>(((K251/60)/60)/24)+DATE(1970,1,1)</f>
        <v>42006.25</v>
      </c>
      <c r="M251">
        <v>1420783200</v>
      </c>
      <c r="N251" s="9">
        <f>(((M251/60)/60)/24)+DATE(1970,1,1)</f>
        <v>42013.25</v>
      </c>
      <c r="O251" t="b">
        <v>0</v>
      </c>
      <c r="P251" t="b">
        <v>0</v>
      </c>
      <c r="Q251" t="s">
        <v>206</v>
      </c>
      <c r="R251" t="s">
        <v>2044</v>
      </c>
      <c r="S251" t="s">
        <v>2056</v>
      </c>
    </row>
    <row r="252" spans="1:19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(E252/D252)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9">
        <f>(((K252/60)/60)/24)+DATE(1970,1,1)</f>
        <v>40203.25</v>
      </c>
      <c r="M252">
        <v>1267423200</v>
      </c>
      <c r="N252" s="9">
        <f>(((M252/60)/60)/24)+DATE(1970,1,1)</f>
        <v>40238.25</v>
      </c>
      <c r="O252" t="b">
        <v>0</v>
      </c>
      <c r="P252" t="b">
        <v>0</v>
      </c>
      <c r="Q252" t="s">
        <v>23</v>
      </c>
      <c r="R252" t="s">
        <v>2032</v>
      </c>
      <c r="S252" t="s">
        <v>2033</v>
      </c>
    </row>
    <row r="253" spans="1:19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(E253/D253)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9">
        <f>(((K253/60)/60)/24)+DATE(1970,1,1)</f>
        <v>41252.25</v>
      </c>
      <c r="M253">
        <v>1355205600</v>
      </c>
      <c r="N253" s="9">
        <f>(((M253/60)/60)/24)+DATE(1970,1,1)</f>
        <v>41254.25</v>
      </c>
      <c r="O253" t="b">
        <v>0</v>
      </c>
      <c r="P253" t="b">
        <v>0</v>
      </c>
      <c r="Q253" t="s">
        <v>33</v>
      </c>
      <c r="R253" t="s">
        <v>2036</v>
      </c>
      <c r="S253" t="s">
        <v>2037</v>
      </c>
    </row>
    <row r="254" spans="1:19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(E254/D254)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9">
        <f>(((K254/60)/60)/24)+DATE(1970,1,1)</f>
        <v>41572.208333333336</v>
      </c>
      <c r="M254">
        <v>1383109200</v>
      </c>
      <c r="N254" s="9">
        <f>(((M254/60)/60)/24)+DATE(1970,1,1)</f>
        <v>41577.208333333336</v>
      </c>
      <c r="O254" t="b">
        <v>0</v>
      </c>
      <c r="P254" t="b">
        <v>0</v>
      </c>
      <c r="Q254" t="s">
        <v>33</v>
      </c>
      <c r="R254" t="s">
        <v>2036</v>
      </c>
      <c r="S254" t="s">
        <v>2037</v>
      </c>
    </row>
    <row r="255" spans="1:19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(E255/D255)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9">
        <f>(((K255/60)/60)/24)+DATE(1970,1,1)</f>
        <v>40641.208333333336</v>
      </c>
      <c r="M255">
        <v>1303275600</v>
      </c>
      <c r="N255" s="9">
        <f>(((M255/60)/60)/24)+DATE(1970,1,1)</f>
        <v>40653.208333333336</v>
      </c>
      <c r="O255" t="b">
        <v>0</v>
      </c>
      <c r="P255" t="b">
        <v>0</v>
      </c>
      <c r="Q255" t="s">
        <v>53</v>
      </c>
      <c r="R255" t="s">
        <v>2038</v>
      </c>
      <c r="S255" t="s">
        <v>2041</v>
      </c>
    </row>
    <row r="256" spans="1:19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(E256/D256)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9">
        <f>(((K256/60)/60)/24)+DATE(1970,1,1)</f>
        <v>42787.25</v>
      </c>
      <c r="M256">
        <v>1487829600</v>
      </c>
      <c r="N256" s="9">
        <f>(((M256/60)/60)/24)+DATE(1970,1,1)</f>
        <v>42789.25</v>
      </c>
      <c r="O256" t="b">
        <v>0</v>
      </c>
      <c r="P256" t="b">
        <v>0</v>
      </c>
      <c r="Q256" t="s">
        <v>68</v>
      </c>
      <c r="R256" t="s">
        <v>2044</v>
      </c>
      <c r="S256" t="s">
        <v>2045</v>
      </c>
    </row>
    <row r="257" spans="1:19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(E257/D257)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9">
        <f>(((K257/60)/60)/24)+DATE(1970,1,1)</f>
        <v>40590.25</v>
      </c>
      <c r="M257">
        <v>1298268000</v>
      </c>
      <c r="N257" s="9">
        <f>(((M257/60)/60)/24)+DATE(1970,1,1)</f>
        <v>40595.25</v>
      </c>
      <c r="O257" t="b">
        <v>0</v>
      </c>
      <c r="P257" t="b">
        <v>1</v>
      </c>
      <c r="Q257" t="s">
        <v>23</v>
      </c>
      <c r="R257" t="s">
        <v>2032</v>
      </c>
      <c r="S257" t="s">
        <v>2033</v>
      </c>
    </row>
    <row r="258" spans="1:19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(E258/D258)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9">
        <f>(((K258/60)/60)/24)+DATE(1970,1,1)</f>
        <v>42393.25</v>
      </c>
      <c r="M258">
        <v>1456812000</v>
      </c>
      <c r="N258" s="9">
        <f>(((M258/60)/60)/24)+DATE(1970,1,1)</f>
        <v>42430.25</v>
      </c>
      <c r="O258" t="b">
        <v>0</v>
      </c>
      <c r="P258" t="b">
        <v>0</v>
      </c>
      <c r="Q258" t="s">
        <v>23</v>
      </c>
      <c r="R258" t="s">
        <v>2032</v>
      </c>
      <c r="S258" t="s">
        <v>2033</v>
      </c>
    </row>
    <row r="259" spans="1:19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(E259/D259)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9">
        <f>(((K259/60)/60)/24)+DATE(1970,1,1)</f>
        <v>41338.25</v>
      </c>
      <c r="M259">
        <v>1363669200</v>
      </c>
      <c r="N259" s="9">
        <f>(((M259/60)/60)/24)+DATE(1970,1,1)</f>
        <v>41352.208333333336</v>
      </c>
      <c r="O259" t="b">
        <v>0</v>
      </c>
      <c r="P259" t="b">
        <v>0</v>
      </c>
      <c r="Q259" t="s">
        <v>33</v>
      </c>
      <c r="R259" t="s">
        <v>2036</v>
      </c>
      <c r="S259" t="s">
        <v>2037</v>
      </c>
    </row>
    <row r="260" spans="1:19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(E260/D260)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9">
        <f>(((K260/60)/60)/24)+DATE(1970,1,1)</f>
        <v>42712.25</v>
      </c>
      <c r="M260">
        <v>1482904800</v>
      </c>
      <c r="N260" s="9">
        <f>(((M260/60)/60)/24)+DATE(1970,1,1)</f>
        <v>42732.25</v>
      </c>
      <c r="O260" t="b">
        <v>0</v>
      </c>
      <c r="P260" t="b">
        <v>1</v>
      </c>
      <c r="Q260" t="s">
        <v>33</v>
      </c>
      <c r="R260" t="s">
        <v>2036</v>
      </c>
      <c r="S260" t="s">
        <v>2037</v>
      </c>
    </row>
    <row r="261" spans="1:19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(E261/D261)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9">
        <f>(((K261/60)/60)/24)+DATE(1970,1,1)</f>
        <v>41251.25</v>
      </c>
      <c r="M261">
        <v>1356588000</v>
      </c>
      <c r="N261" s="9">
        <f>(((M261/60)/60)/24)+DATE(1970,1,1)</f>
        <v>41270.25</v>
      </c>
      <c r="O261" t="b">
        <v>1</v>
      </c>
      <c r="P261" t="b">
        <v>0</v>
      </c>
      <c r="Q261" t="s">
        <v>122</v>
      </c>
      <c r="R261" t="s">
        <v>2051</v>
      </c>
      <c r="S261" t="s">
        <v>2052</v>
      </c>
    </row>
    <row r="262" spans="1:19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(E262/D262)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9">
        <f>(((K262/60)/60)/24)+DATE(1970,1,1)</f>
        <v>41180.208333333336</v>
      </c>
      <c r="M262">
        <v>1349845200</v>
      </c>
      <c r="N262" s="9">
        <f>(((M262/60)/60)/24)+DATE(1970,1,1)</f>
        <v>41192.208333333336</v>
      </c>
      <c r="O262" t="b">
        <v>0</v>
      </c>
      <c r="P262" t="b">
        <v>0</v>
      </c>
      <c r="Q262" t="s">
        <v>23</v>
      </c>
      <c r="R262" t="s">
        <v>2032</v>
      </c>
      <c r="S262" t="s">
        <v>2033</v>
      </c>
    </row>
    <row r="263" spans="1:19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(E263/D263)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9">
        <f>(((K263/60)/60)/24)+DATE(1970,1,1)</f>
        <v>40415.208333333336</v>
      </c>
      <c r="M263">
        <v>1283058000</v>
      </c>
      <c r="N263" s="9">
        <f>(((M263/60)/60)/24)+DATE(1970,1,1)</f>
        <v>40419.208333333336</v>
      </c>
      <c r="O263" t="b">
        <v>0</v>
      </c>
      <c r="P263" t="b">
        <v>1</v>
      </c>
      <c r="Q263" t="s">
        <v>23</v>
      </c>
      <c r="R263" t="s">
        <v>2032</v>
      </c>
      <c r="S263" t="s">
        <v>2033</v>
      </c>
    </row>
    <row r="264" spans="1:19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(E264/D264)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9">
        <f>(((K264/60)/60)/24)+DATE(1970,1,1)</f>
        <v>40638.208333333336</v>
      </c>
      <c r="M264">
        <v>1304226000</v>
      </c>
      <c r="N264" s="9">
        <f>(((M264/60)/60)/24)+DATE(1970,1,1)</f>
        <v>40664.208333333336</v>
      </c>
      <c r="O264" t="b">
        <v>0</v>
      </c>
      <c r="P264" t="b">
        <v>1</v>
      </c>
      <c r="Q264" t="s">
        <v>60</v>
      </c>
      <c r="R264" t="s">
        <v>2032</v>
      </c>
      <c r="S264" t="s">
        <v>2042</v>
      </c>
    </row>
    <row r="265" spans="1:19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(E265/D265)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9">
        <f>(((K265/60)/60)/24)+DATE(1970,1,1)</f>
        <v>40187.25</v>
      </c>
      <c r="M265">
        <v>1263016800</v>
      </c>
      <c r="N265" s="9">
        <f>(((M265/60)/60)/24)+DATE(1970,1,1)</f>
        <v>40187.25</v>
      </c>
      <c r="O265" t="b">
        <v>0</v>
      </c>
      <c r="P265" t="b">
        <v>0</v>
      </c>
      <c r="Q265" t="s">
        <v>122</v>
      </c>
      <c r="R265" t="s">
        <v>2051</v>
      </c>
      <c r="S265" t="s">
        <v>2052</v>
      </c>
    </row>
    <row r="266" spans="1:19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(E266/D266)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9">
        <f>(((K266/60)/60)/24)+DATE(1970,1,1)</f>
        <v>41317.25</v>
      </c>
      <c r="M266">
        <v>1362031200</v>
      </c>
      <c r="N266" s="9">
        <f>(((M266/60)/60)/24)+DATE(1970,1,1)</f>
        <v>41333.25</v>
      </c>
      <c r="O266" t="b">
        <v>0</v>
      </c>
      <c r="P266" t="b">
        <v>0</v>
      </c>
      <c r="Q266" t="s">
        <v>33</v>
      </c>
      <c r="R266" t="s">
        <v>2036</v>
      </c>
      <c r="S266" t="s">
        <v>2037</v>
      </c>
    </row>
    <row r="267" spans="1:19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(E267/D267)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9">
        <f>(((K267/60)/60)/24)+DATE(1970,1,1)</f>
        <v>42372.25</v>
      </c>
      <c r="M267">
        <v>1455602400</v>
      </c>
      <c r="N267" s="9">
        <f>(((M267/60)/60)/24)+DATE(1970,1,1)</f>
        <v>42416.25</v>
      </c>
      <c r="O267" t="b">
        <v>0</v>
      </c>
      <c r="P267" t="b">
        <v>0</v>
      </c>
      <c r="Q267" t="s">
        <v>33</v>
      </c>
      <c r="R267" t="s">
        <v>2036</v>
      </c>
      <c r="S267" t="s">
        <v>2037</v>
      </c>
    </row>
    <row r="268" spans="1:19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(E268/D268)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9">
        <f>(((K268/60)/60)/24)+DATE(1970,1,1)</f>
        <v>41950.25</v>
      </c>
      <c r="M268">
        <v>1418191200</v>
      </c>
      <c r="N268" s="9">
        <f>(((M268/60)/60)/24)+DATE(1970,1,1)</f>
        <v>41983.25</v>
      </c>
      <c r="O268" t="b">
        <v>0</v>
      </c>
      <c r="P268" t="b">
        <v>1</v>
      </c>
      <c r="Q268" t="s">
        <v>159</v>
      </c>
      <c r="R268" t="s">
        <v>2032</v>
      </c>
      <c r="S268" t="s">
        <v>2055</v>
      </c>
    </row>
    <row r="269" spans="1:19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(E269/D269)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9">
        <f>(((K269/60)/60)/24)+DATE(1970,1,1)</f>
        <v>41206.208333333336</v>
      </c>
      <c r="M269">
        <v>1352440800</v>
      </c>
      <c r="N269" s="9">
        <f>(((M269/60)/60)/24)+DATE(1970,1,1)</f>
        <v>41222.25</v>
      </c>
      <c r="O269" t="b">
        <v>0</v>
      </c>
      <c r="P269" t="b">
        <v>0</v>
      </c>
      <c r="Q269" t="s">
        <v>33</v>
      </c>
      <c r="R269" t="s">
        <v>2036</v>
      </c>
      <c r="S269" t="s">
        <v>2037</v>
      </c>
    </row>
    <row r="270" spans="1:19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(E270/D270)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9">
        <f>(((K270/60)/60)/24)+DATE(1970,1,1)</f>
        <v>41186.208333333336</v>
      </c>
      <c r="M270">
        <v>1353304800</v>
      </c>
      <c r="N270" s="9">
        <f>(((M270/60)/60)/24)+DATE(1970,1,1)</f>
        <v>41232.25</v>
      </c>
      <c r="O270" t="b">
        <v>0</v>
      </c>
      <c r="P270" t="b">
        <v>0</v>
      </c>
      <c r="Q270" t="s">
        <v>42</v>
      </c>
      <c r="R270" t="s">
        <v>2038</v>
      </c>
      <c r="S270" t="s">
        <v>2039</v>
      </c>
    </row>
    <row r="271" spans="1:19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(E271/D271)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9">
        <f>(((K271/60)/60)/24)+DATE(1970,1,1)</f>
        <v>43496.25</v>
      </c>
      <c r="M271">
        <v>1550728800</v>
      </c>
      <c r="N271" s="9">
        <f>(((M271/60)/60)/24)+DATE(1970,1,1)</f>
        <v>43517.25</v>
      </c>
      <c r="O271" t="b">
        <v>0</v>
      </c>
      <c r="P271" t="b">
        <v>0</v>
      </c>
      <c r="Q271" t="s">
        <v>269</v>
      </c>
      <c r="R271" t="s">
        <v>2038</v>
      </c>
      <c r="S271" t="s">
        <v>2057</v>
      </c>
    </row>
    <row r="272" spans="1:19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(E272/D272)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9">
        <f>(((K272/60)/60)/24)+DATE(1970,1,1)</f>
        <v>40514.25</v>
      </c>
      <c r="M272">
        <v>1291442400</v>
      </c>
      <c r="N272" s="9">
        <f>(((M272/60)/60)/24)+DATE(1970,1,1)</f>
        <v>40516.25</v>
      </c>
      <c r="O272" t="b">
        <v>0</v>
      </c>
      <c r="P272" t="b">
        <v>0</v>
      </c>
      <c r="Q272" t="s">
        <v>89</v>
      </c>
      <c r="R272" t="s">
        <v>2047</v>
      </c>
      <c r="S272" t="s">
        <v>2048</v>
      </c>
    </row>
    <row r="273" spans="1:19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(E273/D273)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9">
        <f>(((K273/60)/60)/24)+DATE(1970,1,1)</f>
        <v>42345.25</v>
      </c>
      <c r="M273">
        <v>1452146400</v>
      </c>
      <c r="N273" s="9">
        <f>(((M273/60)/60)/24)+DATE(1970,1,1)</f>
        <v>42376.25</v>
      </c>
      <c r="O273" t="b">
        <v>0</v>
      </c>
      <c r="P273" t="b">
        <v>0</v>
      </c>
      <c r="Q273" t="s">
        <v>122</v>
      </c>
      <c r="R273" t="s">
        <v>2051</v>
      </c>
      <c r="S273" t="s">
        <v>2052</v>
      </c>
    </row>
    <row r="274" spans="1:19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(E274/D274)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9">
        <f>(((K274/60)/60)/24)+DATE(1970,1,1)</f>
        <v>43656.208333333328</v>
      </c>
      <c r="M274">
        <v>1564894800</v>
      </c>
      <c r="N274" s="9">
        <f>(((M274/60)/60)/24)+DATE(1970,1,1)</f>
        <v>43681.208333333328</v>
      </c>
      <c r="O274" t="b">
        <v>0</v>
      </c>
      <c r="P274" t="b">
        <v>1</v>
      </c>
      <c r="Q274" t="s">
        <v>33</v>
      </c>
      <c r="R274" t="s">
        <v>2036</v>
      </c>
      <c r="S274" t="s">
        <v>2037</v>
      </c>
    </row>
    <row r="275" spans="1:19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(E275/D275)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9">
        <f>(((K275/60)/60)/24)+DATE(1970,1,1)</f>
        <v>42995.208333333328</v>
      </c>
      <c r="M275">
        <v>1505883600</v>
      </c>
      <c r="N275" s="9">
        <f>(((M275/60)/60)/24)+DATE(1970,1,1)</f>
        <v>42998.208333333328</v>
      </c>
      <c r="O275" t="b">
        <v>0</v>
      </c>
      <c r="P275" t="b">
        <v>0</v>
      </c>
      <c r="Q275" t="s">
        <v>33</v>
      </c>
      <c r="R275" t="s">
        <v>2036</v>
      </c>
      <c r="S275" t="s">
        <v>2037</v>
      </c>
    </row>
    <row r="276" spans="1:19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(E276/D276)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9">
        <f>(((K276/60)/60)/24)+DATE(1970,1,1)</f>
        <v>43045.25</v>
      </c>
      <c r="M276">
        <v>1510380000</v>
      </c>
      <c r="N276" s="9">
        <f>(((M276/60)/60)/24)+DATE(1970,1,1)</f>
        <v>43050.25</v>
      </c>
      <c r="O276" t="b">
        <v>0</v>
      </c>
      <c r="P276" t="b">
        <v>0</v>
      </c>
      <c r="Q276" t="s">
        <v>33</v>
      </c>
      <c r="R276" t="s">
        <v>2036</v>
      </c>
      <c r="S276" t="s">
        <v>2037</v>
      </c>
    </row>
    <row r="277" spans="1:19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(E277/D277)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9">
        <f>(((K277/60)/60)/24)+DATE(1970,1,1)</f>
        <v>43561.208333333328</v>
      </c>
      <c r="M277">
        <v>1555218000</v>
      </c>
      <c r="N277" s="9">
        <f>(((M277/60)/60)/24)+DATE(1970,1,1)</f>
        <v>43569.208333333328</v>
      </c>
      <c r="O277" t="b">
        <v>0</v>
      </c>
      <c r="P277" t="b">
        <v>0</v>
      </c>
      <c r="Q277" t="s">
        <v>206</v>
      </c>
      <c r="R277" t="s">
        <v>2044</v>
      </c>
      <c r="S277" t="s">
        <v>2056</v>
      </c>
    </row>
    <row r="278" spans="1:19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(E278/D278)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9">
        <f>(((K278/60)/60)/24)+DATE(1970,1,1)</f>
        <v>41018.208333333336</v>
      </c>
      <c r="M278">
        <v>1335243600</v>
      </c>
      <c r="N278" s="9">
        <f>(((M278/60)/60)/24)+DATE(1970,1,1)</f>
        <v>41023.208333333336</v>
      </c>
      <c r="O278" t="b">
        <v>0</v>
      </c>
      <c r="P278" t="b">
        <v>1</v>
      </c>
      <c r="Q278" t="s">
        <v>89</v>
      </c>
      <c r="R278" t="s">
        <v>2047</v>
      </c>
      <c r="S278" t="s">
        <v>2048</v>
      </c>
    </row>
    <row r="279" spans="1:19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(E279/D279)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9">
        <f>(((K279/60)/60)/24)+DATE(1970,1,1)</f>
        <v>40378.208333333336</v>
      </c>
      <c r="M279">
        <v>1279688400</v>
      </c>
      <c r="N279" s="9">
        <f>(((M279/60)/60)/24)+DATE(1970,1,1)</f>
        <v>40380.208333333336</v>
      </c>
      <c r="O279" t="b">
        <v>0</v>
      </c>
      <c r="P279" t="b">
        <v>0</v>
      </c>
      <c r="Q279" t="s">
        <v>33</v>
      </c>
      <c r="R279" t="s">
        <v>2036</v>
      </c>
      <c r="S279" t="s">
        <v>2037</v>
      </c>
    </row>
    <row r="280" spans="1:19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(E280/D280)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9">
        <f>(((K280/60)/60)/24)+DATE(1970,1,1)</f>
        <v>41239.25</v>
      </c>
      <c r="M280">
        <v>1356069600</v>
      </c>
      <c r="N280" s="9">
        <f>(((M280/60)/60)/24)+DATE(1970,1,1)</f>
        <v>41264.25</v>
      </c>
      <c r="O280" t="b">
        <v>0</v>
      </c>
      <c r="P280" t="b">
        <v>0</v>
      </c>
      <c r="Q280" t="s">
        <v>28</v>
      </c>
      <c r="R280" t="s">
        <v>2034</v>
      </c>
      <c r="S280" t="s">
        <v>2035</v>
      </c>
    </row>
    <row r="281" spans="1:19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(E281/D281)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9">
        <f>(((K281/60)/60)/24)+DATE(1970,1,1)</f>
        <v>43346.208333333328</v>
      </c>
      <c r="M281">
        <v>1536210000</v>
      </c>
      <c r="N281" s="9">
        <f>(((M281/60)/60)/24)+DATE(1970,1,1)</f>
        <v>43349.208333333328</v>
      </c>
      <c r="O281" t="b">
        <v>0</v>
      </c>
      <c r="P281" t="b">
        <v>0</v>
      </c>
      <c r="Q281" t="s">
        <v>33</v>
      </c>
      <c r="R281" t="s">
        <v>2036</v>
      </c>
      <c r="S281" t="s">
        <v>2037</v>
      </c>
    </row>
    <row r="282" spans="1:19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(E282/D282)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9">
        <f>(((K282/60)/60)/24)+DATE(1970,1,1)</f>
        <v>43060.25</v>
      </c>
      <c r="M282">
        <v>1511762400</v>
      </c>
      <c r="N282" s="9">
        <f>(((M282/60)/60)/24)+DATE(1970,1,1)</f>
        <v>43066.25</v>
      </c>
      <c r="O282" t="b">
        <v>0</v>
      </c>
      <c r="P282" t="b">
        <v>0</v>
      </c>
      <c r="Q282" t="s">
        <v>71</v>
      </c>
      <c r="R282" t="s">
        <v>2038</v>
      </c>
      <c r="S282" t="s">
        <v>2046</v>
      </c>
    </row>
    <row r="283" spans="1:19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(E283/D283)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9">
        <f>(((K283/60)/60)/24)+DATE(1970,1,1)</f>
        <v>40979.25</v>
      </c>
      <c r="M283">
        <v>1333256400</v>
      </c>
      <c r="N283" s="9">
        <f>(((M283/60)/60)/24)+DATE(1970,1,1)</f>
        <v>41000.208333333336</v>
      </c>
      <c r="O283" t="b">
        <v>0</v>
      </c>
      <c r="P283" t="b">
        <v>1</v>
      </c>
      <c r="Q283" t="s">
        <v>33</v>
      </c>
      <c r="R283" t="s">
        <v>2036</v>
      </c>
      <c r="S283" t="s">
        <v>2037</v>
      </c>
    </row>
    <row r="284" spans="1:19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(E284/D284)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9">
        <f>(((K284/60)/60)/24)+DATE(1970,1,1)</f>
        <v>42701.25</v>
      </c>
      <c r="M284">
        <v>1480744800</v>
      </c>
      <c r="N284" s="9">
        <f>(((M284/60)/60)/24)+DATE(1970,1,1)</f>
        <v>42707.25</v>
      </c>
      <c r="O284" t="b">
        <v>0</v>
      </c>
      <c r="P284" t="b">
        <v>1</v>
      </c>
      <c r="Q284" t="s">
        <v>269</v>
      </c>
      <c r="R284" t="s">
        <v>2038</v>
      </c>
      <c r="S284" t="s">
        <v>2057</v>
      </c>
    </row>
    <row r="285" spans="1:19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(E285/D285)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9">
        <f>(((K285/60)/60)/24)+DATE(1970,1,1)</f>
        <v>42520.208333333328</v>
      </c>
      <c r="M285">
        <v>1465016400</v>
      </c>
      <c r="N285" s="9">
        <f>(((M285/60)/60)/24)+DATE(1970,1,1)</f>
        <v>42525.208333333328</v>
      </c>
      <c r="O285" t="b">
        <v>0</v>
      </c>
      <c r="P285" t="b">
        <v>0</v>
      </c>
      <c r="Q285" t="s">
        <v>23</v>
      </c>
      <c r="R285" t="s">
        <v>2032</v>
      </c>
      <c r="S285" t="s">
        <v>2033</v>
      </c>
    </row>
    <row r="286" spans="1:19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(E286/D286)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9">
        <f>(((K286/60)/60)/24)+DATE(1970,1,1)</f>
        <v>41030.208333333336</v>
      </c>
      <c r="M286">
        <v>1336280400</v>
      </c>
      <c r="N286" s="9">
        <f>(((M286/60)/60)/24)+DATE(1970,1,1)</f>
        <v>41035.208333333336</v>
      </c>
      <c r="O286" t="b">
        <v>0</v>
      </c>
      <c r="P286" t="b">
        <v>0</v>
      </c>
      <c r="Q286" t="s">
        <v>28</v>
      </c>
      <c r="R286" t="s">
        <v>2034</v>
      </c>
      <c r="S286" t="s">
        <v>2035</v>
      </c>
    </row>
    <row r="287" spans="1:19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(E287/D287)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9">
        <f>(((K287/60)/60)/24)+DATE(1970,1,1)</f>
        <v>42623.208333333328</v>
      </c>
      <c r="M287">
        <v>1476766800</v>
      </c>
      <c r="N287" s="9">
        <f>(((M287/60)/60)/24)+DATE(1970,1,1)</f>
        <v>42661.208333333328</v>
      </c>
      <c r="O287" t="b">
        <v>0</v>
      </c>
      <c r="P287" t="b">
        <v>0</v>
      </c>
      <c r="Q287" t="s">
        <v>33</v>
      </c>
      <c r="R287" t="s">
        <v>2036</v>
      </c>
      <c r="S287" t="s">
        <v>2037</v>
      </c>
    </row>
    <row r="288" spans="1:19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(E288/D288)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9">
        <f>(((K288/60)/60)/24)+DATE(1970,1,1)</f>
        <v>42697.25</v>
      </c>
      <c r="M288">
        <v>1480485600</v>
      </c>
      <c r="N288" s="9">
        <f>(((M288/60)/60)/24)+DATE(1970,1,1)</f>
        <v>42704.25</v>
      </c>
      <c r="O288" t="b">
        <v>0</v>
      </c>
      <c r="P288" t="b">
        <v>0</v>
      </c>
      <c r="Q288" t="s">
        <v>33</v>
      </c>
      <c r="R288" t="s">
        <v>2036</v>
      </c>
      <c r="S288" t="s">
        <v>2037</v>
      </c>
    </row>
    <row r="289" spans="1:19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(E289/D289)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9">
        <f>(((K289/60)/60)/24)+DATE(1970,1,1)</f>
        <v>42122.208333333328</v>
      </c>
      <c r="M289">
        <v>1430197200</v>
      </c>
      <c r="N289" s="9">
        <f>(((M289/60)/60)/24)+DATE(1970,1,1)</f>
        <v>42122.208333333328</v>
      </c>
      <c r="O289" t="b">
        <v>0</v>
      </c>
      <c r="P289" t="b">
        <v>0</v>
      </c>
      <c r="Q289" t="s">
        <v>50</v>
      </c>
      <c r="R289" t="s">
        <v>2032</v>
      </c>
      <c r="S289" t="s">
        <v>2040</v>
      </c>
    </row>
    <row r="290" spans="1:19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(E290/D290)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9">
        <f>(((K290/60)/60)/24)+DATE(1970,1,1)</f>
        <v>40982.208333333336</v>
      </c>
      <c r="M290">
        <v>1331787600</v>
      </c>
      <c r="N290" s="9">
        <f>(((M290/60)/60)/24)+DATE(1970,1,1)</f>
        <v>40983.208333333336</v>
      </c>
      <c r="O290" t="b">
        <v>0</v>
      </c>
      <c r="P290" t="b">
        <v>1</v>
      </c>
      <c r="Q290" t="s">
        <v>148</v>
      </c>
      <c r="R290" t="s">
        <v>2032</v>
      </c>
      <c r="S290" t="s">
        <v>2054</v>
      </c>
    </row>
    <row r="291" spans="1:19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(E291/D291)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9">
        <f>(((K291/60)/60)/24)+DATE(1970,1,1)</f>
        <v>42219.208333333328</v>
      </c>
      <c r="M291">
        <v>1438837200</v>
      </c>
      <c r="N291" s="9">
        <f>(((M291/60)/60)/24)+DATE(1970,1,1)</f>
        <v>42222.208333333328</v>
      </c>
      <c r="O291" t="b">
        <v>0</v>
      </c>
      <c r="P291" t="b">
        <v>0</v>
      </c>
      <c r="Q291" t="s">
        <v>33</v>
      </c>
      <c r="R291" t="s">
        <v>2036</v>
      </c>
      <c r="S291" t="s">
        <v>2037</v>
      </c>
    </row>
    <row r="292" spans="1:19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(E292/D292)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9">
        <f>(((K292/60)/60)/24)+DATE(1970,1,1)</f>
        <v>41404.208333333336</v>
      </c>
      <c r="M292">
        <v>1370926800</v>
      </c>
      <c r="N292" s="9">
        <f>(((M292/60)/60)/24)+DATE(1970,1,1)</f>
        <v>41436.208333333336</v>
      </c>
      <c r="O292" t="b">
        <v>0</v>
      </c>
      <c r="P292" t="b">
        <v>1</v>
      </c>
      <c r="Q292" t="s">
        <v>42</v>
      </c>
      <c r="R292" t="s">
        <v>2038</v>
      </c>
      <c r="S292" t="s">
        <v>2039</v>
      </c>
    </row>
    <row r="293" spans="1:19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(E293/D293)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9">
        <f>(((K293/60)/60)/24)+DATE(1970,1,1)</f>
        <v>40831.208333333336</v>
      </c>
      <c r="M293">
        <v>1319000400</v>
      </c>
      <c r="N293" s="9">
        <f>(((M293/60)/60)/24)+DATE(1970,1,1)</f>
        <v>40835.208333333336</v>
      </c>
      <c r="O293" t="b">
        <v>1</v>
      </c>
      <c r="P293" t="b">
        <v>0</v>
      </c>
      <c r="Q293" t="s">
        <v>28</v>
      </c>
      <c r="R293" t="s">
        <v>2034</v>
      </c>
      <c r="S293" t="s">
        <v>2035</v>
      </c>
    </row>
    <row r="294" spans="1:19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(E294/D294)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9">
        <f>(((K294/60)/60)/24)+DATE(1970,1,1)</f>
        <v>40984.208333333336</v>
      </c>
      <c r="M294">
        <v>1333429200</v>
      </c>
      <c r="N294" s="9">
        <f>(((M294/60)/60)/24)+DATE(1970,1,1)</f>
        <v>41002.208333333336</v>
      </c>
      <c r="O294" t="b">
        <v>0</v>
      </c>
      <c r="P294" t="b">
        <v>0</v>
      </c>
      <c r="Q294" t="s">
        <v>17</v>
      </c>
      <c r="R294" t="s">
        <v>2030</v>
      </c>
      <c r="S294" t="s">
        <v>2031</v>
      </c>
    </row>
    <row r="295" spans="1:19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(E295/D295)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9">
        <f>(((K295/60)/60)/24)+DATE(1970,1,1)</f>
        <v>40456.208333333336</v>
      </c>
      <c r="M295">
        <v>1287032400</v>
      </c>
      <c r="N295" s="9">
        <f>(((M295/60)/60)/24)+DATE(1970,1,1)</f>
        <v>40465.208333333336</v>
      </c>
      <c r="O295" t="b">
        <v>0</v>
      </c>
      <c r="P295" t="b">
        <v>0</v>
      </c>
      <c r="Q295" t="s">
        <v>33</v>
      </c>
      <c r="R295" t="s">
        <v>2036</v>
      </c>
      <c r="S295" t="s">
        <v>2037</v>
      </c>
    </row>
    <row r="296" spans="1:19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(E296/D296)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9">
        <f>(((K296/60)/60)/24)+DATE(1970,1,1)</f>
        <v>43399.208333333328</v>
      </c>
      <c r="M296">
        <v>1541570400</v>
      </c>
      <c r="N296" s="9">
        <f>(((M296/60)/60)/24)+DATE(1970,1,1)</f>
        <v>43411.25</v>
      </c>
      <c r="O296" t="b">
        <v>0</v>
      </c>
      <c r="P296" t="b">
        <v>0</v>
      </c>
      <c r="Q296" t="s">
        <v>33</v>
      </c>
      <c r="R296" t="s">
        <v>2036</v>
      </c>
      <c r="S296" t="s">
        <v>2037</v>
      </c>
    </row>
    <row r="297" spans="1:19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(E297/D297)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9">
        <f>(((K297/60)/60)/24)+DATE(1970,1,1)</f>
        <v>41562.208333333336</v>
      </c>
      <c r="M297">
        <v>1383976800</v>
      </c>
      <c r="N297" s="9">
        <f>(((M297/60)/60)/24)+DATE(1970,1,1)</f>
        <v>41587.25</v>
      </c>
      <c r="O297" t="b">
        <v>0</v>
      </c>
      <c r="P297" t="b">
        <v>0</v>
      </c>
      <c r="Q297" t="s">
        <v>33</v>
      </c>
      <c r="R297" t="s">
        <v>2036</v>
      </c>
      <c r="S297" t="s">
        <v>2037</v>
      </c>
    </row>
    <row r="298" spans="1:19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(E298/D298)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9">
        <f>(((K298/60)/60)/24)+DATE(1970,1,1)</f>
        <v>43493.25</v>
      </c>
      <c r="M298">
        <v>1550556000</v>
      </c>
      <c r="N298" s="9">
        <f>(((M298/60)/60)/24)+DATE(1970,1,1)</f>
        <v>43515.25</v>
      </c>
      <c r="O298" t="b">
        <v>0</v>
      </c>
      <c r="P298" t="b">
        <v>0</v>
      </c>
      <c r="Q298" t="s">
        <v>33</v>
      </c>
      <c r="R298" t="s">
        <v>2036</v>
      </c>
      <c r="S298" t="s">
        <v>2037</v>
      </c>
    </row>
    <row r="299" spans="1:19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(E299/D299)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9">
        <f>(((K299/60)/60)/24)+DATE(1970,1,1)</f>
        <v>41653.25</v>
      </c>
      <c r="M299">
        <v>1390456800</v>
      </c>
      <c r="N299" s="9">
        <f>(((M299/60)/60)/24)+DATE(1970,1,1)</f>
        <v>41662.25</v>
      </c>
      <c r="O299" t="b">
        <v>0</v>
      </c>
      <c r="P299" t="b">
        <v>1</v>
      </c>
      <c r="Q299" t="s">
        <v>33</v>
      </c>
      <c r="R299" t="s">
        <v>2036</v>
      </c>
      <c r="S299" t="s">
        <v>2037</v>
      </c>
    </row>
    <row r="300" spans="1:19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(E300/D300)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9">
        <f>(((K300/60)/60)/24)+DATE(1970,1,1)</f>
        <v>42426.25</v>
      </c>
      <c r="M300">
        <v>1458018000</v>
      </c>
      <c r="N300" s="9">
        <f>(((M300/60)/60)/24)+DATE(1970,1,1)</f>
        <v>42444.208333333328</v>
      </c>
      <c r="O300" t="b">
        <v>0</v>
      </c>
      <c r="P300" t="b">
        <v>1</v>
      </c>
      <c r="Q300" t="s">
        <v>23</v>
      </c>
      <c r="R300" t="s">
        <v>2032</v>
      </c>
      <c r="S300" t="s">
        <v>2033</v>
      </c>
    </row>
    <row r="301" spans="1:19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(E301/D301)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9">
        <f>(((K301/60)/60)/24)+DATE(1970,1,1)</f>
        <v>42432.25</v>
      </c>
      <c r="M301">
        <v>1461819600</v>
      </c>
      <c r="N301" s="9">
        <f>(((M301/60)/60)/24)+DATE(1970,1,1)</f>
        <v>42488.208333333328</v>
      </c>
      <c r="O301" t="b">
        <v>0</v>
      </c>
      <c r="P301" t="b">
        <v>0</v>
      </c>
      <c r="Q301" t="s">
        <v>17</v>
      </c>
      <c r="R301" t="s">
        <v>2030</v>
      </c>
      <c r="S301" t="s">
        <v>2031</v>
      </c>
    </row>
    <row r="302" spans="1:19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(E302/D302)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9">
        <f>(((K302/60)/60)/24)+DATE(1970,1,1)</f>
        <v>42977.208333333328</v>
      </c>
      <c r="M302">
        <v>1504155600</v>
      </c>
      <c r="N302" s="9">
        <f>(((M302/60)/60)/24)+DATE(1970,1,1)</f>
        <v>42978.208333333328</v>
      </c>
      <c r="O302" t="b">
        <v>0</v>
      </c>
      <c r="P302" t="b">
        <v>1</v>
      </c>
      <c r="Q302" t="s">
        <v>68</v>
      </c>
      <c r="R302" t="s">
        <v>2044</v>
      </c>
      <c r="S302" t="s">
        <v>2045</v>
      </c>
    </row>
    <row r="303" spans="1:19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(E303/D303)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9">
        <f>(((K303/60)/60)/24)+DATE(1970,1,1)</f>
        <v>42061.25</v>
      </c>
      <c r="M303">
        <v>1426395600</v>
      </c>
      <c r="N303" s="9">
        <f>(((M303/60)/60)/24)+DATE(1970,1,1)</f>
        <v>42078.208333333328</v>
      </c>
      <c r="O303" t="b">
        <v>0</v>
      </c>
      <c r="P303" t="b">
        <v>0</v>
      </c>
      <c r="Q303" t="s">
        <v>42</v>
      </c>
      <c r="R303" t="s">
        <v>2038</v>
      </c>
      <c r="S303" t="s">
        <v>2039</v>
      </c>
    </row>
    <row r="304" spans="1:19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(E304/D304)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9">
        <f>(((K304/60)/60)/24)+DATE(1970,1,1)</f>
        <v>43345.208333333328</v>
      </c>
      <c r="M304">
        <v>1537074000</v>
      </c>
      <c r="N304" s="9">
        <f>(((M304/60)/60)/24)+DATE(1970,1,1)</f>
        <v>43359.208333333328</v>
      </c>
      <c r="O304" t="b">
        <v>0</v>
      </c>
      <c r="P304" t="b">
        <v>0</v>
      </c>
      <c r="Q304" t="s">
        <v>33</v>
      </c>
      <c r="R304" t="s">
        <v>2036</v>
      </c>
      <c r="S304" t="s">
        <v>2037</v>
      </c>
    </row>
    <row r="305" spans="1:19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(E305/D305)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9">
        <f>(((K305/60)/60)/24)+DATE(1970,1,1)</f>
        <v>42376.25</v>
      </c>
      <c r="M305">
        <v>1452578400</v>
      </c>
      <c r="N305" s="9">
        <f>(((M305/60)/60)/24)+DATE(1970,1,1)</f>
        <v>42381.25</v>
      </c>
      <c r="O305" t="b">
        <v>0</v>
      </c>
      <c r="P305" t="b">
        <v>0</v>
      </c>
      <c r="Q305" t="s">
        <v>60</v>
      </c>
      <c r="R305" t="s">
        <v>2032</v>
      </c>
      <c r="S305" t="s">
        <v>2042</v>
      </c>
    </row>
    <row r="306" spans="1:19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(E306/D306)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9">
        <f>(((K306/60)/60)/24)+DATE(1970,1,1)</f>
        <v>42589.208333333328</v>
      </c>
      <c r="M306">
        <v>1474088400</v>
      </c>
      <c r="N306" s="9">
        <f>(((M306/60)/60)/24)+DATE(1970,1,1)</f>
        <v>42630.208333333328</v>
      </c>
      <c r="O306" t="b">
        <v>0</v>
      </c>
      <c r="P306" t="b">
        <v>0</v>
      </c>
      <c r="Q306" t="s">
        <v>42</v>
      </c>
      <c r="R306" t="s">
        <v>2038</v>
      </c>
      <c r="S306" t="s">
        <v>2039</v>
      </c>
    </row>
    <row r="307" spans="1:19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(E307/D307)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9">
        <f>(((K307/60)/60)/24)+DATE(1970,1,1)</f>
        <v>42448.208333333328</v>
      </c>
      <c r="M307">
        <v>1461906000</v>
      </c>
      <c r="N307" s="9">
        <f>(((M307/60)/60)/24)+DATE(1970,1,1)</f>
        <v>42489.208333333328</v>
      </c>
      <c r="O307" t="b">
        <v>0</v>
      </c>
      <c r="P307" t="b">
        <v>0</v>
      </c>
      <c r="Q307" t="s">
        <v>33</v>
      </c>
      <c r="R307" t="s">
        <v>2036</v>
      </c>
      <c r="S307" t="s">
        <v>2037</v>
      </c>
    </row>
    <row r="308" spans="1:19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(E308/D308)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9">
        <f>(((K308/60)/60)/24)+DATE(1970,1,1)</f>
        <v>42930.208333333328</v>
      </c>
      <c r="M308">
        <v>1500267600</v>
      </c>
      <c r="N308" s="9">
        <f>(((M308/60)/60)/24)+DATE(1970,1,1)</f>
        <v>42933.208333333328</v>
      </c>
      <c r="O308" t="b">
        <v>0</v>
      </c>
      <c r="P308" t="b">
        <v>1</v>
      </c>
      <c r="Q308" t="s">
        <v>33</v>
      </c>
      <c r="R308" t="s">
        <v>2036</v>
      </c>
      <c r="S308" t="s">
        <v>2037</v>
      </c>
    </row>
    <row r="309" spans="1:19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(E309/D309)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9">
        <f>(((K309/60)/60)/24)+DATE(1970,1,1)</f>
        <v>41066.208333333336</v>
      </c>
      <c r="M309">
        <v>1340686800</v>
      </c>
      <c r="N309" s="9">
        <f>(((M309/60)/60)/24)+DATE(1970,1,1)</f>
        <v>41086.208333333336</v>
      </c>
      <c r="O309" t="b">
        <v>0</v>
      </c>
      <c r="P309" t="b">
        <v>1</v>
      </c>
      <c r="Q309" t="s">
        <v>119</v>
      </c>
      <c r="R309" t="s">
        <v>2044</v>
      </c>
      <c r="S309" t="s">
        <v>2050</v>
      </c>
    </row>
    <row r="310" spans="1:19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(E310/D310)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9">
        <f>(((K310/60)/60)/24)+DATE(1970,1,1)</f>
        <v>40651.208333333336</v>
      </c>
      <c r="M310">
        <v>1303189200</v>
      </c>
      <c r="N310" s="9">
        <f>(((M310/60)/60)/24)+DATE(1970,1,1)</f>
        <v>40652.208333333336</v>
      </c>
      <c r="O310" t="b">
        <v>0</v>
      </c>
      <c r="P310" t="b">
        <v>0</v>
      </c>
      <c r="Q310" t="s">
        <v>33</v>
      </c>
      <c r="R310" t="s">
        <v>2036</v>
      </c>
      <c r="S310" t="s">
        <v>2037</v>
      </c>
    </row>
    <row r="311" spans="1:19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(E311/D311)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9">
        <f>(((K311/60)/60)/24)+DATE(1970,1,1)</f>
        <v>40807.208333333336</v>
      </c>
      <c r="M311">
        <v>1318309200</v>
      </c>
      <c r="N311" s="9">
        <f>(((M311/60)/60)/24)+DATE(1970,1,1)</f>
        <v>40827.208333333336</v>
      </c>
      <c r="O311" t="b">
        <v>0</v>
      </c>
      <c r="P311" t="b">
        <v>1</v>
      </c>
      <c r="Q311" t="s">
        <v>60</v>
      </c>
      <c r="R311" t="s">
        <v>2032</v>
      </c>
      <c r="S311" t="s">
        <v>2042</v>
      </c>
    </row>
    <row r="312" spans="1:19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(E312/D312)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9">
        <f>(((K312/60)/60)/24)+DATE(1970,1,1)</f>
        <v>40277.208333333336</v>
      </c>
      <c r="M312">
        <v>1272171600</v>
      </c>
      <c r="N312" s="9">
        <f>(((M312/60)/60)/24)+DATE(1970,1,1)</f>
        <v>40293.208333333336</v>
      </c>
      <c r="O312" t="b">
        <v>0</v>
      </c>
      <c r="P312" t="b">
        <v>0</v>
      </c>
      <c r="Q312" t="s">
        <v>89</v>
      </c>
      <c r="R312" t="s">
        <v>2047</v>
      </c>
      <c r="S312" t="s">
        <v>2048</v>
      </c>
    </row>
    <row r="313" spans="1:19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(E313/D313)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9">
        <f>(((K313/60)/60)/24)+DATE(1970,1,1)</f>
        <v>40590.25</v>
      </c>
      <c r="M313">
        <v>1298872800</v>
      </c>
      <c r="N313" s="9">
        <f>(((M313/60)/60)/24)+DATE(1970,1,1)</f>
        <v>40602.25</v>
      </c>
      <c r="O313" t="b">
        <v>0</v>
      </c>
      <c r="P313" t="b">
        <v>0</v>
      </c>
      <c r="Q313" t="s">
        <v>33</v>
      </c>
      <c r="R313" t="s">
        <v>2036</v>
      </c>
      <c r="S313" t="s">
        <v>2037</v>
      </c>
    </row>
    <row r="314" spans="1:19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(E314/D314)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9">
        <f>(((K314/60)/60)/24)+DATE(1970,1,1)</f>
        <v>41572.208333333336</v>
      </c>
      <c r="M314">
        <v>1383282000</v>
      </c>
      <c r="N314" s="9">
        <f>(((M314/60)/60)/24)+DATE(1970,1,1)</f>
        <v>41579.208333333336</v>
      </c>
      <c r="O314" t="b">
        <v>0</v>
      </c>
      <c r="P314" t="b">
        <v>0</v>
      </c>
      <c r="Q314" t="s">
        <v>33</v>
      </c>
      <c r="R314" t="s">
        <v>2036</v>
      </c>
      <c r="S314" t="s">
        <v>2037</v>
      </c>
    </row>
    <row r="315" spans="1:19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(E315/D315)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9">
        <f>(((K315/60)/60)/24)+DATE(1970,1,1)</f>
        <v>40966.25</v>
      </c>
      <c r="M315">
        <v>1330495200</v>
      </c>
      <c r="N315" s="9">
        <f>(((M315/60)/60)/24)+DATE(1970,1,1)</f>
        <v>40968.25</v>
      </c>
      <c r="O315" t="b">
        <v>0</v>
      </c>
      <c r="P315" t="b">
        <v>0</v>
      </c>
      <c r="Q315" t="s">
        <v>23</v>
      </c>
      <c r="R315" t="s">
        <v>2032</v>
      </c>
      <c r="S315" t="s">
        <v>2033</v>
      </c>
    </row>
    <row r="316" spans="1:19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(E316/D316)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9">
        <f>(((K316/60)/60)/24)+DATE(1970,1,1)</f>
        <v>43536.208333333328</v>
      </c>
      <c r="M316">
        <v>1552798800</v>
      </c>
      <c r="N316" s="9">
        <f>(((M316/60)/60)/24)+DATE(1970,1,1)</f>
        <v>43541.208333333328</v>
      </c>
      <c r="O316" t="b">
        <v>0</v>
      </c>
      <c r="P316" t="b">
        <v>1</v>
      </c>
      <c r="Q316" t="s">
        <v>42</v>
      </c>
      <c r="R316" t="s">
        <v>2038</v>
      </c>
      <c r="S316" t="s">
        <v>2039</v>
      </c>
    </row>
    <row r="317" spans="1:19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(E317/D317)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9">
        <f>(((K317/60)/60)/24)+DATE(1970,1,1)</f>
        <v>41783.208333333336</v>
      </c>
      <c r="M317">
        <v>1403413200</v>
      </c>
      <c r="N317" s="9">
        <f>(((M317/60)/60)/24)+DATE(1970,1,1)</f>
        <v>41812.208333333336</v>
      </c>
      <c r="O317" t="b">
        <v>0</v>
      </c>
      <c r="P317" t="b">
        <v>0</v>
      </c>
      <c r="Q317" t="s">
        <v>33</v>
      </c>
      <c r="R317" t="s">
        <v>2036</v>
      </c>
      <c r="S317" t="s">
        <v>2037</v>
      </c>
    </row>
    <row r="318" spans="1:19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(E318/D318)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9">
        <f>(((K318/60)/60)/24)+DATE(1970,1,1)</f>
        <v>43788.25</v>
      </c>
      <c r="M318">
        <v>1574229600</v>
      </c>
      <c r="N318" s="9">
        <f>(((M318/60)/60)/24)+DATE(1970,1,1)</f>
        <v>43789.25</v>
      </c>
      <c r="O318" t="b">
        <v>0</v>
      </c>
      <c r="P318" t="b">
        <v>1</v>
      </c>
      <c r="Q318" t="s">
        <v>17</v>
      </c>
      <c r="R318" t="s">
        <v>2030</v>
      </c>
      <c r="S318" t="s">
        <v>2031</v>
      </c>
    </row>
    <row r="319" spans="1:19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(E319/D319)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9">
        <f>(((K319/60)/60)/24)+DATE(1970,1,1)</f>
        <v>42869.208333333328</v>
      </c>
      <c r="M319">
        <v>1495861200</v>
      </c>
      <c r="N319" s="9">
        <f>(((M319/60)/60)/24)+DATE(1970,1,1)</f>
        <v>42882.208333333328</v>
      </c>
      <c r="O319" t="b">
        <v>0</v>
      </c>
      <c r="P319" t="b">
        <v>0</v>
      </c>
      <c r="Q319" t="s">
        <v>33</v>
      </c>
      <c r="R319" t="s">
        <v>2036</v>
      </c>
      <c r="S319" t="s">
        <v>2037</v>
      </c>
    </row>
    <row r="320" spans="1:19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(E320/D320)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9">
        <f>(((K320/60)/60)/24)+DATE(1970,1,1)</f>
        <v>41684.25</v>
      </c>
      <c r="M320">
        <v>1392530400</v>
      </c>
      <c r="N320" s="9">
        <f>(((M320/60)/60)/24)+DATE(1970,1,1)</f>
        <v>41686.25</v>
      </c>
      <c r="O320" t="b">
        <v>0</v>
      </c>
      <c r="P320" t="b">
        <v>0</v>
      </c>
      <c r="Q320" t="s">
        <v>23</v>
      </c>
      <c r="R320" t="s">
        <v>2032</v>
      </c>
      <c r="S320" t="s">
        <v>2033</v>
      </c>
    </row>
    <row r="321" spans="1:19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(E321/D321)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9">
        <f>(((K321/60)/60)/24)+DATE(1970,1,1)</f>
        <v>40402.208333333336</v>
      </c>
      <c r="M321">
        <v>1283662800</v>
      </c>
      <c r="N321" s="9">
        <f>(((M321/60)/60)/24)+DATE(1970,1,1)</f>
        <v>40426.208333333336</v>
      </c>
      <c r="O321" t="b">
        <v>0</v>
      </c>
      <c r="P321" t="b">
        <v>0</v>
      </c>
      <c r="Q321" t="s">
        <v>28</v>
      </c>
      <c r="R321" t="s">
        <v>2034</v>
      </c>
      <c r="S321" t="s">
        <v>2035</v>
      </c>
    </row>
    <row r="322" spans="1:19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(E322/D322)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9">
        <f>(((K322/60)/60)/24)+DATE(1970,1,1)</f>
        <v>40673.208333333336</v>
      </c>
      <c r="M322">
        <v>1305781200</v>
      </c>
      <c r="N322" s="9">
        <f>(((M322/60)/60)/24)+DATE(1970,1,1)</f>
        <v>40682.208333333336</v>
      </c>
      <c r="O322" t="b">
        <v>0</v>
      </c>
      <c r="P322" t="b">
        <v>0</v>
      </c>
      <c r="Q322" t="s">
        <v>119</v>
      </c>
      <c r="R322" t="s">
        <v>2044</v>
      </c>
      <c r="S322" t="s">
        <v>2050</v>
      </c>
    </row>
    <row r="323" spans="1:19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(E323/D323)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9">
        <f>(((K323/60)/60)/24)+DATE(1970,1,1)</f>
        <v>40634.208333333336</v>
      </c>
      <c r="M323">
        <v>1302325200</v>
      </c>
      <c r="N323" s="9">
        <f>(((M323/60)/60)/24)+DATE(1970,1,1)</f>
        <v>40642.208333333336</v>
      </c>
      <c r="O323" t="b">
        <v>0</v>
      </c>
      <c r="P323" t="b">
        <v>0</v>
      </c>
      <c r="Q323" t="s">
        <v>100</v>
      </c>
      <c r="R323" t="s">
        <v>2038</v>
      </c>
      <c r="S323" t="s">
        <v>2049</v>
      </c>
    </row>
    <row r="324" spans="1:19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(E324/D324)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9">
        <f>(((K324/60)/60)/24)+DATE(1970,1,1)</f>
        <v>40507.25</v>
      </c>
      <c r="M324">
        <v>1291788000</v>
      </c>
      <c r="N324" s="9">
        <f>(((M324/60)/60)/24)+DATE(1970,1,1)</f>
        <v>40520.25</v>
      </c>
      <c r="O324" t="b">
        <v>0</v>
      </c>
      <c r="P324" t="b">
        <v>0</v>
      </c>
      <c r="Q324" t="s">
        <v>33</v>
      </c>
      <c r="R324" t="s">
        <v>2036</v>
      </c>
      <c r="S324" t="s">
        <v>2037</v>
      </c>
    </row>
    <row r="325" spans="1:19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(E325/D325)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9">
        <f>(((K325/60)/60)/24)+DATE(1970,1,1)</f>
        <v>41725.208333333336</v>
      </c>
      <c r="M325">
        <v>1396069200</v>
      </c>
      <c r="N325" s="9">
        <f>(((M325/60)/60)/24)+DATE(1970,1,1)</f>
        <v>41727.208333333336</v>
      </c>
      <c r="O325" t="b">
        <v>0</v>
      </c>
      <c r="P325" t="b">
        <v>0</v>
      </c>
      <c r="Q325" t="s">
        <v>42</v>
      </c>
      <c r="R325" t="s">
        <v>2038</v>
      </c>
      <c r="S325" t="s">
        <v>2039</v>
      </c>
    </row>
    <row r="326" spans="1:19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(E326/D326)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9">
        <f>(((K326/60)/60)/24)+DATE(1970,1,1)</f>
        <v>42176.208333333328</v>
      </c>
      <c r="M326">
        <v>1435899600</v>
      </c>
      <c r="N326" s="9">
        <f>(((M326/60)/60)/24)+DATE(1970,1,1)</f>
        <v>42188.208333333328</v>
      </c>
      <c r="O326" t="b">
        <v>0</v>
      </c>
      <c r="P326" t="b">
        <v>1</v>
      </c>
      <c r="Q326" t="s">
        <v>33</v>
      </c>
      <c r="R326" t="s">
        <v>2036</v>
      </c>
      <c r="S326" t="s">
        <v>2037</v>
      </c>
    </row>
    <row r="327" spans="1:19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(E327/D327)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9">
        <f>(((K327/60)/60)/24)+DATE(1970,1,1)</f>
        <v>43267.208333333328</v>
      </c>
      <c r="M327">
        <v>1531112400</v>
      </c>
      <c r="N327" s="9">
        <f>(((M327/60)/60)/24)+DATE(1970,1,1)</f>
        <v>43290.208333333328</v>
      </c>
      <c r="O327" t="b">
        <v>0</v>
      </c>
      <c r="P327" t="b">
        <v>1</v>
      </c>
      <c r="Q327" t="s">
        <v>33</v>
      </c>
      <c r="R327" t="s">
        <v>2036</v>
      </c>
      <c r="S327" t="s">
        <v>2037</v>
      </c>
    </row>
    <row r="328" spans="1:19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(E328/D328)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9">
        <f>(((K328/60)/60)/24)+DATE(1970,1,1)</f>
        <v>42364.25</v>
      </c>
      <c r="M328">
        <v>1451628000</v>
      </c>
      <c r="N328" s="9">
        <f>(((M328/60)/60)/24)+DATE(1970,1,1)</f>
        <v>42370.25</v>
      </c>
      <c r="O328" t="b">
        <v>0</v>
      </c>
      <c r="P328" t="b">
        <v>0</v>
      </c>
      <c r="Q328" t="s">
        <v>71</v>
      </c>
      <c r="R328" t="s">
        <v>2038</v>
      </c>
      <c r="S328" t="s">
        <v>2046</v>
      </c>
    </row>
    <row r="329" spans="1:19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(E329/D329)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9">
        <f>(((K329/60)/60)/24)+DATE(1970,1,1)</f>
        <v>43705.208333333328</v>
      </c>
      <c r="M329">
        <v>1567314000</v>
      </c>
      <c r="N329" s="9">
        <f>(((M329/60)/60)/24)+DATE(1970,1,1)</f>
        <v>43709.208333333328</v>
      </c>
      <c r="O329" t="b">
        <v>0</v>
      </c>
      <c r="P329" t="b">
        <v>1</v>
      </c>
      <c r="Q329" t="s">
        <v>33</v>
      </c>
      <c r="R329" t="s">
        <v>2036</v>
      </c>
      <c r="S329" t="s">
        <v>2037</v>
      </c>
    </row>
    <row r="330" spans="1:19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(E330/D330)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9">
        <f>(((K330/60)/60)/24)+DATE(1970,1,1)</f>
        <v>43434.25</v>
      </c>
      <c r="M330">
        <v>1544508000</v>
      </c>
      <c r="N330" s="9">
        <f>(((M330/60)/60)/24)+DATE(1970,1,1)</f>
        <v>43445.25</v>
      </c>
      <c r="O330" t="b">
        <v>0</v>
      </c>
      <c r="P330" t="b">
        <v>0</v>
      </c>
      <c r="Q330" t="s">
        <v>23</v>
      </c>
      <c r="R330" t="s">
        <v>2032</v>
      </c>
      <c r="S330" t="s">
        <v>2033</v>
      </c>
    </row>
    <row r="331" spans="1:19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(E331/D331)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9">
        <f>(((K331/60)/60)/24)+DATE(1970,1,1)</f>
        <v>42716.25</v>
      </c>
      <c r="M331">
        <v>1482472800</v>
      </c>
      <c r="N331" s="9">
        <f>(((M331/60)/60)/24)+DATE(1970,1,1)</f>
        <v>42727.25</v>
      </c>
      <c r="O331" t="b">
        <v>0</v>
      </c>
      <c r="P331" t="b">
        <v>0</v>
      </c>
      <c r="Q331" t="s">
        <v>89</v>
      </c>
      <c r="R331" t="s">
        <v>2047</v>
      </c>
      <c r="S331" t="s">
        <v>2048</v>
      </c>
    </row>
    <row r="332" spans="1:19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(E332/D332)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9">
        <f>(((K332/60)/60)/24)+DATE(1970,1,1)</f>
        <v>43077.25</v>
      </c>
      <c r="M332">
        <v>1512799200</v>
      </c>
      <c r="N332" s="9">
        <f>(((M332/60)/60)/24)+DATE(1970,1,1)</f>
        <v>43078.25</v>
      </c>
      <c r="O332" t="b">
        <v>0</v>
      </c>
      <c r="P332" t="b">
        <v>0</v>
      </c>
      <c r="Q332" t="s">
        <v>42</v>
      </c>
      <c r="R332" t="s">
        <v>2038</v>
      </c>
      <c r="S332" t="s">
        <v>2039</v>
      </c>
    </row>
    <row r="333" spans="1:19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(E333/D333)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9">
        <f>(((K333/60)/60)/24)+DATE(1970,1,1)</f>
        <v>40896.25</v>
      </c>
      <c r="M333">
        <v>1324360800</v>
      </c>
      <c r="N333" s="9">
        <f>(((M333/60)/60)/24)+DATE(1970,1,1)</f>
        <v>40897.25</v>
      </c>
      <c r="O333" t="b">
        <v>0</v>
      </c>
      <c r="P333" t="b">
        <v>0</v>
      </c>
      <c r="Q333" t="s">
        <v>17</v>
      </c>
      <c r="R333" t="s">
        <v>2030</v>
      </c>
      <c r="S333" t="s">
        <v>2031</v>
      </c>
    </row>
    <row r="334" spans="1:19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(E334/D334)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9">
        <f>(((K334/60)/60)/24)+DATE(1970,1,1)</f>
        <v>41361.208333333336</v>
      </c>
      <c r="M334">
        <v>1364533200</v>
      </c>
      <c r="N334" s="9">
        <f>(((M334/60)/60)/24)+DATE(1970,1,1)</f>
        <v>41362.208333333336</v>
      </c>
      <c r="O334" t="b">
        <v>0</v>
      </c>
      <c r="P334" t="b">
        <v>0</v>
      </c>
      <c r="Q334" t="s">
        <v>65</v>
      </c>
      <c r="R334" t="s">
        <v>2034</v>
      </c>
      <c r="S334" t="s">
        <v>2043</v>
      </c>
    </row>
    <row r="335" spans="1:19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(E335/D335)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9">
        <f>(((K335/60)/60)/24)+DATE(1970,1,1)</f>
        <v>43424.25</v>
      </c>
      <c r="M335">
        <v>1545112800</v>
      </c>
      <c r="N335" s="9">
        <f>(((M335/60)/60)/24)+DATE(1970,1,1)</f>
        <v>43452.25</v>
      </c>
      <c r="O335" t="b">
        <v>0</v>
      </c>
      <c r="P335" t="b">
        <v>0</v>
      </c>
      <c r="Q335" t="s">
        <v>33</v>
      </c>
      <c r="R335" t="s">
        <v>2036</v>
      </c>
      <c r="S335" t="s">
        <v>2037</v>
      </c>
    </row>
    <row r="336" spans="1:19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(E336/D336)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9">
        <f>(((K336/60)/60)/24)+DATE(1970,1,1)</f>
        <v>43110.25</v>
      </c>
      <c r="M336">
        <v>1516168800</v>
      </c>
      <c r="N336" s="9">
        <f>(((M336/60)/60)/24)+DATE(1970,1,1)</f>
        <v>43117.25</v>
      </c>
      <c r="O336" t="b">
        <v>0</v>
      </c>
      <c r="P336" t="b">
        <v>0</v>
      </c>
      <c r="Q336" t="s">
        <v>23</v>
      </c>
      <c r="R336" t="s">
        <v>2032</v>
      </c>
      <c r="S336" t="s">
        <v>2033</v>
      </c>
    </row>
    <row r="337" spans="1:19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(E337/D337)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9">
        <f>(((K337/60)/60)/24)+DATE(1970,1,1)</f>
        <v>43784.25</v>
      </c>
      <c r="M337">
        <v>1574920800</v>
      </c>
      <c r="N337" s="9">
        <f>(((M337/60)/60)/24)+DATE(1970,1,1)</f>
        <v>43797.25</v>
      </c>
      <c r="O337" t="b">
        <v>0</v>
      </c>
      <c r="P337" t="b">
        <v>0</v>
      </c>
      <c r="Q337" t="s">
        <v>23</v>
      </c>
      <c r="R337" t="s">
        <v>2032</v>
      </c>
      <c r="S337" t="s">
        <v>2033</v>
      </c>
    </row>
    <row r="338" spans="1:19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(E338/D338)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9">
        <f>(((K338/60)/60)/24)+DATE(1970,1,1)</f>
        <v>40527.25</v>
      </c>
      <c r="M338">
        <v>1292479200</v>
      </c>
      <c r="N338" s="9">
        <f>(((M338/60)/60)/24)+DATE(1970,1,1)</f>
        <v>40528.25</v>
      </c>
      <c r="O338" t="b">
        <v>0</v>
      </c>
      <c r="P338" t="b">
        <v>1</v>
      </c>
      <c r="Q338" t="s">
        <v>23</v>
      </c>
      <c r="R338" t="s">
        <v>2032</v>
      </c>
      <c r="S338" t="s">
        <v>2033</v>
      </c>
    </row>
    <row r="339" spans="1:19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(E339/D339)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9">
        <f>(((K339/60)/60)/24)+DATE(1970,1,1)</f>
        <v>43780.25</v>
      </c>
      <c r="M339">
        <v>1573538400</v>
      </c>
      <c r="N339" s="9">
        <f>(((M339/60)/60)/24)+DATE(1970,1,1)</f>
        <v>43781.25</v>
      </c>
      <c r="O339" t="b">
        <v>0</v>
      </c>
      <c r="P339" t="b">
        <v>0</v>
      </c>
      <c r="Q339" t="s">
        <v>33</v>
      </c>
      <c r="R339" t="s">
        <v>2036</v>
      </c>
      <c r="S339" t="s">
        <v>2037</v>
      </c>
    </row>
    <row r="340" spans="1:19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(E340/D340)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9">
        <f>(((K340/60)/60)/24)+DATE(1970,1,1)</f>
        <v>40821.208333333336</v>
      </c>
      <c r="M340">
        <v>1320382800</v>
      </c>
      <c r="N340" s="9">
        <f>(((M340/60)/60)/24)+DATE(1970,1,1)</f>
        <v>40851.208333333336</v>
      </c>
      <c r="O340" t="b">
        <v>0</v>
      </c>
      <c r="P340" t="b">
        <v>0</v>
      </c>
      <c r="Q340" t="s">
        <v>33</v>
      </c>
      <c r="R340" t="s">
        <v>2036</v>
      </c>
      <c r="S340" t="s">
        <v>2037</v>
      </c>
    </row>
    <row r="341" spans="1:19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(E341/D341)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9">
        <f>(((K341/60)/60)/24)+DATE(1970,1,1)</f>
        <v>42949.208333333328</v>
      </c>
      <c r="M341">
        <v>1502859600</v>
      </c>
      <c r="N341" s="9">
        <f>(((M341/60)/60)/24)+DATE(1970,1,1)</f>
        <v>42963.208333333328</v>
      </c>
      <c r="O341" t="b">
        <v>0</v>
      </c>
      <c r="P341" t="b">
        <v>0</v>
      </c>
      <c r="Q341" t="s">
        <v>33</v>
      </c>
      <c r="R341" t="s">
        <v>2036</v>
      </c>
      <c r="S341" t="s">
        <v>2037</v>
      </c>
    </row>
    <row r="342" spans="1:19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(E342/D342)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9">
        <f>(((K342/60)/60)/24)+DATE(1970,1,1)</f>
        <v>40889.25</v>
      </c>
      <c r="M342">
        <v>1323756000</v>
      </c>
      <c r="N342" s="9">
        <f>(((M342/60)/60)/24)+DATE(1970,1,1)</f>
        <v>40890.25</v>
      </c>
      <c r="O342" t="b">
        <v>0</v>
      </c>
      <c r="P342" t="b">
        <v>0</v>
      </c>
      <c r="Q342" t="s">
        <v>122</v>
      </c>
      <c r="R342" t="s">
        <v>2051</v>
      </c>
      <c r="S342" t="s">
        <v>2052</v>
      </c>
    </row>
    <row r="343" spans="1:19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(E343/D343)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9">
        <f>(((K343/60)/60)/24)+DATE(1970,1,1)</f>
        <v>42244.208333333328</v>
      </c>
      <c r="M343">
        <v>1441342800</v>
      </c>
      <c r="N343" s="9">
        <f>(((M343/60)/60)/24)+DATE(1970,1,1)</f>
        <v>42251.208333333328</v>
      </c>
      <c r="O343" t="b">
        <v>0</v>
      </c>
      <c r="P343" t="b">
        <v>0</v>
      </c>
      <c r="Q343" t="s">
        <v>60</v>
      </c>
      <c r="R343" t="s">
        <v>2032</v>
      </c>
      <c r="S343" t="s">
        <v>2042</v>
      </c>
    </row>
    <row r="344" spans="1:19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(E344/D344)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9">
        <f>(((K344/60)/60)/24)+DATE(1970,1,1)</f>
        <v>41475.208333333336</v>
      </c>
      <c r="M344">
        <v>1375333200</v>
      </c>
      <c r="N344" s="9">
        <f>(((M344/60)/60)/24)+DATE(1970,1,1)</f>
        <v>41487.208333333336</v>
      </c>
      <c r="O344" t="b">
        <v>0</v>
      </c>
      <c r="P344" t="b">
        <v>0</v>
      </c>
      <c r="Q344" t="s">
        <v>33</v>
      </c>
      <c r="R344" t="s">
        <v>2036</v>
      </c>
      <c r="S344" t="s">
        <v>2037</v>
      </c>
    </row>
    <row r="345" spans="1:19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(E345/D345)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9">
        <f>(((K345/60)/60)/24)+DATE(1970,1,1)</f>
        <v>41597.25</v>
      </c>
      <c r="M345">
        <v>1389420000</v>
      </c>
      <c r="N345" s="9">
        <f>(((M345/60)/60)/24)+DATE(1970,1,1)</f>
        <v>41650.25</v>
      </c>
      <c r="O345" t="b">
        <v>0</v>
      </c>
      <c r="P345" t="b">
        <v>0</v>
      </c>
      <c r="Q345" t="s">
        <v>33</v>
      </c>
      <c r="R345" t="s">
        <v>2036</v>
      </c>
      <c r="S345" t="s">
        <v>2037</v>
      </c>
    </row>
    <row r="346" spans="1:19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(E346/D346)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9">
        <f>(((K346/60)/60)/24)+DATE(1970,1,1)</f>
        <v>43122.25</v>
      </c>
      <c r="M346">
        <v>1520056800</v>
      </c>
      <c r="N346" s="9">
        <f>(((M346/60)/60)/24)+DATE(1970,1,1)</f>
        <v>43162.25</v>
      </c>
      <c r="O346" t="b">
        <v>0</v>
      </c>
      <c r="P346" t="b">
        <v>0</v>
      </c>
      <c r="Q346" t="s">
        <v>89</v>
      </c>
      <c r="R346" t="s">
        <v>2047</v>
      </c>
      <c r="S346" t="s">
        <v>2048</v>
      </c>
    </row>
    <row r="347" spans="1:19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(E347/D347)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9">
        <f>(((K347/60)/60)/24)+DATE(1970,1,1)</f>
        <v>42194.208333333328</v>
      </c>
      <c r="M347">
        <v>1436504400</v>
      </c>
      <c r="N347" s="9">
        <f>(((M347/60)/60)/24)+DATE(1970,1,1)</f>
        <v>42195.208333333328</v>
      </c>
      <c r="O347" t="b">
        <v>0</v>
      </c>
      <c r="P347" t="b">
        <v>0</v>
      </c>
      <c r="Q347" t="s">
        <v>53</v>
      </c>
      <c r="R347" t="s">
        <v>2038</v>
      </c>
      <c r="S347" t="s">
        <v>2041</v>
      </c>
    </row>
    <row r="348" spans="1:19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(E348/D348)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9">
        <f>(((K348/60)/60)/24)+DATE(1970,1,1)</f>
        <v>42971.208333333328</v>
      </c>
      <c r="M348">
        <v>1508302800</v>
      </c>
      <c r="N348" s="9">
        <f>(((M348/60)/60)/24)+DATE(1970,1,1)</f>
        <v>43026.208333333328</v>
      </c>
      <c r="O348" t="b">
        <v>0</v>
      </c>
      <c r="P348" t="b">
        <v>1</v>
      </c>
      <c r="Q348" t="s">
        <v>60</v>
      </c>
      <c r="R348" t="s">
        <v>2032</v>
      </c>
      <c r="S348" t="s">
        <v>2042</v>
      </c>
    </row>
    <row r="349" spans="1:19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(E349/D349)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9">
        <f>(((K349/60)/60)/24)+DATE(1970,1,1)</f>
        <v>42046.25</v>
      </c>
      <c r="M349">
        <v>1425708000</v>
      </c>
      <c r="N349" s="9">
        <f>(((M349/60)/60)/24)+DATE(1970,1,1)</f>
        <v>42070.25</v>
      </c>
      <c r="O349" t="b">
        <v>0</v>
      </c>
      <c r="P349" t="b">
        <v>0</v>
      </c>
      <c r="Q349" t="s">
        <v>28</v>
      </c>
      <c r="R349" t="s">
        <v>2034</v>
      </c>
      <c r="S349" t="s">
        <v>2035</v>
      </c>
    </row>
    <row r="350" spans="1:19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(E350/D350)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9">
        <f>(((K350/60)/60)/24)+DATE(1970,1,1)</f>
        <v>42782.25</v>
      </c>
      <c r="M350">
        <v>1488348000</v>
      </c>
      <c r="N350" s="9">
        <f>(((M350/60)/60)/24)+DATE(1970,1,1)</f>
        <v>42795.25</v>
      </c>
      <c r="O350" t="b">
        <v>0</v>
      </c>
      <c r="P350" t="b">
        <v>0</v>
      </c>
      <c r="Q350" t="s">
        <v>17</v>
      </c>
      <c r="R350" t="s">
        <v>2030</v>
      </c>
      <c r="S350" t="s">
        <v>2031</v>
      </c>
    </row>
    <row r="351" spans="1:19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(E351/D351)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9">
        <f>(((K351/60)/60)/24)+DATE(1970,1,1)</f>
        <v>42930.208333333328</v>
      </c>
      <c r="M351">
        <v>1502600400</v>
      </c>
      <c r="N351" s="9">
        <f>(((M351/60)/60)/24)+DATE(1970,1,1)</f>
        <v>42960.208333333328</v>
      </c>
      <c r="O351" t="b">
        <v>0</v>
      </c>
      <c r="P351" t="b">
        <v>0</v>
      </c>
      <c r="Q351" t="s">
        <v>33</v>
      </c>
      <c r="R351" t="s">
        <v>2036</v>
      </c>
      <c r="S351" t="s">
        <v>2037</v>
      </c>
    </row>
    <row r="352" spans="1:19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(E352/D352)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9">
        <f>(((K352/60)/60)/24)+DATE(1970,1,1)</f>
        <v>42144.208333333328</v>
      </c>
      <c r="M352">
        <v>1433653200</v>
      </c>
      <c r="N352" s="9">
        <f>(((M352/60)/60)/24)+DATE(1970,1,1)</f>
        <v>42162.208333333328</v>
      </c>
      <c r="O352" t="b">
        <v>0</v>
      </c>
      <c r="P352" t="b">
        <v>1</v>
      </c>
      <c r="Q352" t="s">
        <v>159</v>
      </c>
      <c r="R352" t="s">
        <v>2032</v>
      </c>
      <c r="S352" t="s">
        <v>2055</v>
      </c>
    </row>
    <row r="353" spans="1:19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(E353/D353)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9">
        <f>(((K353/60)/60)/24)+DATE(1970,1,1)</f>
        <v>42240.208333333328</v>
      </c>
      <c r="M353">
        <v>1441602000</v>
      </c>
      <c r="N353" s="9">
        <f>(((M353/60)/60)/24)+DATE(1970,1,1)</f>
        <v>42254.208333333328</v>
      </c>
      <c r="O353" t="b">
        <v>0</v>
      </c>
      <c r="P353" t="b">
        <v>0</v>
      </c>
      <c r="Q353" t="s">
        <v>23</v>
      </c>
      <c r="R353" t="s">
        <v>2032</v>
      </c>
      <c r="S353" t="s">
        <v>2033</v>
      </c>
    </row>
    <row r="354" spans="1:19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(E354/D354)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9">
        <f>(((K354/60)/60)/24)+DATE(1970,1,1)</f>
        <v>42315.25</v>
      </c>
      <c r="M354">
        <v>1447567200</v>
      </c>
      <c r="N354" s="9">
        <f>(((M354/60)/60)/24)+DATE(1970,1,1)</f>
        <v>42323.25</v>
      </c>
      <c r="O354" t="b">
        <v>0</v>
      </c>
      <c r="P354" t="b">
        <v>0</v>
      </c>
      <c r="Q354" t="s">
        <v>33</v>
      </c>
      <c r="R354" t="s">
        <v>2036</v>
      </c>
      <c r="S354" t="s">
        <v>2037</v>
      </c>
    </row>
    <row r="355" spans="1:19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(E355/D355)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9">
        <f>(((K355/60)/60)/24)+DATE(1970,1,1)</f>
        <v>43651.208333333328</v>
      </c>
      <c r="M355">
        <v>1562389200</v>
      </c>
      <c r="N355" s="9">
        <f>(((M355/60)/60)/24)+DATE(1970,1,1)</f>
        <v>43652.208333333328</v>
      </c>
      <c r="O355" t="b">
        <v>0</v>
      </c>
      <c r="P355" t="b">
        <v>0</v>
      </c>
      <c r="Q355" t="s">
        <v>33</v>
      </c>
      <c r="R355" t="s">
        <v>2036</v>
      </c>
      <c r="S355" t="s">
        <v>2037</v>
      </c>
    </row>
    <row r="356" spans="1:19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(E356/D356)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9">
        <f>(((K356/60)/60)/24)+DATE(1970,1,1)</f>
        <v>41520.208333333336</v>
      </c>
      <c r="M356">
        <v>1378789200</v>
      </c>
      <c r="N356" s="9">
        <f>(((M356/60)/60)/24)+DATE(1970,1,1)</f>
        <v>41527.208333333336</v>
      </c>
      <c r="O356" t="b">
        <v>0</v>
      </c>
      <c r="P356" t="b">
        <v>0</v>
      </c>
      <c r="Q356" t="s">
        <v>42</v>
      </c>
      <c r="R356" t="s">
        <v>2038</v>
      </c>
      <c r="S356" t="s">
        <v>2039</v>
      </c>
    </row>
    <row r="357" spans="1:19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(E357/D357)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9">
        <f>(((K357/60)/60)/24)+DATE(1970,1,1)</f>
        <v>42757.25</v>
      </c>
      <c r="M357">
        <v>1488520800</v>
      </c>
      <c r="N357" s="9">
        <f>(((M357/60)/60)/24)+DATE(1970,1,1)</f>
        <v>42797.25</v>
      </c>
      <c r="O357" t="b">
        <v>0</v>
      </c>
      <c r="P357" t="b">
        <v>0</v>
      </c>
      <c r="Q357" t="s">
        <v>65</v>
      </c>
      <c r="R357" t="s">
        <v>2034</v>
      </c>
      <c r="S357" t="s">
        <v>2043</v>
      </c>
    </row>
    <row r="358" spans="1:19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(E358/D358)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9">
        <f>(((K358/60)/60)/24)+DATE(1970,1,1)</f>
        <v>40922.25</v>
      </c>
      <c r="M358">
        <v>1327298400</v>
      </c>
      <c r="N358" s="9">
        <f>(((M358/60)/60)/24)+DATE(1970,1,1)</f>
        <v>40931.25</v>
      </c>
      <c r="O358" t="b">
        <v>0</v>
      </c>
      <c r="P358" t="b">
        <v>0</v>
      </c>
      <c r="Q358" t="s">
        <v>33</v>
      </c>
      <c r="R358" t="s">
        <v>2036</v>
      </c>
      <c r="S358" t="s">
        <v>2037</v>
      </c>
    </row>
    <row r="359" spans="1:19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(E359/D359)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9">
        <f>(((K359/60)/60)/24)+DATE(1970,1,1)</f>
        <v>42250.208333333328</v>
      </c>
      <c r="M359">
        <v>1443416400</v>
      </c>
      <c r="N359" s="9">
        <f>(((M359/60)/60)/24)+DATE(1970,1,1)</f>
        <v>42275.208333333328</v>
      </c>
      <c r="O359" t="b">
        <v>0</v>
      </c>
      <c r="P359" t="b">
        <v>0</v>
      </c>
      <c r="Q359" t="s">
        <v>89</v>
      </c>
      <c r="R359" t="s">
        <v>2047</v>
      </c>
      <c r="S359" t="s">
        <v>2048</v>
      </c>
    </row>
    <row r="360" spans="1:19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(E360/D360)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9">
        <f>(((K360/60)/60)/24)+DATE(1970,1,1)</f>
        <v>43322.208333333328</v>
      </c>
      <c r="M360">
        <v>1534136400</v>
      </c>
      <c r="N360" s="9">
        <f>(((M360/60)/60)/24)+DATE(1970,1,1)</f>
        <v>43325.208333333328</v>
      </c>
      <c r="O360" t="b">
        <v>1</v>
      </c>
      <c r="P360" t="b">
        <v>0</v>
      </c>
      <c r="Q360" t="s">
        <v>122</v>
      </c>
      <c r="R360" t="s">
        <v>2051</v>
      </c>
      <c r="S360" t="s">
        <v>2052</v>
      </c>
    </row>
    <row r="361" spans="1:19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(E361/D361)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9">
        <f>(((K361/60)/60)/24)+DATE(1970,1,1)</f>
        <v>40782.208333333336</v>
      </c>
      <c r="M361">
        <v>1315026000</v>
      </c>
      <c r="N361" s="9">
        <f>(((M361/60)/60)/24)+DATE(1970,1,1)</f>
        <v>40789.208333333336</v>
      </c>
      <c r="O361" t="b">
        <v>0</v>
      </c>
      <c r="P361" t="b">
        <v>0</v>
      </c>
      <c r="Q361" t="s">
        <v>71</v>
      </c>
      <c r="R361" t="s">
        <v>2038</v>
      </c>
      <c r="S361" t="s">
        <v>2046</v>
      </c>
    </row>
    <row r="362" spans="1:19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(E362/D362)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9">
        <f>(((K362/60)/60)/24)+DATE(1970,1,1)</f>
        <v>40544.25</v>
      </c>
      <c r="M362">
        <v>1295071200</v>
      </c>
      <c r="N362" s="9">
        <f>(((M362/60)/60)/24)+DATE(1970,1,1)</f>
        <v>40558.25</v>
      </c>
      <c r="O362" t="b">
        <v>0</v>
      </c>
      <c r="P362" t="b">
        <v>1</v>
      </c>
      <c r="Q362" t="s">
        <v>33</v>
      </c>
      <c r="R362" t="s">
        <v>2036</v>
      </c>
      <c r="S362" t="s">
        <v>2037</v>
      </c>
    </row>
    <row r="363" spans="1:19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(E363/D363)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9">
        <f>(((K363/60)/60)/24)+DATE(1970,1,1)</f>
        <v>43015.208333333328</v>
      </c>
      <c r="M363">
        <v>1509426000</v>
      </c>
      <c r="N363" s="9">
        <f>(((M363/60)/60)/24)+DATE(1970,1,1)</f>
        <v>43039.208333333328</v>
      </c>
      <c r="O363" t="b">
        <v>0</v>
      </c>
      <c r="P363" t="b">
        <v>0</v>
      </c>
      <c r="Q363" t="s">
        <v>33</v>
      </c>
      <c r="R363" t="s">
        <v>2036</v>
      </c>
      <c r="S363" t="s">
        <v>2037</v>
      </c>
    </row>
    <row r="364" spans="1:19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(E364/D364)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9">
        <f>(((K364/60)/60)/24)+DATE(1970,1,1)</f>
        <v>40570.25</v>
      </c>
      <c r="M364">
        <v>1299391200</v>
      </c>
      <c r="N364" s="9">
        <f>(((M364/60)/60)/24)+DATE(1970,1,1)</f>
        <v>40608.25</v>
      </c>
      <c r="O364" t="b">
        <v>0</v>
      </c>
      <c r="P364" t="b">
        <v>0</v>
      </c>
      <c r="Q364" t="s">
        <v>23</v>
      </c>
      <c r="R364" t="s">
        <v>2032</v>
      </c>
      <c r="S364" t="s">
        <v>2033</v>
      </c>
    </row>
    <row r="365" spans="1:19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(E365/D365)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9">
        <f>(((K365/60)/60)/24)+DATE(1970,1,1)</f>
        <v>40904.25</v>
      </c>
      <c r="M365">
        <v>1325052000</v>
      </c>
      <c r="N365" s="9">
        <f>(((M365/60)/60)/24)+DATE(1970,1,1)</f>
        <v>40905.25</v>
      </c>
      <c r="O365" t="b">
        <v>0</v>
      </c>
      <c r="P365" t="b">
        <v>0</v>
      </c>
      <c r="Q365" t="s">
        <v>23</v>
      </c>
      <c r="R365" t="s">
        <v>2032</v>
      </c>
      <c r="S365" t="s">
        <v>2033</v>
      </c>
    </row>
    <row r="366" spans="1:19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(E366/D366)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9">
        <f>(((K366/60)/60)/24)+DATE(1970,1,1)</f>
        <v>43164.25</v>
      </c>
      <c r="M366">
        <v>1522818000</v>
      </c>
      <c r="N366" s="9">
        <f>(((M366/60)/60)/24)+DATE(1970,1,1)</f>
        <v>43194.208333333328</v>
      </c>
      <c r="O366" t="b">
        <v>0</v>
      </c>
      <c r="P366" t="b">
        <v>0</v>
      </c>
      <c r="Q366" t="s">
        <v>60</v>
      </c>
      <c r="R366" t="s">
        <v>2032</v>
      </c>
      <c r="S366" t="s">
        <v>2042</v>
      </c>
    </row>
    <row r="367" spans="1:19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(E367/D367)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9">
        <f>(((K367/60)/60)/24)+DATE(1970,1,1)</f>
        <v>42733.25</v>
      </c>
      <c r="M367">
        <v>1485324000</v>
      </c>
      <c r="N367" s="9">
        <f>(((M367/60)/60)/24)+DATE(1970,1,1)</f>
        <v>42760.25</v>
      </c>
      <c r="O367" t="b">
        <v>0</v>
      </c>
      <c r="P367" t="b">
        <v>0</v>
      </c>
      <c r="Q367" t="s">
        <v>33</v>
      </c>
      <c r="R367" t="s">
        <v>2036</v>
      </c>
      <c r="S367" t="s">
        <v>2037</v>
      </c>
    </row>
    <row r="368" spans="1:19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(E368/D368)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9">
        <f>(((K368/60)/60)/24)+DATE(1970,1,1)</f>
        <v>40546.25</v>
      </c>
      <c r="M368">
        <v>1294120800</v>
      </c>
      <c r="N368" s="9">
        <f>(((M368/60)/60)/24)+DATE(1970,1,1)</f>
        <v>40547.25</v>
      </c>
      <c r="O368" t="b">
        <v>0</v>
      </c>
      <c r="P368" t="b">
        <v>1</v>
      </c>
      <c r="Q368" t="s">
        <v>33</v>
      </c>
      <c r="R368" t="s">
        <v>2036</v>
      </c>
      <c r="S368" t="s">
        <v>2037</v>
      </c>
    </row>
    <row r="369" spans="1:19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(E369/D369)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9">
        <f>(((K369/60)/60)/24)+DATE(1970,1,1)</f>
        <v>41930.208333333336</v>
      </c>
      <c r="M369">
        <v>1415685600</v>
      </c>
      <c r="N369" s="9">
        <f>(((M369/60)/60)/24)+DATE(1970,1,1)</f>
        <v>41954.25</v>
      </c>
      <c r="O369" t="b">
        <v>0</v>
      </c>
      <c r="P369" t="b">
        <v>1</v>
      </c>
      <c r="Q369" t="s">
        <v>33</v>
      </c>
      <c r="R369" t="s">
        <v>2036</v>
      </c>
      <c r="S369" t="s">
        <v>2037</v>
      </c>
    </row>
    <row r="370" spans="1:19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(E370/D370)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9">
        <f>(((K370/60)/60)/24)+DATE(1970,1,1)</f>
        <v>40464.208333333336</v>
      </c>
      <c r="M370">
        <v>1288933200</v>
      </c>
      <c r="N370" s="9">
        <f>(((M370/60)/60)/24)+DATE(1970,1,1)</f>
        <v>40487.208333333336</v>
      </c>
      <c r="O370" t="b">
        <v>0</v>
      </c>
      <c r="P370" t="b">
        <v>1</v>
      </c>
      <c r="Q370" t="s">
        <v>42</v>
      </c>
      <c r="R370" t="s">
        <v>2038</v>
      </c>
      <c r="S370" t="s">
        <v>2039</v>
      </c>
    </row>
    <row r="371" spans="1:19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(E371/D371)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9">
        <f>(((K371/60)/60)/24)+DATE(1970,1,1)</f>
        <v>41308.25</v>
      </c>
      <c r="M371">
        <v>1363237200</v>
      </c>
      <c r="N371" s="9">
        <f>(((M371/60)/60)/24)+DATE(1970,1,1)</f>
        <v>41347.208333333336</v>
      </c>
      <c r="O371" t="b">
        <v>0</v>
      </c>
      <c r="P371" t="b">
        <v>1</v>
      </c>
      <c r="Q371" t="s">
        <v>269</v>
      </c>
      <c r="R371" t="s">
        <v>2038</v>
      </c>
      <c r="S371" t="s">
        <v>2057</v>
      </c>
    </row>
    <row r="372" spans="1:19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(E372/D372)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9">
        <f>(((K372/60)/60)/24)+DATE(1970,1,1)</f>
        <v>43570.208333333328</v>
      </c>
      <c r="M372">
        <v>1555822800</v>
      </c>
      <c r="N372" s="9">
        <f>(((M372/60)/60)/24)+DATE(1970,1,1)</f>
        <v>43576.208333333328</v>
      </c>
      <c r="O372" t="b">
        <v>0</v>
      </c>
      <c r="P372" t="b">
        <v>0</v>
      </c>
      <c r="Q372" t="s">
        <v>33</v>
      </c>
      <c r="R372" t="s">
        <v>2036</v>
      </c>
      <c r="S372" t="s">
        <v>2037</v>
      </c>
    </row>
    <row r="373" spans="1:19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(E373/D373)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9">
        <f>(((K373/60)/60)/24)+DATE(1970,1,1)</f>
        <v>42043.25</v>
      </c>
      <c r="M373">
        <v>1427778000</v>
      </c>
      <c r="N373" s="9">
        <f>(((M373/60)/60)/24)+DATE(1970,1,1)</f>
        <v>42094.208333333328</v>
      </c>
      <c r="O373" t="b">
        <v>0</v>
      </c>
      <c r="P373" t="b">
        <v>0</v>
      </c>
      <c r="Q373" t="s">
        <v>33</v>
      </c>
      <c r="R373" t="s">
        <v>2036</v>
      </c>
      <c r="S373" t="s">
        <v>2037</v>
      </c>
    </row>
    <row r="374" spans="1:19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(E374/D374)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9">
        <f>(((K374/60)/60)/24)+DATE(1970,1,1)</f>
        <v>42012.25</v>
      </c>
      <c r="M374">
        <v>1422424800</v>
      </c>
      <c r="N374" s="9">
        <f>(((M374/60)/60)/24)+DATE(1970,1,1)</f>
        <v>42032.25</v>
      </c>
      <c r="O374" t="b">
        <v>0</v>
      </c>
      <c r="P374" t="b">
        <v>1</v>
      </c>
      <c r="Q374" t="s">
        <v>42</v>
      </c>
      <c r="R374" t="s">
        <v>2038</v>
      </c>
      <c r="S374" t="s">
        <v>2039</v>
      </c>
    </row>
    <row r="375" spans="1:19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(E375/D375)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9">
        <f>(((K375/60)/60)/24)+DATE(1970,1,1)</f>
        <v>42964.208333333328</v>
      </c>
      <c r="M375">
        <v>1503637200</v>
      </c>
      <c r="N375" s="9">
        <f>(((M375/60)/60)/24)+DATE(1970,1,1)</f>
        <v>42972.208333333328</v>
      </c>
      <c r="O375" t="b">
        <v>0</v>
      </c>
      <c r="P375" t="b">
        <v>0</v>
      </c>
      <c r="Q375" t="s">
        <v>33</v>
      </c>
      <c r="R375" t="s">
        <v>2036</v>
      </c>
      <c r="S375" t="s">
        <v>2037</v>
      </c>
    </row>
    <row r="376" spans="1:19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(E376/D376)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9">
        <f>(((K376/60)/60)/24)+DATE(1970,1,1)</f>
        <v>43476.25</v>
      </c>
      <c r="M376">
        <v>1547618400</v>
      </c>
      <c r="N376" s="9">
        <f>(((M376/60)/60)/24)+DATE(1970,1,1)</f>
        <v>43481.25</v>
      </c>
      <c r="O376" t="b">
        <v>0</v>
      </c>
      <c r="P376" t="b">
        <v>1</v>
      </c>
      <c r="Q376" t="s">
        <v>42</v>
      </c>
      <c r="R376" t="s">
        <v>2038</v>
      </c>
      <c r="S376" t="s">
        <v>2039</v>
      </c>
    </row>
    <row r="377" spans="1:19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(E377/D377)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9">
        <f>(((K377/60)/60)/24)+DATE(1970,1,1)</f>
        <v>42293.208333333328</v>
      </c>
      <c r="M377">
        <v>1449900000</v>
      </c>
      <c r="N377" s="9">
        <f>(((M377/60)/60)/24)+DATE(1970,1,1)</f>
        <v>42350.25</v>
      </c>
      <c r="O377" t="b">
        <v>0</v>
      </c>
      <c r="P377" t="b">
        <v>0</v>
      </c>
      <c r="Q377" t="s">
        <v>60</v>
      </c>
      <c r="R377" t="s">
        <v>2032</v>
      </c>
      <c r="S377" t="s">
        <v>2042</v>
      </c>
    </row>
    <row r="378" spans="1:19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(E378/D378)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9">
        <f>(((K378/60)/60)/24)+DATE(1970,1,1)</f>
        <v>41826.208333333336</v>
      </c>
      <c r="M378">
        <v>1405141200</v>
      </c>
      <c r="N378" s="9">
        <f>(((M378/60)/60)/24)+DATE(1970,1,1)</f>
        <v>41832.208333333336</v>
      </c>
      <c r="O378" t="b">
        <v>0</v>
      </c>
      <c r="P378" t="b">
        <v>0</v>
      </c>
      <c r="Q378" t="s">
        <v>23</v>
      </c>
      <c r="R378" t="s">
        <v>2032</v>
      </c>
      <c r="S378" t="s">
        <v>2033</v>
      </c>
    </row>
    <row r="379" spans="1:19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(E379/D379)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9">
        <f>(((K379/60)/60)/24)+DATE(1970,1,1)</f>
        <v>43760.208333333328</v>
      </c>
      <c r="M379">
        <v>1572933600</v>
      </c>
      <c r="N379" s="9">
        <f>(((M379/60)/60)/24)+DATE(1970,1,1)</f>
        <v>43774.25</v>
      </c>
      <c r="O379" t="b">
        <v>0</v>
      </c>
      <c r="P379" t="b">
        <v>0</v>
      </c>
      <c r="Q379" t="s">
        <v>33</v>
      </c>
      <c r="R379" t="s">
        <v>2036</v>
      </c>
      <c r="S379" t="s">
        <v>2037</v>
      </c>
    </row>
    <row r="380" spans="1:19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(E380/D380)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9">
        <f>(((K380/60)/60)/24)+DATE(1970,1,1)</f>
        <v>43241.208333333328</v>
      </c>
      <c r="M380">
        <v>1530162000</v>
      </c>
      <c r="N380" s="9">
        <f>(((M380/60)/60)/24)+DATE(1970,1,1)</f>
        <v>43279.208333333328</v>
      </c>
      <c r="O380" t="b">
        <v>0</v>
      </c>
      <c r="P380" t="b">
        <v>0</v>
      </c>
      <c r="Q380" t="s">
        <v>42</v>
      </c>
      <c r="R380" t="s">
        <v>2038</v>
      </c>
      <c r="S380" t="s">
        <v>2039</v>
      </c>
    </row>
    <row r="381" spans="1:19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(E381/D381)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9">
        <f>(((K381/60)/60)/24)+DATE(1970,1,1)</f>
        <v>40843.208333333336</v>
      </c>
      <c r="M381">
        <v>1320904800</v>
      </c>
      <c r="N381" s="9">
        <f>(((M381/60)/60)/24)+DATE(1970,1,1)</f>
        <v>40857.25</v>
      </c>
      <c r="O381" t="b">
        <v>0</v>
      </c>
      <c r="P381" t="b">
        <v>0</v>
      </c>
      <c r="Q381" t="s">
        <v>33</v>
      </c>
      <c r="R381" t="s">
        <v>2036</v>
      </c>
      <c r="S381" t="s">
        <v>2037</v>
      </c>
    </row>
    <row r="382" spans="1:19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(E382/D382)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9">
        <f>(((K382/60)/60)/24)+DATE(1970,1,1)</f>
        <v>41448.208333333336</v>
      </c>
      <c r="M382">
        <v>1372395600</v>
      </c>
      <c r="N382" s="9">
        <f>(((M382/60)/60)/24)+DATE(1970,1,1)</f>
        <v>41453.208333333336</v>
      </c>
      <c r="O382" t="b">
        <v>0</v>
      </c>
      <c r="P382" t="b">
        <v>0</v>
      </c>
      <c r="Q382" t="s">
        <v>33</v>
      </c>
      <c r="R382" t="s">
        <v>2036</v>
      </c>
      <c r="S382" t="s">
        <v>2037</v>
      </c>
    </row>
    <row r="383" spans="1:19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(E383/D383)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9">
        <f>(((K383/60)/60)/24)+DATE(1970,1,1)</f>
        <v>42163.208333333328</v>
      </c>
      <c r="M383">
        <v>1437714000</v>
      </c>
      <c r="N383" s="9">
        <f>(((M383/60)/60)/24)+DATE(1970,1,1)</f>
        <v>42209.208333333328</v>
      </c>
      <c r="O383" t="b">
        <v>0</v>
      </c>
      <c r="P383" t="b">
        <v>0</v>
      </c>
      <c r="Q383" t="s">
        <v>33</v>
      </c>
      <c r="R383" t="s">
        <v>2036</v>
      </c>
      <c r="S383" t="s">
        <v>2037</v>
      </c>
    </row>
    <row r="384" spans="1:19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(E384/D384)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9">
        <f>(((K384/60)/60)/24)+DATE(1970,1,1)</f>
        <v>43024.208333333328</v>
      </c>
      <c r="M384">
        <v>1509771600</v>
      </c>
      <c r="N384" s="9">
        <f>(((M384/60)/60)/24)+DATE(1970,1,1)</f>
        <v>43043.208333333328</v>
      </c>
      <c r="O384" t="b">
        <v>0</v>
      </c>
      <c r="P384" t="b">
        <v>0</v>
      </c>
      <c r="Q384" t="s">
        <v>122</v>
      </c>
      <c r="R384" t="s">
        <v>2051</v>
      </c>
      <c r="S384" t="s">
        <v>2052</v>
      </c>
    </row>
    <row r="385" spans="1:19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(E385/D385)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9">
        <f>(((K385/60)/60)/24)+DATE(1970,1,1)</f>
        <v>43509.25</v>
      </c>
      <c r="M385">
        <v>1550556000</v>
      </c>
      <c r="N385" s="9">
        <f>(((M385/60)/60)/24)+DATE(1970,1,1)</f>
        <v>43515.25</v>
      </c>
      <c r="O385" t="b">
        <v>0</v>
      </c>
      <c r="P385" t="b">
        <v>1</v>
      </c>
      <c r="Q385" t="s">
        <v>17</v>
      </c>
      <c r="R385" t="s">
        <v>2030</v>
      </c>
      <c r="S385" t="s">
        <v>2031</v>
      </c>
    </row>
    <row r="386" spans="1:19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(E386/D386)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9">
        <f>(((K386/60)/60)/24)+DATE(1970,1,1)</f>
        <v>42776.25</v>
      </c>
      <c r="M386">
        <v>1489039200</v>
      </c>
      <c r="N386" s="9">
        <f>(((M386/60)/60)/24)+DATE(1970,1,1)</f>
        <v>42803.25</v>
      </c>
      <c r="O386" t="b">
        <v>1</v>
      </c>
      <c r="P386" t="b">
        <v>1</v>
      </c>
      <c r="Q386" t="s">
        <v>42</v>
      </c>
      <c r="R386" t="s">
        <v>2038</v>
      </c>
      <c r="S386" t="s">
        <v>2039</v>
      </c>
    </row>
    <row r="387" spans="1:19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(E387/D387)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9">
        <f>(((K387/60)/60)/24)+DATE(1970,1,1)</f>
        <v>43553.208333333328</v>
      </c>
      <c r="M387">
        <v>1556600400</v>
      </c>
      <c r="N387" s="9">
        <f>(((M387/60)/60)/24)+DATE(1970,1,1)</f>
        <v>43585.208333333328</v>
      </c>
      <c r="O387" t="b">
        <v>0</v>
      </c>
      <c r="P387" t="b">
        <v>0</v>
      </c>
      <c r="Q387" t="s">
        <v>68</v>
      </c>
      <c r="R387" t="s">
        <v>2044</v>
      </c>
      <c r="S387" t="s">
        <v>2045</v>
      </c>
    </row>
    <row r="388" spans="1:19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(E388/D388)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9">
        <f>(((K388/60)/60)/24)+DATE(1970,1,1)</f>
        <v>40355.208333333336</v>
      </c>
      <c r="M388">
        <v>1278565200</v>
      </c>
      <c r="N388" s="9">
        <f>(((M388/60)/60)/24)+DATE(1970,1,1)</f>
        <v>40367.208333333336</v>
      </c>
      <c r="O388" t="b">
        <v>0</v>
      </c>
      <c r="P388" t="b">
        <v>0</v>
      </c>
      <c r="Q388" t="s">
        <v>33</v>
      </c>
      <c r="R388" t="s">
        <v>2036</v>
      </c>
      <c r="S388" t="s">
        <v>2037</v>
      </c>
    </row>
    <row r="389" spans="1:19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(E389/D389)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9">
        <f>(((K389/60)/60)/24)+DATE(1970,1,1)</f>
        <v>41072.208333333336</v>
      </c>
      <c r="M389">
        <v>1339909200</v>
      </c>
      <c r="N389" s="9">
        <f>(((M389/60)/60)/24)+DATE(1970,1,1)</f>
        <v>41077.208333333336</v>
      </c>
      <c r="O389" t="b">
        <v>0</v>
      </c>
      <c r="P389" t="b">
        <v>0</v>
      </c>
      <c r="Q389" t="s">
        <v>65</v>
      </c>
      <c r="R389" t="s">
        <v>2034</v>
      </c>
      <c r="S389" t="s">
        <v>2043</v>
      </c>
    </row>
    <row r="390" spans="1:19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(E390/D390)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9">
        <f>(((K390/60)/60)/24)+DATE(1970,1,1)</f>
        <v>40912.25</v>
      </c>
      <c r="M390">
        <v>1325829600</v>
      </c>
      <c r="N390" s="9">
        <f>(((M390/60)/60)/24)+DATE(1970,1,1)</f>
        <v>40914.25</v>
      </c>
      <c r="O390" t="b">
        <v>0</v>
      </c>
      <c r="P390" t="b">
        <v>0</v>
      </c>
      <c r="Q390" t="s">
        <v>60</v>
      </c>
      <c r="R390" t="s">
        <v>2032</v>
      </c>
      <c r="S390" t="s">
        <v>2042</v>
      </c>
    </row>
    <row r="391" spans="1:19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(E391/D391)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9">
        <f>(((K391/60)/60)/24)+DATE(1970,1,1)</f>
        <v>40479.208333333336</v>
      </c>
      <c r="M391">
        <v>1290578400</v>
      </c>
      <c r="N391" s="9">
        <f>(((M391/60)/60)/24)+DATE(1970,1,1)</f>
        <v>40506.25</v>
      </c>
      <c r="O391" t="b">
        <v>0</v>
      </c>
      <c r="P391" t="b">
        <v>0</v>
      </c>
      <c r="Q391" t="s">
        <v>33</v>
      </c>
      <c r="R391" t="s">
        <v>2036</v>
      </c>
      <c r="S391" t="s">
        <v>2037</v>
      </c>
    </row>
    <row r="392" spans="1:19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(E392/D392)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9">
        <f>(((K392/60)/60)/24)+DATE(1970,1,1)</f>
        <v>41530.208333333336</v>
      </c>
      <c r="M392">
        <v>1380344400</v>
      </c>
      <c r="N392" s="9">
        <f>(((M392/60)/60)/24)+DATE(1970,1,1)</f>
        <v>41545.208333333336</v>
      </c>
      <c r="O392" t="b">
        <v>0</v>
      </c>
      <c r="P392" t="b">
        <v>0</v>
      </c>
      <c r="Q392" t="s">
        <v>122</v>
      </c>
      <c r="R392" t="s">
        <v>2051</v>
      </c>
      <c r="S392" t="s">
        <v>2052</v>
      </c>
    </row>
    <row r="393" spans="1:19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(E393/D393)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9">
        <f>(((K393/60)/60)/24)+DATE(1970,1,1)</f>
        <v>41653.25</v>
      </c>
      <c r="M393">
        <v>1389852000</v>
      </c>
      <c r="N393" s="9">
        <f>(((M393/60)/60)/24)+DATE(1970,1,1)</f>
        <v>41655.25</v>
      </c>
      <c r="O393" t="b">
        <v>0</v>
      </c>
      <c r="P393" t="b">
        <v>0</v>
      </c>
      <c r="Q393" t="s">
        <v>68</v>
      </c>
      <c r="R393" t="s">
        <v>2044</v>
      </c>
      <c r="S393" t="s">
        <v>2045</v>
      </c>
    </row>
    <row r="394" spans="1:19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(E394/D394)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9">
        <f>(((K394/60)/60)/24)+DATE(1970,1,1)</f>
        <v>40549.25</v>
      </c>
      <c r="M394">
        <v>1294466400</v>
      </c>
      <c r="N394" s="9">
        <f>(((M394/60)/60)/24)+DATE(1970,1,1)</f>
        <v>40551.25</v>
      </c>
      <c r="O394" t="b">
        <v>0</v>
      </c>
      <c r="P394" t="b">
        <v>0</v>
      </c>
      <c r="Q394" t="s">
        <v>65</v>
      </c>
      <c r="R394" t="s">
        <v>2034</v>
      </c>
      <c r="S394" t="s">
        <v>2043</v>
      </c>
    </row>
    <row r="395" spans="1:19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(E395/D395)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9">
        <f>(((K395/60)/60)/24)+DATE(1970,1,1)</f>
        <v>42933.208333333328</v>
      </c>
      <c r="M395">
        <v>1500354000</v>
      </c>
      <c r="N395" s="9">
        <f>(((M395/60)/60)/24)+DATE(1970,1,1)</f>
        <v>42934.208333333328</v>
      </c>
      <c r="O395" t="b">
        <v>0</v>
      </c>
      <c r="P395" t="b">
        <v>0</v>
      </c>
      <c r="Q395" t="s">
        <v>159</v>
      </c>
      <c r="R395" t="s">
        <v>2032</v>
      </c>
      <c r="S395" t="s">
        <v>2055</v>
      </c>
    </row>
    <row r="396" spans="1:19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(E396/D396)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9">
        <f>(((K396/60)/60)/24)+DATE(1970,1,1)</f>
        <v>41484.208333333336</v>
      </c>
      <c r="M396">
        <v>1375938000</v>
      </c>
      <c r="N396" s="9">
        <f>(((M396/60)/60)/24)+DATE(1970,1,1)</f>
        <v>41494.208333333336</v>
      </c>
      <c r="O396" t="b">
        <v>0</v>
      </c>
      <c r="P396" t="b">
        <v>1</v>
      </c>
      <c r="Q396" t="s">
        <v>42</v>
      </c>
      <c r="R396" t="s">
        <v>2038</v>
      </c>
      <c r="S396" t="s">
        <v>2039</v>
      </c>
    </row>
    <row r="397" spans="1:19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(E397/D397)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9">
        <f>(((K397/60)/60)/24)+DATE(1970,1,1)</f>
        <v>40885.25</v>
      </c>
      <c r="M397">
        <v>1323410400</v>
      </c>
      <c r="N397" s="9">
        <f>(((M397/60)/60)/24)+DATE(1970,1,1)</f>
        <v>40886.25</v>
      </c>
      <c r="O397" t="b">
        <v>1</v>
      </c>
      <c r="P397" t="b">
        <v>0</v>
      </c>
      <c r="Q397" t="s">
        <v>33</v>
      </c>
      <c r="R397" t="s">
        <v>2036</v>
      </c>
      <c r="S397" t="s">
        <v>2037</v>
      </c>
    </row>
    <row r="398" spans="1:19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(E398/D398)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9">
        <f>(((K398/60)/60)/24)+DATE(1970,1,1)</f>
        <v>43378.208333333328</v>
      </c>
      <c r="M398">
        <v>1539406800</v>
      </c>
      <c r="N398" s="9">
        <f>(((M398/60)/60)/24)+DATE(1970,1,1)</f>
        <v>43386.208333333328</v>
      </c>
      <c r="O398" t="b">
        <v>0</v>
      </c>
      <c r="P398" t="b">
        <v>0</v>
      </c>
      <c r="Q398" t="s">
        <v>53</v>
      </c>
      <c r="R398" t="s">
        <v>2038</v>
      </c>
      <c r="S398" t="s">
        <v>2041</v>
      </c>
    </row>
    <row r="399" spans="1:19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(E399/D399)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9">
        <f>(((K399/60)/60)/24)+DATE(1970,1,1)</f>
        <v>41417.208333333336</v>
      </c>
      <c r="M399">
        <v>1369803600</v>
      </c>
      <c r="N399" s="9">
        <f>(((M399/60)/60)/24)+DATE(1970,1,1)</f>
        <v>41423.208333333336</v>
      </c>
      <c r="O399" t="b">
        <v>0</v>
      </c>
      <c r="P399" t="b">
        <v>0</v>
      </c>
      <c r="Q399" t="s">
        <v>23</v>
      </c>
      <c r="R399" t="s">
        <v>2032</v>
      </c>
      <c r="S399" t="s">
        <v>2033</v>
      </c>
    </row>
    <row r="400" spans="1:19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(E400/D400)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9">
        <f>(((K400/60)/60)/24)+DATE(1970,1,1)</f>
        <v>43228.208333333328</v>
      </c>
      <c r="M400">
        <v>1525928400</v>
      </c>
      <c r="N400" s="9">
        <f>(((M400/60)/60)/24)+DATE(1970,1,1)</f>
        <v>43230.208333333328</v>
      </c>
      <c r="O400" t="b">
        <v>0</v>
      </c>
      <c r="P400" t="b">
        <v>1</v>
      </c>
      <c r="Q400" t="s">
        <v>71</v>
      </c>
      <c r="R400" t="s">
        <v>2038</v>
      </c>
      <c r="S400" t="s">
        <v>2046</v>
      </c>
    </row>
    <row r="401" spans="1:19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(E401/D401)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9">
        <f>(((K401/60)/60)/24)+DATE(1970,1,1)</f>
        <v>40576.25</v>
      </c>
      <c r="M401">
        <v>1297231200</v>
      </c>
      <c r="N401" s="9">
        <f>(((M401/60)/60)/24)+DATE(1970,1,1)</f>
        <v>40583.25</v>
      </c>
      <c r="O401" t="b">
        <v>0</v>
      </c>
      <c r="P401" t="b">
        <v>0</v>
      </c>
      <c r="Q401" t="s">
        <v>60</v>
      </c>
      <c r="R401" t="s">
        <v>2032</v>
      </c>
      <c r="S401" t="s">
        <v>2042</v>
      </c>
    </row>
    <row r="402" spans="1:19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(E402/D402)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9">
        <f>(((K402/60)/60)/24)+DATE(1970,1,1)</f>
        <v>41502.208333333336</v>
      </c>
      <c r="M402">
        <v>1378530000</v>
      </c>
      <c r="N402" s="9">
        <f>(((M402/60)/60)/24)+DATE(1970,1,1)</f>
        <v>41524.208333333336</v>
      </c>
      <c r="O402" t="b">
        <v>0</v>
      </c>
      <c r="P402" t="b">
        <v>1</v>
      </c>
      <c r="Q402" t="s">
        <v>122</v>
      </c>
      <c r="R402" t="s">
        <v>2051</v>
      </c>
      <c r="S402" t="s">
        <v>2052</v>
      </c>
    </row>
    <row r="403" spans="1:19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(E403/D403)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9">
        <f>(((K403/60)/60)/24)+DATE(1970,1,1)</f>
        <v>43765.208333333328</v>
      </c>
      <c r="M403">
        <v>1572152400</v>
      </c>
      <c r="N403" s="9">
        <f>(((M403/60)/60)/24)+DATE(1970,1,1)</f>
        <v>43765.208333333328</v>
      </c>
      <c r="O403" t="b">
        <v>0</v>
      </c>
      <c r="P403" t="b">
        <v>0</v>
      </c>
      <c r="Q403" t="s">
        <v>33</v>
      </c>
      <c r="R403" t="s">
        <v>2036</v>
      </c>
      <c r="S403" t="s">
        <v>2037</v>
      </c>
    </row>
    <row r="404" spans="1:19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(E404/D404)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9">
        <f>(((K404/60)/60)/24)+DATE(1970,1,1)</f>
        <v>40914.25</v>
      </c>
      <c r="M404">
        <v>1329890400</v>
      </c>
      <c r="N404" s="9">
        <f>(((M404/60)/60)/24)+DATE(1970,1,1)</f>
        <v>40961.25</v>
      </c>
      <c r="O404" t="b">
        <v>0</v>
      </c>
      <c r="P404" t="b">
        <v>1</v>
      </c>
      <c r="Q404" t="s">
        <v>100</v>
      </c>
      <c r="R404" t="s">
        <v>2038</v>
      </c>
      <c r="S404" t="s">
        <v>2049</v>
      </c>
    </row>
    <row r="405" spans="1:19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(E405/D405)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9">
        <f>(((K405/60)/60)/24)+DATE(1970,1,1)</f>
        <v>40310.208333333336</v>
      </c>
      <c r="M405">
        <v>1276750800</v>
      </c>
      <c r="N405" s="9">
        <f>(((M405/60)/60)/24)+DATE(1970,1,1)</f>
        <v>40346.208333333336</v>
      </c>
      <c r="O405" t="b">
        <v>0</v>
      </c>
      <c r="P405" t="b">
        <v>1</v>
      </c>
      <c r="Q405" t="s">
        <v>33</v>
      </c>
      <c r="R405" t="s">
        <v>2036</v>
      </c>
      <c r="S405" t="s">
        <v>2037</v>
      </c>
    </row>
    <row r="406" spans="1:19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(E406/D406)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9">
        <f>(((K406/60)/60)/24)+DATE(1970,1,1)</f>
        <v>43053.25</v>
      </c>
      <c r="M406">
        <v>1510898400</v>
      </c>
      <c r="N406" s="9">
        <f>(((M406/60)/60)/24)+DATE(1970,1,1)</f>
        <v>43056.25</v>
      </c>
      <c r="O406" t="b">
        <v>0</v>
      </c>
      <c r="P406" t="b">
        <v>0</v>
      </c>
      <c r="Q406" t="s">
        <v>33</v>
      </c>
      <c r="R406" t="s">
        <v>2036</v>
      </c>
      <c r="S406" t="s">
        <v>2037</v>
      </c>
    </row>
    <row r="407" spans="1:19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(E407/D407)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9">
        <f>(((K407/60)/60)/24)+DATE(1970,1,1)</f>
        <v>43255.208333333328</v>
      </c>
      <c r="M407">
        <v>1532408400</v>
      </c>
      <c r="N407" s="9">
        <f>(((M407/60)/60)/24)+DATE(1970,1,1)</f>
        <v>43305.208333333328</v>
      </c>
      <c r="O407" t="b">
        <v>0</v>
      </c>
      <c r="P407" t="b">
        <v>0</v>
      </c>
      <c r="Q407" t="s">
        <v>33</v>
      </c>
      <c r="R407" t="s">
        <v>2036</v>
      </c>
      <c r="S407" t="s">
        <v>2037</v>
      </c>
    </row>
    <row r="408" spans="1:19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(E408/D408)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9">
        <f>(((K408/60)/60)/24)+DATE(1970,1,1)</f>
        <v>41304.25</v>
      </c>
      <c r="M408">
        <v>1360562400</v>
      </c>
      <c r="N408" s="9">
        <f>(((M408/60)/60)/24)+DATE(1970,1,1)</f>
        <v>41316.25</v>
      </c>
      <c r="O408" t="b">
        <v>1</v>
      </c>
      <c r="P408" t="b">
        <v>0</v>
      </c>
      <c r="Q408" t="s">
        <v>42</v>
      </c>
      <c r="R408" t="s">
        <v>2038</v>
      </c>
      <c r="S408" t="s">
        <v>2039</v>
      </c>
    </row>
    <row r="409" spans="1:19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(E409/D409)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9">
        <f>(((K409/60)/60)/24)+DATE(1970,1,1)</f>
        <v>43751.208333333328</v>
      </c>
      <c r="M409">
        <v>1571547600</v>
      </c>
      <c r="N409" s="9">
        <f>(((M409/60)/60)/24)+DATE(1970,1,1)</f>
        <v>43758.208333333328</v>
      </c>
      <c r="O409" t="b">
        <v>0</v>
      </c>
      <c r="P409" t="b">
        <v>0</v>
      </c>
      <c r="Q409" t="s">
        <v>33</v>
      </c>
      <c r="R409" t="s">
        <v>2036</v>
      </c>
      <c r="S409" t="s">
        <v>2037</v>
      </c>
    </row>
    <row r="410" spans="1:19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(E410/D410)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9">
        <f>(((K410/60)/60)/24)+DATE(1970,1,1)</f>
        <v>42541.208333333328</v>
      </c>
      <c r="M410">
        <v>1468126800</v>
      </c>
      <c r="N410" s="9">
        <f>(((M410/60)/60)/24)+DATE(1970,1,1)</f>
        <v>42561.208333333328</v>
      </c>
      <c r="O410" t="b">
        <v>0</v>
      </c>
      <c r="P410" t="b">
        <v>0</v>
      </c>
      <c r="Q410" t="s">
        <v>42</v>
      </c>
      <c r="R410" t="s">
        <v>2038</v>
      </c>
      <c r="S410" t="s">
        <v>2039</v>
      </c>
    </row>
    <row r="411" spans="1:19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(E411/D411)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9">
        <f>(((K411/60)/60)/24)+DATE(1970,1,1)</f>
        <v>42843.208333333328</v>
      </c>
      <c r="M411">
        <v>1492837200</v>
      </c>
      <c r="N411" s="9">
        <f>(((M411/60)/60)/24)+DATE(1970,1,1)</f>
        <v>42847.208333333328</v>
      </c>
      <c r="O411" t="b">
        <v>0</v>
      </c>
      <c r="P411" t="b">
        <v>0</v>
      </c>
      <c r="Q411" t="s">
        <v>23</v>
      </c>
      <c r="R411" t="s">
        <v>2032</v>
      </c>
      <c r="S411" t="s">
        <v>2033</v>
      </c>
    </row>
    <row r="412" spans="1:19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(E412/D412)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9">
        <f>(((K412/60)/60)/24)+DATE(1970,1,1)</f>
        <v>42122.208333333328</v>
      </c>
      <c r="M412">
        <v>1430197200</v>
      </c>
      <c r="N412" s="9">
        <f>(((M412/60)/60)/24)+DATE(1970,1,1)</f>
        <v>42122.208333333328</v>
      </c>
      <c r="O412" t="b">
        <v>0</v>
      </c>
      <c r="P412" t="b">
        <v>0</v>
      </c>
      <c r="Q412" t="s">
        <v>292</v>
      </c>
      <c r="R412" t="s">
        <v>2047</v>
      </c>
      <c r="S412" t="s">
        <v>2058</v>
      </c>
    </row>
    <row r="413" spans="1:19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(E413/D413)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9">
        <f>(((K413/60)/60)/24)+DATE(1970,1,1)</f>
        <v>42884.208333333328</v>
      </c>
      <c r="M413">
        <v>1496206800</v>
      </c>
      <c r="N413" s="9">
        <f>(((M413/60)/60)/24)+DATE(1970,1,1)</f>
        <v>42886.208333333328</v>
      </c>
      <c r="O413" t="b">
        <v>0</v>
      </c>
      <c r="P413" t="b">
        <v>0</v>
      </c>
      <c r="Q413" t="s">
        <v>33</v>
      </c>
      <c r="R413" t="s">
        <v>2036</v>
      </c>
      <c r="S413" t="s">
        <v>2037</v>
      </c>
    </row>
    <row r="414" spans="1:19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(E414/D414)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9">
        <f>(((K414/60)/60)/24)+DATE(1970,1,1)</f>
        <v>41642.25</v>
      </c>
      <c r="M414">
        <v>1389592800</v>
      </c>
      <c r="N414" s="9">
        <f>(((M414/60)/60)/24)+DATE(1970,1,1)</f>
        <v>41652.25</v>
      </c>
      <c r="O414" t="b">
        <v>0</v>
      </c>
      <c r="P414" t="b">
        <v>0</v>
      </c>
      <c r="Q414" t="s">
        <v>119</v>
      </c>
      <c r="R414" t="s">
        <v>2044</v>
      </c>
      <c r="S414" t="s">
        <v>2050</v>
      </c>
    </row>
    <row r="415" spans="1:19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(E415/D415)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9">
        <f>(((K415/60)/60)/24)+DATE(1970,1,1)</f>
        <v>43431.25</v>
      </c>
      <c r="M415">
        <v>1545631200</v>
      </c>
      <c r="N415" s="9">
        <f>(((M415/60)/60)/24)+DATE(1970,1,1)</f>
        <v>43458.25</v>
      </c>
      <c r="O415" t="b">
        <v>0</v>
      </c>
      <c r="P415" t="b">
        <v>0</v>
      </c>
      <c r="Q415" t="s">
        <v>71</v>
      </c>
      <c r="R415" t="s">
        <v>2038</v>
      </c>
      <c r="S415" t="s">
        <v>2046</v>
      </c>
    </row>
    <row r="416" spans="1:19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(E416/D416)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9">
        <f>(((K416/60)/60)/24)+DATE(1970,1,1)</f>
        <v>40288.208333333336</v>
      </c>
      <c r="M416">
        <v>1272430800</v>
      </c>
      <c r="N416" s="9">
        <f>(((M416/60)/60)/24)+DATE(1970,1,1)</f>
        <v>40296.208333333336</v>
      </c>
      <c r="O416" t="b">
        <v>0</v>
      </c>
      <c r="P416" t="b">
        <v>1</v>
      </c>
      <c r="Q416" t="s">
        <v>17</v>
      </c>
      <c r="R416" t="s">
        <v>2030</v>
      </c>
      <c r="S416" t="s">
        <v>2031</v>
      </c>
    </row>
    <row r="417" spans="1:19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(E417/D417)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9">
        <f>(((K417/60)/60)/24)+DATE(1970,1,1)</f>
        <v>40921.25</v>
      </c>
      <c r="M417">
        <v>1327903200</v>
      </c>
      <c r="N417" s="9">
        <f>(((M417/60)/60)/24)+DATE(1970,1,1)</f>
        <v>40938.25</v>
      </c>
      <c r="O417" t="b">
        <v>0</v>
      </c>
      <c r="P417" t="b">
        <v>0</v>
      </c>
      <c r="Q417" t="s">
        <v>33</v>
      </c>
      <c r="R417" t="s">
        <v>2036</v>
      </c>
      <c r="S417" t="s">
        <v>2037</v>
      </c>
    </row>
    <row r="418" spans="1:19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(E418/D418)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9">
        <f>(((K418/60)/60)/24)+DATE(1970,1,1)</f>
        <v>40560.25</v>
      </c>
      <c r="M418">
        <v>1296021600</v>
      </c>
      <c r="N418" s="9">
        <f>(((M418/60)/60)/24)+DATE(1970,1,1)</f>
        <v>40569.25</v>
      </c>
      <c r="O418" t="b">
        <v>0</v>
      </c>
      <c r="P418" t="b">
        <v>1</v>
      </c>
      <c r="Q418" t="s">
        <v>42</v>
      </c>
      <c r="R418" t="s">
        <v>2038</v>
      </c>
      <c r="S418" t="s">
        <v>2039</v>
      </c>
    </row>
    <row r="419" spans="1:19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(E419/D419)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9">
        <f>(((K419/60)/60)/24)+DATE(1970,1,1)</f>
        <v>43407.208333333328</v>
      </c>
      <c r="M419">
        <v>1543298400</v>
      </c>
      <c r="N419" s="9">
        <f>(((M419/60)/60)/24)+DATE(1970,1,1)</f>
        <v>43431.25</v>
      </c>
      <c r="O419" t="b">
        <v>0</v>
      </c>
      <c r="P419" t="b">
        <v>0</v>
      </c>
      <c r="Q419" t="s">
        <v>33</v>
      </c>
      <c r="R419" t="s">
        <v>2036</v>
      </c>
      <c r="S419" t="s">
        <v>2037</v>
      </c>
    </row>
    <row r="420" spans="1:19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(E420/D420)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9">
        <f>(((K420/60)/60)/24)+DATE(1970,1,1)</f>
        <v>41035.208333333336</v>
      </c>
      <c r="M420">
        <v>1336366800</v>
      </c>
      <c r="N420" s="9">
        <f>(((M420/60)/60)/24)+DATE(1970,1,1)</f>
        <v>41036.208333333336</v>
      </c>
      <c r="O420" t="b">
        <v>0</v>
      </c>
      <c r="P420" t="b">
        <v>0</v>
      </c>
      <c r="Q420" t="s">
        <v>42</v>
      </c>
      <c r="R420" t="s">
        <v>2038</v>
      </c>
      <c r="S420" t="s">
        <v>2039</v>
      </c>
    </row>
    <row r="421" spans="1:19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(E421/D421)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9">
        <f>(((K421/60)/60)/24)+DATE(1970,1,1)</f>
        <v>40899.25</v>
      </c>
      <c r="M421">
        <v>1325052000</v>
      </c>
      <c r="N421" s="9">
        <f>(((M421/60)/60)/24)+DATE(1970,1,1)</f>
        <v>40905.25</v>
      </c>
      <c r="O421" t="b">
        <v>0</v>
      </c>
      <c r="P421" t="b">
        <v>0</v>
      </c>
      <c r="Q421" t="s">
        <v>28</v>
      </c>
      <c r="R421" t="s">
        <v>2034</v>
      </c>
      <c r="S421" t="s">
        <v>2035</v>
      </c>
    </row>
    <row r="422" spans="1:19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(E422/D422)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9">
        <f>(((K422/60)/60)/24)+DATE(1970,1,1)</f>
        <v>42911.208333333328</v>
      </c>
      <c r="M422">
        <v>1499576400</v>
      </c>
      <c r="N422" s="9">
        <f>(((M422/60)/60)/24)+DATE(1970,1,1)</f>
        <v>42925.208333333328</v>
      </c>
      <c r="O422" t="b">
        <v>0</v>
      </c>
      <c r="P422" t="b">
        <v>0</v>
      </c>
      <c r="Q422" t="s">
        <v>33</v>
      </c>
      <c r="R422" t="s">
        <v>2036</v>
      </c>
      <c r="S422" t="s">
        <v>2037</v>
      </c>
    </row>
    <row r="423" spans="1:19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(E423/D423)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9">
        <f>(((K423/60)/60)/24)+DATE(1970,1,1)</f>
        <v>42915.208333333328</v>
      </c>
      <c r="M423">
        <v>1501304400</v>
      </c>
      <c r="N423" s="9">
        <f>(((M423/60)/60)/24)+DATE(1970,1,1)</f>
        <v>42945.208333333328</v>
      </c>
      <c r="O423" t="b">
        <v>0</v>
      </c>
      <c r="P423" t="b">
        <v>1</v>
      </c>
      <c r="Q423" t="s">
        <v>65</v>
      </c>
      <c r="R423" t="s">
        <v>2034</v>
      </c>
      <c r="S423" t="s">
        <v>2043</v>
      </c>
    </row>
    <row r="424" spans="1:19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(E424/D424)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9">
        <f>(((K424/60)/60)/24)+DATE(1970,1,1)</f>
        <v>40285.208333333336</v>
      </c>
      <c r="M424">
        <v>1273208400</v>
      </c>
      <c r="N424" s="9">
        <f>(((M424/60)/60)/24)+DATE(1970,1,1)</f>
        <v>40305.208333333336</v>
      </c>
      <c r="O424" t="b">
        <v>0</v>
      </c>
      <c r="P424" t="b">
        <v>1</v>
      </c>
      <c r="Q424" t="s">
        <v>33</v>
      </c>
      <c r="R424" t="s">
        <v>2036</v>
      </c>
      <c r="S424" t="s">
        <v>2037</v>
      </c>
    </row>
    <row r="425" spans="1:19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(E425/D425)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9">
        <f>(((K425/60)/60)/24)+DATE(1970,1,1)</f>
        <v>40808.208333333336</v>
      </c>
      <c r="M425">
        <v>1316840400</v>
      </c>
      <c r="N425" s="9">
        <f>(((M425/60)/60)/24)+DATE(1970,1,1)</f>
        <v>40810.208333333336</v>
      </c>
      <c r="O425" t="b">
        <v>0</v>
      </c>
      <c r="P425" t="b">
        <v>1</v>
      </c>
      <c r="Q425" t="s">
        <v>17</v>
      </c>
      <c r="R425" t="s">
        <v>2030</v>
      </c>
      <c r="S425" t="s">
        <v>2031</v>
      </c>
    </row>
    <row r="426" spans="1:19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(E426/D426)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9">
        <f>(((K426/60)/60)/24)+DATE(1970,1,1)</f>
        <v>43208.208333333328</v>
      </c>
      <c r="M426">
        <v>1524546000</v>
      </c>
      <c r="N426" s="9">
        <f>(((M426/60)/60)/24)+DATE(1970,1,1)</f>
        <v>43214.208333333328</v>
      </c>
      <c r="O426" t="b">
        <v>0</v>
      </c>
      <c r="P426" t="b">
        <v>0</v>
      </c>
      <c r="Q426" t="s">
        <v>60</v>
      </c>
      <c r="R426" t="s">
        <v>2032</v>
      </c>
      <c r="S426" t="s">
        <v>2042</v>
      </c>
    </row>
    <row r="427" spans="1:19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(E427/D427)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9">
        <f>(((K427/60)/60)/24)+DATE(1970,1,1)</f>
        <v>42213.208333333328</v>
      </c>
      <c r="M427">
        <v>1438578000</v>
      </c>
      <c r="N427" s="9">
        <f>(((M427/60)/60)/24)+DATE(1970,1,1)</f>
        <v>42219.208333333328</v>
      </c>
      <c r="O427" t="b">
        <v>0</v>
      </c>
      <c r="P427" t="b">
        <v>0</v>
      </c>
      <c r="Q427" t="s">
        <v>122</v>
      </c>
      <c r="R427" t="s">
        <v>2051</v>
      </c>
      <c r="S427" t="s">
        <v>2052</v>
      </c>
    </row>
    <row r="428" spans="1:19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(E428/D428)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9">
        <f>(((K428/60)/60)/24)+DATE(1970,1,1)</f>
        <v>41332.25</v>
      </c>
      <c r="M428">
        <v>1362549600</v>
      </c>
      <c r="N428" s="9">
        <f>(((M428/60)/60)/24)+DATE(1970,1,1)</f>
        <v>41339.25</v>
      </c>
      <c r="O428" t="b">
        <v>0</v>
      </c>
      <c r="P428" t="b">
        <v>0</v>
      </c>
      <c r="Q428" t="s">
        <v>33</v>
      </c>
      <c r="R428" t="s">
        <v>2036</v>
      </c>
      <c r="S428" t="s">
        <v>2037</v>
      </c>
    </row>
    <row r="429" spans="1:19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(E429/D429)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9">
        <f>(((K429/60)/60)/24)+DATE(1970,1,1)</f>
        <v>41895.208333333336</v>
      </c>
      <c r="M429">
        <v>1413349200</v>
      </c>
      <c r="N429" s="9">
        <f>(((M429/60)/60)/24)+DATE(1970,1,1)</f>
        <v>41927.208333333336</v>
      </c>
      <c r="O429" t="b">
        <v>0</v>
      </c>
      <c r="P429" t="b">
        <v>1</v>
      </c>
      <c r="Q429" t="s">
        <v>33</v>
      </c>
      <c r="R429" t="s">
        <v>2036</v>
      </c>
      <c r="S429" t="s">
        <v>2037</v>
      </c>
    </row>
    <row r="430" spans="1:19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(E430/D430)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9">
        <f>(((K430/60)/60)/24)+DATE(1970,1,1)</f>
        <v>40585.25</v>
      </c>
      <c r="M430">
        <v>1298008800</v>
      </c>
      <c r="N430" s="9">
        <f>(((M430/60)/60)/24)+DATE(1970,1,1)</f>
        <v>40592.25</v>
      </c>
      <c r="O430" t="b">
        <v>0</v>
      </c>
      <c r="P430" t="b">
        <v>0</v>
      </c>
      <c r="Q430" t="s">
        <v>71</v>
      </c>
      <c r="R430" t="s">
        <v>2038</v>
      </c>
      <c r="S430" t="s">
        <v>2046</v>
      </c>
    </row>
    <row r="431" spans="1:19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(E431/D431)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9">
        <f>(((K431/60)/60)/24)+DATE(1970,1,1)</f>
        <v>41680.25</v>
      </c>
      <c r="M431">
        <v>1394427600</v>
      </c>
      <c r="N431" s="9">
        <f>(((M431/60)/60)/24)+DATE(1970,1,1)</f>
        <v>41708.208333333336</v>
      </c>
      <c r="O431" t="b">
        <v>0</v>
      </c>
      <c r="P431" t="b">
        <v>1</v>
      </c>
      <c r="Q431" t="s">
        <v>122</v>
      </c>
      <c r="R431" t="s">
        <v>2051</v>
      </c>
      <c r="S431" t="s">
        <v>2052</v>
      </c>
    </row>
    <row r="432" spans="1:19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(E432/D432)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9">
        <f>(((K432/60)/60)/24)+DATE(1970,1,1)</f>
        <v>43737.208333333328</v>
      </c>
      <c r="M432">
        <v>1572670800</v>
      </c>
      <c r="N432" s="9">
        <f>(((M432/60)/60)/24)+DATE(1970,1,1)</f>
        <v>43771.208333333328</v>
      </c>
      <c r="O432" t="b">
        <v>0</v>
      </c>
      <c r="P432" t="b">
        <v>0</v>
      </c>
      <c r="Q432" t="s">
        <v>33</v>
      </c>
      <c r="R432" t="s">
        <v>2036</v>
      </c>
      <c r="S432" t="s">
        <v>2037</v>
      </c>
    </row>
    <row r="433" spans="1:19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(E433/D433)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9">
        <f>(((K433/60)/60)/24)+DATE(1970,1,1)</f>
        <v>43273.208333333328</v>
      </c>
      <c r="M433">
        <v>1531112400</v>
      </c>
      <c r="N433" s="9">
        <f>(((M433/60)/60)/24)+DATE(1970,1,1)</f>
        <v>43290.208333333328</v>
      </c>
      <c r="O433" t="b">
        <v>1</v>
      </c>
      <c r="P433" t="b">
        <v>0</v>
      </c>
      <c r="Q433" t="s">
        <v>33</v>
      </c>
      <c r="R433" t="s">
        <v>2036</v>
      </c>
      <c r="S433" t="s">
        <v>2037</v>
      </c>
    </row>
    <row r="434" spans="1:19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(E434/D434)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9">
        <f>(((K434/60)/60)/24)+DATE(1970,1,1)</f>
        <v>41761.208333333336</v>
      </c>
      <c r="M434">
        <v>1400734800</v>
      </c>
      <c r="N434" s="9">
        <f>(((M434/60)/60)/24)+DATE(1970,1,1)</f>
        <v>41781.208333333336</v>
      </c>
      <c r="O434" t="b">
        <v>0</v>
      </c>
      <c r="P434" t="b">
        <v>0</v>
      </c>
      <c r="Q434" t="s">
        <v>33</v>
      </c>
      <c r="R434" t="s">
        <v>2036</v>
      </c>
      <c r="S434" t="s">
        <v>2037</v>
      </c>
    </row>
    <row r="435" spans="1:19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(E435/D435)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9">
        <f>(((K435/60)/60)/24)+DATE(1970,1,1)</f>
        <v>41603.25</v>
      </c>
      <c r="M435">
        <v>1386741600</v>
      </c>
      <c r="N435" s="9">
        <f>(((M435/60)/60)/24)+DATE(1970,1,1)</f>
        <v>41619.25</v>
      </c>
      <c r="O435" t="b">
        <v>0</v>
      </c>
      <c r="P435" t="b">
        <v>1</v>
      </c>
      <c r="Q435" t="s">
        <v>42</v>
      </c>
      <c r="R435" t="s">
        <v>2038</v>
      </c>
      <c r="S435" t="s">
        <v>2039</v>
      </c>
    </row>
    <row r="436" spans="1:19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(E436/D436)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9">
        <f>(((K436/60)/60)/24)+DATE(1970,1,1)</f>
        <v>42705.25</v>
      </c>
      <c r="M436">
        <v>1481781600</v>
      </c>
      <c r="N436" s="9">
        <f>(((M436/60)/60)/24)+DATE(1970,1,1)</f>
        <v>42719.25</v>
      </c>
      <c r="O436" t="b">
        <v>1</v>
      </c>
      <c r="P436" t="b">
        <v>0</v>
      </c>
      <c r="Q436" t="s">
        <v>33</v>
      </c>
      <c r="R436" t="s">
        <v>2036</v>
      </c>
      <c r="S436" t="s">
        <v>2037</v>
      </c>
    </row>
    <row r="437" spans="1:19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(E437/D437)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9">
        <f>(((K437/60)/60)/24)+DATE(1970,1,1)</f>
        <v>41988.25</v>
      </c>
      <c r="M437">
        <v>1419660000</v>
      </c>
      <c r="N437" s="9">
        <f>(((M437/60)/60)/24)+DATE(1970,1,1)</f>
        <v>42000.25</v>
      </c>
      <c r="O437" t="b">
        <v>0</v>
      </c>
      <c r="P437" t="b">
        <v>1</v>
      </c>
      <c r="Q437" t="s">
        <v>33</v>
      </c>
      <c r="R437" t="s">
        <v>2036</v>
      </c>
      <c r="S437" t="s">
        <v>2037</v>
      </c>
    </row>
    <row r="438" spans="1:19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(E438/D438)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9">
        <f>(((K438/60)/60)/24)+DATE(1970,1,1)</f>
        <v>43575.208333333328</v>
      </c>
      <c r="M438">
        <v>1555822800</v>
      </c>
      <c r="N438" s="9">
        <f>(((M438/60)/60)/24)+DATE(1970,1,1)</f>
        <v>43576.208333333328</v>
      </c>
      <c r="O438" t="b">
        <v>0</v>
      </c>
      <c r="P438" t="b">
        <v>0</v>
      </c>
      <c r="Q438" t="s">
        <v>159</v>
      </c>
      <c r="R438" t="s">
        <v>2032</v>
      </c>
      <c r="S438" t="s">
        <v>2055</v>
      </c>
    </row>
    <row r="439" spans="1:19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(E439/D439)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9">
        <f>(((K439/60)/60)/24)+DATE(1970,1,1)</f>
        <v>42260.208333333328</v>
      </c>
      <c r="M439">
        <v>1442379600</v>
      </c>
      <c r="N439" s="9">
        <f>(((M439/60)/60)/24)+DATE(1970,1,1)</f>
        <v>42263.208333333328</v>
      </c>
      <c r="O439" t="b">
        <v>0</v>
      </c>
      <c r="P439" t="b">
        <v>1</v>
      </c>
      <c r="Q439" t="s">
        <v>71</v>
      </c>
      <c r="R439" t="s">
        <v>2038</v>
      </c>
      <c r="S439" t="s">
        <v>2046</v>
      </c>
    </row>
    <row r="440" spans="1:19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(E440/D440)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9">
        <f>(((K440/60)/60)/24)+DATE(1970,1,1)</f>
        <v>41337.25</v>
      </c>
      <c r="M440">
        <v>1364965200</v>
      </c>
      <c r="N440" s="9">
        <f>(((M440/60)/60)/24)+DATE(1970,1,1)</f>
        <v>41367.208333333336</v>
      </c>
      <c r="O440" t="b">
        <v>0</v>
      </c>
      <c r="P440" t="b">
        <v>0</v>
      </c>
      <c r="Q440" t="s">
        <v>33</v>
      </c>
      <c r="R440" t="s">
        <v>2036</v>
      </c>
      <c r="S440" t="s">
        <v>2037</v>
      </c>
    </row>
    <row r="441" spans="1:19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(E441/D441)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9">
        <f>(((K441/60)/60)/24)+DATE(1970,1,1)</f>
        <v>42680.208333333328</v>
      </c>
      <c r="M441">
        <v>1479016800</v>
      </c>
      <c r="N441" s="9">
        <f>(((M441/60)/60)/24)+DATE(1970,1,1)</f>
        <v>42687.25</v>
      </c>
      <c r="O441" t="b">
        <v>0</v>
      </c>
      <c r="P441" t="b">
        <v>0</v>
      </c>
      <c r="Q441" t="s">
        <v>474</v>
      </c>
      <c r="R441" t="s">
        <v>2038</v>
      </c>
      <c r="S441" t="s">
        <v>2060</v>
      </c>
    </row>
    <row r="442" spans="1:19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(E442/D442)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9">
        <f>(((K442/60)/60)/24)+DATE(1970,1,1)</f>
        <v>42916.208333333328</v>
      </c>
      <c r="M442">
        <v>1499662800</v>
      </c>
      <c r="N442" s="9">
        <f>(((M442/60)/60)/24)+DATE(1970,1,1)</f>
        <v>42926.208333333328</v>
      </c>
      <c r="O442" t="b">
        <v>0</v>
      </c>
      <c r="P442" t="b">
        <v>0</v>
      </c>
      <c r="Q442" t="s">
        <v>269</v>
      </c>
      <c r="R442" t="s">
        <v>2038</v>
      </c>
      <c r="S442" t="s">
        <v>2057</v>
      </c>
    </row>
    <row r="443" spans="1:19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(E443/D443)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9">
        <f>(((K443/60)/60)/24)+DATE(1970,1,1)</f>
        <v>41025.208333333336</v>
      </c>
      <c r="M443">
        <v>1337835600</v>
      </c>
      <c r="N443" s="9">
        <f>(((M443/60)/60)/24)+DATE(1970,1,1)</f>
        <v>41053.208333333336</v>
      </c>
      <c r="O443" t="b">
        <v>0</v>
      </c>
      <c r="P443" t="b">
        <v>0</v>
      </c>
      <c r="Q443" t="s">
        <v>65</v>
      </c>
      <c r="R443" t="s">
        <v>2034</v>
      </c>
      <c r="S443" t="s">
        <v>2043</v>
      </c>
    </row>
    <row r="444" spans="1:19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(E444/D444)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9">
        <f>(((K444/60)/60)/24)+DATE(1970,1,1)</f>
        <v>42980.208333333328</v>
      </c>
      <c r="M444">
        <v>1505710800</v>
      </c>
      <c r="N444" s="9">
        <f>(((M444/60)/60)/24)+DATE(1970,1,1)</f>
        <v>42996.208333333328</v>
      </c>
      <c r="O444" t="b">
        <v>0</v>
      </c>
      <c r="P444" t="b">
        <v>0</v>
      </c>
      <c r="Q444" t="s">
        <v>33</v>
      </c>
      <c r="R444" t="s">
        <v>2036</v>
      </c>
      <c r="S444" t="s">
        <v>2037</v>
      </c>
    </row>
    <row r="445" spans="1:19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(E445/D445)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9">
        <f>(((K445/60)/60)/24)+DATE(1970,1,1)</f>
        <v>40451.208333333336</v>
      </c>
      <c r="M445">
        <v>1287464400</v>
      </c>
      <c r="N445" s="9">
        <f>(((M445/60)/60)/24)+DATE(1970,1,1)</f>
        <v>40470.208333333336</v>
      </c>
      <c r="O445" t="b">
        <v>0</v>
      </c>
      <c r="P445" t="b">
        <v>0</v>
      </c>
      <c r="Q445" t="s">
        <v>33</v>
      </c>
      <c r="R445" t="s">
        <v>2036</v>
      </c>
      <c r="S445" t="s">
        <v>2037</v>
      </c>
    </row>
    <row r="446" spans="1:19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(E446/D446)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9">
        <f>(((K446/60)/60)/24)+DATE(1970,1,1)</f>
        <v>40748.208333333336</v>
      </c>
      <c r="M446">
        <v>1311656400</v>
      </c>
      <c r="N446" s="9">
        <f>(((M446/60)/60)/24)+DATE(1970,1,1)</f>
        <v>40750.208333333336</v>
      </c>
      <c r="O446" t="b">
        <v>0</v>
      </c>
      <c r="P446" t="b">
        <v>1</v>
      </c>
      <c r="Q446" t="s">
        <v>60</v>
      </c>
      <c r="R446" t="s">
        <v>2032</v>
      </c>
      <c r="S446" t="s">
        <v>2042</v>
      </c>
    </row>
    <row r="447" spans="1:19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(E447/D447)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9">
        <f>(((K447/60)/60)/24)+DATE(1970,1,1)</f>
        <v>40515.25</v>
      </c>
      <c r="M447">
        <v>1293170400</v>
      </c>
      <c r="N447" s="9">
        <f>(((M447/60)/60)/24)+DATE(1970,1,1)</f>
        <v>40536.25</v>
      </c>
      <c r="O447" t="b">
        <v>0</v>
      </c>
      <c r="P447" t="b">
        <v>1</v>
      </c>
      <c r="Q447" t="s">
        <v>33</v>
      </c>
      <c r="R447" t="s">
        <v>2036</v>
      </c>
      <c r="S447" t="s">
        <v>2037</v>
      </c>
    </row>
    <row r="448" spans="1:19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(E448/D448)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9">
        <f>(((K448/60)/60)/24)+DATE(1970,1,1)</f>
        <v>41261.25</v>
      </c>
      <c r="M448">
        <v>1355983200</v>
      </c>
      <c r="N448" s="9">
        <f>(((M448/60)/60)/24)+DATE(1970,1,1)</f>
        <v>41263.25</v>
      </c>
      <c r="O448" t="b">
        <v>0</v>
      </c>
      <c r="P448" t="b">
        <v>0</v>
      </c>
      <c r="Q448" t="s">
        <v>65</v>
      </c>
      <c r="R448" t="s">
        <v>2034</v>
      </c>
      <c r="S448" t="s">
        <v>2043</v>
      </c>
    </row>
    <row r="449" spans="1:19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(E449/D449)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9">
        <f>(((K449/60)/60)/24)+DATE(1970,1,1)</f>
        <v>43088.25</v>
      </c>
      <c r="M449">
        <v>1515045600</v>
      </c>
      <c r="N449" s="9">
        <f>(((M449/60)/60)/24)+DATE(1970,1,1)</f>
        <v>43104.25</v>
      </c>
      <c r="O449" t="b">
        <v>0</v>
      </c>
      <c r="P449" t="b">
        <v>0</v>
      </c>
      <c r="Q449" t="s">
        <v>269</v>
      </c>
      <c r="R449" t="s">
        <v>2038</v>
      </c>
      <c r="S449" t="s">
        <v>2057</v>
      </c>
    </row>
    <row r="450" spans="1:19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(E450/D450)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9">
        <f>(((K450/60)/60)/24)+DATE(1970,1,1)</f>
        <v>41378.208333333336</v>
      </c>
      <c r="M450">
        <v>1366088400</v>
      </c>
      <c r="N450" s="9">
        <f>(((M450/60)/60)/24)+DATE(1970,1,1)</f>
        <v>41380.208333333336</v>
      </c>
      <c r="O450" t="b">
        <v>0</v>
      </c>
      <c r="P450" t="b">
        <v>1</v>
      </c>
      <c r="Q450" t="s">
        <v>89</v>
      </c>
      <c r="R450" t="s">
        <v>2047</v>
      </c>
      <c r="S450" t="s">
        <v>2048</v>
      </c>
    </row>
    <row r="451" spans="1:19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(E451/D451)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9">
        <f>(((K451/60)/60)/24)+DATE(1970,1,1)</f>
        <v>43530.25</v>
      </c>
      <c r="M451">
        <v>1553317200</v>
      </c>
      <c r="N451" s="9">
        <f>(((M451/60)/60)/24)+DATE(1970,1,1)</f>
        <v>43547.208333333328</v>
      </c>
      <c r="O451" t="b">
        <v>0</v>
      </c>
      <c r="P451" t="b">
        <v>0</v>
      </c>
      <c r="Q451" t="s">
        <v>89</v>
      </c>
      <c r="R451" t="s">
        <v>2047</v>
      </c>
      <c r="S451" t="s">
        <v>2048</v>
      </c>
    </row>
    <row r="452" spans="1:19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(E452/D452)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9">
        <f>(((K452/60)/60)/24)+DATE(1970,1,1)</f>
        <v>43394.208333333328</v>
      </c>
      <c r="M452">
        <v>1542088800</v>
      </c>
      <c r="N452" s="9">
        <f>(((M452/60)/60)/24)+DATE(1970,1,1)</f>
        <v>43417.25</v>
      </c>
      <c r="O452" t="b">
        <v>0</v>
      </c>
      <c r="P452" t="b">
        <v>0</v>
      </c>
      <c r="Q452" t="s">
        <v>71</v>
      </c>
      <c r="R452" t="s">
        <v>2038</v>
      </c>
      <c r="S452" t="s">
        <v>2046</v>
      </c>
    </row>
    <row r="453" spans="1:19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(E453/D453)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9">
        <f>(((K453/60)/60)/24)+DATE(1970,1,1)</f>
        <v>42935.208333333328</v>
      </c>
      <c r="M453">
        <v>1503118800</v>
      </c>
      <c r="N453" s="9">
        <f>(((M453/60)/60)/24)+DATE(1970,1,1)</f>
        <v>42966.208333333328</v>
      </c>
      <c r="O453" t="b">
        <v>0</v>
      </c>
      <c r="P453" t="b">
        <v>0</v>
      </c>
      <c r="Q453" t="s">
        <v>23</v>
      </c>
      <c r="R453" t="s">
        <v>2032</v>
      </c>
      <c r="S453" t="s">
        <v>2033</v>
      </c>
    </row>
    <row r="454" spans="1:19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(E454/D454)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9">
        <f>(((K454/60)/60)/24)+DATE(1970,1,1)</f>
        <v>40365.208333333336</v>
      </c>
      <c r="M454">
        <v>1278478800</v>
      </c>
      <c r="N454" s="9">
        <f>(((M454/60)/60)/24)+DATE(1970,1,1)</f>
        <v>40366.208333333336</v>
      </c>
      <c r="O454" t="b">
        <v>0</v>
      </c>
      <c r="P454" t="b">
        <v>0</v>
      </c>
      <c r="Q454" t="s">
        <v>53</v>
      </c>
      <c r="R454" t="s">
        <v>2038</v>
      </c>
      <c r="S454" t="s">
        <v>2041</v>
      </c>
    </row>
    <row r="455" spans="1:19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(E455/D455)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9">
        <f>(((K455/60)/60)/24)+DATE(1970,1,1)</f>
        <v>42705.25</v>
      </c>
      <c r="M455">
        <v>1484114400</v>
      </c>
      <c r="N455" s="9">
        <f>(((M455/60)/60)/24)+DATE(1970,1,1)</f>
        <v>42746.25</v>
      </c>
      <c r="O455" t="b">
        <v>0</v>
      </c>
      <c r="P455" t="b">
        <v>0</v>
      </c>
      <c r="Q455" t="s">
        <v>474</v>
      </c>
      <c r="R455" t="s">
        <v>2038</v>
      </c>
      <c r="S455" t="s">
        <v>2060</v>
      </c>
    </row>
    <row r="456" spans="1:19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(E456/D456)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9">
        <f>(((K456/60)/60)/24)+DATE(1970,1,1)</f>
        <v>41568.208333333336</v>
      </c>
      <c r="M456">
        <v>1385445600</v>
      </c>
      <c r="N456" s="9">
        <f>(((M456/60)/60)/24)+DATE(1970,1,1)</f>
        <v>41604.25</v>
      </c>
      <c r="O456" t="b">
        <v>0</v>
      </c>
      <c r="P456" t="b">
        <v>1</v>
      </c>
      <c r="Q456" t="s">
        <v>53</v>
      </c>
      <c r="R456" t="s">
        <v>2038</v>
      </c>
      <c r="S456" t="s">
        <v>2041</v>
      </c>
    </row>
    <row r="457" spans="1:19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(E457/D457)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9">
        <f>(((K457/60)/60)/24)+DATE(1970,1,1)</f>
        <v>40809.208333333336</v>
      </c>
      <c r="M457">
        <v>1318741200</v>
      </c>
      <c r="N457" s="9">
        <f>(((M457/60)/60)/24)+DATE(1970,1,1)</f>
        <v>40832.208333333336</v>
      </c>
      <c r="O457" t="b">
        <v>0</v>
      </c>
      <c r="P457" t="b">
        <v>0</v>
      </c>
      <c r="Q457" t="s">
        <v>33</v>
      </c>
      <c r="R457" t="s">
        <v>2036</v>
      </c>
      <c r="S457" t="s">
        <v>2037</v>
      </c>
    </row>
    <row r="458" spans="1:19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(E458/D458)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9">
        <f>(((K458/60)/60)/24)+DATE(1970,1,1)</f>
        <v>43141.25</v>
      </c>
      <c r="M458">
        <v>1518242400</v>
      </c>
      <c r="N458" s="9">
        <f>(((M458/60)/60)/24)+DATE(1970,1,1)</f>
        <v>43141.25</v>
      </c>
      <c r="O458" t="b">
        <v>0</v>
      </c>
      <c r="P458" t="b">
        <v>1</v>
      </c>
      <c r="Q458" t="s">
        <v>60</v>
      </c>
      <c r="R458" t="s">
        <v>2032</v>
      </c>
      <c r="S458" t="s">
        <v>2042</v>
      </c>
    </row>
    <row r="459" spans="1:19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(E459/D459)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9">
        <f>(((K459/60)/60)/24)+DATE(1970,1,1)</f>
        <v>42657.208333333328</v>
      </c>
      <c r="M459">
        <v>1476594000</v>
      </c>
      <c r="N459" s="9">
        <f>(((M459/60)/60)/24)+DATE(1970,1,1)</f>
        <v>42659.208333333328</v>
      </c>
      <c r="O459" t="b">
        <v>0</v>
      </c>
      <c r="P459" t="b">
        <v>0</v>
      </c>
      <c r="Q459" t="s">
        <v>33</v>
      </c>
      <c r="R459" t="s">
        <v>2036</v>
      </c>
      <c r="S459" t="s">
        <v>2037</v>
      </c>
    </row>
    <row r="460" spans="1:19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(E460/D460)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9">
        <f>(((K460/60)/60)/24)+DATE(1970,1,1)</f>
        <v>40265.208333333336</v>
      </c>
      <c r="M460">
        <v>1273554000</v>
      </c>
      <c r="N460" s="9">
        <f>(((M460/60)/60)/24)+DATE(1970,1,1)</f>
        <v>40309.208333333336</v>
      </c>
      <c r="O460" t="b">
        <v>0</v>
      </c>
      <c r="P460" t="b">
        <v>0</v>
      </c>
      <c r="Q460" t="s">
        <v>33</v>
      </c>
      <c r="R460" t="s">
        <v>2036</v>
      </c>
      <c r="S460" t="s">
        <v>2037</v>
      </c>
    </row>
    <row r="461" spans="1:19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(E461/D461)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9">
        <f>(((K461/60)/60)/24)+DATE(1970,1,1)</f>
        <v>42001.25</v>
      </c>
      <c r="M461">
        <v>1421906400</v>
      </c>
      <c r="N461" s="9">
        <f>(((M461/60)/60)/24)+DATE(1970,1,1)</f>
        <v>42026.25</v>
      </c>
      <c r="O461" t="b">
        <v>0</v>
      </c>
      <c r="P461" t="b">
        <v>0</v>
      </c>
      <c r="Q461" t="s">
        <v>42</v>
      </c>
      <c r="R461" t="s">
        <v>2038</v>
      </c>
      <c r="S461" t="s">
        <v>2039</v>
      </c>
    </row>
    <row r="462" spans="1:19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(E462/D462)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9">
        <f>(((K462/60)/60)/24)+DATE(1970,1,1)</f>
        <v>40399.208333333336</v>
      </c>
      <c r="M462">
        <v>1281589200</v>
      </c>
      <c r="N462" s="9">
        <f>(((M462/60)/60)/24)+DATE(1970,1,1)</f>
        <v>40402.208333333336</v>
      </c>
      <c r="O462" t="b">
        <v>0</v>
      </c>
      <c r="P462" t="b">
        <v>0</v>
      </c>
      <c r="Q462" t="s">
        <v>33</v>
      </c>
      <c r="R462" t="s">
        <v>2036</v>
      </c>
      <c r="S462" t="s">
        <v>2037</v>
      </c>
    </row>
    <row r="463" spans="1:19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(E463/D463)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9">
        <f>(((K463/60)/60)/24)+DATE(1970,1,1)</f>
        <v>41757.208333333336</v>
      </c>
      <c r="M463">
        <v>1400389200</v>
      </c>
      <c r="N463" s="9">
        <f>(((M463/60)/60)/24)+DATE(1970,1,1)</f>
        <v>41777.208333333336</v>
      </c>
      <c r="O463" t="b">
        <v>0</v>
      </c>
      <c r="P463" t="b">
        <v>0</v>
      </c>
      <c r="Q463" t="s">
        <v>53</v>
      </c>
      <c r="R463" t="s">
        <v>2038</v>
      </c>
      <c r="S463" t="s">
        <v>2041</v>
      </c>
    </row>
    <row r="464" spans="1:19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(E464/D464)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9">
        <f>(((K464/60)/60)/24)+DATE(1970,1,1)</f>
        <v>41304.25</v>
      </c>
      <c r="M464">
        <v>1362808800</v>
      </c>
      <c r="N464" s="9">
        <f>(((M464/60)/60)/24)+DATE(1970,1,1)</f>
        <v>41342.25</v>
      </c>
      <c r="O464" t="b">
        <v>0</v>
      </c>
      <c r="P464" t="b">
        <v>0</v>
      </c>
      <c r="Q464" t="s">
        <v>292</v>
      </c>
      <c r="R464" t="s">
        <v>2047</v>
      </c>
      <c r="S464" t="s">
        <v>2058</v>
      </c>
    </row>
    <row r="465" spans="1:19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(E465/D465)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9">
        <f>(((K465/60)/60)/24)+DATE(1970,1,1)</f>
        <v>41639.25</v>
      </c>
      <c r="M465">
        <v>1388815200</v>
      </c>
      <c r="N465" s="9">
        <f>(((M465/60)/60)/24)+DATE(1970,1,1)</f>
        <v>41643.25</v>
      </c>
      <c r="O465" t="b">
        <v>0</v>
      </c>
      <c r="P465" t="b">
        <v>0</v>
      </c>
      <c r="Q465" t="s">
        <v>71</v>
      </c>
      <c r="R465" t="s">
        <v>2038</v>
      </c>
      <c r="S465" t="s">
        <v>2046</v>
      </c>
    </row>
    <row r="466" spans="1:19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(E466/D466)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9">
        <f>(((K466/60)/60)/24)+DATE(1970,1,1)</f>
        <v>43142.25</v>
      </c>
      <c r="M466">
        <v>1519538400</v>
      </c>
      <c r="N466" s="9">
        <f>(((M466/60)/60)/24)+DATE(1970,1,1)</f>
        <v>43156.25</v>
      </c>
      <c r="O466" t="b">
        <v>0</v>
      </c>
      <c r="P466" t="b">
        <v>0</v>
      </c>
      <c r="Q466" t="s">
        <v>33</v>
      </c>
      <c r="R466" t="s">
        <v>2036</v>
      </c>
      <c r="S466" t="s">
        <v>2037</v>
      </c>
    </row>
    <row r="467" spans="1:19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(E467/D467)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9">
        <f>(((K467/60)/60)/24)+DATE(1970,1,1)</f>
        <v>43127.25</v>
      </c>
      <c r="M467">
        <v>1517810400</v>
      </c>
      <c r="N467" s="9">
        <f>(((M467/60)/60)/24)+DATE(1970,1,1)</f>
        <v>43136.25</v>
      </c>
      <c r="O467" t="b">
        <v>0</v>
      </c>
      <c r="P467" t="b">
        <v>0</v>
      </c>
      <c r="Q467" t="s">
        <v>206</v>
      </c>
      <c r="R467" t="s">
        <v>2044</v>
      </c>
      <c r="S467" t="s">
        <v>2056</v>
      </c>
    </row>
    <row r="468" spans="1:19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(E468/D468)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9">
        <f>(((K468/60)/60)/24)+DATE(1970,1,1)</f>
        <v>41409.208333333336</v>
      </c>
      <c r="M468">
        <v>1370581200</v>
      </c>
      <c r="N468" s="9">
        <f>(((M468/60)/60)/24)+DATE(1970,1,1)</f>
        <v>41432.208333333336</v>
      </c>
      <c r="O468" t="b">
        <v>0</v>
      </c>
      <c r="P468" t="b">
        <v>1</v>
      </c>
      <c r="Q468" t="s">
        <v>65</v>
      </c>
      <c r="R468" t="s">
        <v>2034</v>
      </c>
      <c r="S468" t="s">
        <v>2043</v>
      </c>
    </row>
    <row r="469" spans="1:19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(E469/D469)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9">
        <f>(((K469/60)/60)/24)+DATE(1970,1,1)</f>
        <v>42331.25</v>
      </c>
      <c r="M469">
        <v>1448863200</v>
      </c>
      <c r="N469" s="9">
        <f>(((M469/60)/60)/24)+DATE(1970,1,1)</f>
        <v>42338.25</v>
      </c>
      <c r="O469" t="b">
        <v>0</v>
      </c>
      <c r="P469" t="b">
        <v>1</v>
      </c>
      <c r="Q469" t="s">
        <v>28</v>
      </c>
      <c r="R469" t="s">
        <v>2034</v>
      </c>
      <c r="S469" t="s">
        <v>2035</v>
      </c>
    </row>
    <row r="470" spans="1:19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(E470/D470)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9">
        <f>(((K470/60)/60)/24)+DATE(1970,1,1)</f>
        <v>43569.208333333328</v>
      </c>
      <c r="M470">
        <v>1556600400</v>
      </c>
      <c r="N470" s="9">
        <f>(((M470/60)/60)/24)+DATE(1970,1,1)</f>
        <v>43585.208333333328</v>
      </c>
      <c r="O470" t="b">
        <v>0</v>
      </c>
      <c r="P470" t="b">
        <v>0</v>
      </c>
      <c r="Q470" t="s">
        <v>33</v>
      </c>
      <c r="R470" t="s">
        <v>2036</v>
      </c>
      <c r="S470" t="s">
        <v>2037</v>
      </c>
    </row>
    <row r="471" spans="1:19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(E471/D471)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9">
        <f>(((K471/60)/60)/24)+DATE(1970,1,1)</f>
        <v>42142.208333333328</v>
      </c>
      <c r="M471">
        <v>1432098000</v>
      </c>
      <c r="N471" s="9">
        <f>(((M471/60)/60)/24)+DATE(1970,1,1)</f>
        <v>42144.208333333328</v>
      </c>
      <c r="O471" t="b">
        <v>0</v>
      </c>
      <c r="P471" t="b">
        <v>0</v>
      </c>
      <c r="Q471" t="s">
        <v>53</v>
      </c>
      <c r="R471" t="s">
        <v>2038</v>
      </c>
      <c r="S471" t="s">
        <v>2041</v>
      </c>
    </row>
    <row r="472" spans="1:19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(E472/D472)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9">
        <f>(((K472/60)/60)/24)+DATE(1970,1,1)</f>
        <v>42716.25</v>
      </c>
      <c r="M472">
        <v>1482127200</v>
      </c>
      <c r="N472" s="9">
        <f>(((M472/60)/60)/24)+DATE(1970,1,1)</f>
        <v>42723.25</v>
      </c>
      <c r="O472" t="b">
        <v>0</v>
      </c>
      <c r="P472" t="b">
        <v>0</v>
      </c>
      <c r="Q472" t="s">
        <v>65</v>
      </c>
      <c r="R472" t="s">
        <v>2034</v>
      </c>
      <c r="S472" t="s">
        <v>2043</v>
      </c>
    </row>
    <row r="473" spans="1:19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(E473/D473)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9">
        <f>(((K473/60)/60)/24)+DATE(1970,1,1)</f>
        <v>41031.208333333336</v>
      </c>
      <c r="M473">
        <v>1335934800</v>
      </c>
      <c r="N473" s="9">
        <f>(((M473/60)/60)/24)+DATE(1970,1,1)</f>
        <v>41031.208333333336</v>
      </c>
      <c r="O473" t="b">
        <v>0</v>
      </c>
      <c r="P473" t="b">
        <v>1</v>
      </c>
      <c r="Q473" t="s">
        <v>17</v>
      </c>
      <c r="R473" t="s">
        <v>2030</v>
      </c>
      <c r="S473" t="s">
        <v>2031</v>
      </c>
    </row>
    <row r="474" spans="1:19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(E474/D474)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9">
        <f>(((K474/60)/60)/24)+DATE(1970,1,1)</f>
        <v>43535.208333333328</v>
      </c>
      <c r="M474">
        <v>1556946000</v>
      </c>
      <c r="N474" s="9">
        <f>(((M474/60)/60)/24)+DATE(1970,1,1)</f>
        <v>43589.208333333328</v>
      </c>
      <c r="O474" t="b">
        <v>0</v>
      </c>
      <c r="P474" t="b">
        <v>0</v>
      </c>
      <c r="Q474" t="s">
        <v>23</v>
      </c>
      <c r="R474" t="s">
        <v>2032</v>
      </c>
      <c r="S474" t="s">
        <v>2033</v>
      </c>
    </row>
    <row r="475" spans="1:19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(E475/D475)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9">
        <f>(((K475/60)/60)/24)+DATE(1970,1,1)</f>
        <v>43277.208333333328</v>
      </c>
      <c r="M475">
        <v>1530075600</v>
      </c>
      <c r="N475" s="9">
        <f>(((M475/60)/60)/24)+DATE(1970,1,1)</f>
        <v>43278.208333333328</v>
      </c>
      <c r="O475" t="b">
        <v>0</v>
      </c>
      <c r="P475" t="b">
        <v>0</v>
      </c>
      <c r="Q475" t="s">
        <v>50</v>
      </c>
      <c r="R475" t="s">
        <v>2032</v>
      </c>
      <c r="S475" t="s">
        <v>2040</v>
      </c>
    </row>
    <row r="476" spans="1:19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(E476/D476)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9">
        <f>(((K476/60)/60)/24)+DATE(1970,1,1)</f>
        <v>41989.25</v>
      </c>
      <c r="M476">
        <v>1418796000</v>
      </c>
      <c r="N476" s="9">
        <f>(((M476/60)/60)/24)+DATE(1970,1,1)</f>
        <v>41990.25</v>
      </c>
      <c r="O476" t="b">
        <v>0</v>
      </c>
      <c r="P476" t="b">
        <v>0</v>
      </c>
      <c r="Q476" t="s">
        <v>269</v>
      </c>
      <c r="R476" t="s">
        <v>2038</v>
      </c>
      <c r="S476" t="s">
        <v>2057</v>
      </c>
    </row>
    <row r="477" spans="1:19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(E477/D477)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9">
        <f>(((K477/60)/60)/24)+DATE(1970,1,1)</f>
        <v>41450.208333333336</v>
      </c>
      <c r="M477">
        <v>1372482000</v>
      </c>
      <c r="N477" s="9">
        <f>(((M477/60)/60)/24)+DATE(1970,1,1)</f>
        <v>41454.208333333336</v>
      </c>
      <c r="O477" t="b">
        <v>0</v>
      </c>
      <c r="P477" t="b">
        <v>1</v>
      </c>
      <c r="Q477" t="s">
        <v>206</v>
      </c>
      <c r="R477" t="s">
        <v>2044</v>
      </c>
      <c r="S477" t="s">
        <v>2056</v>
      </c>
    </row>
    <row r="478" spans="1:19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(E478/D478)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9">
        <f>(((K478/60)/60)/24)+DATE(1970,1,1)</f>
        <v>43322.208333333328</v>
      </c>
      <c r="M478">
        <v>1534395600</v>
      </c>
      <c r="N478" s="9">
        <f>(((M478/60)/60)/24)+DATE(1970,1,1)</f>
        <v>43328.208333333328</v>
      </c>
      <c r="O478" t="b">
        <v>0</v>
      </c>
      <c r="P478" t="b">
        <v>0</v>
      </c>
      <c r="Q478" t="s">
        <v>119</v>
      </c>
      <c r="R478" t="s">
        <v>2044</v>
      </c>
      <c r="S478" t="s">
        <v>2050</v>
      </c>
    </row>
    <row r="479" spans="1:19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(E479/D479)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9">
        <f>(((K479/60)/60)/24)+DATE(1970,1,1)</f>
        <v>40720.208333333336</v>
      </c>
      <c r="M479">
        <v>1311397200</v>
      </c>
      <c r="N479" s="9">
        <f>(((M479/60)/60)/24)+DATE(1970,1,1)</f>
        <v>40747.208333333336</v>
      </c>
      <c r="O479" t="b">
        <v>0</v>
      </c>
      <c r="P479" t="b">
        <v>0</v>
      </c>
      <c r="Q479" t="s">
        <v>474</v>
      </c>
      <c r="R479" t="s">
        <v>2038</v>
      </c>
      <c r="S479" t="s">
        <v>2060</v>
      </c>
    </row>
    <row r="480" spans="1:19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(E480/D480)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9">
        <f>(((K480/60)/60)/24)+DATE(1970,1,1)</f>
        <v>42072.208333333328</v>
      </c>
      <c r="M480">
        <v>1426914000</v>
      </c>
      <c r="N480" s="9">
        <f>(((M480/60)/60)/24)+DATE(1970,1,1)</f>
        <v>42084.208333333328</v>
      </c>
      <c r="O480" t="b">
        <v>0</v>
      </c>
      <c r="P480" t="b">
        <v>0</v>
      </c>
      <c r="Q480" t="s">
        <v>65</v>
      </c>
      <c r="R480" t="s">
        <v>2034</v>
      </c>
      <c r="S480" t="s">
        <v>2043</v>
      </c>
    </row>
    <row r="481" spans="1:19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(E481/D481)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9">
        <f>(((K481/60)/60)/24)+DATE(1970,1,1)</f>
        <v>42945.208333333328</v>
      </c>
      <c r="M481">
        <v>1501477200</v>
      </c>
      <c r="N481" s="9">
        <f>(((M481/60)/60)/24)+DATE(1970,1,1)</f>
        <v>42947.208333333328</v>
      </c>
      <c r="O481" t="b">
        <v>0</v>
      </c>
      <c r="P481" t="b">
        <v>0</v>
      </c>
      <c r="Q481" t="s">
        <v>17</v>
      </c>
      <c r="R481" t="s">
        <v>2030</v>
      </c>
      <c r="S481" t="s">
        <v>2031</v>
      </c>
    </row>
    <row r="482" spans="1:19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(E482/D482)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9">
        <f>(((K482/60)/60)/24)+DATE(1970,1,1)</f>
        <v>40248.25</v>
      </c>
      <c r="M482">
        <v>1269061200</v>
      </c>
      <c r="N482" s="9">
        <f>(((M482/60)/60)/24)+DATE(1970,1,1)</f>
        <v>40257.208333333336</v>
      </c>
      <c r="O482" t="b">
        <v>0</v>
      </c>
      <c r="P482" t="b">
        <v>1</v>
      </c>
      <c r="Q482" t="s">
        <v>122</v>
      </c>
      <c r="R482" t="s">
        <v>2051</v>
      </c>
      <c r="S482" t="s">
        <v>2052</v>
      </c>
    </row>
    <row r="483" spans="1:19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(E483/D483)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9">
        <f>(((K483/60)/60)/24)+DATE(1970,1,1)</f>
        <v>41913.208333333336</v>
      </c>
      <c r="M483">
        <v>1415772000</v>
      </c>
      <c r="N483" s="9">
        <f>(((M483/60)/60)/24)+DATE(1970,1,1)</f>
        <v>41955.25</v>
      </c>
      <c r="O483" t="b">
        <v>0</v>
      </c>
      <c r="P483" t="b">
        <v>1</v>
      </c>
      <c r="Q483" t="s">
        <v>33</v>
      </c>
      <c r="R483" t="s">
        <v>2036</v>
      </c>
      <c r="S483" t="s">
        <v>2037</v>
      </c>
    </row>
    <row r="484" spans="1:19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(E484/D484)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9">
        <f>(((K484/60)/60)/24)+DATE(1970,1,1)</f>
        <v>40963.25</v>
      </c>
      <c r="M484">
        <v>1331013600</v>
      </c>
      <c r="N484" s="9">
        <f>(((M484/60)/60)/24)+DATE(1970,1,1)</f>
        <v>40974.25</v>
      </c>
      <c r="O484" t="b">
        <v>0</v>
      </c>
      <c r="P484" t="b">
        <v>1</v>
      </c>
      <c r="Q484" t="s">
        <v>119</v>
      </c>
      <c r="R484" t="s">
        <v>2044</v>
      </c>
      <c r="S484" t="s">
        <v>2050</v>
      </c>
    </row>
    <row r="485" spans="1:19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(E485/D485)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9">
        <f>(((K485/60)/60)/24)+DATE(1970,1,1)</f>
        <v>43811.25</v>
      </c>
      <c r="M485">
        <v>1576735200</v>
      </c>
      <c r="N485" s="9">
        <f>(((M485/60)/60)/24)+DATE(1970,1,1)</f>
        <v>43818.25</v>
      </c>
      <c r="O485" t="b">
        <v>0</v>
      </c>
      <c r="P485" t="b">
        <v>0</v>
      </c>
      <c r="Q485" t="s">
        <v>33</v>
      </c>
      <c r="R485" t="s">
        <v>2036</v>
      </c>
      <c r="S485" t="s">
        <v>2037</v>
      </c>
    </row>
    <row r="486" spans="1:19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(E486/D486)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9">
        <f>(((K486/60)/60)/24)+DATE(1970,1,1)</f>
        <v>41855.208333333336</v>
      </c>
      <c r="M486">
        <v>1411362000</v>
      </c>
      <c r="N486" s="9">
        <f>(((M486/60)/60)/24)+DATE(1970,1,1)</f>
        <v>41904.208333333336</v>
      </c>
      <c r="O486" t="b">
        <v>0</v>
      </c>
      <c r="P486" t="b">
        <v>1</v>
      </c>
      <c r="Q486" t="s">
        <v>17</v>
      </c>
      <c r="R486" t="s">
        <v>2030</v>
      </c>
      <c r="S486" t="s">
        <v>2031</v>
      </c>
    </row>
    <row r="487" spans="1:19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(E487/D487)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9">
        <f>(((K487/60)/60)/24)+DATE(1970,1,1)</f>
        <v>43626.208333333328</v>
      </c>
      <c r="M487">
        <v>1563685200</v>
      </c>
      <c r="N487" s="9">
        <f>(((M487/60)/60)/24)+DATE(1970,1,1)</f>
        <v>43667.208333333328</v>
      </c>
      <c r="O487" t="b">
        <v>0</v>
      </c>
      <c r="P487" t="b">
        <v>0</v>
      </c>
      <c r="Q487" t="s">
        <v>33</v>
      </c>
      <c r="R487" t="s">
        <v>2036</v>
      </c>
      <c r="S487" t="s">
        <v>2037</v>
      </c>
    </row>
    <row r="488" spans="1:19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(E488/D488)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9">
        <f>(((K488/60)/60)/24)+DATE(1970,1,1)</f>
        <v>43168.25</v>
      </c>
      <c r="M488">
        <v>1521867600</v>
      </c>
      <c r="N488" s="9">
        <f>(((M488/60)/60)/24)+DATE(1970,1,1)</f>
        <v>43183.208333333328</v>
      </c>
      <c r="O488" t="b">
        <v>0</v>
      </c>
      <c r="P488" t="b">
        <v>1</v>
      </c>
      <c r="Q488" t="s">
        <v>206</v>
      </c>
      <c r="R488" t="s">
        <v>2044</v>
      </c>
      <c r="S488" t="s">
        <v>2056</v>
      </c>
    </row>
    <row r="489" spans="1:19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(E489/D489)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9">
        <f>(((K489/60)/60)/24)+DATE(1970,1,1)</f>
        <v>42845.208333333328</v>
      </c>
      <c r="M489">
        <v>1495515600</v>
      </c>
      <c r="N489" s="9">
        <f>(((M489/60)/60)/24)+DATE(1970,1,1)</f>
        <v>42878.208333333328</v>
      </c>
      <c r="O489" t="b">
        <v>0</v>
      </c>
      <c r="P489" t="b">
        <v>0</v>
      </c>
      <c r="Q489" t="s">
        <v>33</v>
      </c>
      <c r="R489" t="s">
        <v>2036</v>
      </c>
      <c r="S489" t="s">
        <v>2037</v>
      </c>
    </row>
    <row r="490" spans="1:19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(E490/D490)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9">
        <f>(((K490/60)/60)/24)+DATE(1970,1,1)</f>
        <v>42403.25</v>
      </c>
      <c r="M490">
        <v>1455948000</v>
      </c>
      <c r="N490" s="9">
        <f>(((M490/60)/60)/24)+DATE(1970,1,1)</f>
        <v>42420.25</v>
      </c>
      <c r="O490" t="b">
        <v>0</v>
      </c>
      <c r="P490" t="b">
        <v>0</v>
      </c>
      <c r="Q490" t="s">
        <v>33</v>
      </c>
      <c r="R490" t="s">
        <v>2036</v>
      </c>
      <c r="S490" t="s">
        <v>2037</v>
      </c>
    </row>
    <row r="491" spans="1:19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(E491/D491)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9">
        <f>(((K491/60)/60)/24)+DATE(1970,1,1)</f>
        <v>40406.208333333336</v>
      </c>
      <c r="M491">
        <v>1282366800</v>
      </c>
      <c r="N491" s="9">
        <f>(((M491/60)/60)/24)+DATE(1970,1,1)</f>
        <v>40411.208333333336</v>
      </c>
      <c r="O491" t="b">
        <v>0</v>
      </c>
      <c r="P491" t="b">
        <v>0</v>
      </c>
      <c r="Q491" t="s">
        <v>65</v>
      </c>
      <c r="R491" t="s">
        <v>2034</v>
      </c>
      <c r="S491" t="s">
        <v>2043</v>
      </c>
    </row>
    <row r="492" spans="1:19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(E492/D492)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9">
        <f>(((K492/60)/60)/24)+DATE(1970,1,1)</f>
        <v>43786.25</v>
      </c>
      <c r="M492">
        <v>1574575200</v>
      </c>
      <c r="N492" s="9">
        <f>(((M492/60)/60)/24)+DATE(1970,1,1)</f>
        <v>43793.25</v>
      </c>
      <c r="O492" t="b">
        <v>0</v>
      </c>
      <c r="P492" t="b">
        <v>0</v>
      </c>
      <c r="Q492" t="s">
        <v>1029</v>
      </c>
      <c r="R492" t="s">
        <v>2061</v>
      </c>
      <c r="S492" t="s">
        <v>2062</v>
      </c>
    </row>
    <row r="493" spans="1:19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(E493/D493)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9">
        <f>(((K493/60)/60)/24)+DATE(1970,1,1)</f>
        <v>41456.208333333336</v>
      </c>
      <c r="M493">
        <v>1374901200</v>
      </c>
      <c r="N493" s="9">
        <f>(((M493/60)/60)/24)+DATE(1970,1,1)</f>
        <v>41482.208333333336</v>
      </c>
      <c r="O493" t="b">
        <v>0</v>
      </c>
      <c r="P493" t="b">
        <v>1</v>
      </c>
      <c r="Q493" t="s">
        <v>17</v>
      </c>
      <c r="R493" t="s">
        <v>2030</v>
      </c>
      <c r="S493" t="s">
        <v>2031</v>
      </c>
    </row>
    <row r="494" spans="1:19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(E494/D494)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9">
        <f>(((K494/60)/60)/24)+DATE(1970,1,1)</f>
        <v>40336.208333333336</v>
      </c>
      <c r="M494">
        <v>1278910800</v>
      </c>
      <c r="N494" s="9">
        <f>(((M494/60)/60)/24)+DATE(1970,1,1)</f>
        <v>40371.208333333336</v>
      </c>
      <c r="O494" t="b">
        <v>1</v>
      </c>
      <c r="P494" t="b">
        <v>1</v>
      </c>
      <c r="Q494" t="s">
        <v>100</v>
      </c>
      <c r="R494" t="s">
        <v>2038</v>
      </c>
      <c r="S494" t="s">
        <v>2049</v>
      </c>
    </row>
    <row r="495" spans="1:19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(E495/D495)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9">
        <f>(((K495/60)/60)/24)+DATE(1970,1,1)</f>
        <v>43645.208333333328</v>
      </c>
      <c r="M495">
        <v>1562907600</v>
      </c>
      <c r="N495" s="9">
        <f>(((M495/60)/60)/24)+DATE(1970,1,1)</f>
        <v>43658.208333333328</v>
      </c>
      <c r="O495" t="b">
        <v>0</v>
      </c>
      <c r="P495" t="b">
        <v>0</v>
      </c>
      <c r="Q495" t="s">
        <v>122</v>
      </c>
      <c r="R495" t="s">
        <v>2051</v>
      </c>
      <c r="S495" t="s">
        <v>2052</v>
      </c>
    </row>
    <row r="496" spans="1:19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(E496/D496)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9">
        <f>(((K496/60)/60)/24)+DATE(1970,1,1)</f>
        <v>40990.208333333336</v>
      </c>
      <c r="M496">
        <v>1332478800</v>
      </c>
      <c r="N496" s="9">
        <f>(((M496/60)/60)/24)+DATE(1970,1,1)</f>
        <v>40991.208333333336</v>
      </c>
      <c r="O496" t="b">
        <v>0</v>
      </c>
      <c r="P496" t="b">
        <v>0</v>
      </c>
      <c r="Q496" t="s">
        <v>65</v>
      </c>
      <c r="R496" t="s">
        <v>2034</v>
      </c>
      <c r="S496" t="s">
        <v>2043</v>
      </c>
    </row>
    <row r="497" spans="1:19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(E497/D497)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9">
        <f>(((K497/60)/60)/24)+DATE(1970,1,1)</f>
        <v>41800.208333333336</v>
      </c>
      <c r="M497">
        <v>1402722000</v>
      </c>
      <c r="N497" s="9">
        <f>(((M497/60)/60)/24)+DATE(1970,1,1)</f>
        <v>41804.208333333336</v>
      </c>
      <c r="O497" t="b">
        <v>0</v>
      </c>
      <c r="P497" t="b">
        <v>0</v>
      </c>
      <c r="Q497" t="s">
        <v>33</v>
      </c>
      <c r="R497" t="s">
        <v>2036</v>
      </c>
      <c r="S497" t="s">
        <v>2037</v>
      </c>
    </row>
    <row r="498" spans="1:19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(E498/D498)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9">
        <f>(((K498/60)/60)/24)+DATE(1970,1,1)</f>
        <v>42876.208333333328</v>
      </c>
      <c r="M498">
        <v>1496811600</v>
      </c>
      <c r="N498" s="9">
        <f>(((M498/60)/60)/24)+DATE(1970,1,1)</f>
        <v>42893.208333333328</v>
      </c>
      <c r="O498" t="b">
        <v>0</v>
      </c>
      <c r="P498" t="b">
        <v>0</v>
      </c>
      <c r="Q498" t="s">
        <v>71</v>
      </c>
      <c r="R498" t="s">
        <v>2038</v>
      </c>
      <c r="S498" t="s">
        <v>2046</v>
      </c>
    </row>
    <row r="499" spans="1:19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(E499/D499)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9">
        <f>(((K499/60)/60)/24)+DATE(1970,1,1)</f>
        <v>42724.25</v>
      </c>
      <c r="M499">
        <v>1482213600</v>
      </c>
      <c r="N499" s="9">
        <f>(((M499/60)/60)/24)+DATE(1970,1,1)</f>
        <v>42724.25</v>
      </c>
      <c r="O499" t="b">
        <v>0</v>
      </c>
      <c r="P499" t="b">
        <v>1</v>
      </c>
      <c r="Q499" t="s">
        <v>65</v>
      </c>
      <c r="R499" t="s">
        <v>2034</v>
      </c>
      <c r="S499" t="s">
        <v>2043</v>
      </c>
    </row>
    <row r="500" spans="1:19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(E500/D500)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9">
        <f>(((K500/60)/60)/24)+DATE(1970,1,1)</f>
        <v>42005.25</v>
      </c>
      <c r="M500">
        <v>1420264800</v>
      </c>
      <c r="N500" s="9">
        <f>(((M500/60)/60)/24)+DATE(1970,1,1)</f>
        <v>42007.25</v>
      </c>
      <c r="O500" t="b">
        <v>0</v>
      </c>
      <c r="P500" t="b">
        <v>0</v>
      </c>
      <c r="Q500" t="s">
        <v>28</v>
      </c>
      <c r="R500" t="s">
        <v>2034</v>
      </c>
      <c r="S500" t="s">
        <v>2035</v>
      </c>
    </row>
    <row r="501" spans="1:19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(E501/D501)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9">
        <f>(((K501/60)/60)/24)+DATE(1970,1,1)</f>
        <v>42444.208333333328</v>
      </c>
      <c r="M501">
        <v>1458450000</v>
      </c>
      <c r="N501" s="9">
        <f>(((M501/60)/60)/24)+DATE(1970,1,1)</f>
        <v>42449.208333333328</v>
      </c>
      <c r="O501" t="b">
        <v>0</v>
      </c>
      <c r="P501" t="b">
        <v>1</v>
      </c>
      <c r="Q501" t="s">
        <v>42</v>
      </c>
      <c r="R501" t="s">
        <v>2038</v>
      </c>
      <c r="S501" t="s">
        <v>2039</v>
      </c>
    </row>
    <row r="502" spans="1:19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(E502/D502)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9">
        <f>(((K502/60)/60)/24)+DATE(1970,1,1)</f>
        <v>41395.208333333336</v>
      </c>
      <c r="M502">
        <v>1369803600</v>
      </c>
      <c r="N502" s="9">
        <f>(((M502/60)/60)/24)+DATE(1970,1,1)</f>
        <v>41423.208333333336</v>
      </c>
      <c r="O502" t="b">
        <v>0</v>
      </c>
      <c r="P502" t="b">
        <v>1</v>
      </c>
      <c r="Q502" t="s">
        <v>33</v>
      </c>
      <c r="R502" t="s">
        <v>2036</v>
      </c>
      <c r="S502" t="s">
        <v>2037</v>
      </c>
    </row>
    <row r="503" spans="1:19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(E503/D503)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9">
        <f>(((K503/60)/60)/24)+DATE(1970,1,1)</f>
        <v>41345.208333333336</v>
      </c>
      <c r="M503">
        <v>1363237200</v>
      </c>
      <c r="N503" s="9">
        <f>(((M503/60)/60)/24)+DATE(1970,1,1)</f>
        <v>41347.208333333336</v>
      </c>
      <c r="O503" t="b">
        <v>0</v>
      </c>
      <c r="P503" t="b">
        <v>0</v>
      </c>
      <c r="Q503" t="s">
        <v>42</v>
      </c>
      <c r="R503" t="s">
        <v>2038</v>
      </c>
      <c r="S503" t="s">
        <v>2039</v>
      </c>
    </row>
    <row r="504" spans="1:19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(E504/D504)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9">
        <f>(((K504/60)/60)/24)+DATE(1970,1,1)</f>
        <v>41117.208333333336</v>
      </c>
      <c r="M504">
        <v>1345870800</v>
      </c>
      <c r="N504" s="9">
        <f>(((M504/60)/60)/24)+DATE(1970,1,1)</f>
        <v>41146.208333333336</v>
      </c>
      <c r="O504" t="b">
        <v>0</v>
      </c>
      <c r="P504" t="b">
        <v>1</v>
      </c>
      <c r="Q504" t="s">
        <v>89</v>
      </c>
      <c r="R504" t="s">
        <v>2047</v>
      </c>
      <c r="S504" t="s">
        <v>2048</v>
      </c>
    </row>
    <row r="505" spans="1:19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(E505/D505)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9">
        <f>(((K505/60)/60)/24)+DATE(1970,1,1)</f>
        <v>42186.208333333328</v>
      </c>
      <c r="M505">
        <v>1437454800</v>
      </c>
      <c r="N505" s="9">
        <f>(((M505/60)/60)/24)+DATE(1970,1,1)</f>
        <v>42206.208333333328</v>
      </c>
      <c r="O505" t="b">
        <v>0</v>
      </c>
      <c r="P505" t="b">
        <v>0</v>
      </c>
      <c r="Q505" t="s">
        <v>53</v>
      </c>
      <c r="R505" t="s">
        <v>2038</v>
      </c>
      <c r="S505" t="s">
        <v>2041</v>
      </c>
    </row>
    <row r="506" spans="1:19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(E506/D506)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9">
        <f>(((K506/60)/60)/24)+DATE(1970,1,1)</f>
        <v>42142.208333333328</v>
      </c>
      <c r="M506">
        <v>1432011600</v>
      </c>
      <c r="N506" s="9">
        <f>(((M506/60)/60)/24)+DATE(1970,1,1)</f>
        <v>42143.208333333328</v>
      </c>
      <c r="O506" t="b">
        <v>0</v>
      </c>
      <c r="P506" t="b">
        <v>0</v>
      </c>
      <c r="Q506" t="s">
        <v>23</v>
      </c>
      <c r="R506" t="s">
        <v>2032</v>
      </c>
      <c r="S506" t="s">
        <v>2033</v>
      </c>
    </row>
    <row r="507" spans="1:19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(E507/D507)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9">
        <f>(((K507/60)/60)/24)+DATE(1970,1,1)</f>
        <v>41341.25</v>
      </c>
      <c r="M507">
        <v>1366347600</v>
      </c>
      <c r="N507" s="9">
        <f>(((M507/60)/60)/24)+DATE(1970,1,1)</f>
        <v>41383.208333333336</v>
      </c>
      <c r="O507" t="b">
        <v>0</v>
      </c>
      <c r="P507" t="b">
        <v>1</v>
      </c>
      <c r="Q507" t="s">
        <v>133</v>
      </c>
      <c r="R507" t="s">
        <v>2044</v>
      </c>
      <c r="S507" t="s">
        <v>2053</v>
      </c>
    </row>
    <row r="508" spans="1:19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(E508/D508)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9">
        <f>(((K508/60)/60)/24)+DATE(1970,1,1)</f>
        <v>43062.25</v>
      </c>
      <c r="M508">
        <v>1512885600</v>
      </c>
      <c r="N508" s="9">
        <f>(((M508/60)/60)/24)+DATE(1970,1,1)</f>
        <v>43079.25</v>
      </c>
      <c r="O508" t="b">
        <v>0</v>
      </c>
      <c r="P508" t="b">
        <v>1</v>
      </c>
      <c r="Q508" t="s">
        <v>33</v>
      </c>
      <c r="R508" t="s">
        <v>2036</v>
      </c>
      <c r="S508" t="s">
        <v>2037</v>
      </c>
    </row>
    <row r="509" spans="1:19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(E509/D509)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9">
        <f>(((K509/60)/60)/24)+DATE(1970,1,1)</f>
        <v>41373.208333333336</v>
      </c>
      <c r="M509">
        <v>1369717200</v>
      </c>
      <c r="N509" s="9">
        <f>(((M509/60)/60)/24)+DATE(1970,1,1)</f>
        <v>41422.208333333336</v>
      </c>
      <c r="O509" t="b">
        <v>0</v>
      </c>
      <c r="P509" t="b">
        <v>1</v>
      </c>
      <c r="Q509" t="s">
        <v>28</v>
      </c>
      <c r="R509" t="s">
        <v>2034</v>
      </c>
      <c r="S509" t="s">
        <v>2035</v>
      </c>
    </row>
    <row r="510" spans="1:19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(E510/D510)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9">
        <f>(((K510/60)/60)/24)+DATE(1970,1,1)</f>
        <v>43310.208333333328</v>
      </c>
      <c r="M510">
        <v>1534654800</v>
      </c>
      <c r="N510" s="9">
        <f>(((M510/60)/60)/24)+DATE(1970,1,1)</f>
        <v>43331.208333333328</v>
      </c>
      <c r="O510" t="b">
        <v>0</v>
      </c>
      <c r="P510" t="b">
        <v>0</v>
      </c>
      <c r="Q510" t="s">
        <v>33</v>
      </c>
      <c r="R510" t="s">
        <v>2036</v>
      </c>
      <c r="S510" t="s">
        <v>2037</v>
      </c>
    </row>
    <row r="511" spans="1:19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(E511/D511)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9">
        <f>(((K511/60)/60)/24)+DATE(1970,1,1)</f>
        <v>41034.208333333336</v>
      </c>
      <c r="M511">
        <v>1337058000</v>
      </c>
      <c r="N511" s="9">
        <f>(((M511/60)/60)/24)+DATE(1970,1,1)</f>
        <v>41044.208333333336</v>
      </c>
      <c r="O511" t="b">
        <v>0</v>
      </c>
      <c r="P511" t="b">
        <v>0</v>
      </c>
      <c r="Q511" t="s">
        <v>33</v>
      </c>
      <c r="R511" t="s">
        <v>2036</v>
      </c>
      <c r="S511" t="s">
        <v>2037</v>
      </c>
    </row>
    <row r="512" spans="1:19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(E512/D512)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9">
        <f>(((K512/60)/60)/24)+DATE(1970,1,1)</f>
        <v>43251.208333333328</v>
      </c>
      <c r="M512">
        <v>1529816400</v>
      </c>
      <c r="N512" s="9">
        <f>(((M512/60)/60)/24)+DATE(1970,1,1)</f>
        <v>43275.208333333328</v>
      </c>
      <c r="O512" t="b">
        <v>0</v>
      </c>
      <c r="P512" t="b">
        <v>0</v>
      </c>
      <c r="Q512" t="s">
        <v>53</v>
      </c>
      <c r="R512" t="s">
        <v>2038</v>
      </c>
      <c r="S512" t="s">
        <v>2041</v>
      </c>
    </row>
    <row r="513" spans="1:19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(E513/D513)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9">
        <f>(((K513/60)/60)/24)+DATE(1970,1,1)</f>
        <v>43671.208333333328</v>
      </c>
      <c r="M513">
        <v>1564894800</v>
      </c>
      <c r="N513" s="9">
        <f>(((M513/60)/60)/24)+DATE(1970,1,1)</f>
        <v>43681.208333333328</v>
      </c>
      <c r="O513" t="b">
        <v>0</v>
      </c>
      <c r="P513" t="b">
        <v>0</v>
      </c>
      <c r="Q513" t="s">
        <v>33</v>
      </c>
      <c r="R513" t="s">
        <v>2036</v>
      </c>
      <c r="S513" t="s">
        <v>2037</v>
      </c>
    </row>
    <row r="514" spans="1:19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(E514/D514)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9">
        <f>(((K514/60)/60)/24)+DATE(1970,1,1)</f>
        <v>41825.208333333336</v>
      </c>
      <c r="M514">
        <v>1404622800</v>
      </c>
      <c r="N514" s="9">
        <f>(((M514/60)/60)/24)+DATE(1970,1,1)</f>
        <v>41826.208333333336</v>
      </c>
      <c r="O514" t="b">
        <v>0</v>
      </c>
      <c r="P514" t="b">
        <v>1</v>
      </c>
      <c r="Q514" t="s">
        <v>89</v>
      </c>
      <c r="R514" t="s">
        <v>2047</v>
      </c>
      <c r="S514" t="s">
        <v>2048</v>
      </c>
    </row>
    <row r="515" spans="1:19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(E515/D515)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9">
        <f>(((K515/60)/60)/24)+DATE(1970,1,1)</f>
        <v>40430.208333333336</v>
      </c>
      <c r="M515">
        <v>1284181200</v>
      </c>
      <c r="N515" s="9">
        <f>(((M515/60)/60)/24)+DATE(1970,1,1)</f>
        <v>40432.208333333336</v>
      </c>
      <c r="O515" t="b">
        <v>0</v>
      </c>
      <c r="P515" t="b">
        <v>0</v>
      </c>
      <c r="Q515" t="s">
        <v>269</v>
      </c>
      <c r="R515" t="s">
        <v>2038</v>
      </c>
      <c r="S515" t="s">
        <v>2057</v>
      </c>
    </row>
    <row r="516" spans="1:19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(E516/D516)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9">
        <f>(((K516/60)/60)/24)+DATE(1970,1,1)</f>
        <v>41614.25</v>
      </c>
      <c r="M516">
        <v>1386741600</v>
      </c>
      <c r="N516" s="9">
        <f>(((M516/60)/60)/24)+DATE(1970,1,1)</f>
        <v>41619.25</v>
      </c>
      <c r="O516" t="b">
        <v>0</v>
      </c>
      <c r="P516" t="b">
        <v>1</v>
      </c>
      <c r="Q516" t="s">
        <v>23</v>
      </c>
      <c r="R516" t="s">
        <v>2032</v>
      </c>
      <c r="S516" t="s">
        <v>2033</v>
      </c>
    </row>
    <row r="517" spans="1:19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(E517/D517)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9">
        <f>(((K517/60)/60)/24)+DATE(1970,1,1)</f>
        <v>40900.25</v>
      </c>
      <c r="M517">
        <v>1324792800</v>
      </c>
      <c r="N517" s="9">
        <f>(((M517/60)/60)/24)+DATE(1970,1,1)</f>
        <v>40902.25</v>
      </c>
      <c r="O517" t="b">
        <v>0</v>
      </c>
      <c r="P517" t="b">
        <v>1</v>
      </c>
      <c r="Q517" t="s">
        <v>33</v>
      </c>
      <c r="R517" t="s">
        <v>2036</v>
      </c>
      <c r="S517" t="s">
        <v>2037</v>
      </c>
    </row>
    <row r="518" spans="1:19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(E518/D518)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9">
        <f>(((K518/60)/60)/24)+DATE(1970,1,1)</f>
        <v>40396.208333333336</v>
      </c>
      <c r="M518">
        <v>1284354000</v>
      </c>
      <c r="N518" s="9">
        <f>(((M518/60)/60)/24)+DATE(1970,1,1)</f>
        <v>40434.208333333336</v>
      </c>
      <c r="O518" t="b">
        <v>0</v>
      </c>
      <c r="P518" t="b">
        <v>0</v>
      </c>
      <c r="Q518" t="s">
        <v>68</v>
      </c>
      <c r="R518" t="s">
        <v>2044</v>
      </c>
      <c r="S518" t="s">
        <v>2045</v>
      </c>
    </row>
    <row r="519" spans="1:19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(E519/D519)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9">
        <f>(((K519/60)/60)/24)+DATE(1970,1,1)</f>
        <v>42860.208333333328</v>
      </c>
      <c r="M519">
        <v>1494392400</v>
      </c>
      <c r="N519" s="9">
        <f>(((M519/60)/60)/24)+DATE(1970,1,1)</f>
        <v>42865.208333333328</v>
      </c>
      <c r="O519" t="b">
        <v>0</v>
      </c>
      <c r="P519" t="b">
        <v>0</v>
      </c>
      <c r="Q519" t="s">
        <v>17</v>
      </c>
      <c r="R519" t="s">
        <v>2030</v>
      </c>
      <c r="S519" t="s">
        <v>2031</v>
      </c>
    </row>
    <row r="520" spans="1:19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(E520/D520)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9">
        <f>(((K520/60)/60)/24)+DATE(1970,1,1)</f>
        <v>43154.25</v>
      </c>
      <c r="M520">
        <v>1519538400</v>
      </c>
      <c r="N520" s="9">
        <f>(((M520/60)/60)/24)+DATE(1970,1,1)</f>
        <v>43156.25</v>
      </c>
      <c r="O520" t="b">
        <v>0</v>
      </c>
      <c r="P520" t="b">
        <v>1</v>
      </c>
      <c r="Q520" t="s">
        <v>71</v>
      </c>
      <c r="R520" t="s">
        <v>2038</v>
      </c>
      <c r="S520" t="s">
        <v>2046</v>
      </c>
    </row>
    <row r="521" spans="1:19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(E521/D521)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9">
        <f>(((K521/60)/60)/24)+DATE(1970,1,1)</f>
        <v>42012.25</v>
      </c>
      <c r="M521">
        <v>1421906400</v>
      </c>
      <c r="N521" s="9">
        <f>(((M521/60)/60)/24)+DATE(1970,1,1)</f>
        <v>42026.25</v>
      </c>
      <c r="O521" t="b">
        <v>0</v>
      </c>
      <c r="P521" t="b">
        <v>1</v>
      </c>
      <c r="Q521" t="s">
        <v>23</v>
      </c>
      <c r="R521" t="s">
        <v>2032</v>
      </c>
      <c r="S521" t="s">
        <v>2033</v>
      </c>
    </row>
    <row r="522" spans="1:19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(E522/D522)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9">
        <f>(((K522/60)/60)/24)+DATE(1970,1,1)</f>
        <v>43574.208333333328</v>
      </c>
      <c r="M522">
        <v>1555909200</v>
      </c>
      <c r="N522" s="9">
        <f>(((M522/60)/60)/24)+DATE(1970,1,1)</f>
        <v>43577.208333333328</v>
      </c>
      <c r="O522" t="b">
        <v>0</v>
      </c>
      <c r="P522" t="b">
        <v>0</v>
      </c>
      <c r="Q522" t="s">
        <v>33</v>
      </c>
      <c r="R522" t="s">
        <v>2036</v>
      </c>
      <c r="S522" t="s">
        <v>2037</v>
      </c>
    </row>
    <row r="523" spans="1:19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(E523/D523)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9">
        <f>(((K523/60)/60)/24)+DATE(1970,1,1)</f>
        <v>42605.208333333328</v>
      </c>
      <c r="M523">
        <v>1472446800</v>
      </c>
      <c r="N523" s="9">
        <f>(((M523/60)/60)/24)+DATE(1970,1,1)</f>
        <v>42611.208333333328</v>
      </c>
      <c r="O523" t="b">
        <v>0</v>
      </c>
      <c r="P523" t="b">
        <v>1</v>
      </c>
      <c r="Q523" t="s">
        <v>53</v>
      </c>
      <c r="R523" t="s">
        <v>2038</v>
      </c>
      <c r="S523" t="s">
        <v>2041</v>
      </c>
    </row>
    <row r="524" spans="1:19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(E524/D524)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9">
        <f>(((K524/60)/60)/24)+DATE(1970,1,1)</f>
        <v>41093.208333333336</v>
      </c>
      <c r="M524">
        <v>1342328400</v>
      </c>
      <c r="N524" s="9">
        <f>(((M524/60)/60)/24)+DATE(1970,1,1)</f>
        <v>41105.208333333336</v>
      </c>
      <c r="O524" t="b">
        <v>0</v>
      </c>
      <c r="P524" t="b">
        <v>0</v>
      </c>
      <c r="Q524" t="s">
        <v>100</v>
      </c>
      <c r="R524" t="s">
        <v>2038</v>
      </c>
      <c r="S524" t="s">
        <v>2049</v>
      </c>
    </row>
    <row r="525" spans="1:19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(E525/D525)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9">
        <f>(((K525/60)/60)/24)+DATE(1970,1,1)</f>
        <v>40241.25</v>
      </c>
      <c r="M525">
        <v>1268114400</v>
      </c>
      <c r="N525" s="9">
        <f>(((M525/60)/60)/24)+DATE(1970,1,1)</f>
        <v>40246.25</v>
      </c>
      <c r="O525" t="b">
        <v>0</v>
      </c>
      <c r="P525" t="b">
        <v>0</v>
      </c>
      <c r="Q525" t="s">
        <v>100</v>
      </c>
      <c r="R525" t="s">
        <v>2038</v>
      </c>
      <c r="S525" t="s">
        <v>2049</v>
      </c>
    </row>
    <row r="526" spans="1:19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(E526/D526)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9">
        <f>(((K526/60)/60)/24)+DATE(1970,1,1)</f>
        <v>40294.208333333336</v>
      </c>
      <c r="M526">
        <v>1273381200</v>
      </c>
      <c r="N526" s="9">
        <f>(((M526/60)/60)/24)+DATE(1970,1,1)</f>
        <v>40307.208333333336</v>
      </c>
      <c r="O526" t="b">
        <v>0</v>
      </c>
      <c r="P526" t="b">
        <v>0</v>
      </c>
      <c r="Q526" t="s">
        <v>33</v>
      </c>
      <c r="R526" t="s">
        <v>2036</v>
      </c>
      <c r="S526" t="s">
        <v>2037</v>
      </c>
    </row>
    <row r="527" spans="1:19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(E527/D527)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9">
        <f>(((K527/60)/60)/24)+DATE(1970,1,1)</f>
        <v>40505.25</v>
      </c>
      <c r="M527">
        <v>1290837600</v>
      </c>
      <c r="N527" s="9">
        <f>(((M527/60)/60)/24)+DATE(1970,1,1)</f>
        <v>40509.25</v>
      </c>
      <c r="O527" t="b">
        <v>0</v>
      </c>
      <c r="P527" t="b">
        <v>0</v>
      </c>
      <c r="Q527" t="s">
        <v>65</v>
      </c>
      <c r="R527" t="s">
        <v>2034</v>
      </c>
      <c r="S527" t="s">
        <v>2043</v>
      </c>
    </row>
    <row r="528" spans="1:19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(E528/D528)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9">
        <f>(((K528/60)/60)/24)+DATE(1970,1,1)</f>
        <v>42364.25</v>
      </c>
      <c r="M528">
        <v>1454306400</v>
      </c>
      <c r="N528" s="9">
        <f>(((M528/60)/60)/24)+DATE(1970,1,1)</f>
        <v>42401.25</v>
      </c>
      <c r="O528" t="b">
        <v>0</v>
      </c>
      <c r="P528" t="b">
        <v>1</v>
      </c>
      <c r="Q528" t="s">
        <v>33</v>
      </c>
      <c r="R528" t="s">
        <v>2036</v>
      </c>
      <c r="S528" t="s">
        <v>2037</v>
      </c>
    </row>
    <row r="529" spans="1:19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(E529/D529)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9">
        <f>(((K529/60)/60)/24)+DATE(1970,1,1)</f>
        <v>42405.25</v>
      </c>
      <c r="M529">
        <v>1457762400</v>
      </c>
      <c r="N529" s="9">
        <f>(((M529/60)/60)/24)+DATE(1970,1,1)</f>
        <v>42441.25</v>
      </c>
      <c r="O529" t="b">
        <v>0</v>
      </c>
      <c r="P529" t="b">
        <v>0</v>
      </c>
      <c r="Q529" t="s">
        <v>71</v>
      </c>
      <c r="R529" t="s">
        <v>2038</v>
      </c>
      <c r="S529" t="s">
        <v>2046</v>
      </c>
    </row>
    <row r="530" spans="1:19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(E530/D530)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9">
        <f>(((K530/60)/60)/24)+DATE(1970,1,1)</f>
        <v>41601.25</v>
      </c>
      <c r="M530">
        <v>1389074400</v>
      </c>
      <c r="N530" s="9">
        <f>(((M530/60)/60)/24)+DATE(1970,1,1)</f>
        <v>41646.25</v>
      </c>
      <c r="O530" t="b">
        <v>0</v>
      </c>
      <c r="P530" t="b">
        <v>0</v>
      </c>
      <c r="Q530" t="s">
        <v>60</v>
      </c>
      <c r="R530" t="s">
        <v>2032</v>
      </c>
      <c r="S530" t="s">
        <v>2042</v>
      </c>
    </row>
    <row r="531" spans="1:19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(E531/D531)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9">
        <f>(((K531/60)/60)/24)+DATE(1970,1,1)</f>
        <v>41769.208333333336</v>
      </c>
      <c r="M531">
        <v>1402117200</v>
      </c>
      <c r="N531" s="9">
        <f>(((M531/60)/60)/24)+DATE(1970,1,1)</f>
        <v>41797.208333333336</v>
      </c>
      <c r="O531" t="b">
        <v>0</v>
      </c>
      <c r="P531" t="b">
        <v>0</v>
      </c>
      <c r="Q531" t="s">
        <v>89</v>
      </c>
      <c r="R531" t="s">
        <v>2047</v>
      </c>
      <c r="S531" t="s">
        <v>2048</v>
      </c>
    </row>
    <row r="532" spans="1:19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(E532/D532)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9">
        <f>(((K532/60)/60)/24)+DATE(1970,1,1)</f>
        <v>40421.208333333336</v>
      </c>
      <c r="M532">
        <v>1284440400</v>
      </c>
      <c r="N532" s="9">
        <f>(((M532/60)/60)/24)+DATE(1970,1,1)</f>
        <v>40435.208333333336</v>
      </c>
      <c r="O532" t="b">
        <v>0</v>
      </c>
      <c r="P532" t="b">
        <v>1</v>
      </c>
      <c r="Q532" t="s">
        <v>119</v>
      </c>
      <c r="R532" t="s">
        <v>2044</v>
      </c>
      <c r="S532" t="s">
        <v>2050</v>
      </c>
    </row>
    <row r="533" spans="1:19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(E533/D533)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9">
        <f>(((K533/60)/60)/24)+DATE(1970,1,1)</f>
        <v>41589.25</v>
      </c>
      <c r="M533">
        <v>1388988000</v>
      </c>
      <c r="N533" s="9">
        <f>(((M533/60)/60)/24)+DATE(1970,1,1)</f>
        <v>41645.25</v>
      </c>
      <c r="O533" t="b">
        <v>0</v>
      </c>
      <c r="P533" t="b">
        <v>0</v>
      </c>
      <c r="Q533" t="s">
        <v>89</v>
      </c>
      <c r="R533" t="s">
        <v>2047</v>
      </c>
      <c r="S533" t="s">
        <v>2048</v>
      </c>
    </row>
    <row r="534" spans="1:19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(E534/D534)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9">
        <f>(((K534/60)/60)/24)+DATE(1970,1,1)</f>
        <v>43125.25</v>
      </c>
      <c r="M534">
        <v>1516946400</v>
      </c>
      <c r="N534" s="9">
        <f>(((M534/60)/60)/24)+DATE(1970,1,1)</f>
        <v>43126.25</v>
      </c>
      <c r="O534" t="b">
        <v>0</v>
      </c>
      <c r="P534" t="b">
        <v>0</v>
      </c>
      <c r="Q534" t="s">
        <v>33</v>
      </c>
      <c r="R534" t="s">
        <v>2036</v>
      </c>
      <c r="S534" t="s">
        <v>2037</v>
      </c>
    </row>
    <row r="535" spans="1:19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(E535/D535)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9">
        <f>(((K535/60)/60)/24)+DATE(1970,1,1)</f>
        <v>41479.208333333336</v>
      </c>
      <c r="M535">
        <v>1377752400</v>
      </c>
      <c r="N535" s="9">
        <f>(((M535/60)/60)/24)+DATE(1970,1,1)</f>
        <v>41515.208333333336</v>
      </c>
      <c r="O535" t="b">
        <v>0</v>
      </c>
      <c r="P535" t="b">
        <v>0</v>
      </c>
      <c r="Q535" t="s">
        <v>60</v>
      </c>
      <c r="R535" t="s">
        <v>2032</v>
      </c>
      <c r="S535" t="s">
        <v>2042</v>
      </c>
    </row>
    <row r="536" spans="1:19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(E536/D536)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9">
        <f>(((K536/60)/60)/24)+DATE(1970,1,1)</f>
        <v>43329.208333333328</v>
      </c>
      <c r="M536">
        <v>1534568400</v>
      </c>
      <c r="N536" s="9">
        <f>(((M536/60)/60)/24)+DATE(1970,1,1)</f>
        <v>43330.208333333328</v>
      </c>
      <c r="O536" t="b">
        <v>0</v>
      </c>
      <c r="P536" t="b">
        <v>1</v>
      </c>
      <c r="Q536" t="s">
        <v>53</v>
      </c>
      <c r="R536" t="s">
        <v>2038</v>
      </c>
      <c r="S536" t="s">
        <v>2041</v>
      </c>
    </row>
    <row r="537" spans="1:19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(E537/D537)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9">
        <f>(((K537/60)/60)/24)+DATE(1970,1,1)</f>
        <v>43259.208333333328</v>
      </c>
      <c r="M537">
        <v>1528606800</v>
      </c>
      <c r="N537" s="9">
        <f>(((M537/60)/60)/24)+DATE(1970,1,1)</f>
        <v>43261.208333333328</v>
      </c>
      <c r="O537" t="b">
        <v>0</v>
      </c>
      <c r="P537" t="b">
        <v>1</v>
      </c>
      <c r="Q537" t="s">
        <v>33</v>
      </c>
      <c r="R537" t="s">
        <v>2036</v>
      </c>
      <c r="S537" t="s">
        <v>2037</v>
      </c>
    </row>
    <row r="538" spans="1:19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(E538/D538)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9">
        <f>(((K538/60)/60)/24)+DATE(1970,1,1)</f>
        <v>40414.208333333336</v>
      </c>
      <c r="M538">
        <v>1284872400</v>
      </c>
      <c r="N538" s="9">
        <f>(((M538/60)/60)/24)+DATE(1970,1,1)</f>
        <v>40440.208333333336</v>
      </c>
      <c r="O538" t="b">
        <v>0</v>
      </c>
      <c r="P538" t="b">
        <v>0</v>
      </c>
      <c r="Q538" t="s">
        <v>119</v>
      </c>
      <c r="R538" t="s">
        <v>2044</v>
      </c>
      <c r="S538" t="s">
        <v>2050</v>
      </c>
    </row>
    <row r="539" spans="1:19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(E539/D539)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9">
        <f>(((K539/60)/60)/24)+DATE(1970,1,1)</f>
        <v>43342.208333333328</v>
      </c>
      <c r="M539">
        <v>1537592400</v>
      </c>
      <c r="N539" s="9">
        <f>(((M539/60)/60)/24)+DATE(1970,1,1)</f>
        <v>43365.208333333328</v>
      </c>
      <c r="O539" t="b">
        <v>1</v>
      </c>
      <c r="P539" t="b">
        <v>1</v>
      </c>
      <c r="Q539" t="s">
        <v>42</v>
      </c>
      <c r="R539" t="s">
        <v>2038</v>
      </c>
      <c r="S539" t="s">
        <v>2039</v>
      </c>
    </row>
    <row r="540" spans="1:19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(E540/D540)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9">
        <f>(((K540/60)/60)/24)+DATE(1970,1,1)</f>
        <v>41539.208333333336</v>
      </c>
      <c r="M540">
        <v>1381208400</v>
      </c>
      <c r="N540" s="9">
        <f>(((M540/60)/60)/24)+DATE(1970,1,1)</f>
        <v>41555.208333333336</v>
      </c>
      <c r="O540" t="b">
        <v>0</v>
      </c>
      <c r="P540" t="b">
        <v>0</v>
      </c>
      <c r="Q540" t="s">
        <v>292</v>
      </c>
      <c r="R540" t="s">
        <v>2047</v>
      </c>
      <c r="S540" t="s">
        <v>2058</v>
      </c>
    </row>
    <row r="541" spans="1:19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(E541/D541)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9">
        <f>(((K541/60)/60)/24)+DATE(1970,1,1)</f>
        <v>43647.208333333328</v>
      </c>
      <c r="M541">
        <v>1562475600</v>
      </c>
      <c r="N541" s="9">
        <f>(((M541/60)/60)/24)+DATE(1970,1,1)</f>
        <v>43653.208333333328</v>
      </c>
      <c r="O541" t="b">
        <v>0</v>
      </c>
      <c r="P541" t="b">
        <v>1</v>
      </c>
      <c r="Q541" t="s">
        <v>17</v>
      </c>
      <c r="R541" t="s">
        <v>2030</v>
      </c>
      <c r="S541" t="s">
        <v>2031</v>
      </c>
    </row>
    <row r="542" spans="1:19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(E542/D542)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9">
        <f>(((K542/60)/60)/24)+DATE(1970,1,1)</f>
        <v>43225.208333333328</v>
      </c>
      <c r="M542">
        <v>1527397200</v>
      </c>
      <c r="N542" s="9">
        <f>(((M542/60)/60)/24)+DATE(1970,1,1)</f>
        <v>43247.208333333328</v>
      </c>
      <c r="O542" t="b">
        <v>0</v>
      </c>
      <c r="P542" t="b">
        <v>0</v>
      </c>
      <c r="Q542" t="s">
        <v>122</v>
      </c>
      <c r="R542" t="s">
        <v>2051</v>
      </c>
      <c r="S542" t="s">
        <v>2052</v>
      </c>
    </row>
    <row r="543" spans="1:19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(E543/D543)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9">
        <f>(((K543/60)/60)/24)+DATE(1970,1,1)</f>
        <v>42165.208333333328</v>
      </c>
      <c r="M543">
        <v>1436158800</v>
      </c>
      <c r="N543" s="9">
        <f>(((M543/60)/60)/24)+DATE(1970,1,1)</f>
        <v>42191.208333333328</v>
      </c>
      <c r="O543" t="b">
        <v>0</v>
      </c>
      <c r="P543" t="b">
        <v>0</v>
      </c>
      <c r="Q543" t="s">
        <v>292</v>
      </c>
      <c r="R543" t="s">
        <v>2047</v>
      </c>
      <c r="S543" t="s">
        <v>2058</v>
      </c>
    </row>
    <row r="544" spans="1:19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(E544/D544)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9">
        <f>(((K544/60)/60)/24)+DATE(1970,1,1)</f>
        <v>42391.25</v>
      </c>
      <c r="M544">
        <v>1456034400</v>
      </c>
      <c r="N544" s="9">
        <f>(((M544/60)/60)/24)+DATE(1970,1,1)</f>
        <v>42421.25</v>
      </c>
      <c r="O544" t="b">
        <v>0</v>
      </c>
      <c r="P544" t="b">
        <v>0</v>
      </c>
      <c r="Q544" t="s">
        <v>60</v>
      </c>
      <c r="R544" t="s">
        <v>2032</v>
      </c>
      <c r="S544" t="s">
        <v>2042</v>
      </c>
    </row>
    <row r="545" spans="1:19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(E545/D545)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9">
        <f>(((K545/60)/60)/24)+DATE(1970,1,1)</f>
        <v>41528.208333333336</v>
      </c>
      <c r="M545">
        <v>1380171600</v>
      </c>
      <c r="N545" s="9">
        <f>(((M545/60)/60)/24)+DATE(1970,1,1)</f>
        <v>41543.208333333336</v>
      </c>
      <c r="O545" t="b">
        <v>0</v>
      </c>
      <c r="P545" t="b">
        <v>0</v>
      </c>
      <c r="Q545" t="s">
        <v>89</v>
      </c>
      <c r="R545" t="s">
        <v>2047</v>
      </c>
      <c r="S545" t="s">
        <v>2048</v>
      </c>
    </row>
    <row r="546" spans="1:19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(E546/D546)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9">
        <f>(((K546/60)/60)/24)+DATE(1970,1,1)</f>
        <v>42377.25</v>
      </c>
      <c r="M546">
        <v>1453356000</v>
      </c>
      <c r="N546" s="9">
        <f>(((M546/60)/60)/24)+DATE(1970,1,1)</f>
        <v>42390.25</v>
      </c>
      <c r="O546" t="b">
        <v>0</v>
      </c>
      <c r="P546" t="b">
        <v>0</v>
      </c>
      <c r="Q546" t="s">
        <v>23</v>
      </c>
      <c r="R546" t="s">
        <v>2032</v>
      </c>
      <c r="S546" t="s">
        <v>2033</v>
      </c>
    </row>
    <row r="547" spans="1:19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(E547/D547)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9">
        <f>(((K547/60)/60)/24)+DATE(1970,1,1)</f>
        <v>43824.25</v>
      </c>
      <c r="M547">
        <v>1578981600</v>
      </c>
      <c r="N547" s="9">
        <f>(((M547/60)/60)/24)+DATE(1970,1,1)</f>
        <v>43844.25</v>
      </c>
      <c r="O547" t="b">
        <v>0</v>
      </c>
      <c r="P547" t="b">
        <v>0</v>
      </c>
      <c r="Q547" t="s">
        <v>33</v>
      </c>
      <c r="R547" t="s">
        <v>2036</v>
      </c>
      <c r="S547" t="s">
        <v>2037</v>
      </c>
    </row>
    <row r="548" spans="1:19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(E548/D548)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9">
        <f>(((K548/60)/60)/24)+DATE(1970,1,1)</f>
        <v>43360.208333333328</v>
      </c>
      <c r="M548">
        <v>1537419600</v>
      </c>
      <c r="N548" s="9">
        <f>(((M548/60)/60)/24)+DATE(1970,1,1)</f>
        <v>43363.208333333328</v>
      </c>
      <c r="O548" t="b">
        <v>0</v>
      </c>
      <c r="P548" t="b">
        <v>1</v>
      </c>
      <c r="Q548" t="s">
        <v>33</v>
      </c>
      <c r="R548" t="s">
        <v>2036</v>
      </c>
      <c r="S548" t="s">
        <v>2037</v>
      </c>
    </row>
    <row r="549" spans="1:19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(E549/D549)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9">
        <f>(((K549/60)/60)/24)+DATE(1970,1,1)</f>
        <v>42029.25</v>
      </c>
      <c r="M549">
        <v>1423202400</v>
      </c>
      <c r="N549" s="9">
        <f>(((M549/60)/60)/24)+DATE(1970,1,1)</f>
        <v>42041.25</v>
      </c>
      <c r="O549" t="b">
        <v>0</v>
      </c>
      <c r="P549" t="b">
        <v>0</v>
      </c>
      <c r="Q549" t="s">
        <v>53</v>
      </c>
      <c r="R549" t="s">
        <v>2038</v>
      </c>
      <c r="S549" t="s">
        <v>2041</v>
      </c>
    </row>
    <row r="550" spans="1:19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(E550/D550)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9">
        <f>(((K550/60)/60)/24)+DATE(1970,1,1)</f>
        <v>42461.208333333328</v>
      </c>
      <c r="M550">
        <v>1460610000</v>
      </c>
      <c r="N550" s="9">
        <f>(((M550/60)/60)/24)+DATE(1970,1,1)</f>
        <v>42474.208333333328</v>
      </c>
      <c r="O550" t="b">
        <v>0</v>
      </c>
      <c r="P550" t="b">
        <v>0</v>
      </c>
      <c r="Q550" t="s">
        <v>33</v>
      </c>
      <c r="R550" t="s">
        <v>2036</v>
      </c>
      <c r="S550" t="s">
        <v>2037</v>
      </c>
    </row>
    <row r="551" spans="1:19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(E551/D551)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9">
        <f>(((K551/60)/60)/24)+DATE(1970,1,1)</f>
        <v>41422.208333333336</v>
      </c>
      <c r="M551">
        <v>1370494800</v>
      </c>
      <c r="N551" s="9">
        <f>(((M551/60)/60)/24)+DATE(1970,1,1)</f>
        <v>41431.208333333336</v>
      </c>
      <c r="O551" t="b">
        <v>0</v>
      </c>
      <c r="P551" t="b">
        <v>0</v>
      </c>
      <c r="Q551" t="s">
        <v>65</v>
      </c>
      <c r="R551" t="s">
        <v>2034</v>
      </c>
      <c r="S551" t="s">
        <v>2043</v>
      </c>
    </row>
    <row r="552" spans="1:19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(E552/D552)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9">
        <f>(((K552/60)/60)/24)+DATE(1970,1,1)</f>
        <v>40968.25</v>
      </c>
      <c r="M552">
        <v>1332306000</v>
      </c>
      <c r="N552" s="9">
        <f>(((M552/60)/60)/24)+DATE(1970,1,1)</f>
        <v>40989.208333333336</v>
      </c>
      <c r="O552" t="b">
        <v>0</v>
      </c>
      <c r="P552" t="b">
        <v>0</v>
      </c>
      <c r="Q552" t="s">
        <v>60</v>
      </c>
      <c r="R552" t="s">
        <v>2032</v>
      </c>
      <c r="S552" t="s">
        <v>2042</v>
      </c>
    </row>
    <row r="553" spans="1:19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(E553/D553)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9">
        <f>(((K553/60)/60)/24)+DATE(1970,1,1)</f>
        <v>41993.25</v>
      </c>
      <c r="M553">
        <v>1422511200</v>
      </c>
      <c r="N553" s="9">
        <f>(((M553/60)/60)/24)+DATE(1970,1,1)</f>
        <v>42033.25</v>
      </c>
      <c r="O553" t="b">
        <v>0</v>
      </c>
      <c r="P553" t="b">
        <v>1</v>
      </c>
      <c r="Q553" t="s">
        <v>28</v>
      </c>
      <c r="R553" t="s">
        <v>2034</v>
      </c>
      <c r="S553" t="s">
        <v>2035</v>
      </c>
    </row>
    <row r="554" spans="1:19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(E554/D554)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9">
        <f>(((K554/60)/60)/24)+DATE(1970,1,1)</f>
        <v>42700.25</v>
      </c>
      <c r="M554">
        <v>1480312800</v>
      </c>
      <c r="N554" s="9">
        <f>(((M554/60)/60)/24)+DATE(1970,1,1)</f>
        <v>42702.25</v>
      </c>
      <c r="O554" t="b">
        <v>0</v>
      </c>
      <c r="P554" t="b">
        <v>0</v>
      </c>
      <c r="Q554" t="s">
        <v>33</v>
      </c>
      <c r="R554" t="s">
        <v>2036</v>
      </c>
      <c r="S554" t="s">
        <v>2037</v>
      </c>
    </row>
    <row r="555" spans="1:19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(E555/D555)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9">
        <f>(((K555/60)/60)/24)+DATE(1970,1,1)</f>
        <v>40545.25</v>
      </c>
      <c r="M555">
        <v>1294034400</v>
      </c>
      <c r="N555" s="9">
        <f>(((M555/60)/60)/24)+DATE(1970,1,1)</f>
        <v>40546.25</v>
      </c>
      <c r="O555" t="b">
        <v>0</v>
      </c>
      <c r="P555" t="b">
        <v>0</v>
      </c>
      <c r="Q555" t="s">
        <v>23</v>
      </c>
      <c r="R555" t="s">
        <v>2032</v>
      </c>
      <c r="S555" t="s">
        <v>2033</v>
      </c>
    </row>
    <row r="556" spans="1:19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(E556/D556)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9">
        <f>(((K556/60)/60)/24)+DATE(1970,1,1)</f>
        <v>42723.25</v>
      </c>
      <c r="M556">
        <v>1482645600</v>
      </c>
      <c r="N556" s="9">
        <f>(((M556/60)/60)/24)+DATE(1970,1,1)</f>
        <v>42729.25</v>
      </c>
      <c r="O556" t="b">
        <v>0</v>
      </c>
      <c r="P556" t="b">
        <v>0</v>
      </c>
      <c r="Q556" t="s">
        <v>60</v>
      </c>
      <c r="R556" t="s">
        <v>2032</v>
      </c>
      <c r="S556" t="s">
        <v>2042</v>
      </c>
    </row>
    <row r="557" spans="1:19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(E557/D557)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9">
        <f>(((K557/60)/60)/24)+DATE(1970,1,1)</f>
        <v>41731.208333333336</v>
      </c>
      <c r="M557">
        <v>1399093200</v>
      </c>
      <c r="N557" s="9">
        <f>(((M557/60)/60)/24)+DATE(1970,1,1)</f>
        <v>41762.208333333336</v>
      </c>
      <c r="O557" t="b">
        <v>0</v>
      </c>
      <c r="P557" t="b">
        <v>0</v>
      </c>
      <c r="Q557" t="s">
        <v>23</v>
      </c>
      <c r="R557" t="s">
        <v>2032</v>
      </c>
      <c r="S557" t="s">
        <v>2033</v>
      </c>
    </row>
    <row r="558" spans="1:19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(E558/D558)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9">
        <f>(((K558/60)/60)/24)+DATE(1970,1,1)</f>
        <v>40792.208333333336</v>
      </c>
      <c r="M558">
        <v>1315890000</v>
      </c>
      <c r="N558" s="9">
        <f>(((M558/60)/60)/24)+DATE(1970,1,1)</f>
        <v>40799.208333333336</v>
      </c>
      <c r="O558" t="b">
        <v>0</v>
      </c>
      <c r="P558" t="b">
        <v>1</v>
      </c>
      <c r="Q558" t="s">
        <v>206</v>
      </c>
      <c r="R558" t="s">
        <v>2044</v>
      </c>
      <c r="S558" t="s">
        <v>2056</v>
      </c>
    </row>
    <row r="559" spans="1:19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(E559/D559)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9">
        <f>(((K559/60)/60)/24)+DATE(1970,1,1)</f>
        <v>42279.208333333328</v>
      </c>
      <c r="M559">
        <v>1444021200</v>
      </c>
      <c r="N559" s="9">
        <f>(((M559/60)/60)/24)+DATE(1970,1,1)</f>
        <v>42282.208333333328</v>
      </c>
      <c r="O559" t="b">
        <v>0</v>
      </c>
      <c r="P559" t="b">
        <v>1</v>
      </c>
      <c r="Q559" t="s">
        <v>474</v>
      </c>
      <c r="R559" t="s">
        <v>2038</v>
      </c>
      <c r="S559" t="s">
        <v>2060</v>
      </c>
    </row>
    <row r="560" spans="1:19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(E560/D560)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9">
        <f>(((K560/60)/60)/24)+DATE(1970,1,1)</f>
        <v>42424.25</v>
      </c>
      <c r="M560">
        <v>1460005200</v>
      </c>
      <c r="N560" s="9">
        <f>(((M560/60)/60)/24)+DATE(1970,1,1)</f>
        <v>42467.208333333328</v>
      </c>
      <c r="O560" t="b">
        <v>0</v>
      </c>
      <c r="P560" t="b">
        <v>0</v>
      </c>
      <c r="Q560" t="s">
        <v>33</v>
      </c>
      <c r="R560" t="s">
        <v>2036</v>
      </c>
      <c r="S560" t="s">
        <v>2037</v>
      </c>
    </row>
    <row r="561" spans="1:19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(E561/D561)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9">
        <f>(((K561/60)/60)/24)+DATE(1970,1,1)</f>
        <v>42584.208333333328</v>
      </c>
      <c r="M561">
        <v>1470718800</v>
      </c>
      <c r="N561" s="9">
        <f>(((M561/60)/60)/24)+DATE(1970,1,1)</f>
        <v>42591.208333333328</v>
      </c>
      <c r="O561" t="b">
        <v>0</v>
      </c>
      <c r="P561" t="b">
        <v>0</v>
      </c>
      <c r="Q561" t="s">
        <v>33</v>
      </c>
      <c r="R561" t="s">
        <v>2036</v>
      </c>
      <c r="S561" t="s">
        <v>2037</v>
      </c>
    </row>
    <row r="562" spans="1:19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(E562/D562)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9">
        <f>(((K562/60)/60)/24)+DATE(1970,1,1)</f>
        <v>40865.25</v>
      </c>
      <c r="M562">
        <v>1325052000</v>
      </c>
      <c r="N562" s="9">
        <f>(((M562/60)/60)/24)+DATE(1970,1,1)</f>
        <v>40905.25</v>
      </c>
      <c r="O562" t="b">
        <v>0</v>
      </c>
      <c r="P562" t="b">
        <v>0</v>
      </c>
      <c r="Q562" t="s">
        <v>71</v>
      </c>
      <c r="R562" t="s">
        <v>2038</v>
      </c>
      <c r="S562" t="s">
        <v>2046</v>
      </c>
    </row>
    <row r="563" spans="1:19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(E563/D563)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9">
        <f>(((K563/60)/60)/24)+DATE(1970,1,1)</f>
        <v>40833.208333333336</v>
      </c>
      <c r="M563">
        <v>1319000400</v>
      </c>
      <c r="N563" s="9">
        <f>(((M563/60)/60)/24)+DATE(1970,1,1)</f>
        <v>40835.208333333336</v>
      </c>
      <c r="O563" t="b">
        <v>0</v>
      </c>
      <c r="P563" t="b">
        <v>0</v>
      </c>
      <c r="Q563" t="s">
        <v>33</v>
      </c>
      <c r="R563" t="s">
        <v>2036</v>
      </c>
      <c r="S563" t="s">
        <v>2037</v>
      </c>
    </row>
    <row r="564" spans="1:19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(E564/D564)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9">
        <f>(((K564/60)/60)/24)+DATE(1970,1,1)</f>
        <v>43536.208333333328</v>
      </c>
      <c r="M564">
        <v>1552539600</v>
      </c>
      <c r="N564" s="9">
        <f>(((M564/60)/60)/24)+DATE(1970,1,1)</f>
        <v>43538.208333333328</v>
      </c>
      <c r="O564" t="b">
        <v>0</v>
      </c>
      <c r="P564" t="b">
        <v>0</v>
      </c>
      <c r="Q564" t="s">
        <v>23</v>
      </c>
      <c r="R564" t="s">
        <v>2032</v>
      </c>
      <c r="S564" t="s">
        <v>2033</v>
      </c>
    </row>
    <row r="565" spans="1:19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(E565/D565)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9">
        <f>(((K565/60)/60)/24)+DATE(1970,1,1)</f>
        <v>43417.25</v>
      </c>
      <c r="M565">
        <v>1543816800</v>
      </c>
      <c r="N565" s="9">
        <f>(((M565/60)/60)/24)+DATE(1970,1,1)</f>
        <v>43437.25</v>
      </c>
      <c r="O565" t="b">
        <v>0</v>
      </c>
      <c r="P565" t="b">
        <v>0</v>
      </c>
      <c r="Q565" t="s">
        <v>42</v>
      </c>
      <c r="R565" t="s">
        <v>2038</v>
      </c>
      <c r="S565" t="s">
        <v>2039</v>
      </c>
    </row>
    <row r="566" spans="1:19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(E566/D566)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9">
        <f>(((K566/60)/60)/24)+DATE(1970,1,1)</f>
        <v>42078.208333333328</v>
      </c>
      <c r="M566">
        <v>1427086800</v>
      </c>
      <c r="N566" s="9">
        <f>(((M566/60)/60)/24)+DATE(1970,1,1)</f>
        <v>42086.208333333328</v>
      </c>
      <c r="O566" t="b">
        <v>0</v>
      </c>
      <c r="P566" t="b">
        <v>0</v>
      </c>
      <c r="Q566" t="s">
        <v>33</v>
      </c>
      <c r="R566" t="s">
        <v>2036</v>
      </c>
      <c r="S566" t="s">
        <v>2037</v>
      </c>
    </row>
    <row r="567" spans="1:19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(E567/D567)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9">
        <f>(((K567/60)/60)/24)+DATE(1970,1,1)</f>
        <v>40862.25</v>
      </c>
      <c r="M567">
        <v>1323064800</v>
      </c>
      <c r="N567" s="9">
        <f>(((M567/60)/60)/24)+DATE(1970,1,1)</f>
        <v>40882.25</v>
      </c>
      <c r="O567" t="b">
        <v>0</v>
      </c>
      <c r="P567" t="b">
        <v>0</v>
      </c>
      <c r="Q567" t="s">
        <v>33</v>
      </c>
      <c r="R567" t="s">
        <v>2036</v>
      </c>
      <c r="S567" t="s">
        <v>2037</v>
      </c>
    </row>
    <row r="568" spans="1:19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(E568/D568)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9">
        <f>(((K568/60)/60)/24)+DATE(1970,1,1)</f>
        <v>42424.25</v>
      </c>
      <c r="M568">
        <v>1458277200</v>
      </c>
      <c r="N568" s="9">
        <f>(((M568/60)/60)/24)+DATE(1970,1,1)</f>
        <v>42447.208333333328</v>
      </c>
      <c r="O568" t="b">
        <v>0</v>
      </c>
      <c r="P568" t="b">
        <v>1</v>
      </c>
      <c r="Q568" t="s">
        <v>50</v>
      </c>
      <c r="R568" t="s">
        <v>2032</v>
      </c>
      <c r="S568" t="s">
        <v>2040</v>
      </c>
    </row>
    <row r="569" spans="1:19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(E569/D569)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9">
        <f>(((K569/60)/60)/24)+DATE(1970,1,1)</f>
        <v>41830.208333333336</v>
      </c>
      <c r="M569">
        <v>1405141200</v>
      </c>
      <c r="N569" s="9">
        <f>(((M569/60)/60)/24)+DATE(1970,1,1)</f>
        <v>41832.208333333336</v>
      </c>
      <c r="O569" t="b">
        <v>0</v>
      </c>
      <c r="P569" t="b">
        <v>0</v>
      </c>
      <c r="Q569" t="s">
        <v>23</v>
      </c>
      <c r="R569" t="s">
        <v>2032</v>
      </c>
      <c r="S569" t="s">
        <v>2033</v>
      </c>
    </row>
    <row r="570" spans="1:19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(E570/D570)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9">
        <f>(((K570/60)/60)/24)+DATE(1970,1,1)</f>
        <v>40374.208333333336</v>
      </c>
      <c r="M570">
        <v>1283058000</v>
      </c>
      <c r="N570" s="9">
        <f>(((M570/60)/60)/24)+DATE(1970,1,1)</f>
        <v>40419.208333333336</v>
      </c>
      <c r="O570" t="b">
        <v>0</v>
      </c>
      <c r="P570" t="b">
        <v>0</v>
      </c>
      <c r="Q570" t="s">
        <v>33</v>
      </c>
      <c r="R570" t="s">
        <v>2036</v>
      </c>
      <c r="S570" t="s">
        <v>2037</v>
      </c>
    </row>
    <row r="571" spans="1:19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(E571/D571)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9">
        <f>(((K571/60)/60)/24)+DATE(1970,1,1)</f>
        <v>40554.25</v>
      </c>
      <c r="M571">
        <v>1295762400</v>
      </c>
      <c r="N571" s="9">
        <f>(((M571/60)/60)/24)+DATE(1970,1,1)</f>
        <v>40566.25</v>
      </c>
      <c r="O571" t="b">
        <v>0</v>
      </c>
      <c r="P571" t="b">
        <v>0</v>
      </c>
      <c r="Q571" t="s">
        <v>71</v>
      </c>
      <c r="R571" t="s">
        <v>2038</v>
      </c>
      <c r="S571" t="s">
        <v>2046</v>
      </c>
    </row>
    <row r="572" spans="1:19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(E572/D572)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9">
        <f>(((K572/60)/60)/24)+DATE(1970,1,1)</f>
        <v>41993.25</v>
      </c>
      <c r="M572">
        <v>1419573600</v>
      </c>
      <c r="N572" s="9">
        <f>(((M572/60)/60)/24)+DATE(1970,1,1)</f>
        <v>41999.25</v>
      </c>
      <c r="O572" t="b">
        <v>0</v>
      </c>
      <c r="P572" t="b">
        <v>1</v>
      </c>
      <c r="Q572" t="s">
        <v>23</v>
      </c>
      <c r="R572" t="s">
        <v>2032</v>
      </c>
      <c r="S572" t="s">
        <v>2033</v>
      </c>
    </row>
    <row r="573" spans="1:19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(E573/D573)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9">
        <f>(((K573/60)/60)/24)+DATE(1970,1,1)</f>
        <v>42174.208333333328</v>
      </c>
      <c r="M573">
        <v>1438750800</v>
      </c>
      <c r="N573" s="9">
        <f>(((M573/60)/60)/24)+DATE(1970,1,1)</f>
        <v>42221.208333333328</v>
      </c>
      <c r="O573" t="b">
        <v>0</v>
      </c>
      <c r="P573" t="b">
        <v>0</v>
      </c>
      <c r="Q573" t="s">
        <v>100</v>
      </c>
      <c r="R573" t="s">
        <v>2038</v>
      </c>
      <c r="S573" t="s">
        <v>2049</v>
      </c>
    </row>
    <row r="574" spans="1:19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(E574/D574)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9">
        <f>(((K574/60)/60)/24)+DATE(1970,1,1)</f>
        <v>42275.208333333328</v>
      </c>
      <c r="M574">
        <v>1444798800</v>
      </c>
      <c r="N574" s="9">
        <f>(((M574/60)/60)/24)+DATE(1970,1,1)</f>
        <v>42291.208333333328</v>
      </c>
      <c r="O574" t="b">
        <v>0</v>
      </c>
      <c r="P574" t="b">
        <v>1</v>
      </c>
      <c r="Q574" t="s">
        <v>23</v>
      </c>
      <c r="R574" t="s">
        <v>2032</v>
      </c>
      <c r="S574" t="s">
        <v>2033</v>
      </c>
    </row>
    <row r="575" spans="1:19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(E575/D575)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9">
        <f>(((K575/60)/60)/24)+DATE(1970,1,1)</f>
        <v>41761.208333333336</v>
      </c>
      <c r="M575">
        <v>1399179600</v>
      </c>
      <c r="N575" s="9">
        <f>(((M575/60)/60)/24)+DATE(1970,1,1)</f>
        <v>41763.208333333336</v>
      </c>
      <c r="O575" t="b">
        <v>0</v>
      </c>
      <c r="P575" t="b">
        <v>0</v>
      </c>
      <c r="Q575" t="s">
        <v>1029</v>
      </c>
      <c r="R575" t="s">
        <v>2061</v>
      </c>
      <c r="S575" t="s">
        <v>2062</v>
      </c>
    </row>
    <row r="576" spans="1:19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(E576/D576)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9">
        <f>(((K576/60)/60)/24)+DATE(1970,1,1)</f>
        <v>43806.25</v>
      </c>
      <c r="M576">
        <v>1576562400</v>
      </c>
      <c r="N576" s="9">
        <f>(((M576/60)/60)/24)+DATE(1970,1,1)</f>
        <v>43816.25</v>
      </c>
      <c r="O576" t="b">
        <v>0</v>
      </c>
      <c r="P576" t="b">
        <v>1</v>
      </c>
      <c r="Q576" t="s">
        <v>17</v>
      </c>
      <c r="R576" t="s">
        <v>2030</v>
      </c>
      <c r="S576" t="s">
        <v>2031</v>
      </c>
    </row>
    <row r="577" spans="1:19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(E577/D577)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9">
        <f>(((K577/60)/60)/24)+DATE(1970,1,1)</f>
        <v>41779.208333333336</v>
      </c>
      <c r="M577">
        <v>1400821200</v>
      </c>
      <c r="N577" s="9">
        <f>(((M577/60)/60)/24)+DATE(1970,1,1)</f>
        <v>41782.208333333336</v>
      </c>
      <c r="O577" t="b">
        <v>0</v>
      </c>
      <c r="P577" t="b">
        <v>1</v>
      </c>
      <c r="Q577" t="s">
        <v>33</v>
      </c>
      <c r="R577" t="s">
        <v>2036</v>
      </c>
      <c r="S577" t="s">
        <v>2037</v>
      </c>
    </row>
    <row r="578" spans="1:19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(E578/D578)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9">
        <f>(((K578/60)/60)/24)+DATE(1970,1,1)</f>
        <v>43040.208333333328</v>
      </c>
      <c r="M578">
        <v>1510984800</v>
      </c>
      <c r="N578" s="9">
        <f>(((M578/60)/60)/24)+DATE(1970,1,1)</f>
        <v>43057.25</v>
      </c>
      <c r="O578" t="b">
        <v>0</v>
      </c>
      <c r="P578" t="b">
        <v>0</v>
      </c>
      <c r="Q578" t="s">
        <v>33</v>
      </c>
      <c r="R578" t="s">
        <v>2036</v>
      </c>
      <c r="S578" t="s">
        <v>2037</v>
      </c>
    </row>
    <row r="579" spans="1:19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(E579/D579)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9">
        <f>(((K579/60)/60)/24)+DATE(1970,1,1)</f>
        <v>40613.25</v>
      </c>
      <c r="M579">
        <v>1302066000</v>
      </c>
      <c r="N579" s="9">
        <f>(((M579/60)/60)/24)+DATE(1970,1,1)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2032</v>
      </c>
      <c r="S579" t="s">
        <v>2055</v>
      </c>
    </row>
    <row r="580" spans="1:19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(E580/D580)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9">
        <f>(((K580/60)/60)/24)+DATE(1970,1,1)</f>
        <v>40878.25</v>
      </c>
      <c r="M580">
        <v>1322978400</v>
      </c>
      <c r="N580" s="9">
        <f>(((M580/60)/60)/24)+DATE(1970,1,1)</f>
        <v>40881.25</v>
      </c>
      <c r="O580" t="b">
        <v>0</v>
      </c>
      <c r="P580" t="b">
        <v>0</v>
      </c>
      <c r="Q580" t="s">
        <v>474</v>
      </c>
      <c r="R580" t="s">
        <v>2038</v>
      </c>
      <c r="S580" t="s">
        <v>2060</v>
      </c>
    </row>
    <row r="581" spans="1:19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(E581/D581)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9">
        <f>(((K581/60)/60)/24)+DATE(1970,1,1)</f>
        <v>40762.208333333336</v>
      </c>
      <c r="M581">
        <v>1313730000</v>
      </c>
      <c r="N581" s="9">
        <f>(((M581/60)/60)/24)+DATE(1970,1,1)</f>
        <v>40774.208333333336</v>
      </c>
      <c r="O581" t="b">
        <v>0</v>
      </c>
      <c r="P581" t="b">
        <v>0</v>
      </c>
      <c r="Q581" t="s">
        <v>159</v>
      </c>
      <c r="R581" t="s">
        <v>2032</v>
      </c>
      <c r="S581" t="s">
        <v>2055</v>
      </c>
    </row>
    <row r="582" spans="1:19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(E582/D582)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9">
        <f>(((K582/60)/60)/24)+DATE(1970,1,1)</f>
        <v>41696.25</v>
      </c>
      <c r="M582">
        <v>1394085600</v>
      </c>
      <c r="N582" s="9">
        <f>(((M582/60)/60)/24)+DATE(1970,1,1)</f>
        <v>41704.25</v>
      </c>
      <c r="O582" t="b">
        <v>0</v>
      </c>
      <c r="P582" t="b">
        <v>0</v>
      </c>
      <c r="Q582" t="s">
        <v>33</v>
      </c>
      <c r="R582" t="s">
        <v>2036</v>
      </c>
      <c r="S582" t="s">
        <v>2037</v>
      </c>
    </row>
    <row r="583" spans="1:19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(E583/D583)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9">
        <f>(((K583/60)/60)/24)+DATE(1970,1,1)</f>
        <v>40662.208333333336</v>
      </c>
      <c r="M583">
        <v>1305349200</v>
      </c>
      <c r="N583" s="9">
        <f>(((M583/60)/60)/24)+DATE(1970,1,1)</f>
        <v>40677.208333333336</v>
      </c>
      <c r="O583" t="b">
        <v>0</v>
      </c>
      <c r="P583" t="b">
        <v>0</v>
      </c>
      <c r="Q583" t="s">
        <v>28</v>
      </c>
      <c r="R583" t="s">
        <v>2034</v>
      </c>
      <c r="S583" t="s">
        <v>2035</v>
      </c>
    </row>
    <row r="584" spans="1:19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(E584/D584)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9">
        <f>(((K584/60)/60)/24)+DATE(1970,1,1)</f>
        <v>42165.208333333328</v>
      </c>
      <c r="M584">
        <v>1434344400</v>
      </c>
      <c r="N584" s="9">
        <f>(((M584/60)/60)/24)+DATE(1970,1,1)</f>
        <v>42170.208333333328</v>
      </c>
      <c r="O584" t="b">
        <v>0</v>
      </c>
      <c r="P584" t="b">
        <v>1</v>
      </c>
      <c r="Q584" t="s">
        <v>89</v>
      </c>
      <c r="R584" t="s">
        <v>2047</v>
      </c>
      <c r="S584" t="s">
        <v>2048</v>
      </c>
    </row>
    <row r="585" spans="1:19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(E585/D585)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9">
        <f>(((K585/60)/60)/24)+DATE(1970,1,1)</f>
        <v>40959.25</v>
      </c>
      <c r="M585">
        <v>1331186400</v>
      </c>
      <c r="N585" s="9">
        <f>(((M585/60)/60)/24)+DATE(1970,1,1)</f>
        <v>40976.25</v>
      </c>
      <c r="O585" t="b">
        <v>0</v>
      </c>
      <c r="P585" t="b">
        <v>0</v>
      </c>
      <c r="Q585" t="s">
        <v>42</v>
      </c>
      <c r="R585" t="s">
        <v>2038</v>
      </c>
      <c r="S585" t="s">
        <v>2039</v>
      </c>
    </row>
    <row r="586" spans="1:19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(E586/D586)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9">
        <f>(((K586/60)/60)/24)+DATE(1970,1,1)</f>
        <v>41024.208333333336</v>
      </c>
      <c r="M586">
        <v>1336539600</v>
      </c>
      <c r="N586" s="9">
        <f>(((M586/60)/60)/24)+DATE(1970,1,1)</f>
        <v>41038.208333333336</v>
      </c>
      <c r="O586" t="b">
        <v>0</v>
      </c>
      <c r="P586" t="b">
        <v>0</v>
      </c>
      <c r="Q586" t="s">
        <v>28</v>
      </c>
      <c r="R586" t="s">
        <v>2034</v>
      </c>
      <c r="S586" t="s">
        <v>2035</v>
      </c>
    </row>
    <row r="587" spans="1:19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(E587/D587)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9">
        <f>(((K587/60)/60)/24)+DATE(1970,1,1)</f>
        <v>40255.208333333336</v>
      </c>
      <c r="M587">
        <v>1269752400</v>
      </c>
      <c r="N587" s="9">
        <f>(((M587/60)/60)/24)+DATE(1970,1,1)</f>
        <v>40265.208333333336</v>
      </c>
      <c r="O587" t="b">
        <v>0</v>
      </c>
      <c r="P587" t="b">
        <v>0</v>
      </c>
      <c r="Q587" t="s">
        <v>206</v>
      </c>
      <c r="R587" t="s">
        <v>2044</v>
      </c>
      <c r="S587" t="s">
        <v>2056</v>
      </c>
    </row>
    <row r="588" spans="1:19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(E588/D588)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9">
        <f>(((K588/60)/60)/24)+DATE(1970,1,1)</f>
        <v>40499.25</v>
      </c>
      <c r="M588">
        <v>1291615200</v>
      </c>
      <c r="N588" s="9">
        <f>(((M588/60)/60)/24)+DATE(1970,1,1)</f>
        <v>40518.25</v>
      </c>
      <c r="O588" t="b">
        <v>0</v>
      </c>
      <c r="P588" t="b">
        <v>0</v>
      </c>
      <c r="Q588" t="s">
        <v>23</v>
      </c>
      <c r="R588" t="s">
        <v>2032</v>
      </c>
      <c r="S588" t="s">
        <v>2033</v>
      </c>
    </row>
    <row r="589" spans="1:19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(E589/D589)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9">
        <f>(((K589/60)/60)/24)+DATE(1970,1,1)</f>
        <v>43484.25</v>
      </c>
      <c r="M589">
        <v>1552366800</v>
      </c>
      <c r="N589" s="9">
        <f>(((M589/60)/60)/24)+DATE(1970,1,1)</f>
        <v>43536.208333333328</v>
      </c>
      <c r="O589" t="b">
        <v>0</v>
      </c>
      <c r="P589" t="b">
        <v>1</v>
      </c>
      <c r="Q589" t="s">
        <v>17</v>
      </c>
      <c r="R589" t="s">
        <v>2030</v>
      </c>
      <c r="S589" t="s">
        <v>2031</v>
      </c>
    </row>
    <row r="590" spans="1:19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(E590/D590)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9">
        <f>(((K590/60)/60)/24)+DATE(1970,1,1)</f>
        <v>40262.208333333336</v>
      </c>
      <c r="M590">
        <v>1272171600</v>
      </c>
      <c r="N590" s="9">
        <f>(((M590/60)/60)/24)+DATE(1970,1,1)</f>
        <v>40293.208333333336</v>
      </c>
      <c r="O590" t="b">
        <v>0</v>
      </c>
      <c r="P590" t="b">
        <v>0</v>
      </c>
      <c r="Q590" t="s">
        <v>33</v>
      </c>
      <c r="R590" t="s">
        <v>2036</v>
      </c>
      <c r="S590" t="s">
        <v>2037</v>
      </c>
    </row>
    <row r="591" spans="1:19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(E591/D591)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9">
        <f>(((K591/60)/60)/24)+DATE(1970,1,1)</f>
        <v>42190.208333333328</v>
      </c>
      <c r="M591">
        <v>1436677200</v>
      </c>
      <c r="N591" s="9">
        <f>(((M591/60)/60)/24)+DATE(1970,1,1)</f>
        <v>42197.208333333328</v>
      </c>
      <c r="O591" t="b">
        <v>0</v>
      </c>
      <c r="P591" t="b">
        <v>0</v>
      </c>
      <c r="Q591" t="s">
        <v>42</v>
      </c>
      <c r="R591" t="s">
        <v>2038</v>
      </c>
      <c r="S591" t="s">
        <v>2039</v>
      </c>
    </row>
    <row r="592" spans="1:19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(E592/D592)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9">
        <f>(((K592/60)/60)/24)+DATE(1970,1,1)</f>
        <v>41994.25</v>
      </c>
      <c r="M592">
        <v>1420092000</v>
      </c>
      <c r="N592" s="9">
        <f>(((M592/60)/60)/24)+DATE(1970,1,1)</f>
        <v>42005.25</v>
      </c>
      <c r="O592" t="b">
        <v>0</v>
      </c>
      <c r="P592" t="b">
        <v>0</v>
      </c>
      <c r="Q592" t="s">
        <v>133</v>
      </c>
      <c r="R592" t="s">
        <v>2044</v>
      </c>
      <c r="S592" t="s">
        <v>2053</v>
      </c>
    </row>
    <row r="593" spans="1:19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(E593/D593)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9">
        <f>(((K593/60)/60)/24)+DATE(1970,1,1)</f>
        <v>40373.208333333336</v>
      </c>
      <c r="M593">
        <v>1279947600</v>
      </c>
      <c r="N593" s="9">
        <f>(((M593/60)/60)/24)+DATE(1970,1,1)</f>
        <v>40383.208333333336</v>
      </c>
      <c r="O593" t="b">
        <v>0</v>
      </c>
      <c r="P593" t="b">
        <v>0</v>
      </c>
      <c r="Q593" t="s">
        <v>89</v>
      </c>
      <c r="R593" t="s">
        <v>2047</v>
      </c>
      <c r="S593" t="s">
        <v>2048</v>
      </c>
    </row>
    <row r="594" spans="1:19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(E594/D594)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9">
        <f>(((K594/60)/60)/24)+DATE(1970,1,1)</f>
        <v>41789.208333333336</v>
      </c>
      <c r="M594">
        <v>1402203600</v>
      </c>
      <c r="N594" s="9">
        <f>(((M594/60)/60)/24)+DATE(1970,1,1)</f>
        <v>41798.208333333336</v>
      </c>
      <c r="O594" t="b">
        <v>0</v>
      </c>
      <c r="P594" t="b">
        <v>0</v>
      </c>
      <c r="Q594" t="s">
        <v>33</v>
      </c>
      <c r="R594" t="s">
        <v>2036</v>
      </c>
      <c r="S594" t="s">
        <v>2037</v>
      </c>
    </row>
    <row r="595" spans="1:19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(E595/D595)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9">
        <f>(((K595/60)/60)/24)+DATE(1970,1,1)</f>
        <v>41724.208333333336</v>
      </c>
      <c r="M595">
        <v>1396933200</v>
      </c>
      <c r="N595" s="9">
        <f>(((M595/60)/60)/24)+DATE(1970,1,1)</f>
        <v>41737.208333333336</v>
      </c>
      <c r="O595" t="b">
        <v>0</v>
      </c>
      <c r="P595" t="b">
        <v>0</v>
      </c>
      <c r="Q595" t="s">
        <v>71</v>
      </c>
      <c r="R595" t="s">
        <v>2038</v>
      </c>
      <c r="S595" t="s">
        <v>2046</v>
      </c>
    </row>
    <row r="596" spans="1:19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(E596/D596)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9">
        <f>(((K596/60)/60)/24)+DATE(1970,1,1)</f>
        <v>42548.208333333328</v>
      </c>
      <c r="M596">
        <v>1467262800</v>
      </c>
      <c r="N596" s="9">
        <f>(((M596/60)/60)/24)+DATE(1970,1,1)</f>
        <v>42551.208333333328</v>
      </c>
      <c r="O596" t="b">
        <v>0</v>
      </c>
      <c r="P596" t="b">
        <v>1</v>
      </c>
      <c r="Q596" t="s">
        <v>33</v>
      </c>
      <c r="R596" t="s">
        <v>2036</v>
      </c>
      <c r="S596" t="s">
        <v>2037</v>
      </c>
    </row>
    <row r="597" spans="1:19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(E597/D597)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9">
        <f>(((K597/60)/60)/24)+DATE(1970,1,1)</f>
        <v>40253.208333333336</v>
      </c>
      <c r="M597">
        <v>1270530000</v>
      </c>
      <c r="N597" s="9">
        <f>(((M597/60)/60)/24)+DATE(1970,1,1)</f>
        <v>40274.208333333336</v>
      </c>
      <c r="O597" t="b">
        <v>0</v>
      </c>
      <c r="P597" t="b">
        <v>1</v>
      </c>
      <c r="Q597" t="s">
        <v>33</v>
      </c>
      <c r="R597" t="s">
        <v>2036</v>
      </c>
      <c r="S597" t="s">
        <v>2037</v>
      </c>
    </row>
    <row r="598" spans="1:19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(E598/D598)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9">
        <f>(((K598/60)/60)/24)+DATE(1970,1,1)</f>
        <v>42434.25</v>
      </c>
      <c r="M598">
        <v>1457762400</v>
      </c>
      <c r="N598" s="9">
        <f>(((M598/60)/60)/24)+DATE(1970,1,1)</f>
        <v>42441.25</v>
      </c>
      <c r="O598" t="b">
        <v>0</v>
      </c>
      <c r="P598" t="b">
        <v>1</v>
      </c>
      <c r="Q598" t="s">
        <v>53</v>
      </c>
      <c r="R598" t="s">
        <v>2038</v>
      </c>
      <c r="S598" t="s">
        <v>2041</v>
      </c>
    </row>
    <row r="599" spans="1:19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(E599/D599)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9">
        <f>(((K599/60)/60)/24)+DATE(1970,1,1)</f>
        <v>43786.25</v>
      </c>
      <c r="M599">
        <v>1575525600</v>
      </c>
      <c r="N599" s="9">
        <f>(((M599/60)/60)/24)+DATE(1970,1,1)</f>
        <v>43804.25</v>
      </c>
      <c r="O599" t="b">
        <v>0</v>
      </c>
      <c r="P599" t="b">
        <v>0</v>
      </c>
      <c r="Q599" t="s">
        <v>33</v>
      </c>
      <c r="R599" t="s">
        <v>2036</v>
      </c>
      <c r="S599" t="s">
        <v>2037</v>
      </c>
    </row>
    <row r="600" spans="1:19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(E600/D600)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9">
        <f>(((K600/60)/60)/24)+DATE(1970,1,1)</f>
        <v>40344.208333333336</v>
      </c>
      <c r="M600">
        <v>1279083600</v>
      </c>
      <c r="N600" s="9">
        <f>(((M600/60)/60)/24)+DATE(1970,1,1)</f>
        <v>40373.208333333336</v>
      </c>
      <c r="O600" t="b">
        <v>0</v>
      </c>
      <c r="P600" t="b">
        <v>0</v>
      </c>
      <c r="Q600" t="s">
        <v>23</v>
      </c>
      <c r="R600" t="s">
        <v>2032</v>
      </c>
      <c r="S600" t="s">
        <v>2033</v>
      </c>
    </row>
    <row r="601" spans="1:19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(E601/D601)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9">
        <f>(((K601/60)/60)/24)+DATE(1970,1,1)</f>
        <v>42047.25</v>
      </c>
      <c r="M601">
        <v>1424412000</v>
      </c>
      <c r="N601" s="9">
        <f>(((M601/60)/60)/24)+DATE(1970,1,1)</f>
        <v>42055.25</v>
      </c>
      <c r="O601" t="b">
        <v>0</v>
      </c>
      <c r="P601" t="b">
        <v>0</v>
      </c>
      <c r="Q601" t="s">
        <v>42</v>
      </c>
      <c r="R601" t="s">
        <v>2038</v>
      </c>
      <c r="S601" t="s">
        <v>2039</v>
      </c>
    </row>
    <row r="602" spans="1:19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(E602/D602)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9">
        <f>(((K602/60)/60)/24)+DATE(1970,1,1)</f>
        <v>41485.208333333336</v>
      </c>
      <c r="M602">
        <v>1376197200</v>
      </c>
      <c r="N602" s="9">
        <f>(((M602/60)/60)/24)+DATE(1970,1,1)</f>
        <v>41497.208333333336</v>
      </c>
      <c r="O602" t="b">
        <v>0</v>
      </c>
      <c r="P602" t="b">
        <v>0</v>
      </c>
      <c r="Q602" t="s">
        <v>17</v>
      </c>
      <c r="R602" t="s">
        <v>2030</v>
      </c>
      <c r="S602" t="s">
        <v>2031</v>
      </c>
    </row>
    <row r="603" spans="1:19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(E603/D603)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9">
        <f>(((K603/60)/60)/24)+DATE(1970,1,1)</f>
        <v>41789.208333333336</v>
      </c>
      <c r="M603">
        <v>1402894800</v>
      </c>
      <c r="N603" s="9">
        <f>(((M603/60)/60)/24)+DATE(1970,1,1)</f>
        <v>41806.208333333336</v>
      </c>
      <c r="O603" t="b">
        <v>1</v>
      </c>
      <c r="P603" t="b">
        <v>0</v>
      </c>
      <c r="Q603" t="s">
        <v>65</v>
      </c>
      <c r="R603" t="s">
        <v>2034</v>
      </c>
      <c r="S603" t="s">
        <v>2043</v>
      </c>
    </row>
    <row r="604" spans="1:19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(E604/D604)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9">
        <f>(((K604/60)/60)/24)+DATE(1970,1,1)</f>
        <v>42160.208333333328</v>
      </c>
      <c r="M604">
        <v>1434430800</v>
      </c>
      <c r="N604" s="9">
        <f>(((M604/60)/60)/24)+DATE(1970,1,1)</f>
        <v>42171.208333333328</v>
      </c>
      <c r="O604" t="b">
        <v>0</v>
      </c>
      <c r="P604" t="b">
        <v>0</v>
      </c>
      <c r="Q604" t="s">
        <v>33</v>
      </c>
      <c r="R604" t="s">
        <v>2036</v>
      </c>
      <c r="S604" t="s">
        <v>2037</v>
      </c>
    </row>
    <row r="605" spans="1:19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(E605/D605)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9">
        <f>(((K605/60)/60)/24)+DATE(1970,1,1)</f>
        <v>43573.208333333328</v>
      </c>
      <c r="M605">
        <v>1557896400</v>
      </c>
      <c r="N605" s="9">
        <f>(((M605/60)/60)/24)+DATE(1970,1,1)</f>
        <v>43600.208333333328</v>
      </c>
      <c r="O605" t="b">
        <v>0</v>
      </c>
      <c r="P605" t="b">
        <v>0</v>
      </c>
      <c r="Q605" t="s">
        <v>33</v>
      </c>
      <c r="R605" t="s">
        <v>2036</v>
      </c>
      <c r="S605" t="s">
        <v>2037</v>
      </c>
    </row>
    <row r="606" spans="1:19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(E606/D606)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9">
        <f>(((K606/60)/60)/24)+DATE(1970,1,1)</f>
        <v>40565.25</v>
      </c>
      <c r="M606">
        <v>1297490400</v>
      </c>
      <c r="N606" s="9">
        <f>(((M606/60)/60)/24)+DATE(1970,1,1)</f>
        <v>40586.25</v>
      </c>
      <c r="O606" t="b">
        <v>0</v>
      </c>
      <c r="P606" t="b">
        <v>0</v>
      </c>
      <c r="Q606" t="s">
        <v>33</v>
      </c>
      <c r="R606" t="s">
        <v>2036</v>
      </c>
      <c r="S606" t="s">
        <v>2037</v>
      </c>
    </row>
    <row r="607" spans="1:19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(E607/D607)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9">
        <f>(((K607/60)/60)/24)+DATE(1970,1,1)</f>
        <v>42280.208333333328</v>
      </c>
      <c r="M607">
        <v>1447394400</v>
      </c>
      <c r="N607" s="9">
        <f>(((M607/60)/60)/24)+DATE(1970,1,1)</f>
        <v>42321.25</v>
      </c>
      <c r="O607" t="b">
        <v>0</v>
      </c>
      <c r="P607" t="b">
        <v>0</v>
      </c>
      <c r="Q607" t="s">
        <v>68</v>
      </c>
      <c r="R607" t="s">
        <v>2044</v>
      </c>
      <c r="S607" t="s">
        <v>2045</v>
      </c>
    </row>
    <row r="608" spans="1:19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(E608/D608)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9">
        <f>(((K608/60)/60)/24)+DATE(1970,1,1)</f>
        <v>42436.25</v>
      </c>
      <c r="M608">
        <v>1458277200</v>
      </c>
      <c r="N608" s="9">
        <f>(((M608/60)/60)/24)+DATE(1970,1,1)</f>
        <v>42447.208333333328</v>
      </c>
      <c r="O608" t="b">
        <v>0</v>
      </c>
      <c r="P608" t="b">
        <v>0</v>
      </c>
      <c r="Q608" t="s">
        <v>23</v>
      </c>
      <c r="R608" t="s">
        <v>2032</v>
      </c>
      <c r="S608" t="s">
        <v>2033</v>
      </c>
    </row>
    <row r="609" spans="1:19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(E609/D609)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9">
        <f>(((K609/60)/60)/24)+DATE(1970,1,1)</f>
        <v>41721.208333333336</v>
      </c>
      <c r="M609">
        <v>1395723600</v>
      </c>
      <c r="N609" s="9">
        <f>(((M609/60)/60)/24)+DATE(1970,1,1)</f>
        <v>41723.208333333336</v>
      </c>
      <c r="O609" t="b">
        <v>0</v>
      </c>
      <c r="P609" t="b">
        <v>0</v>
      </c>
      <c r="Q609" t="s">
        <v>17</v>
      </c>
      <c r="R609" t="s">
        <v>2030</v>
      </c>
      <c r="S609" t="s">
        <v>2031</v>
      </c>
    </row>
    <row r="610" spans="1:19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(E610/D610)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9">
        <f>(((K610/60)/60)/24)+DATE(1970,1,1)</f>
        <v>43530.25</v>
      </c>
      <c r="M610">
        <v>1552197600</v>
      </c>
      <c r="N610" s="9">
        <f>(((M610/60)/60)/24)+DATE(1970,1,1)</f>
        <v>43534.25</v>
      </c>
      <c r="O610" t="b">
        <v>0</v>
      </c>
      <c r="P610" t="b">
        <v>1</v>
      </c>
      <c r="Q610" t="s">
        <v>159</v>
      </c>
      <c r="R610" t="s">
        <v>2032</v>
      </c>
      <c r="S610" t="s">
        <v>2055</v>
      </c>
    </row>
    <row r="611" spans="1:19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(E611/D611)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9">
        <f>(((K611/60)/60)/24)+DATE(1970,1,1)</f>
        <v>43481.25</v>
      </c>
      <c r="M611">
        <v>1549087200</v>
      </c>
      <c r="N611" s="9">
        <f>(((M611/60)/60)/24)+DATE(1970,1,1)</f>
        <v>43498.25</v>
      </c>
      <c r="O611" t="b">
        <v>0</v>
      </c>
      <c r="P611" t="b">
        <v>0</v>
      </c>
      <c r="Q611" t="s">
        <v>474</v>
      </c>
      <c r="R611" t="s">
        <v>2038</v>
      </c>
      <c r="S611" t="s">
        <v>2060</v>
      </c>
    </row>
    <row r="612" spans="1:19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(E612/D612)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9">
        <f>(((K612/60)/60)/24)+DATE(1970,1,1)</f>
        <v>41259.25</v>
      </c>
      <c r="M612">
        <v>1356847200</v>
      </c>
      <c r="N612" s="9">
        <f>(((M612/60)/60)/24)+DATE(1970,1,1)</f>
        <v>41273.25</v>
      </c>
      <c r="O612" t="b">
        <v>0</v>
      </c>
      <c r="P612" t="b">
        <v>0</v>
      </c>
      <c r="Q612" t="s">
        <v>33</v>
      </c>
      <c r="R612" t="s">
        <v>2036</v>
      </c>
      <c r="S612" t="s">
        <v>2037</v>
      </c>
    </row>
    <row r="613" spans="1:19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(E613/D613)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9">
        <f>(((K613/60)/60)/24)+DATE(1970,1,1)</f>
        <v>41480.208333333336</v>
      </c>
      <c r="M613">
        <v>1375765200</v>
      </c>
      <c r="N613" s="9">
        <f>(((M613/60)/60)/24)+DATE(1970,1,1)</f>
        <v>41492.208333333336</v>
      </c>
      <c r="O613" t="b">
        <v>0</v>
      </c>
      <c r="P613" t="b">
        <v>0</v>
      </c>
      <c r="Q613" t="s">
        <v>33</v>
      </c>
      <c r="R613" t="s">
        <v>2036</v>
      </c>
      <c r="S613" t="s">
        <v>2037</v>
      </c>
    </row>
    <row r="614" spans="1:19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(E614/D614)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9">
        <f>(((K614/60)/60)/24)+DATE(1970,1,1)</f>
        <v>40474.208333333336</v>
      </c>
      <c r="M614">
        <v>1289800800</v>
      </c>
      <c r="N614" s="9">
        <f>(((M614/60)/60)/24)+DATE(1970,1,1)</f>
        <v>40497.25</v>
      </c>
      <c r="O614" t="b">
        <v>0</v>
      </c>
      <c r="P614" t="b">
        <v>0</v>
      </c>
      <c r="Q614" t="s">
        <v>50</v>
      </c>
      <c r="R614" t="s">
        <v>2032</v>
      </c>
      <c r="S614" t="s">
        <v>2040</v>
      </c>
    </row>
    <row r="615" spans="1:19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(E615/D615)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9">
        <f>(((K615/60)/60)/24)+DATE(1970,1,1)</f>
        <v>42973.208333333328</v>
      </c>
      <c r="M615">
        <v>1504501200</v>
      </c>
      <c r="N615" s="9">
        <f>(((M615/60)/60)/24)+DATE(1970,1,1)</f>
        <v>42982.208333333328</v>
      </c>
      <c r="O615" t="b">
        <v>0</v>
      </c>
      <c r="P615" t="b">
        <v>0</v>
      </c>
      <c r="Q615" t="s">
        <v>33</v>
      </c>
      <c r="R615" t="s">
        <v>2036</v>
      </c>
      <c r="S615" t="s">
        <v>2037</v>
      </c>
    </row>
    <row r="616" spans="1:19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(E616/D616)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9">
        <f>(((K616/60)/60)/24)+DATE(1970,1,1)</f>
        <v>42746.25</v>
      </c>
      <c r="M616">
        <v>1485669600</v>
      </c>
      <c r="N616" s="9">
        <f>(((M616/60)/60)/24)+DATE(1970,1,1)</f>
        <v>42764.25</v>
      </c>
      <c r="O616" t="b">
        <v>0</v>
      </c>
      <c r="P616" t="b">
        <v>0</v>
      </c>
      <c r="Q616" t="s">
        <v>33</v>
      </c>
      <c r="R616" t="s">
        <v>2036</v>
      </c>
      <c r="S616" t="s">
        <v>2037</v>
      </c>
    </row>
    <row r="617" spans="1:19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(E617/D617)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9">
        <f>(((K617/60)/60)/24)+DATE(1970,1,1)</f>
        <v>42489.208333333328</v>
      </c>
      <c r="M617">
        <v>1462770000</v>
      </c>
      <c r="N617" s="9">
        <f>(((M617/60)/60)/24)+DATE(1970,1,1)</f>
        <v>42499.208333333328</v>
      </c>
      <c r="O617" t="b">
        <v>0</v>
      </c>
      <c r="P617" t="b">
        <v>0</v>
      </c>
      <c r="Q617" t="s">
        <v>33</v>
      </c>
      <c r="R617" t="s">
        <v>2036</v>
      </c>
      <c r="S617" t="s">
        <v>2037</v>
      </c>
    </row>
    <row r="618" spans="1:19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(E618/D618)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9">
        <f>(((K618/60)/60)/24)+DATE(1970,1,1)</f>
        <v>41537.208333333336</v>
      </c>
      <c r="M618">
        <v>1379739600</v>
      </c>
      <c r="N618" s="9">
        <f>(((M618/60)/60)/24)+DATE(1970,1,1)</f>
        <v>41538.208333333336</v>
      </c>
      <c r="O618" t="b">
        <v>0</v>
      </c>
      <c r="P618" t="b">
        <v>1</v>
      </c>
      <c r="Q618" t="s">
        <v>60</v>
      </c>
      <c r="R618" t="s">
        <v>2032</v>
      </c>
      <c r="S618" t="s">
        <v>2042</v>
      </c>
    </row>
    <row r="619" spans="1:19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(E619/D619)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9">
        <f>(((K619/60)/60)/24)+DATE(1970,1,1)</f>
        <v>41794.208333333336</v>
      </c>
      <c r="M619">
        <v>1402722000</v>
      </c>
      <c r="N619" s="9">
        <f>(((M619/60)/60)/24)+DATE(1970,1,1)</f>
        <v>41804.208333333336</v>
      </c>
      <c r="O619" t="b">
        <v>0</v>
      </c>
      <c r="P619" t="b">
        <v>0</v>
      </c>
      <c r="Q619" t="s">
        <v>33</v>
      </c>
      <c r="R619" t="s">
        <v>2036</v>
      </c>
      <c r="S619" t="s">
        <v>2037</v>
      </c>
    </row>
    <row r="620" spans="1:19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(E620/D620)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9">
        <f>(((K620/60)/60)/24)+DATE(1970,1,1)</f>
        <v>41396.208333333336</v>
      </c>
      <c r="M620">
        <v>1369285200</v>
      </c>
      <c r="N620" s="9">
        <f>(((M620/60)/60)/24)+DATE(1970,1,1)</f>
        <v>41417.208333333336</v>
      </c>
      <c r="O620" t="b">
        <v>0</v>
      </c>
      <c r="P620" t="b">
        <v>0</v>
      </c>
      <c r="Q620" t="s">
        <v>68</v>
      </c>
      <c r="R620" t="s">
        <v>2044</v>
      </c>
      <c r="S620" t="s">
        <v>2045</v>
      </c>
    </row>
    <row r="621" spans="1:19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(E621/D621)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9">
        <f>(((K621/60)/60)/24)+DATE(1970,1,1)</f>
        <v>40669.208333333336</v>
      </c>
      <c r="M621">
        <v>1304744400</v>
      </c>
      <c r="N621" s="9">
        <f>(((M621/60)/60)/24)+DATE(1970,1,1)</f>
        <v>40670.208333333336</v>
      </c>
      <c r="O621" t="b">
        <v>1</v>
      </c>
      <c r="P621" t="b">
        <v>1</v>
      </c>
      <c r="Q621" t="s">
        <v>33</v>
      </c>
      <c r="R621" t="s">
        <v>2036</v>
      </c>
      <c r="S621" t="s">
        <v>2037</v>
      </c>
    </row>
    <row r="622" spans="1:19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(E622/D622)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9">
        <f>(((K622/60)/60)/24)+DATE(1970,1,1)</f>
        <v>42559.208333333328</v>
      </c>
      <c r="M622">
        <v>1468299600</v>
      </c>
      <c r="N622" s="9">
        <f>(((M622/60)/60)/24)+DATE(1970,1,1)</f>
        <v>42563.208333333328</v>
      </c>
      <c r="O622" t="b">
        <v>0</v>
      </c>
      <c r="P622" t="b">
        <v>0</v>
      </c>
      <c r="Q622" t="s">
        <v>122</v>
      </c>
      <c r="R622" t="s">
        <v>2051</v>
      </c>
      <c r="S622" t="s">
        <v>2052</v>
      </c>
    </row>
    <row r="623" spans="1:19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(E623/D623)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9">
        <f>(((K623/60)/60)/24)+DATE(1970,1,1)</f>
        <v>42626.208333333328</v>
      </c>
      <c r="M623">
        <v>1474174800</v>
      </c>
      <c r="N623" s="9">
        <f>(((M623/60)/60)/24)+DATE(1970,1,1)</f>
        <v>42631.208333333328</v>
      </c>
      <c r="O623" t="b">
        <v>0</v>
      </c>
      <c r="P623" t="b">
        <v>0</v>
      </c>
      <c r="Q623" t="s">
        <v>33</v>
      </c>
      <c r="R623" t="s">
        <v>2036</v>
      </c>
      <c r="S623" t="s">
        <v>2037</v>
      </c>
    </row>
    <row r="624" spans="1:19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(E624/D624)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9">
        <f>(((K624/60)/60)/24)+DATE(1970,1,1)</f>
        <v>43205.208333333328</v>
      </c>
      <c r="M624">
        <v>1526014800</v>
      </c>
      <c r="N624" s="9">
        <f>(((M624/60)/60)/24)+DATE(1970,1,1)</f>
        <v>43231.208333333328</v>
      </c>
      <c r="O624" t="b">
        <v>0</v>
      </c>
      <c r="P624" t="b">
        <v>0</v>
      </c>
      <c r="Q624" t="s">
        <v>60</v>
      </c>
      <c r="R624" t="s">
        <v>2032</v>
      </c>
      <c r="S624" t="s">
        <v>2042</v>
      </c>
    </row>
    <row r="625" spans="1:19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(E625/D625)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9">
        <f>(((K625/60)/60)/24)+DATE(1970,1,1)</f>
        <v>42201.208333333328</v>
      </c>
      <c r="M625">
        <v>1437454800</v>
      </c>
      <c r="N625" s="9">
        <f>(((M625/60)/60)/24)+DATE(1970,1,1)</f>
        <v>42206.208333333328</v>
      </c>
      <c r="O625" t="b">
        <v>0</v>
      </c>
      <c r="P625" t="b">
        <v>0</v>
      </c>
      <c r="Q625" t="s">
        <v>33</v>
      </c>
      <c r="R625" t="s">
        <v>2036</v>
      </c>
      <c r="S625" t="s">
        <v>2037</v>
      </c>
    </row>
    <row r="626" spans="1:19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(E626/D626)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9">
        <f>(((K626/60)/60)/24)+DATE(1970,1,1)</f>
        <v>42029.25</v>
      </c>
      <c r="M626">
        <v>1422684000</v>
      </c>
      <c r="N626" s="9">
        <f>(((M626/60)/60)/24)+DATE(1970,1,1)</f>
        <v>42035.25</v>
      </c>
      <c r="O626" t="b">
        <v>0</v>
      </c>
      <c r="P626" t="b">
        <v>0</v>
      </c>
      <c r="Q626" t="s">
        <v>122</v>
      </c>
      <c r="R626" t="s">
        <v>2051</v>
      </c>
      <c r="S626" t="s">
        <v>2052</v>
      </c>
    </row>
    <row r="627" spans="1:19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(E627/D627)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9">
        <f>(((K627/60)/60)/24)+DATE(1970,1,1)</f>
        <v>43857.25</v>
      </c>
      <c r="M627">
        <v>1581314400</v>
      </c>
      <c r="N627" s="9">
        <f>(((M627/60)/60)/24)+DATE(1970,1,1)</f>
        <v>43871.25</v>
      </c>
      <c r="O627" t="b">
        <v>0</v>
      </c>
      <c r="P627" t="b">
        <v>0</v>
      </c>
      <c r="Q627" t="s">
        <v>33</v>
      </c>
      <c r="R627" t="s">
        <v>2036</v>
      </c>
      <c r="S627" t="s">
        <v>2037</v>
      </c>
    </row>
    <row r="628" spans="1:19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(E628/D628)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9">
        <f>(((K628/60)/60)/24)+DATE(1970,1,1)</f>
        <v>40449.208333333336</v>
      </c>
      <c r="M628">
        <v>1286427600</v>
      </c>
      <c r="N628" s="9">
        <f>(((M628/60)/60)/24)+DATE(1970,1,1)</f>
        <v>40458.208333333336</v>
      </c>
      <c r="O628" t="b">
        <v>0</v>
      </c>
      <c r="P628" t="b">
        <v>1</v>
      </c>
      <c r="Q628" t="s">
        <v>33</v>
      </c>
      <c r="R628" t="s">
        <v>2036</v>
      </c>
      <c r="S628" t="s">
        <v>2037</v>
      </c>
    </row>
    <row r="629" spans="1:19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(E629/D629)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9">
        <f>(((K629/60)/60)/24)+DATE(1970,1,1)</f>
        <v>40345.208333333336</v>
      </c>
      <c r="M629">
        <v>1278738000</v>
      </c>
      <c r="N629" s="9">
        <f>(((M629/60)/60)/24)+DATE(1970,1,1)</f>
        <v>40369.208333333336</v>
      </c>
      <c r="O629" t="b">
        <v>1</v>
      </c>
      <c r="P629" t="b">
        <v>0</v>
      </c>
      <c r="Q629" t="s">
        <v>17</v>
      </c>
      <c r="R629" t="s">
        <v>2030</v>
      </c>
      <c r="S629" t="s">
        <v>2031</v>
      </c>
    </row>
    <row r="630" spans="1:19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(E630/D630)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9">
        <f>(((K630/60)/60)/24)+DATE(1970,1,1)</f>
        <v>40455.208333333336</v>
      </c>
      <c r="M630">
        <v>1286427600</v>
      </c>
      <c r="N630" s="9">
        <f>(((M630/60)/60)/24)+DATE(1970,1,1)</f>
        <v>40458.208333333336</v>
      </c>
      <c r="O630" t="b">
        <v>0</v>
      </c>
      <c r="P630" t="b">
        <v>0</v>
      </c>
      <c r="Q630" t="s">
        <v>60</v>
      </c>
      <c r="R630" t="s">
        <v>2032</v>
      </c>
      <c r="S630" t="s">
        <v>2042</v>
      </c>
    </row>
    <row r="631" spans="1:19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(E631/D631)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9">
        <f>(((K631/60)/60)/24)+DATE(1970,1,1)</f>
        <v>42557.208333333328</v>
      </c>
      <c r="M631">
        <v>1467954000</v>
      </c>
      <c r="N631" s="9">
        <f>(((M631/60)/60)/24)+DATE(1970,1,1)</f>
        <v>42559.208333333328</v>
      </c>
      <c r="O631" t="b">
        <v>0</v>
      </c>
      <c r="P631" t="b">
        <v>1</v>
      </c>
      <c r="Q631" t="s">
        <v>33</v>
      </c>
      <c r="R631" t="s">
        <v>2036</v>
      </c>
      <c r="S631" t="s">
        <v>2037</v>
      </c>
    </row>
    <row r="632" spans="1:19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(E632/D632)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9">
        <f>(((K632/60)/60)/24)+DATE(1970,1,1)</f>
        <v>43586.208333333328</v>
      </c>
      <c r="M632">
        <v>1557637200</v>
      </c>
      <c r="N632" s="9">
        <f>(((M632/60)/60)/24)+DATE(1970,1,1)</f>
        <v>43597.208333333328</v>
      </c>
      <c r="O632" t="b">
        <v>0</v>
      </c>
      <c r="P632" t="b">
        <v>1</v>
      </c>
      <c r="Q632" t="s">
        <v>33</v>
      </c>
      <c r="R632" t="s">
        <v>2036</v>
      </c>
      <c r="S632" t="s">
        <v>2037</v>
      </c>
    </row>
    <row r="633" spans="1:19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(E633/D633)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9">
        <f>(((K633/60)/60)/24)+DATE(1970,1,1)</f>
        <v>43550.208333333328</v>
      </c>
      <c r="M633">
        <v>1553922000</v>
      </c>
      <c r="N633" s="9">
        <f>(((M633/60)/60)/24)+DATE(1970,1,1)</f>
        <v>43554.208333333328</v>
      </c>
      <c r="O633" t="b">
        <v>0</v>
      </c>
      <c r="P633" t="b">
        <v>0</v>
      </c>
      <c r="Q633" t="s">
        <v>33</v>
      </c>
      <c r="R633" t="s">
        <v>2036</v>
      </c>
      <c r="S633" t="s">
        <v>2037</v>
      </c>
    </row>
    <row r="634" spans="1:19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(E634/D634)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9">
        <f>(((K634/60)/60)/24)+DATE(1970,1,1)</f>
        <v>41945.208333333336</v>
      </c>
      <c r="M634">
        <v>1416463200</v>
      </c>
      <c r="N634" s="9">
        <f>(((M634/60)/60)/24)+DATE(1970,1,1)</f>
        <v>41963.25</v>
      </c>
      <c r="O634" t="b">
        <v>0</v>
      </c>
      <c r="P634" t="b">
        <v>0</v>
      </c>
      <c r="Q634" t="s">
        <v>33</v>
      </c>
      <c r="R634" t="s">
        <v>2036</v>
      </c>
      <c r="S634" t="s">
        <v>2037</v>
      </c>
    </row>
    <row r="635" spans="1:19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(E635/D635)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9">
        <f>(((K635/60)/60)/24)+DATE(1970,1,1)</f>
        <v>42315.25</v>
      </c>
      <c r="M635">
        <v>1447221600</v>
      </c>
      <c r="N635" s="9">
        <f>(((M635/60)/60)/24)+DATE(1970,1,1)</f>
        <v>42319.25</v>
      </c>
      <c r="O635" t="b">
        <v>0</v>
      </c>
      <c r="P635" t="b">
        <v>0</v>
      </c>
      <c r="Q635" t="s">
        <v>71</v>
      </c>
      <c r="R635" t="s">
        <v>2038</v>
      </c>
      <c r="S635" t="s">
        <v>2046</v>
      </c>
    </row>
    <row r="636" spans="1:19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(E636/D636)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9">
        <f>(((K636/60)/60)/24)+DATE(1970,1,1)</f>
        <v>42819.208333333328</v>
      </c>
      <c r="M636">
        <v>1491627600</v>
      </c>
      <c r="N636" s="9">
        <f>(((M636/60)/60)/24)+DATE(1970,1,1)</f>
        <v>42833.208333333328</v>
      </c>
      <c r="O636" t="b">
        <v>0</v>
      </c>
      <c r="P636" t="b">
        <v>0</v>
      </c>
      <c r="Q636" t="s">
        <v>269</v>
      </c>
      <c r="R636" t="s">
        <v>2038</v>
      </c>
      <c r="S636" t="s">
        <v>2057</v>
      </c>
    </row>
    <row r="637" spans="1:19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(E637/D637)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9">
        <f>(((K637/60)/60)/24)+DATE(1970,1,1)</f>
        <v>41314.25</v>
      </c>
      <c r="M637">
        <v>1363150800</v>
      </c>
      <c r="N637" s="9">
        <f>(((M637/60)/60)/24)+DATE(1970,1,1)</f>
        <v>41346.208333333336</v>
      </c>
      <c r="O637" t="b">
        <v>0</v>
      </c>
      <c r="P637" t="b">
        <v>0</v>
      </c>
      <c r="Q637" t="s">
        <v>269</v>
      </c>
      <c r="R637" t="s">
        <v>2038</v>
      </c>
      <c r="S637" t="s">
        <v>2057</v>
      </c>
    </row>
    <row r="638" spans="1:19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(E638/D638)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9">
        <f>(((K638/60)/60)/24)+DATE(1970,1,1)</f>
        <v>40926.25</v>
      </c>
      <c r="M638">
        <v>1330754400</v>
      </c>
      <c r="N638" s="9">
        <f>(((M638/60)/60)/24)+DATE(1970,1,1)</f>
        <v>40971.25</v>
      </c>
      <c r="O638" t="b">
        <v>0</v>
      </c>
      <c r="P638" t="b">
        <v>1</v>
      </c>
      <c r="Q638" t="s">
        <v>71</v>
      </c>
      <c r="R638" t="s">
        <v>2038</v>
      </c>
      <c r="S638" t="s">
        <v>2046</v>
      </c>
    </row>
    <row r="639" spans="1:19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(E639/D639)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9">
        <f>(((K639/60)/60)/24)+DATE(1970,1,1)</f>
        <v>42688.25</v>
      </c>
      <c r="M639">
        <v>1479794400</v>
      </c>
      <c r="N639" s="9">
        <f>(((M639/60)/60)/24)+DATE(1970,1,1)</f>
        <v>42696.25</v>
      </c>
      <c r="O639" t="b">
        <v>0</v>
      </c>
      <c r="P639" t="b">
        <v>0</v>
      </c>
      <c r="Q639" t="s">
        <v>33</v>
      </c>
      <c r="R639" t="s">
        <v>2036</v>
      </c>
      <c r="S639" t="s">
        <v>2037</v>
      </c>
    </row>
    <row r="640" spans="1:19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(E640/D640)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9">
        <f>(((K640/60)/60)/24)+DATE(1970,1,1)</f>
        <v>40386.208333333336</v>
      </c>
      <c r="M640">
        <v>1281243600</v>
      </c>
      <c r="N640" s="9">
        <f>(((M640/60)/60)/24)+DATE(1970,1,1)</f>
        <v>40398.208333333336</v>
      </c>
      <c r="O640" t="b">
        <v>0</v>
      </c>
      <c r="P640" t="b">
        <v>1</v>
      </c>
      <c r="Q640" t="s">
        <v>33</v>
      </c>
      <c r="R640" t="s">
        <v>2036</v>
      </c>
      <c r="S640" t="s">
        <v>2037</v>
      </c>
    </row>
    <row r="641" spans="1:19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(E641/D641)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9">
        <f>(((K641/60)/60)/24)+DATE(1970,1,1)</f>
        <v>43309.208333333328</v>
      </c>
      <c r="M641">
        <v>1532754000</v>
      </c>
      <c r="N641" s="9">
        <f>(((M641/60)/60)/24)+DATE(1970,1,1)</f>
        <v>43309.208333333328</v>
      </c>
      <c r="O641" t="b">
        <v>0</v>
      </c>
      <c r="P641" t="b">
        <v>1</v>
      </c>
      <c r="Q641" t="s">
        <v>53</v>
      </c>
      <c r="R641" t="s">
        <v>2038</v>
      </c>
      <c r="S641" t="s">
        <v>2041</v>
      </c>
    </row>
    <row r="642" spans="1:19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(E642/D642)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9">
        <f>(((K642/60)/60)/24)+DATE(1970,1,1)</f>
        <v>42387.25</v>
      </c>
      <c r="M642">
        <v>1453356000</v>
      </c>
      <c r="N642" s="9">
        <f>(((M642/60)/60)/24)+DATE(1970,1,1)</f>
        <v>42390.25</v>
      </c>
      <c r="O642" t="b">
        <v>0</v>
      </c>
      <c r="P642" t="b">
        <v>0</v>
      </c>
      <c r="Q642" t="s">
        <v>33</v>
      </c>
      <c r="R642" t="s">
        <v>2036</v>
      </c>
      <c r="S642" t="s">
        <v>2037</v>
      </c>
    </row>
    <row r="643" spans="1:19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(E643/D643)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9">
        <f>(((K643/60)/60)/24)+DATE(1970,1,1)</f>
        <v>42786.25</v>
      </c>
      <c r="M643">
        <v>1489986000</v>
      </c>
      <c r="N643" s="9">
        <f>(((M643/60)/60)/24)+DATE(1970,1,1)</f>
        <v>42814.208333333328</v>
      </c>
      <c r="O643" t="b">
        <v>0</v>
      </c>
      <c r="P643" t="b">
        <v>0</v>
      </c>
      <c r="Q643" t="s">
        <v>33</v>
      </c>
      <c r="R643" t="s">
        <v>2036</v>
      </c>
      <c r="S643" t="s">
        <v>2037</v>
      </c>
    </row>
    <row r="644" spans="1:19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(E644/D644)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9">
        <f>(((K644/60)/60)/24)+DATE(1970,1,1)</f>
        <v>43451.25</v>
      </c>
      <c r="M644">
        <v>1545804000</v>
      </c>
      <c r="N644" s="9">
        <f>(((M644/60)/60)/24)+DATE(1970,1,1)</f>
        <v>43460.25</v>
      </c>
      <c r="O644" t="b">
        <v>0</v>
      </c>
      <c r="P644" t="b">
        <v>0</v>
      </c>
      <c r="Q644" t="s">
        <v>65</v>
      </c>
      <c r="R644" t="s">
        <v>2034</v>
      </c>
      <c r="S644" t="s">
        <v>2043</v>
      </c>
    </row>
    <row r="645" spans="1:19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(E645/D645)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9">
        <f>(((K645/60)/60)/24)+DATE(1970,1,1)</f>
        <v>42795.25</v>
      </c>
      <c r="M645">
        <v>1489899600</v>
      </c>
      <c r="N645" s="9">
        <f>(((M645/60)/60)/24)+DATE(1970,1,1)</f>
        <v>42813.208333333328</v>
      </c>
      <c r="O645" t="b">
        <v>0</v>
      </c>
      <c r="P645" t="b">
        <v>0</v>
      </c>
      <c r="Q645" t="s">
        <v>33</v>
      </c>
      <c r="R645" t="s">
        <v>2036</v>
      </c>
      <c r="S645" t="s">
        <v>2037</v>
      </c>
    </row>
    <row r="646" spans="1:19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(E646/D646)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9">
        <f>(((K646/60)/60)/24)+DATE(1970,1,1)</f>
        <v>43452.25</v>
      </c>
      <c r="M646">
        <v>1546495200</v>
      </c>
      <c r="N646" s="9">
        <f>(((M646/60)/60)/24)+DATE(1970,1,1)</f>
        <v>43468.25</v>
      </c>
      <c r="O646" t="b">
        <v>0</v>
      </c>
      <c r="P646" t="b">
        <v>0</v>
      </c>
      <c r="Q646" t="s">
        <v>33</v>
      </c>
      <c r="R646" t="s">
        <v>2036</v>
      </c>
      <c r="S646" t="s">
        <v>2037</v>
      </c>
    </row>
    <row r="647" spans="1:19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(E647/D647)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9">
        <f>(((K647/60)/60)/24)+DATE(1970,1,1)</f>
        <v>43369.208333333328</v>
      </c>
      <c r="M647">
        <v>1539752400</v>
      </c>
      <c r="N647" s="9">
        <f>(((M647/60)/60)/24)+DATE(1970,1,1)</f>
        <v>43390.208333333328</v>
      </c>
      <c r="O647" t="b">
        <v>0</v>
      </c>
      <c r="P647" t="b">
        <v>1</v>
      </c>
      <c r="Q647" t="s">
        <v>23</v>
      </c>
      <c r="R647" t="s">
        <v>2032</v>
      </c>
      <c r="S647" t="s">
        <v>2033</v>
      </c>
    </row>
    <row r="648" spans="1:19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(E648/D648)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9">
        <f>(((K648/60)/60)/24)+DATE(1970,1,1)</f>
        <v>41346.208333333336</v>
      </c>
      <c r="M648">
        <v>1364101200</v>
      </c>
      <c r="N648" s="9">
        <f>(((M648/60)/60)/24)+DATE(1970,1,1)</f>
        <v>41357.208333333336</v>
      </c>
      <c r="O648" t="b">
        <v>0</v>
      </c>
      <c r="P648" t="b">
        <v>0</v>
      </c>
      <c r="Q648" t="s">
        <v>89</v>
      </c>
      <c r="R648" t="s">
        <v>2047</v>
      </c>
      <c r="S648" t="s">
        <v>2048</v>
      </c>
    </row>
    <row r="649" spans="1:19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(E649/D649)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9">
        <f>(((K649/60)/60)/24)+DATE(1970,1,1)</f>
        <v>43199.208333333328</v>
      </c>
      <c r="M649">
        <v>1525323600</v>
      </c>
      <c r="N649" s="9">
        <f>(((M649/60)/60)/24)+DATE(1970,1,1)</f>
        <v>43223.208333333328</v>
      </c>
      <c r="O649" t="b">
        <v>0</v>
      </c>
      <c r="P649" t="b">
        <v>0</v>
      </c>
      <c r="Q649" t="s">
        <v>206</v>
      </c>
      <c r="R649" t="s">
        <v>2044</v>
      </c>
      <c r="S649" t="s">
        <v>2056</v>
      </c>
    </row>
    <row r="650" spans="1:19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(E650/D650)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9">
        <f>(((K650/60)/60)/24)+DATE(1970,1,1)</f>
        <v>42922.208333333328</v>
      </c>
      <c r="M650">
        <v>1500872400</v>
      </c>
      <c r="N650" s="9">
        <f>(((M650/60)/60)/24)+DATE(1970,1,1)</f>
        <v>42940.208333333328</v>
      </c>
      <c r="O650" t="b">
        <v>1</v>
      </c>
      <c r="P650" t="b">
        <v>0</v>
      </c>
      <c r="Q650" t="s">
        <v>17</v>
      </c>
      <c r="R650" t="s">
        <v>2030</v>
      </c>
      <c r="S650" t="s">
        <v>2031</v>
      </c>
    </row>
    <row r="651" spans="1:19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(E651/D651)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9">
        <f>(((K651/60)/60)/24)+DATE(1970,1,1)</f>
        <v>40471.208333333336</v>
      </c>
      <c r="M651">
        <v>1288501200</v>
      </c>
      <c r="N651" s="9">
        <f>(((M651/60)/60)/24)+DATE(1970,1,1)</f>
        <v>40482.208333333336</v>
      </c>
      <c r="O651" t="b">
        <v>1</v>
      </c>
      <c r="P651" t="b">
        <v>1</v>
      </c>
      <c r="Q651" t="s">
        <v>33</v>
      </c>
      <c r="R651" t="s">
        <v>2036</v>
      </c>
      <c r="S651" t="s">
        <v>2037</v>
      </c>
    </row>
    <row r="652" spans="1:19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(E652/D652)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9">
        <f>(((K652/60)/60)/24)+DATE(1970,1,1)</f>
        <v>41828.208333333336</v>
      </c>
      <c r="M652">
        <v>1407128400</v>
      </c>
      <c r="N652" s="9">
        <f>(((M652/60)/60)/24)+DATE(1970,1,1)</f>
        <v>41855.208333333336</v>
      </c>
      <c r="O652" t="b">
        <v>0</v>
      </c>
      <c r="P652" t="b">
        <v>0</v>
      </c>
      <c r="Q652" t="s">
        <v>159</v>
      </c>
      <c r="R652" t="s">
        <v>2032</v>
      </c>
      <c r="S652" t="s">
        <v>2055</v>
      </c>
    </row>
    <row r="653" spans="1:19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(E653/D653)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9">
        <f>(((K653/60)/60)/24)+DATE(1970,1,1)</f>
        <v>41692.25</v>
      </c>
      <c r="M653">
        <v>1394344800</v>
      </c>
      <c r="N653" s="9">
        <f>(((M653/60)/60)/24)+DATE(1970,1,1)</f>
        <v>41707.25</v>
      </c>
      <c r="O653" t="b">
        <v>0</v>
      </c>
      <c r="P653" t="b">
        <v>0</v>
      </c>
      <c r="Q653" t="s">
        <v>100</v>
      </c>
      <c r="R653" t="s">
        <v>2038</v>
      </c>
      <c r="S653" t="s">
        <v>2049</v>
      </c>
    </row>
    <row r="654" spans="1:19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(E654/D654)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9">
        <f>(((K654/60)/60)/24)+DATE(1970,1,1)</f>
        <v>42587.208333333328</v>
      </c>
      <c r="M654">
        <v>1474088400</v>
      </c>
      <c r="N654" s="9">
        <f>(((M654/60)/60)/24)+DATE(1970,1,1)</f>
        <v>42630.208333333328</v>
      </c>
      <c r="O654" t="b">
        <v>0</v>
      </c>
      <c r="P654" t="b">
        <v>0</v>
      </c>
      <c r="Q654" t="s">
        <v>28</v>
      </c>
      <c r="R654" t="s">
        <v>2034</v>
      </c>
      <c r="S654" t="s">
        <v>2035</v>
      </c>
    </row>
    <row r="655" spans="1:19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(E655/D655)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9">
        <f>(((K655/60)/60)/24)+DATE(1970,1,1)</f>
        <v>42468.208333333328</v>
      </c>
      <c r="M655">
        <v>1460264400</v>
      </c>
      <c r="N655" s="9">
        <f>(((M655/60)/60)/24)+DATE(1970,1,1)</f>
        <v>42470.208333333328</v>
      </c>
      <c r="O655" t="b">
        <v>0</v>
      </c>
      <c r="P655" t="b">
        <v>0</v>
      </c>
      <c r="Q655" t="s">
        <v>28</v>
      </c>
      <c r="R655" t="s">
        <v>2034</v>
      </c>
      <c r="S655" t="s">
        <v>2035</v>
      </c>
    </row>
    <row r="656" spans="1:19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(E656/D656)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9">
        <f>(((K656/60)/60)/24)+DATE(1970,1,1)</f>
        <v>42240.208333333328</v>
      </c>
      <c r="M656">
        <v>1440824400</v>
      </c>
      <c r="N656" s="9">
        <f>(((M656/60)/60)/24)+DATE(1970,1,1)</f>
        <v>42245.208333333328</v>
      </c>
      <c r="O656" t="b">
        <v>0</v>
      </c>
      <c r="P656" t="b">
        <v>0</v>
      </c>
      <c r="Q656" t="s">
        <v>148</v>
      </c>
      <c r="R656" t="s">
        <v>2032</v>
      </c>
      <c r="S656" t="s">
        <v>2054</v>
      </c>
    </row>
    <row r="657" spans="1:19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(E657/D657)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9">
        <f>(((K657/60)/60)/24)+DATE(1970,1,1)</f>
        <v>42796.25</v>
      </c>
      <c r="M657">
        <v>1489554000</v>
      </c>
      <c r="N657" s="9">
        <f>(((M657/60)/60)/24)+DATE(1970,1,1)</f>
        <v>42809.208333333328</v>
      </c>
      <c r="O657" t="b">
        <v>1</v>
      </c>
      <c r="P657" t="b">
        <v>0</v>
      </c>
      <c r="Q657" t="s">
        <v>122</v>
      </c>
      <c r="R657" t="s">
        <v>2051</v>
      </c>
      <c r="S657" t="s">
        <v>2052</v>
      </c>
    </row>
    <row r="658" spans="1:19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(E658/D658)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9">
        <f>(((K658/60)/60)/24)+DATE(1970,1,1)</f>
        <v>43097.25</v>
      </c>
      <c r="M658">
        <v>1514872800</v>
      </c>
      <c r="N658" s="9">
        <f>(((M658/60)/60)/24)+DATE(1970,1,1)</f>
        <v>43102.25</v>
      </c>
      <c r="O658" t="b">
        <v>0</v>
      </c>
      <c r="P658" t="b">
        <v>0</v>
      </c>
      <c r="Q658" t="s">
        <v>17</v>
      </c>
      <c r="R658" t="s">
        <v>2030</v>
      </c>
      <c r="S658" t="s">
        <v>2031</v>
      </c>
    </row>
    <row r="659" spans="1:19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(E659/D659)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9">
        <f>(((K659/60)/60)/24)+DATE(1970,1,1)</f>
        <v>43096.25</v>
      </c>
      <c r="M659">
        <v>1515736800</v>
      </c>
      <c r="N659" s="9">
        <f>(((M659/60)/60)/24)+DATE(1970,1,1)</f>
        <v>43112.25</v>
      </c>
      <c r="O659" t="b">
        <v>0</v>
      </c>
      <c r="P659" t="b">
        <v>0</v>
      </c>
      <c r="Q659" t="s">
        <v>474</v>
      </c>
      <c r="R659" t="s">
        <v>2038</v>
      </c>
      <c r="S659" t="s">
        <v>2060</v>
      </c>
    </row>
    <row r="660" spans="1:19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(E660/D660)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9">
        <f>(((K660/60)/60)/24)+DATE(1970,1,1)</f>
        <v>42246.208333333328</v>
      </c>
      <c r="M660">
        <v>1442898000</v>
      </c>
      <c r="N660" s="9">
        <f>(((M660/60)/60)/24)+DATE(1970,1,1)</f>
        <v>42269.208333333328</v>
      </c>
      <c r="O660" t="b">
        <v>0</v>
      </c>
      <c r="P660" t="b">
        <v>0</v>
      </c>
      <c r="Q660" t="s">
        <v>23</v>
      </c>
      <c r="R660" t="s">
        <v>2032</v>
      </c>
      <c r="S660" t="s">
        <v>2033</v>
      </c>
    </row>
    <row r="661" spans="1:19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(E661/D661)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9">
        <f>(((K661/60)/60)/24)+DATE(1970,1,1)</f>
        <v>40570.25</v>
      </c>
      <c r="M661">
        <v>1296194400</v>
      </c>
      <c r="N661" s="9">
        <f>(((M661/60)/60)/24)+DATE(1970,1,1)</f>
        <v>40571.25</v>
      </c>
      <c r="O661" t="b">
        <v>0</v>
      </c>
      <c r="P661" t="b">
        <v>0</v>
      </c>
      <c r="Q661" t="s">
        <v>42</v>
      </c>
      <c r="R661" t="s">
        <v>2038</v>
      </c>
      <c r="S661" t="s">
        <v>2039</v>
      </c>
    </row>
    <row r="662" spans="1:19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(E662/D662)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9">
        <f>(((K662/60)/60)/24)+DATE(1970,1,1)</f>
        <v>42237.208333333328</v>
      </c>
      <c r="M662">
        <v>1440910800</v>
      </c>
      <c r="N662" s="9">
        <f>(((M662/60)/60)/24)+DATE(1970,1,1)</f>
        <v>42246.208333333328</v>
      </c>
      <c r="O662" t="b">
        <v>1</v>
      </c>
      <c r="P662" t="b">
        <v>0</v>
      </c>
      <c r="Q662" t="s">
        <v>33</v>
      </c>
      <c r="R662" t="s">
        <v>2036</v>
      </c>
      <c r="S662" t="s">
        <v>2037</v>
      </c>
    </row>
    <row r="663" spans="1:19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(E663/D663)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9">
        <f>(((K663/60)/60)/24)+DATE(1970,1,1)</f>
        <v>40996.208333333336</v>
      </c>
      <c r="M663">
        <v>1335502800</v>
      </c>
      <c r="N663" s="9">
        <f>(((M663/60)/60)/24)+DATE(1970,1,1)</f>
        <v>41026.208333333336</v>
      </c>
      <c r="O663" t="b">
        <v>0</v>
      </c>
      <c r="P663" t="b">
        <v>0</v>
      </c>
      <c r="Q663" t="s">
        <v>159</v>
      </c>
      <c r="R663" t="s">
        <v>2032</v>
      </c>
      <c r="S663" t="s">
        <v>2055</v>
      </c>
    </row>
    <row r="664" spans="1:19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(E664/D664)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9">
        <f>(((K664/60)/60)/24)+DATE(1970,1,1)</f>
        <v>43443.25</v>
      </c>
      <c r="M664">
        <v>1544680800</v>
      </c>
      <c r="N664" s="9">
        <f>(((M664/60)/60)/24)+DATE(1970,1,1)</f>
        <v>43447.25</v>
      </c>
      <c r="O664" t="b">
        <v>0</v>
      </c>
      <c r="P664" t="b">
        <v>0</v>
      </c>
      <c r="Q664" t="s">
        <v>33</v>
      </c>
      <c r="R664" t="s">
        <v>2036</v>
      </c>
      <c r="S664" t="s">
        <v>2037</v>
      </c>
    </row>
    <row r="665" spans="1:19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(E665/D665)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9">
        <f>(((K665/60)/60)/24)+DATE(1970,1,1)</f>
        <v>40458.208333333336</v>
      </c>
      <c r="M665">
        <v>1288414800</v>
      </c>
      <c r="N665" s="9">
        <f>(((M665/60)/60)/24)+DATE(1970,1,1)</f>
        <v>40481.208333333336</v>
      </c>
      <c r="O665" t="b">
        <v>0</v>
      </c>
      <c r="P665" t="b">
        <v>0</v>
      </c>
      <c r="Q665" t="s">
        <v>33</v>
      </c>
      <c r="R665" t="s">
        <v>2036</v>
      </c>
      <c r="S665" t="s">
        <v>2037</v>
      </c>
    </row>
    <row r="666" spans="1:19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(E666/D666)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9">
        <f>(((K666/60)/60)/24)+DATE(1970,1,1)</f>
        <v>40959.25</v>
      </c>
      <c r="M666">
        <v>1330581600</v>
      </c>
      <c r="N666" s="9">
        <f>(((M666/60)/60)/24)+DATE(1970,1,1)</f>
        <v>40969.25</v>
      </c>
      <c r="O666" t="b">
        <v>0</v>
      </c>
      <c r="P666" t="b">
        <v>0</v>
      </c>
      <c r="Q666" t="s">
        <v>159</v>
      </c>
      <c r="R666" t="s">
        <v>2032</v>
      </c>
      <c r="S666" t="s">
        <v>2055</v>
      </c>
    </row>
    <row r="667" spans="1:19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(E667/D667)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9">
        <f>(((K667/60)/60)/24)+DATE(1970,1,1)</f>
        <v>40733.208333333336</v>
      </c>
      <c r="M667">
        <v>1311397200</v>
      </c>
      <c r="N667" s="9">
        <f>(((M667/60)/60)/24)+DATE(1970,1,1)</f>
        <v>40747.208333333336</v>
      </c>
      <c r="O667" t="b">
        <v>0</v>
      </c>
      <c r="P667" t="b">
        <v>1</v>
      </c>
      <c r="Q667" t="s">
        <v>42</v>
      </c>
      <c r="R667" t="s">
        <v>2038</v>
      </c>
      <c r="S667" t="s">
        <v>2039</v>
      </c>
    </row>
    <row r="668" spans="1:19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(E668/D668)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9">
        <f>(((K668/60)/60)/24)+DATE(1970,1,1)</f>
        <v>41516.208333333336</v>
      </c>
      <c r="M668">
        <v>1378357200</v>
      </c>
      <c r="N668" s="9">
        <f>(((M668/60)/60)/24)+DATE(1970,1,1)</f>
        <v>41522.208333333336</v>
      </c>
      <c r="O668" t="b">
        <v>0</v>
      </c>
      <c r="P668" t="b">
        <v>1</v>
      </c>
      <c r="Q668" t="s">
        <v>33</v>
      </c>
      <c r="R668" t="s">
        <v>2036</v>
      </c>
      <c r="S668" t="s">
        <v>2037</v>
      </c>
    </row>
    <row r="669" spans="1:19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(E669/D669)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9">
        <f>(((K669/60)/60)/24)+DATE(1970,1,1)</f>
        <v>41892.208333333336</v>
      </c>
      <c r="M669">
        <v>1411102800</v>
      </c>
      <c r="N669" s="9">
        <f>(((M669/60)/60)/24)+DATE(1970,1,1)</f>
        <v>41901.208333333336</v>
      </c>
      <c r="O669" t="b">
        <v>0</v>
      </c>
      <c r="P669" t="b">
        <v>0</v>
      </c>
      <c r="Q669" t="s">
        <v>1029</v>
      </c>
      <c r="R669" t="s">
        <v>2061</v>
      </c>
      <c r="S669" t="s">
        <v>2062</v>
      </c>
    </row>
    <row r="670" spans="1:19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(E670/D670)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9">
        <f>(((K670/60)/60)/24)+DATE(1970,1,1)</f>
        <v>41122.208333333336</v>
      </c>
      <c r="M670">
        <v>1344834000</v>
      </c>
      <c r="N670" s="9">
        <f>(((M670/60)/60)/24)+DATE(1970,1,1)</f>
        <v>41134.208333333336</v>
      </c>
      <c r="O670" t="b">
        <v>0</v>
      </c>
      <c r="P670" t="b">
        <v>0</v>
      </c>
      <c r="Q670" t="s">
        <v>33</v>
      </c>
      <c r="R670" t="s">
        <v>2036</v>
      </c>
      <c r="S670" t="s">
        <v>2037</v>
      </c>
    </row>
    <row r="671" spans="1:19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(E671/D671)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9">
        <f>(((K671/60)/60)/24)+DATE(1970,1,1)</f>
        <v>42912.208333333328</v>
      </c>
      <c r="M671">
        <v>1499230800</v>
      </c>
      <c r="N671" s="9">
        <f>(((M671/60)/60)/24)+DATE(1970,1,1)</f>
        <v>42921.208333333328</v>
      </c>
      <c r="O671" t="b">
        <v>0</v>
      </c>
      <c r="P671" t="b">
        <v>0</v>
      </c>
      <c r="Q671" t="s">
        <v>33</v>
      </c>
      <c r="R671" t="s">
        <v>2036</v>
      </c>
      <c r="S671" t="s">
        <v>2037</v>
      </c>
    </row>
    <row r="672" spans="1:19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(E672/D672)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9">
        <f>(((K672/60)/60)/24)+DATE(1970,1,1)</f>
        <v>42425.25</v>
      </c>
      <c r="M672">
        <v>1457416800</v>
      </c>
      <c r="N672" s="9">
        <f>(((M672/60)/60)/24)+DATE(1970,1,1)</f>
        <v>42437.25</v>
      </c>
      <c r="O672" t="b">
        <v>0</v>
      </c>
      <c r="P672" t="b">
        <v>0</v>
      </c>
      <c r="Q672" t="s">
        <v>60</v>
      </c>
      <c r="R672" t="s">
        <v>2032</v>
      </c>
      <c r="S672" t="s">
        <v>2042</v>
      </c>
    </row>
    <row r="673" spans="1:19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(E673/D673)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9">
        <f>(((K673/60)/60)/24)+DATE(1970,1,1)</f>
        <v>40390.208333333336</v>
      </c>
      <c r="M673">
        <v>1280898000</v>
      </c>
      <c r="N673" s="9">
        <f>(((M673/60)/60)/24)+DATE(1970,1,1)</f>
        <v>40394.208333333336</v>
      </c>
      <c r="O673" t="b">
        <v>0</v>
      </c>
      <c r="P673" t="b">
        <v>1</v>
      </c>
      <c r="Q673" t="s">
        <v>33</v>
      </c>
      <c r="R673" t="s">
        <v>2036</v>
      </c>
      <c r="S673" t="s">
        <v>2037</v>
      </c>
    </row>
    <row r="674" spans="1:19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(E674/D674)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9">
        <f>(((K674/60)/60)/24)+DATE(1970,1,1)</f>
        <v>43180.208333333328</v>
      </c>
      <c r="M674">
        <v>1522472400</v>
      </c>
      <c r="N674" s="9">
        <f>(((M674/60)/60)/24)+DATE(1970,1,1)</f>
        <v>43190.208333333328</v>
      </c>
      <c r="O674" t="b">
        <v>0</v>
      </c>
      <c r="P674" t="b">
        <v>0</v>
      </c>
      <c r="Q674" t="s">
        <v>33</v>
      </c>
      <c r="R674" t="s">
        <v>2036</v>
      </c>
      <c r="S674" t="s">
        <v>2037</v>
      </c>
    </row>
    <row r="675" spans="1:19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(E675/D675)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9">
        <f>(((K675/60)/60)/24)+DATE(1970,1,1)</f>
        <v>42475.208333333328</v>
      </c>
      <c r="M675">
        <v>1462510800</v>
      </c>
      <c r="N675" s="9">
        <f>(((M675/60)/60)/24)+DATE(1970,1,1)</f>
        <v>42496.208333333328</v>
      </c>
      <c r="O675" t="b">
        <v>0</v>
      </c>
      <c r="P675" t="b">
        <v>0</v>
      </c>
      <c r="Q675" t="s">
        <v>60</v>
      </c>
      <c r="R675" t="s">
        <v>2032</v>
      </c>
      <c r="S675" t="s">
        <v>2042</v>
      </c>
    </row>
    <row r="676" spans="1:19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(E676/D676)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9">
        <f>(((K676/60)/60)/24)+DATE(1970,1,1)</f>
        <v>40774.208333333336</v>
      </c>
      <c r="M676">
        <v>1317790800</v>
      </c>
      <c r="N676" s="9">
        <f>(((M676/60)/60)/24)+DATE(1970,1,1)</f>
        <v>40821.208333333336</v>
      </c>
      <c r="O676" t="b">
        <v>0</v>
      </c>
      <c r="P676" t="b">
        <v>0</v>
      </c>
      <c r="Q676" t="s">
        <v>122</v>
      </c>
      <c r="R676" t="s">
        <v>2051</v>
      </c>
      <c r="S676" t="s">
        <v>2052</v>
      </c>
    </row>
    <row r="677" spans="1:19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(E677/D677)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9">
        <f>(((K677/60)/60)/24)+DATE(1970,1,1)</f>
        <v>43719.208333333328</v>
      </c>
      <c r="M677">
        <v>1568782800</v>
      </c>
      <c r="N677" s="9">
        <f>(((M677/60)/60)/24)+DATE(1970,1,1)</f>
        <v>43726.208333333328</v>
      </c>
      <c r="O677" t="b">
        <v>0</v>
      </c>
      <c r="P677" t="b">
        <v>0</v>
      </c>
      <c r="Q677" t="s">
        <v>1029</v>
      </c>
      <c r="R677" t="s">
        <v>2061</v>
      </c>
      <c r="S677" t="s">
        <v>2062</v>
      </c>
    </row>
    <row r="678" spans="1:19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(E678/D678)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9">
        <f>(((K678/60)/60)/24)+DATE(1970,1,1)</f>
        <v>41178.208333333336</v>
      </c>
      <c r="M678">
        <v>1349413200</v>
      </c>
      <c r="N678" s="9">
        <f>(((M678/60)/60)/24)+DATE(1970,1,1)</f>
        <v>41187.208333333336</v>
      </c>
      <c r="O678" t="b">
        <v>0</v>
      </c>
      <c r="P678" t="b">
        <v>0</v>
      </c>
      <c r="Q678" t="s">
        <v>122</v>
      </c>
      <c r="R678" t="s">
        <v>2051</v>
      </c>
      <c r="S678" t="s">
        <v>2052</v>
      </c>
    </row>
    <row r="679" spans="1:19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(E679/D679)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9">
        <f>(((K679/60)/60)/24)+DATE(1970,1,1)</f>
        <v>42561.208333333328</v>
      </c>
      <c r="M679">
        <v>1472446800</v>
      </c>
      <c r="N679" s="9">
        <f>(((M679/60)/60)/24)+DATE(1970,1,1)</f>
        <v>42611.208333333328</v>
      </c>
      <c r="O679" t="b">
        <v>0</v>
      </c>
      <c r="P679" t="b">
        <v>0</v>
      </c>
      <c r="Q679" t="s">
        <v>119</v>
      </c>
      <c r="R679" t="s">
        <v>2044</v>
      </c>
      <c r="S679" t="s">
        <v>2050</v>
      </c>
    </row>
    <row r="680" spans="1:19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(E680/D680)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9">
        <f>(((K680/60)/60)/24)+DATE(1970,1,1)</f>
        <v>43484.25</v>
      </c>
      <c r="M680">
        <v>1548050400</v>
      </c>
      <c r="N680" s="9">
        <f>(((M680/60)/60)/24)+DATE(1970,1,1)</f>
        <v>43486.25</v>
      </c>
      <c r="O680" t="b">
        <v>0</v>
      </c>
      <c r="P680" t="b">
        <v>0</v>
      </c>
      <c r="Q680" t="s">
        <v>53</v>
      </c>
      <c r="R680" t="s">
        <v>2038</v>
      </c>
      <c r="S680" t="s">
        <v>2041</v>
      </c>
    </row>
    <row r="681" spans="1:19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(E681/D681)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9">
        <f>(((K681/60)/60)/24)+DATE(1970,1,1)</f>
        <v>43756.208333333328</v>
      </c>
      <c r="M681">
        <v>1571806800</v>
      </c>
      <c r="N681" s="9">
        <f>(((M681/60)/60)/24)+DATE(1970,1,1)</f>
        <v>43761.208333333328</v>
      </c>
      <c r="O681" t="b">
        <v>0</v>
      </c>
      <c r="P681" t="b">
        <v>1</v>
      </c>
      <c r="Q681" t="s">
        <v>17</v>
      </c>
      <c r="R681" t="s">
        <v>2030</v>
      </c>
      <c r="S681" t="s">
        <v>2031</v>
      </c>
    </row>
    <row r="682" spans="1:19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(E682/D682)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9">
        <f>(((K682/60)/60)/24)+DATE(1970,1,1)</f>
        <v>43813.25</v>
      </c>
      <c r="M682">
        <v>1576476000</v>
      </c>
      <c r="N682" s="9">
        <f>(((M682/60)/60)/24)+DATE(1970,1,1)</f>
        <v>43815.25</v>
      </c>
      <c r="O682" t="b">
        <v>0</v>
      </c>
      <c r="P682" t="b">
        <v>1</v>
      </c>
      <c r="Q682" t="s">
        <v>292</v>
      </c>
      <c r="R682" t="s">
        <v>2047</v>
      </c>
      <c r="S682" t="s">
        <v>2058</v>
      </c>
    </row>
    <row r="683" spans="1:19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(E683/D683)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9">
        <f>(((K683/60)/60)/24)+DATE(1970,1,1)</f>
        <v>40898.25</v>
      </c>
      <c r="M683">
        <v>1324965600</v>
      </c>
      <c r="N683" s="9">
        <f>(((M683/60)/60)/24)+DATE(1970,1,1)</f>
        <v>40904.25</v>
      </c>
      <c r="O683" t="b">
        <v>0</v>
      </c>
      <c r="P683" t="b">
        <v>0</v>
      </c>
      <c r="Q683" t="s">
        <v>33</v>
      </c>
      <c r="R683" t="s">
        <v>2036</v>
      </c>
      <c r="S683" t="s">
        <v>2037</v>
      </c>
    </row>
    <row r="684" spans="1:19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(E684/D684)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9">
        <f>(((K684/60)/60)/24)+DATE(1970,1,1)</f>
        <v>41619.25</v>
      </c>
      <c r="M684">
        <v>1387519200</v>
      </c>
      <c r="N684" s="9">
        <f>(((M684/60)/60)/24)+DATE(1970,1,1)</f>
        <v>41628.25</v>
      </c>
      <c r="O684" t="b">
        <v>0</v>
      </c>
      <c r="P684" t="b">
        <v>0</v>
      </c>
      <c r="Q684" t="s">
        <v>33</v>
      </c>
      <c r="R684" t="s">
        <v>2036</v>
      </c>
      <c r="S684" t="s">
        <v>2037</v>
      </c>
    </row>
    <row r="685" spans="1:19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(E685/D685)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9">
        <f>(((K685/60)/60)/24)+DATE(1970,1,1)</f>
        <v>43359.208333333328</v>
      </c>
      <c r="M685">
        <v>1537246800</v>
      </c>
      <c r="N685" s="9">
        <f>(((M685/60)/60)/24)+DATE(1970,1,1)</f>
        <v>43361.208333333328</v>
      </c>
      <c r="O685" t="b">
        <v>0</v>
      </c>
      <c r="P685" t="b">
        <v>0</v>
      </c>
      <c r="Q685" t="s">
        <v>33</v>
      </c>
      <c r="R685" t="s">
        <v>2036</v>
      </c>
      <c r="S685" t="s">
        <v>2037</v>
      </c>
    </row>
    <row r="686" spans="1:19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(E686/D686)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9">
        <f>(((K686/60)/60)/24)+DATE(1970,1,1)</f>
        <v>40358.208333333336</v>
      </c>
      <c r="M686">
        <v>1279515600</v>
      </c>
      <c r="N686" s="9">
        <f>(((M686/60)/60)/24)+DATE(1970,1,1)</f>
        <v>40378.208333333336</v>
      </c>
      <c r="O686" t="b">
        <v>0</v>
      </c>
      <c r="P686" t="b">
        <v>0</v>
      </c>
      <c r="Q686" t="s">
        <v>68</v>
      </c>
      <c r="R686" t="s">
        <v>2044</v>
      </c>
      <c r="S686" t="s">
        <v>2045</v>
      </c>
    </row>
    <row r="687" spans="1:19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(E687/D687)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9">
        <f>(((K687/60)/60)/24)+DATE(1970,1,1)</f>
        <v>42239.208333333328</v>
      </c>
      <c r="M687">
        <v>1442379600</v>
      </c>
      <c r="N687" s="9">
        <f>(((M687/60)/60)/24)+DATE(1970,1,1)</f>
        <v>42263.208333333328</v>
      </c>
      <c r="O687" t="b">
        <v>0</v>
      </c>
      <c r="P687" t="b">
        <v>0</v>
      </c>
      <c r="Q687" t="s">
        <v>33</v>
      </c>
      <c r="R687" t="s">
        <v>2036</v>
      </c>
      <c r="S687" t="s">
        <v>2037</v>
      </c>
    </row>
    <row r="688" spans="1:19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(E688/D688)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9">
        <f>(((K688/60)/60)/24)+DATE(1970,1,1)</f>
        <v>43186.208333333328</v>
      </c>
      <c r="M688">
        <v>1523077200</v>
      </c>
      <c r="N688" s="9">
        <f>(((M688/60)/60)/24)+DATE(1970,1,1)</f>
        <v>43197.208333333328</v>
      </c>
      <c r="O688" t="b">
        <v>0</v>
      </c>
      <c r="P688" t="b">
        <v>0</v>
      </c>
      <c r="Q688" t="s">
        <v>65</v>
      </c>
      <c r="R688" t="s">
        <v>2034</v>
      </c>
      <c r="S688" t="s">
        <v>2043</v>
      </c>
    </row>
    <row r="689" spans="1:19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(E689/D689)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9">
        <f>(((K689/60)/60)/24)+DATE(1970,1,1)</f>
        <v>42806.25</v>
      </c>
      <c r="M689">
        <v>1489554000</v>
      </c>
      <c r="N689" s="9">
        <f>(((M689/60)/60)/24)+DATE(1970,1,1)</f>
        <v>42809.208333333328</v>
      </c>
      <c r="O689" t="b">
        <v>0</v>
      </c>
      <c r="P689" t="b">
        <v>0</v>
      </c>
      <c r="Q689" t="s">
        <v>33</v>
      </c>
      <c r="R689" t="s">
        <v>2036</v>
      </c>
      <c r="S689" t="s">
        <v>2037</v>
      </c>
    </row>
    <row r="690" spans="1:19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(E690/D690)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9">
        <f>(((K690/60)/60)/24)+DATE(1970,1,1)</f>
        <v>43475.25</v>
      </c>
      <c r="M690">
        <v>1548482400</v>
      </c>
      <c r="N690" s="9">
        <f>(((M690/60)/60)/24)+DATE(1970,1,1)</f>
        <v>43491.25</v>
      </c>
      <c r="O690" t="b">
        <v>0</v>
      </c>
      <c r="P690" t="b">
        <v>1</v>
      </c>
      <c r="Q690" t="s">
        <v>269</v>
      </c>
      <c r="R690" t="s">
        <v>2038</v>
      </c>
      <c r="S690" t="s">
        <v>2057</v>
      </c>
    </row>
    <row r="691" spans="1:19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(E691/D691)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9">
        <f>(((K691/60)/60)/24)+DATE(1970,1,1)</f>
        <v>41576.208333333336</v>
      </c>
      <c r="M691">
        <v>1384063200</v>
      </c>
      <c r="N691" s="9">
        <f>(((M691/60)/60)/24)+DATE(1970,1,1)</f>
        <v>41588.25</v>
      </c>
      <c r="O691" t="b">
        <v>0</v>
      </c>
      <c r="P691" t="b">
        <v>0</v>
      </c>
      <c r="Q691" t="s">
        <v>28</v>
      </c>
      <c r="R691" t="s">
        <v>2034</v>
      </c>
      <c r="S691" t="s">
        <v>2035</v>
      </c>
    </row>
    <row r="692" spans="1:19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(E692/D692)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9">
        <f>(((K692/60)/60)/24)+DATE(1970,1,1)</f>
        <v>40874.25</v>
      </c>
      <c r="M692">
        <v>1322892000</v>
      </c>
      <c r="N692" s="9">
        <f>(((M692/60)/60)/24)+DATE(1970,1,1)</f>
        <v>40880.25</v>
      </c>
      <c r="O692" t="b">
        <v>0</v>
      </c>
      <c r="P692" t="b">
        <v>1</v>
      </c>
      <c r="Q692" t="s">
        <v>42</v>
      </c>
      <c r="R692" t="s">
        <v>2038</v>
      </c>
      <c r="S692" t="s">
        <v>2039</v>
      </c>
    </row>
    <row r="693" spans="1:19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(E693/D693)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9">
        <f>(((K693/60)/60)/24)+DATE(1970,1,1)</f>
        <v>41185.208333333336</v>
      </c>
      <c r="M693">
        <v>1350709200</v>
      </c>
      <c r="N693" s="9">
        <f>(((M693/60)/60)/24)+DATE(1970,1,1)</f>
        <v>41202.208333333336</v>
      </c>
      <c r="O693" t="b">
        <v>1</v>
      </c>
      <c r="P693" t="b">
        <v>1</v>
      </c>
      <c r="Q693" t="s">
        <v>42</v>
      </c>
      <c r="R693" t="s">
        <v>2038</v>
      </c>
      <c r="S693" t="s">
        <v>2039</v>
      </c>
    </row>
    <row r="694" spans="1:19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(E694/D694)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9">
        <f>(((K694/60)/60)/24)+DATE(1970,1,1)</f>
        <v>43655.208333333328</v>
      </c>
      <c r="M694">
        <v>1564203600</v>
      </c>
      <c r="N694" s="9">
        <f>(((M694/60)/60)/24)+DATE(1970,1,1)</f>
        <v>43673.208333333328</v>
      </c>
      <c r="O694" t="b">
        <v>0</v>
      </c>
      <c r="P694" t="b">
        <v>0</v>
      </c>
      <c r="Q694" t="s">
        <v>23</v>
      </c>
      <c r="R694" t="s">
        <v>2032</v>
      </c>
      <c r="S694" t="s">
        <v>2033</v>
      </c>
    </row>
    <row r="695" spans="1:19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(E695/D695)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9">
        <f>(((K695/60)/60)/24)+DATE(1970,1,1)</f>
        <v>43025.208333333328</v>
      </c>
      <c r="M695">
        <v>1509685200</v>
      </c>
      <c r="N695" s="9">
        <f>(((M695/60)/60)/24)+DATE(1970,1,1)</f>
        <v>43042.208333333328</v>
      </c>
      <c r="O695" t="b">
        <v>0</v>
      </c>
      <c r="P695" t="b">
        <v>0</v>
      </c>
      <c r="Q695" t="s">
        <v>33</v>
      </c>
      <c r="R695" t="s">
        <v>2036</v>
      </c>
      <c r="S695" t="s">
        <v>2037</v>
      </c>
    </row>
    <row r="696" spans="1:19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(E696/D696)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9">
        <f>(((K696/60)/60)/24)+DATE(1970,1,1)</f>
        <v>43066.25</v>
      </c>
      <c r="M696">
        <v>1514959200</v>
      </c>
      <c r="N696" s="9">
        <f>(((M696/60)/60)/24)+DATE(1970,1,1)</f>
        <v>43103.25</v>
      </c>
      <c r="O696" t="b">
        <v>0</v>
      </c>
      <c r="P696" t="b">
        <v>0</v>
      </c>
      <c r="Q696" t="s">
        <v>33</v>
      </c>
      <c r="R696" t="s">
        <v>2036</v>
      </c>
      <c r="S696" t="s">
        <v>2037</v>
      </c>
    </row>
    <row r="697" spans="1:19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(E697/D697)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9">
        <f>(((K697/60)/60)/24)+DATE(1970,1,1)</f>
        <v>42322.25</v>
      </c>
      <c r="M697">
        <v>1448863200</v>
      </c>
      <c r="N697" s="9">
        <f>(((M697/60)/60)/24)+DATE(1970,1,1)</f>
        <v>42338.25</v>
      </c>
      <c r="O697" t="b">
        <v>1</v>
      </c>
      <c r="P697" t="b">
        <v>0</v>
      </c>
      <c r="Q697" t="s">
        <v>23</v>
      </c>
      <c r="R697" t="s">
        <v>2032</v>
      </c>
      <c r="S697" t="s">
        <v>2033</v>
      </c>
    </row>
    <row r="698" spans="1:19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(E698/D698)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9">
        <f>(((K698/60)/60)/24)+DATE(1970,1,1)</f>
        <v>42114.208333333328</v>
      </c>
      <c r="M698">
        <v>1429592400</v>
      </c>
      <c r="N698" s="9">
        <f>(((M698/60)/60)/24)+DATE(1970,1,1)</f>
        <v>42115.208333333328</v>
      </c>
      <c r="O698" t="b">
        <v>0</v>
      </c>
      <c r="P698" t="b">
        <v>1</v>
      </c>
      <c r="Q698" t="s">
        <v>33</v>
      </c>
      <c r="R698" t="s">
        <v>2036</v>
      </c>
      <c r="S698" t="s">
        <v>2037</v>
      </c>
    </row>
    <row r="699" spans="1:19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(E699/D699)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9">
        <f>(((K699/60)/60)/24)+DATE(1970,1,1)</f>
        <v>43190.208333333328</v>
      </c>
      <c r="M699">
        <v>1522645200</v>
      </c>
      <c r="N699" s="9">
        <f>(((M699/60)/60)/24)+DATE(1970,1,1)</f>
        <v>43192.208333333328</v>
      </c>
      <c r="O699" t="b">
        <v>0</v>
      </c>
      <c r="P699" t="b">
        <v>0</v>
      </c>
      <c r="Q699" t="s">
        <v>50</v>
      </c>
      <c r="R699" t="s">
        <v>2032</v>
      </c>
      <c r="S699" t="s">
        <v>2040</v>
      </c>
    </row>
    <row r="700" spans="1:19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(E700/D700)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9">
        <f>(((K700/60)/60)/24)+DATE(1970,1,1)</f>
        <v>40871.25</v>
      </c>
      <c r="M700">
        <v>1323324000</v>
      </c>
      <c r="N700" s="9">
        <f>(((M700/60)/60)/24)+DATE(1970,1,1)</f>
        <v>40885.25</v>
      </c>
      <c r="O700" t="b">
        <v>0</v>
      </c>
      <c r="P700" t="b">
        <v>0</v>
      </c>
      <c r="Q700" t="s">
        <v>65</v>
      </c>
      <c r="R700" t="s">
        <v>2034</v>
      </c>
      <c r="S700" t="s">
        <v>2043</v>
      </c>
    </row>
    <row r="701" spans="1:19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(E701/D701)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9">
        <f>(((K701/60)/60)/24)+DATE(1970,1,1)</f>
        <v>43641.208333333328</v>
      </c>
      <c r="M701">
        <v>1561525200</v>
      </c>
      <c r="N701" s="9">
        <f>(((M701/60)/60)/24)+DATE(1970,1,1)</f>
        <v>43642.208333333328</v>
      </c>
      <c r="O701" t="b">
        <v>0</v>
      </c>
      <c r="P701" t="b">
        <v>0</v>
      </c>
      <c r="Q701" t="s">
        <v>53</v>
      </c>
      <c r="R701" t="s">
        <v>2038</v>
      </c>
      <c r="S701" t="s">
        <v>2041</v>
      </c>
    </row>
    <row r="702" spans="1:19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(E702/D702)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9">
        <f>(((K702/60)/60)/24)+DATE(1970,1,1)</f>
        <v>40203.25</v>
      </c>
      <c r="M702">
        <v>1265695200</v>
      </c>
      <c r="N702" s="9">
        <f>(((M702/60)/60)/24)+DATE(1970,1,1)</f>
        <v>40218.25</v>
      </c>
      <c r="O702" t="b">
        <v>0</v>
      </c>
      <c r="P702" t="b">
        <v>0</v>
      </c>
      <c r="Q702" t="s">
        <v>65</v>
      </c>
      <c r="R702" t="s">
        <v>2034</v>
      </c>
      <c r="S702" t="s">
        <v>2043</v>
      </c>
    </row>
    <row r="703" spans="1:19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(E703/D703)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9">
        <f>(((K703/60)/60)/24)+DATE(1970,1,1)</f>
        <v>40629.208333333336</v>
      </c>
      <c r="M703">
        <v>1301806800</v>
      </c>
      <c r="N703" s="9">
        <f>(((M703/60)/60)/24)+DATE(1970,1,1)</f>
        <v>40636.208333333336</v>
      </c>
      <c r="O703" t="b">
        <v>1</v>
      </c>
      <c r="P703" t="b">
        <v>0</v>
      </c>
      <c r="Q703" t="s">
        <v>33</v>
      </c>
      <c r="R703" t="s">
        <v>2036</v>
      </c>
      <c r="S703" t="s">
        <v>2037</v>
      </c>
    </row>
    <row r="704" spans="1:19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(E704/D704)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9">
        <f>(((K704/60)/60)/24)+DATE(1970,1,1)</f>
        <v>41477.208333333336</v>
      </c>
      <c r="M704">
        <v>1374901200</v>
      </c>
      <c r="N704" s="9">
        <f>(((M704/60)/60)/24)+DATE(1970,1,1)</f>
        <v>41482.208333333336</v>
      </c>
      <c r="O704" t="b">
        <v>0</v>
      </c>
      <c r="P704" t="b">
        <v>0</v>
      </c>
      <c r="Q704" t="s">
        <v>65</v>
      </c>
      <c r="R704" t="s">
        <v>2034</v>
      </c>
      <c r="S704" t="s">
        <v>2043</v>
      </c>
    </row>
    <row r="705" spans="1:19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(E705/D705)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9">
        <f>(((K705/60)/60)/24)+DATE(1970,1,1)</f>
        <v>41020.208333333336</v>
      </c>
      <c r="M705">
        <v>1336453200</v>
      </c>
      <c r="N705" s="9">
        <f>(((M705/60)/60)/24)+DATE(1970,1,1)</f>
        <v>41037.208333333336</v>
      </c>
      <c r="O705" t="b">
        <v>1</v>
      </c>
      <c r="P705" t="b">
        <v>1</v>
      </c>
      <c r="Q705" t="s">
        <v>206</v>
      </c>
      <c r="R705" t="s">
        <v>2044</v>
      </c>
      <c r="S705" t="s">
        <v>2056</v>
      </c>
    </row>
    <row r="706" spans="1:19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(E706/D706)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9">
        <f>(((K706/60)/60)/24)+DATE(1970,1,1)</f>
        <v>42555.208333333328</v>
      </c>
      <c r="M706">
        <v>1468904400</v>
      </c>
      <c r="N706" s="9">
        <f>(((M706/60)/60)/24)+DATE(1970,1,1)</f>
        <v>42570.208333333328</v>
      </c>
      <c r="O706" t="b">
        <v>0</v>
      </c>
      <c r="P706" t="b">
        <v>0</v>
      </c>
      <c r="Q706" t="s">
        <v>71</v>
      </c>
      <c r="R706" t="s">
        <v>2038</v>
      </c>
      <c r="S706" t="s">
        <v>2046</v>
      </c>
    </row>
    <row r="707" spans="1:19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(E707/D707)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9">
        <f>(((K707/60)/60)/24)+DATE(1970,1,1)</f>
        <v>41619.25</v>
      </c>
      <c r="M707">
        <v>1387087200</v>
      </c>
      <c r="N707" s="9">
        <f>(((M707/60)/60)/24)+DATE(1970,1,1)</f>
        <v>41623.25</v>
      </c>
      <c r="O707" t="b">
        <v>0</v>
      </c>
      <c r="P707" t="b">
        <v>0</v>
      </c>
      <c r="Q707" t="s">
        <v>68</v>
      </c>
      <c r="R707" t="s">
        <v>2044</v>
      </c>
      <c r="S707" t="s">
        <v>2045</v>
      </c>
    </row>
    <row r="708" spans="1:19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(E708/D708)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9">
        <f>(((K708/60)/60)/24)+DATE(1970,1,1)</f>
        <v>43471.25</v>
      </c>
      <c r="M708">
        <v>1547445600</v>
      </c>
      <c r="N708" s="9">
        <f>(((M708/60)/60)/24)+DATE(1970,1,1)</f>
        <v>43479.25</v>
      </c>
      <c r="O708" t="b">
        <v>0</v>
      </c>
      <c r="P708" t="b">
        <v>1</v>
      </c>
      <c r="Q708" t="s">
        <v>28</v>
      </c>
      <c r="R708" t="s">
        <v>2034</v>
      </c>
      <c r="S708" t="s">
        <v>2035</v>
      </c>
    </row>
    <row r="709" spans="1:19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(E709/D709)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9">
        <f>(((K709/60)/60)/24)+DATE(1970,1,1)</f>
        <v>43442.25</v>
      </c>
      <c r="M709">
        <v>1547359200</v>
      </c>
      <c r="N709" s="9">
        <f>(((M709/60)/60)/24)+DATE(1970,1,1)</f>
        <v>43478.25</v>
      </c>
      <c r="O709" t="b">
        <v>0</v>
      </c>
      <c r="P709" t="b">
        <v>0</v>
      </c>
      <c r="Q709" t="s">
        <v>53</v>
      </c>
      <c r="R709" t="s">
        <v>2038</v>
      </c>
      <c r="S709" t="s">
        <v>2041</v>
      </c>
    </row>
    <row r="710" spans="1:19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(E710/D710)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9">
        <f>(((K710/60)/60)/24)+DATE(1970,1,1)</f>
        <v>42877.208333333328</v>
      </c>
      <c r="M710">
        <v>1496293200</v>
      </c>
      <c r="N710" s="9">
        <f>(((M710/60)/60)/24)+DATE(1970,1,1)</f>
        <v>42887.208333333328</v>
      </c>
      <c r="O710" t="b">
        <v>0</v>
      </c>
      <c r="P710" t="b">
        <v>0</v>
      </c>
      <c r="Q710" t="s">
        <v>33</v>
      </c>
      <c r="R710" t="s">
        <v>2036</v>
      </c>
      <c r="S710" t="s">
        <v>2037</v>
      </c>
    </row>
    <row r="711" spans="1:19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(E711/D711)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9">
        <f>(((K711/60)/60)/24)+DATE(1970,1,1)</f>
        <v>41018.208333333336</v>
      </c>
      <c r="M711">
        <v>1335416400</v>
      </c>
      <c r="N711" s="9">
        <f>(((M711/60)/60)/24)+DATE(1970,1,1)</f>
        <v>41025.208333333336</v>
      </c>
      <c r="O711" t="b">
        <v>0</v>
      </c>
      <c r="P711" t="b">
        <v>0</v>
      </c>
      <c r="Q711" t="s">
        <v>33</v>
      </c>
      <c r="R711" t="s">
        <v>2036</v>
      </c>
      <c r="S711" t="s">
        <v>2037</v>
      </c>
    </row>
    <row r="712" spans="1:19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(E712/D712)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9">
        <f>(((K712/60)/60)/24)+DATE(1970,1,1)</f>
        <v>43295.208333333328</v>
      </c>
      <c r="M712">
        <v>1532149200</v>
      </c>
      <c r="N712" s="9">
        <f>(((M712/60)/60)/24)+DATE(1970,1,1)</f>
        <v>43302.208333333328</v>
      </c>
      <c r="O712" t="b">
        <v>0</v>
      </c>
      <c r="P712" t="b">
        <v>1</v>
      </c>
      <c r="Q712" t="s">
        <v>33</v>
      </c>
      <c r="R712" t="s">
        <v>2036</v>
      </c>
      <c r="S712" t="s">
        <v>2037</v>
      </c>
    </row>
    <row r="713" spans="1:19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(E713/D713)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9">
        <f>(((K713/60)/60)/24)+DATE(1970,1,1)</f>
        <v>42393.25</v>
      </c>
      <c r="M713">
        <v>1453788000</v>
      </c>
      <c r="N713" s="9">
        <f>(((M713/60)/60)/24)+DATE(1970,1,1)</f>
        <v>42395.25</v>
      </c>
      <c r="O713" t="b">
        <v>1</v>
      </c>
      <c r="P713" t="b">
        <v>1</v>
      </c>
      <c r="Q713" t="s">
        <v>33</v>
      </c>
      <c r="R713" t="s">
        <v>2036</v>
      </c>
      <c r="S713" t="s">
        <v>2037</v>
      </c>
    </row>
    <row r="714" spans="1:19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(E714/D714)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9">
        <f>(((K714/60)/60)/24)+DATE(1970,1,1)</f>
        <v>42559.208333333328</v>
      </c>
      <c r="M714">
        <v>1471496400</v>
      </c>
      <c r="N714" s="9">
        <f>(((M714/60)/60)/24)+DATE(1970,1,1)</f>
        <v>42600.208333333328</v>
      </c>
      <c r="O714" t="b">
        <v>0</v>
      </c>
      <c r="P714" t="b">
        <v>0</v>
      </c>
      <c r="Q714" t="s">
        <v>33</v>
      </c>
      <c r="R714" t="s">
        <v>2036</v>
      </c>
      <c r="S714" t="s">
        <v>2037</v>
      </c>
    </row>
    <row r="715" spans="1:19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(E715/D715)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9">
        <f>(((K715/60)/60)/24)+DATE(1970,1,1)</f>
        <v>42604.208333333328</v>
      </c>
      <c r="M715">
        <v>1472878800</v>
      </c>
      <c r="N715" s="9">
        <f>(((M715/60)/60)/24)+DATE(1970,1,1)</f>
        <v>42616.208333333328</v>
      </c>
      <c r="O715" t="b">
        <v>0</v>
      </c>
      <c r="P715" t="b">
        <v>0</v>
      </c>
      <c r="Q715" t="s">
        <v>133</v>
      </c>
      <c r="R715" t="s">
        <v>2044</v>
      </c>
      <c r="S715" t="s">
        <v>2053</v>
      </c>
    </row>
    <row r="716" spans="1:19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(E716/D716)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9">
        <f>(((K716/60)/60)/24)+DATE(1970,1,1)</f>
        <v>41870.208333333336</v>
      </c>
      <c r="M716">
        <v>1408510800</v>
      </c>
      <c r="N716" s="9">
        <f>(((M716/60)/60)/24)+DATE(1970,1,1)</f>
        <v>41871.208333333336</v>
      </c>
      <c r="O716" t="b">
        <v>0</v>
      </c>
      <c r="P716" t="b">
        <v>0</v>
      </c>
      <c r="Q716" t="s">
        <v>23</v>
      </c>
      <c r="R716" t="s">
        <v>2032</v>
      </c>
      <c r="S716" t="s">
        <v>2033</v>
      </c>
    </row>
    <row r="717" spans="1:19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(E717/D717)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9">
        <f>(((K717/60)/60)/24)+DATE(1970,1,1)</f>
        <v>40397.208333333336</v>
      </c>
      <c r="M717">
        <v>1281589200</v>
      </c>
      <c r="N717" s="9">
        <f>(((M717/60)/60)/24)+DATE(1970,1,1)</f>
        <v>40402.208333333336</v>
      </c>
      <c r="O717" t="b">
        <v>0</v>
      </c>
      <c r="P717" t="b">
        <v>0</v>
      </c>
      <c r="Q717" t="s">
        <v>292</v>
      </c>
      <c r="R717" t="s">
        <v>2047</v>
      </c>
      <c r="S717" t="s">
        <v>2058</v>
      </c>
    </row>
    <row r="718" spans="1:19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(E718/D718)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9">
        <f>(((K718/60)/60)/24)+DATE(1970,1,1)</f>
        <v>41465.208333333336</v>
      </c>
      <c r="M718">
        <v>1375851600</v>
      </c>
      <c r="N718" s="9">
        <f>(((M718/60)/60)/24)+DATE(1970,1,1)</f>
        <v>41493.208333333336</v>
      </c>
      <c r="O718" t="b">
        <v>0</v>
      </c>
      <c r="P718" t="b">
        <v>1</v>
      </c>
      <c r="Q718" t="s">
        <v>33</v>
      </c>
      <c r="R718" t="s">
        <v>2036</v>
      </c>
      <c r="S718" t="s">
        <v>2037</v>
      </c>
    </row>
    <row r="719" spans="1:19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(E719/D719)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9">
        <f>(((K719/60)/60)/24)+DATE(1970,1,1)</f>
        <v>40777.208333333336</v>
      </c>
      <c r="M719">
        <v>1315803600</v>
      </c>
      <c r="N719" s="9">
        <f>(((M719/60)/60)/24)+DATE(1970,1,1)</f>
        <v>40798.208333333336</v>
      </c>
      <c r="O719" t="b">
        <v>0</v>
      </c>
      <c r="P719" t="b">
        <v>0</v>
      </c>
      <c r="Q719" t="s">
        <v>42</v>
      </c>
      <c r="R719" t="s">
        <v>2038</v>
      </c>
      <c r="S719" t="s">
        <v>2039</v>
      </c>
    </row>
    <row r="720" spans="1:19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(E720/D720)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9">
        <f>(((K720/60)/60)/24)+DATE(1970,1,1)</f>
        <v>41442.208333333336</v>
      </c>
      <c r="M720">
        <v>1373691600</v>
      </c>
      <c r="N720" s="9">
        <f>(((M720/60)/60)/24)+DATE(1970,1,1)</f>
        <v>41468.208333333336</v>
      </c>
      <c r="O720" t="b">
        <v>0</v>
      </c>
      <c r="P720" t="b">
        <v>0</v>
      </c>
      <c r="Q720" t="s">
        <v>65</v>
      </c>
      <c r="R720" t="s">
        <v>2034</v>
      </c>
      <c r="S720" t="s">
        <v>2043</v>
      </c>
    </row>
    <row r="721" spans="1:19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(E721/D721)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9">
        <f>(((K721/60)/60)/24)+DATE(1970,1,1)</f>
        <v>41058.208333333336</v>
      </c>
      <c r="M721">
        <v>1339218000</v>
      </c>
      <c r="N721" s="9">
        <f>(((M721/60)/60)/24)+DATE(1970,1,1)</f>
        <v>41069.208333333336</v>
      </c>
      <c r="O721" t="b">
        <v>0</v>
      </c>
      <c r="P721" t="b">
        <v>0</v>
      </c>
      <c r="Q721" t="s">
        <v>119</v>
      </c>
      <c r="R721" t="s">
        <v>2044</v>
      </c>
      <c r="S721" t="s">
        <v>2050</v>
      </c>
    </row>
    <row r="722" spans="1:19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(E722/D722)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9">
        <f>(((K722/60)/60)/24)+DATE(1970,1,1)</f>
        <v>43152.25</v>
      </c>
      <c r="M722">
        <v>1520402400</v>
      </c>
      <c r="N722" s="9">
        <f>(((M722/60)/60)/24)+DATE(1970,1,1)</f>
        <v>43166.25</v>
      </c>
      <c r="O722" t="b">
        <v>0</v>
      </c>
      <c r="P722" t="b">
        <v>1</v>
      </c>
      <c r="Q722" t="s">
        <v>33</v>
      </c>
      <c r="R722" t="s">
        <v>2036</v>
      </c>
      <c r="S722" t="s">
        <v>2037</v>
      </c>
    </row>
    <row r="723" spans="1:19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(E723/D723)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9">
        <f>(((K723/60)/60)/24)+DATE(1970,1,1)</f>
        <v>43194.208333333328</v>
      </c>
      <c r="M723">
        <v>1523336400</v>
      </c>
      <c r="N723" s="9">
        <f>(((M723/60)/60)/24)+DATE(1970,1,1)</f>
        <v>43200.208333333328</v>
      </c>
      <c r="O723" t="b">
        <v>0</v>
      </c>
      <c r="P723" t="b">
        <v>0</v>
      </c>
      <c r="Q723" t="s">
        <v>23</v>
      </c>
      <c r="R723" t="s">
        <v>2032</v>
      </c>
      <c r="S723" t="s">
        <v>2033</v>
      </c>
    </row>
    <row r="724" spans="1:19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(E724/D724)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9">
        <f>(((K724/60)/60)/24)+DATE(1970,1,1)</f>
        <v>43045.25</v>
      </c>
      <c r="M724">
        <v>1512280800</v>
      </c>
      <c r="N724" s="9">
        <f>(((M724/60)/60)/24)+DATE(1970,1,1)</f>
        <v>43072.25</v>
      </c>
      <c r="O724" t="b">
        <v>0</v>
      </c>
      <c r="P724" t="b">
        <v>0</v>
      </c>
      <c r="Q724" t="s">
        <v>42</v>
      </c>
      <c r="R724" t="s">
        <v>2038</v>
      </c>
      <c r="S724" t="s">
        <v>2039</v>
      </c>
    </row>
    <row r="725" spans="1:19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(E725/D725)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9">
        <f>(((K725/60)/60)/24)+DATE(1970,1,1)</f>
        <v>42431.25</v>
      </c>
      <c r="M725">
        <v>1458709200</v>
      </c>
      <c r="N725" s="9">
        <f>(((M725/60)/60)/24)+DATE(1970,1,1)</f>
        <v>42452.208333333328</v>
      </c>
      <c r="O725" t="b">
        <v>0</v>
      </c>
      <c r="P725" t="b">
        <v>0</v>
      </c>
      <c r="Q725" t="s">
        <v>33</v>
      </c>
      <c r="R725" t="s">
        <v>2036</v>
      </c>
      <c r="S725" t="s">
        <v>2037</v>
      </c>
    </row>
    <row r="726" spans="1:19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(E726/D726)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9">
        <f>(((K726/60)/60)/24)+DATE(1970,1,1)</f>
        <v>41934.208333333336</v>
      </c>
      <c r="M726">
        <v>1414126800</v>
      </c>
      <c r="N726" s="9">
        <f>(((M726/60)/60)/24)+DATE(1970,1,1)</f>
        <v>41936.208333333336</v>
      </c>
      <c r="O726" t="b">
        <v>0</v>
      </c>
      <c r="P726" t="b">
        <v>1</v>
      </c>
      <c r="Q726" t="s">
        <v>33</v>
      </c>
      <c r="R726" t="s">
        <v>2036</v>
      </c>
      <c r="S726" t="s">
        <v>2037</v>
      </c>
    </row>
    <row r="727" spans="1:19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(E727/D727)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9">
        <f>(((K727/60)/60)/24)+DATE(1970,1,1)</f>
        <v>41958.25</v>
      </c>
      <c r="M727">
        <v>1416204000</v>
      </c>
      <c r="N727" s="9">
        <f>(((M727/60)/60)/24)+DATE(1970,1,1)</f>
        <v>41960.25</v>
      </c>
      <c r="O727" t="b">
        <v>0</v>
      </c>
      <c r="P727" t="b">
        <v>0</v>
      </c>
      <c r="Q727" t="s">
        <v>292</v>
      </c>
      <c r="R727" t="s">
        <v>2047</v>
      </c>
      <c r="S727" t="s">
        <v>2058</v>
      </c>
    </row>
    <row r="728" spans="1:19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(E728/D728)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9">
        <f>(((K728/60)/60)/24)+DATE(1970,1,1)</f>
        <v>40476.208333333336</v>
      </c>
      <c r="M728">
        <v>1288501200</v>
      </c>
      <c r="N728" s="9">
        <f>(((M728/60)/60)/24)+DATE(1970,1,1)</f>
        <v>40482.208333333336</v>
      </c>
      <c r="O728" t="b">
        <v>0</v>
      </c>
      <c r="P728" t="b">
        <v>1</v>
      </c>
      <c r="Q728" t="s">
        <v>33</v>
      </c>
      <c r="R728" t="s">
        <v>2036</v>
      </c>
      <c r="S728" t="s">
        <v>2037</v>
      </c>
    </row>
    <row r="729" spans="1:19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(E729/D729)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9">
        <f>(((K729/60)/60)/24)+DATE(1970,1,1)</f>
        <v>43485.25</v>
      </c>
      <c r="M729">
        <v>1552971600</v>
      </c>
      <c r="N729" s="9">
        <f>(((M729/60)/60)/24)+DATE(1970,1,1)</f>
        <v>43543.208333333328</v>
      </c>
      <c r="O729" t="b">
        <v>0</v>
      </c>
      <c r="P729" t="b">
        <v>0</v>
      </c>
      <c r="Q729" t="s">
        <v>28</v>
      </c>
      <c r="R729" t="s">
        <v>2034</v>
      </c>
      <c r="S729" t="s">
        <v>2035</v>
      </c>
    </row>
    <row r="730" spans="1:19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(E730/D730)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9">
        <f>(((K730/60)/60)/24)+DATE(1970,1,1)</f>
        <v>42515.208333333328</v>
      </c>
      <c r="M730">
        <v>1465102800</v>
      </c>
      <c r="N730" s="9">
        <f>(((M730/60)/60)/24)+DATE(1970,1,1)</f>
        <v>42526.208333333328</v>
      </c>
      <c r="O730" t="b">
        <v>0</v>
      </c>
      <c r="P730" t="b">
        <v>0</v>
      </c>
      <c r="Q730" t="s">
        <v>33</v>
      </c>
      <c r="R730" t="s">
        <v>2036</v>
      </c>
      <c r="S730" t="s">
        <v>2037</v>
      </c>
    </row>
    <row r="731" spans="1:19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(E731/D731)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9">
        <f>(((K731/60)/60)/24)+DATE(1970,1,1)</f>
        <v>41309.25</v>
      </c>
      <c r="M731">
        <v>1360130400</v>
      </c>
      <c r="N731" s="9">
        <f>(((M731/60)/60)/24)+DATE(1970,1,1)</f>
        <v>41311.25</v>
      </c>
      <c r="O731" t="b">
        <v>0</v>
      </c>
      <c r="P731" t="b">
        <v>0</v>
      </c>
      <c r="Q731" t="s">
        <v>53</v>
      </c>
      <c r="R731" t="s">
        <v>2038</v>
      </c>
      <c r="S731" t="s">
        <v>2041</v>
      </c>
    </row>
    <row r="732" spans="1:19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(E732/D732)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9">
        <f>(((K732/60)/60)/24)+DATE(1970,1,1)</f>
        <v>42147.208333333328</v>
      </c>
      <c r="M732">
        <v>1432875600</v>
      </c>
      <c r="N732" s="9">
        <f>(((M732/60)/60)/24)+DATE(1970,1,1)</f>
        <v>42153.208333333328</v>
      </c>
      <c r="O732" t="b">
        <v>0</v>
      </c>
      <c r="P732" t="b">
        <v>0</v>
      </c>
      <c r="Q732" t="s">
        <v>65</v>
      </c>
      <c r="R732" t="s">
        <v>2034</v>
      </c>
      <c r="S732" t="s">
        <v>2043</v>
      </c>
    </row>
    <row r="733" spans="1:19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(E733/D733)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9">
        <f>(((K733/60)/60)/24)+DATE(1970,1,1)</f>
        <v>42939.208333333328</v>
      </c>
      <c r="M733">
        <v>1500872400</v>
      </c>
      <c r="N733" s="9">
        <f>(((M733/60)/60)/24)+DATE(1970,1,1)</f>
        <v>42940.208333333328</v>
      </c>
      <c r="O733" t="b">
        <v>0</v>
      </c>
      <c r="P733" t="b">
        <v>0</v>
      </c>
      <c r="Q733" t="s">
        <v>28</v>
      </c>
      <c r="R733" t="s">
        <v>2034</v>
      </c>
      <c r="S733" t="s">
        <v>2035</v>
      </c>
    </row>
    <row r="734" spans="1:19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(E734/D734)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9">
        <f>(((K734/60)/60)/24)+DATE(1970,1,1)</f>
        <v>42816.208333333328</v>
      </c>
      <c r="M734">
        <v>1492146000</v>
      </c>
      <c r="N734" s="9">
        <f>(((M734/60)/60)/24)+DATE(1970,1,1)</f>
        <v>42839.208333333328</v>
      </c>
      <c r="O734" t="b">
        <v>0</v>
      </c>
      <c r="P734" t="b">
        <v>1</v>
      </c>
      <c r="Q734" t="s">
        <v>23</v>
      </c>
      <c r="R734" t="s">
        <v>2032</v>
      </c>
      <c r="S734" t="s">
        <v>2033</v>
      </c>
    </row>
    <row r="735" spans="1:19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(E735/D735)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9">
        <f>(((K735/60)/60)/24)+DATE(1970,1,1)</f>
        <v>41844.208333333336</v>
      </c>
      <c r="M735">
        <v>1407301200</v>
      </c>
      <c r="N735" s="9">
        <f>(((M735/60)/60)/24)+DATE(1970,1,1)</f>
        <v>41857.208333333336</v>
      </c>
      <c r="O735" t="b">
        <v>0</v>
      </c>
      <c r="P735" t="b">
        <v>0</v>
      </c>
      <c r="Q735" t="s">
        <v>148</v>
      </c>
      <c r="R735" t="s">
        <v>2032</v>
      </c>
      <c r="S735" t="s">
        <v>2054</v>
      </c>
    </row>
    <row r="736" spans="1:19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(E736/D736)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9">
        <f>(((K736/60)/60)/24)+DATE(1970,1,1)</f>
        <v>42763.25</v>
      </c>
      <c r="M736">
        <v>1486620000</v>
      </c>
      <c r="N736" s="9">
        <f>(((M736/60)/60)/24)+DATE(1970,1,1)</f>
        <v>42775.25</v>
      </c>
      <c r="O736" t="b">
        <v>0</v>
      </c>
      <c r="P736" t="b">
        <v>1</v>
      </c>
      <c r="Q736" t="s">
        <v>33</v>
      </c>
      <c r="R736" t="s">
        <v>2036</v>
      </c>
      <c r="S736" t="s">
        <v>2037</v>
      </c>
    </row>
    <row r="737" spans="1:19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(E737/D737)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9">
        <f>(((K737/60)/60)/24)+DATE(1970,1,1)</f>
        <v>42459.208333333328</v>
      </c>
      <c r="M737">
        <v>1459918800</v>
      </c>
      <c r="N737" s="9">
        <f>(((M737/60)/60)/24)+DATE(1970,1,1)</f>
        <v>42466.208333333328</v>
      </c>
      <c r="O737" t="b">
        <v>0</v>
      </c>
      <c r="P737" t="b">
        <v>0</v>
      </c>
      <c r="Q737" t="s">
        <v>122</v>
      </c>
      <c r="R737" t="s">
        <v>2051</v>
      </c>
      <c r="S737" t="s">
        <v>2052</v>
      </c>
    </row>
    <row r="738" spans="1:19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(E738/D738)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9">
        <f>(((K738/60)/60)/24)+DATE(1970,1,1)</f>
        <v>42055.25</v>
      </c>
      <c r="M738">
        <v>1424757600</v>
      </c>
      <c r="N738" s="9">
        <f>(((M738/60)/60)/24)+DATE(1970,1,1)</f>
        <v>42059.25</v>
      </c>
      <c r="O738" t="b">
        <v>0</v>
      </c>
      <c r="P738" t="b">
        <v>0</v>
      </c>
      <c r="Q738" t="s">
        <v>68</v>
      </c>
      <c r="R738" t="s">
        <v>2044</v>
      </c>
      <c r="S738" t="s">
        <v>2045</v>
      </c>
    </row>
    <row r="739" spans="1:19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(E739/D739)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9">
        <f>(((K739/60)/60)/24)+DATE(1970,1,1)</f>
        <v>42685.25</v>
      </c>
      <c r="M739">
        <v>1479880800</v>
      </c>
      <c r="N739" s="9">
        <f>(((M739/60)/60)/24)+DATE(1970,1,1)</f>
        <v>42697.25</v>
      </c>
      <c r="O739" t="b">
        <v>0</v>
      </c>
      <c r="P739" t="b">
        <v>0</v>
      </c>
      <c r="Q739" t="s">
        <v>60</v>
      </c>
      <c r="R739" t="s">
        <v>2032</v>
      </c>
      <c r="S739" t="s">
        <v>2042</v>
      </c>
    </row>
    <row r="740" spans="1:19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(E740/D740)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9">
        <f>(((K740/60)/60)/24)+DATE(1970,1,1)</f>
        <v>41959.25</v>
      </c>
      <c r="M740">
        <v>1418018400</v>
      </c>
      <c r="N740" s="9">
        <f>(((M740/60)/60)/24)+DATE(1970,1,1)</f>
        <v>41981.25</v>
      </c>
      <c r="O740" t="b">
        <v>0</v>
      </c>
      <c r="P740" t="b">
        <v>1</v>
      </c>
      <c r="Q740" t="s">
        <v>33</v>
      </c>
      <c r="R740" t="s">
        <v>2036</v>
      </c>
      <c r="S740" t="s">
        <v>2037</v>
      </c>
    </row>
    <row r="741" spans="1:19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(E741/D741)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9">
        <f>(((K741/60)/60)/24)+DATE(1970,1,1)</f>
        <v>41089.208333333336</v>
      </c>
      <c r="M741">
        <v>1341032400</v>
      </c>
      <c r="N741" s="9">
        <f>(((M741/60)/60)/24)+DATE(1970,1,1)</f>
        <v>41090.208333333336</v>
      </c>
      <c r="O741" t="b">
        <v>0</v>
      </c>
      <c r="P741" t="b">
        <v>0</v>
      </c>
      <c r="Q741" t="s">
        <v>60</v>
      </c>
      <c r="R741" t="s">
        <v>2032</v>
      </c>
      <c r="S741" t="s">
        <v>2042</v>
      </c>
    </row>
    <row r="742" spans="1:19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(E742/D742)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9">
        <f>(((K742/60)/60)/24)+DATE(1970,1,1)</f>
        <v>42769.25</v>
      </c>
      <c r="M742">
        <v>1486360800</v>
      </c>
      <c r="N742" s="9">
        <f>(((M742/60)/60)/24)+DATE(1970,1,1)</f>
        <v>42772.25</v>
      </c>
      <c r="O742" t="b">
        <v>0</v>
      </c>
      <c r="P742" t="b">
        <v>0</v>
      </c>
      <c r="Q742" t="s">
        <v>33</v>
      </c>
      <c r="R742" t="s">
        <v>2036</v>
      </c>
      <c r="S742" t="s">
        <v>2037</v>
      </c>
    </row>
    <row r="743" spans="1:19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(E743/D743)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9">
        <f>(((K743/60)/60)/24)+DATE(1970,1,1)</f>
        <v>40321.208333333336</v>
      </c>
      <c r="M743">
        <v>1274677200</v>
      </c>
      <c r="N743" s="9">
        <f>(((M743/60)/60)/24)+DATE(1970,1,1)</f>
        <v>40322.208333333336</v>
      </c>
      <c r="O743" t="b">
        <v>0</v>
      </c>
      <c r="P743" t="b">
        <v>0</v>
      </c>
      <c r="Q743" t="s">
        <v>33</v>
      </c>
      <c r="R743" t="s">
        <v>2036</v>
      </c>
      <c r="S743" t="s">
        <v>2037</v>
      </c>
    </row>
    <row r="744" spans="1:19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(E744/D744)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9">
        <f>(((K744/60)/60)/24)+DATE(1970,1,1)</f>
        <v>40197.25</v>
      </c>
      <c r="M744">
        <v>1267509600</v>
      </c>
      <c r="N744" s="9">
        <f>(((M744/60)/60)/24)+DATE(1970,1,1)</f>
        <v>40239.25</v>
      </c>
      <c r="O744" t="b">
        <v>0</v>
      </c>
      <c r="P744" t="b">
        <v>0</v>
      </c>
      <c r="Q744" t="s">
        <v>50</v>
      </c>
      <c r="R744" t="s">
        <v>2032</v>
      </c>
      <c r="S744" t="s">
        <v>2040</v>
      </c>
    </row>
    <row r="745" spans="1:19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(E745/D745)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9">
        <f>(((K745/60)/60)/24)+DATE(1970,1,1)</f>
        <v>42298.208333333328</v>
      </c>
      <c r="M745">
        <v>1445922000</v>
      </c>
      <c r="N745" s="9">
        <f>(((M745/60)/60)/24)+DATE(1970,1,1)</f>
        <v>42304.208333333328</v>
      </c>
      <c r="O745" t="b">
        <v>0</v>
      </c>
      <c r="P745" t="b">
        <v>1</v>
      </c>
      <c r="Q745" t="s">
        <v>33</v>
      </c>
      <c r="R745" t="s">
        <v>2036</v>
      </c>
      <c r="S745" t="s">
        <v>2037</v>
      </c>
    </row>
    <row r="746" spans="1:19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(E746/D746)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9">
        <f>(((K746/60)/60)/24)+DATE(1970,1,1)</f>
        <v>43322.208333333328</v>
      </c>
      <c r="M746">
        <v>1534050000</v>
      </c>
      <c r="N746" s="9">
        <f>(((M746/60)/60)/24)+DATE(1970,1,1)</f>
        <v>43324.208333333328</v>
      </c>
      <c r="O746" t="b">
        <v>0</v>
      </c>
      <c r="P746" t="b">
        <v>1</v>
      </c>
      <c r="Q746" t="s">
        <v>33</v>
      </c>
      <c r="R746" t="s">
        <v>2036</v>
      </c>
      <c r="S746" t="s">
        <v>2037</v>
      </c>
    </row>
    <row r="747" spans="1:19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(E747/D747)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9">
        <f>(((K747/60)/60)/24)+DATE(1970,1,1)</f>
        <v>40328.208333333336</v>
      </c>
      <c r="M747">
        <v>1277528400</v>
      </c>
      <c r="N747" s="9">
        <f>(((M747/60)/60)/24)+DATE(1970,1,1)</f>
        <v>40355.208333333336</v>
      </c>
      <c r="O747" t="b">
        <v>0</v>
      </c>
      <c r="P747" t="b">
        <v>0</v>
      </c>
      <c r="Q747" t="s">
        <v>65</v>
      </c>
      <c r="R747" t="s">
        <v>2034</v>
      </c>
      <c r="S747" t="s">
        <v>2043</v>
      </c>
    </row>
    <row r="748" spans="1:19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(E748/D748)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9">
        <f>(((K748/60)/60)/24)+DATE(1970,1,1)</f>
        <v>40825.208333333336</v>
      </c>
      <c r="M748">
        <v>1318568400</v>
      </c>
      <c r="N748" s="9">
        <f>(((M748/60)/60)/24)+DATE(1970,1,1)</f>
        <v>40830.208333333336</v>
      </c>
      <c r="O748" t="b">
        <v>0</v>
      </c>
      <c r="P748" t="b">
        <v>0</v>
      </c>
      <c r="Q748" t="s">
        <v>28</v>
      </c>
      <c r="R748" t="s">
        <v>2034</v>
      </c>
      <c r="S748" t="s">
        <v>2035</v>
      </c>
    </row>
    <row r="749" spans="1:19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(E749/D749)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9">
        <f>(((K749/60)/60)/24)+DATE(1970,1,1)</f>
        <v>40423.208333333336</v>
      </c>
      <c r="M749">
        <v>1284354000</v>
      </c>
      <c r="N749" s="9">
        <f>(((M749/60)/60)/24)+DATE(1970,1,1)</f>
        <v>40434.208333333336</v>
      </c>
      <c r="O749" t="b">
        <v>0</v>
      </c>
      <c r="P749" t="b">
        <v>0</v>
      </c>
      <c r="Q749" t="s">
        <v>33</v>
      </c>
      <c r="R749" t="s">
        <v>2036</v>
      </c>
      <c r="S749" t="s">
        <v>2037</v>
      </c>
    </row>
    <row r="750" spans="1:19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(E750/D750)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9">
        <f>(((K750/60)/60)/24)+DATE(1970,1,1)</f>
        <v>40238.25</v>
      </c>
      <c r="M750">
        <v>1269579600</v>
      </c>
      <c r="N750" s="9">
        <f>(((M750/60)/60)/24)+DATE(1970,1,1)</f>
        <v>40263.208333333336</v>
      </c>
      <c r="O750" t="b">
        <v>0</v>
      </c>
      <c r="P750" t="b">
        <v>1</v>
      </c>
      <c r="Q750" t="s">
        <v>71</v>
      </c>
      <c r="R750" t="s">
        <v>2038</v>
      </c>
      <c r="S750" t="s">
        <v>2046</v>
      </c>
    </row>
    <row r="751" spans="1:19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(E751/D751)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9">
        <f>(((K751/60)/60)/24)+DATE(1970,1,1)</f>
        <v>41920.208333333336</v>
      </c>
      <c r="M751">
        <v>1413781200</v>
      </c>
      <c r="N751" s="9">
        <f>(((M751/60)/60)/24)+DATE(1970,1,1)</f>
        <v>41932.208333333336</v>
      </c>
      <c r="O751" t="b">
        <v>0</v>
      </c>
      <c r="P751" t="b">
        <v>1</v>
      </c>
      <c r="Q751" t="s">
        <v>65</v>
      </c>
      <c r="R751" t="s">
        <v>2034</v>
      </c>
      <c r="S751" t="s">
        <v>2043</v>
      </c>
    </row>
    <row r="752" spans="1:19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(E752/D752)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9">
        <f>(((K752/60)/60)/24)+DATE(1970,1,1)</f>
        <v>40360.208333333336</v>
      </c>
      <c r="M752">
        <v>1280120400</v>
      </c>
      <c r="N752" s="9">
        <f>(((M752/60)/60)/24)+DATE(1970,1,1)</f>
        <v>40385.208333333336</v>
      </c>
      <c r="O752" t="b">
        <v>0</v>
      </c>
      <c r="P752" t="b">
        <v>0</v>
      </c>
      <c r="Q752" t="s">
        <v>50</v>
      </c>
      <c r="R752" t="s">
        <v>2032</v>
      </c>
      <c r="S752" t="s">
        <v>2040</v>
      </c>
    </row>
    <row r="753" spans="1:19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(E753/D753)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9">
        <f>(((K753/60)/60)/24)+DATE(1970,1,1)</f>
        <v>42446.208333333328</v>
      </c>
      <c r="M753">
        <v>1459486800</v>
      </c>
      <c r="N753" s="9">
        <f>(((M753/60)/60)/24)+DATE(1970,1,1)</f>
        <v>42461.208333333328</v>
      </c>
      <c r="O753" t="b">
        <v>1</v>
      </c>
      <c r="P753" t="b">
        <v>1</v>
      </c>
      <c r="Q753" t="s">
        <v>68</v>
      </c>
      <c r="R753" t="s">
        <v>2044</v>
      </c>
      <c r="S753" t="s">
        <v>2045</v>
      </c>
    </row>
    <row r="754" spans="1:19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(E754/D754)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9">
        <f>(((K754/60)/60)/24)+DATE(1970,1,1)</f>
        <v>40395.208333333336</v>
      </c>
      <c r="M754">
        <v>1282539600</v>
      </c>
      <c r="N754" s="9">
        <f>(((M754/60)/60)/24)+DATE(1970,1,1)</f>
        <v>40413.208333333336</v>
      </c>
      <c r="O754" t="b">
        <v>0</v>
      </c>
      <c r="P754" t="b">
        <v>1</v>
      </c>
      <c r="Q754" t="s">
        <v>33</v>
      </c>
      <c r="R754" t="s">
        <v>2036</v>
      </c>
      <c r="S754" t="s">
        <v>2037</v>
      </c>
    </row>
    <row r="755" spans="1:19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(E755/D755)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9">
        <f>(((K755/60)/60)/24)+DATE(1970,1,1)</f>
        <v>40321.208333333336</v>
      </c>
      <c r="M755">
        <v>1275886800</v>
      </c>
      <c r="N755" s="9">
        <f>(((M755/60)/60)/24)+DATE(1970,1,1)</f>
        <v>40336.208333333336</v>
      </c>
      <c r="O755" t="b">
        <v>0</v>
      </c>
      <c r="P755" t="b">
        <v>0</v>
      </c>
      <c r="Q755" t="s">
        <v>122</v>
      </c>
      <c r="R755" t="s">
        <v>2051</v>
      </c>
      <c r="S755" t="s">
        <v>2052</v>
      </c>
    </row>
    <row r="756" spans="1:19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(E756/D756)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9">
        <f>(((K756/60)/60)/24)+DATE(1970,1,1)</f>
        <v>41210.208333333336</v>
      </c>
      <c r="M756">
        <v>1355983200</v>
      </c>
      <c r="N756" s="9">
        <f>(((M756/60)/60)/24)+DATE(1970,1,1)</f>
        <v>41263.25</v>
      </c>
      <c r="O756" t="b">
        <v>0</v>
      </c>
      <c r="P756" t="b">
        <v>0</v>
      </c>
      <c r="Q756" t="s">
        <v>33</v>
      </c>
      <c r="R756" t="s">
        <v>2036</v>
      </c>
      <c r="S756" t="s">
        <v>2037</v>
      </c>
    </row>
    <row r="757" spans="1:19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(E757/D757)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9">
        <f>(((K757/60)/60)/24)+DATE(1970,1,1)</f>
        <v>43096.25</v>
      </c>
      <c r="M757">
        <v>1515391200</v>
      </c>
      <c r="N757" s="9">
        <f>(((M757/60)/60)/24)+DATE(1970,1,1)</f>
        <v>43108.25</v>
      </c>
      <c r="O757" t="b">
        <v>0</v>
      </c>
      <c r="P757" t="b">
        <v>1</v>
      </c>
      <c r="Q757" t="s">
        <v>33</v>
      </c>
      <c r="R757" t="s">
        <v>2036</v>
      </c>
      <c r="S757" t="s">
        <v>2037</v>
      </c>
    </row>
    <row r="758" spans="1:19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(E758/D758)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9">
        <f>(((K758/60)/60)/24)+DATE(1970,1,1)</f>
        <v>42024.25</v>
      </c>
      <c r="M758">
        <v>1422252000</v>
      </c>
      <c r="N758" s="9">
        <f>(((M758/60)/60)/24)+DATE(1970,1,1)</f>
        <v>42030.25</v>
      </c>
      <c r="O758" t="b">
        <v>0</v>
      </c>
      <c r="P758" t="b">
        <v>0</v>
      </c>
      <c r="Q758" t="s">
        <v>33</v>
      </c>
      <c r="R758" t="s">
        <v>2036</v>
      </c>
      <c r="S758" t="s">
        <v>2037</v>
      </c>
    </row>
    <row r="759" spans="1:19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(E759/D759)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9">
        <f>(((K759/60)/60)/24)+DATE(1970,1,1)</f>
        <v>40675.208333333336</v>
      </c>
      <c r="M759">
        <v>1305522000</v>
      </c>
      <c r="N759" s="9">
        <f>(((M759/60)/60)/24)+DATE(1970,1,1)</f>
        <v>40679.208333333336</v>
      </c>
      <c r="O759" t="b">
        <v>0</v>
      </c>
      <c r="P759" t="b">
        <v>0</v>
      </c>
      <c r="Q759" t="s">
        <v>53</v>
      </c>
      <c r="R759" t="s">
        <v>2038</v>
      </c>
      <c r="S759" t="s">
        <v>2041</v>
      </c>
    </row>
    <row r="760" spans="1:19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(E760/D760)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9">
        <f>(((K760/60)/60)/24)+DATE(1970,1,1)</f>
        <v>41936.208333333336</v>
      </c>
      <c r="M760">
        <v>1414904400</v>
      </c>
      <c r="N760" s="9">
        <f>(((M760/60)/60)/24)+DATE(1970,1,1)</f>
        <v>41945.208333333336</v>
      </c>
      <c r="O760" t="b">
        <v>0</v>
      </c>
      <c r="P760" t="b">
        <v>0</v>
      </c>
      <c r="Q760" t="s">
        <v>23</v>
      </c>
      <c r="R760" t="s">
        <v>2032</v>
      </c>
      <c r="S760" t="s">
        <v>2033</v>
      </c>
    </row>
    <row r="761" spans="1:19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(E761/D761)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9">
        <f>(((K761/60)/60)/24)+DATE(1970,1,1)</f>
        <v>43136.25</v>
      </c>
      <c r="M761">
        <v>1520402400</v>
      </c>
      <c r="N761" s="9">
        <f>(((M761/60)/60)/24)+DATE(1970,1,1)</f>
        <v>43166.25</v>
      </c>
      <c r="O761" t="b">
        <v>0</v>
      </c>
      <c r="P761" t="b">
        <v>0</v>
      </c>
      <c r="Q761" t="s">
        <v>50</v>
      </c>
      <c r="R761" t="s">
        <v>2032</v>
      </c>
      <c r="S761" t="s">
        <v>2040</v>
      </c>
    </row>
    <row r="762" spans="1:19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(E762/D762)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9">
        <f>(((K762/60)/60)/24)+DATE(1970,1,1)</f>
        <v>43678.208333333328</v>
      </c>
      <c r="M762">
        <v>1567141200</v>
      </c>
      <c r="N762" s="9">
        <f>(((M762/60)/60)/24)+DATE(1970,1,1)</f>
        <v>43707.208333333328</v>
      </c>
      <c r="O762" t="b">
        <v>0</v>
      </c>
      <c r="P762" t="b">
        <v>1</v>
      </c>
      <c r="Q762" t="s">
        <v>89</v>
      </c>
      <c r="R762" t="s">
        <v>2047</v>
      </c>
      <c r="S762" t="s">
        <v>2048</v>
      </c>
    </row>
    <row r="763" spans="1:19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(E763/D763)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9">
        <f>(((K763/60)/60)/24)+DATE(1970,1,1)</f>
        <v>42938.208333333328</v>
      </c>
      <c r="M763">
        <v>1501131600</v>
      </c>
      <c r="N763" s="9">
        <f>(((M763/60)/60)/24)+DATE(1970,1,1)</f>
        <v>42943.208333333328</v>
      </c>
      <c r="O763" t="b">
        <v>0</v>
      </c>
      <c r="P763" t="b">
        <v>0</v>
      </c>
      <c r="Q763" t="s">
        <v>23</v>
      </c>
      <c r="R763" t="s">
        <v>2032</v>
      </c>
      <c r="S763" t="s">
        <v>2033</v>
      </c>
    </row>
    <row r="764" spans="1:19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(E764/D764)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9">
        <f>(((K764/60)/60)/24)+DATE(1970,1,1)</f>
        <v>41241.25</v>
      </c>
      <c r="M764">
        <v>1355032800</v>
      </c>
      <c r="N764" s="9">
        <f>(((M764/60)/60)/24)+DATE(1970,1,1)</f>
        <v>41252.25</v>
      </c>
      <c r="O764" t="b">
        <v>0</v>
      </c>
      <c r="P764" t="b">
        <v>0</v>
      </c>
      <c r="Q764" t="s">
        <v>159</v>
      </c>
      <c r="R764" t="s">
        <v>2032</v>
      </c>
      <c r="S764" t="s">
        <v>2055</v>
      </c>
    </row>
    <row r="765" spans="1:19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(E765/D765)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9">
        <f>(((K765/60)/60)/24)+DATE(1970,1,1)</f>
        <v>41037.208333333336</v>
      </c>
      <c r="M765">
        <v>1339477200</v>
      </c>
      <c r="N765" s="9">
        <f>(((M765/60)/60)/24)+DATE(1970,1,1)</f>
        <v>41072.208333333336</v>
      </c>
      <c r="O765" t="b">
        <v>0</v>
      </c>
      <c r="P765" t="b">
        <v>1</v>
      </c>
      <c r="Q765" t="s">
        <v>33</v>
      </c>
      <c r="R765" t="s">
        <v>2036</v>
      </c>
      <c r="S765" t="s">
        <v>2037</v>
      </c>
    </row>
    <row r="766" spans="1:19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(E766/D766)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9">
        <f>(((K766/60)/60)/24)+DATE(1970,1,1)</f>
        <v>40676.208333333336</v>
      </c>
      <c r="M766">
        <v>1305954000</v>
      </c>
      <c r="N766" s="9">
        <f>(((M766/60)/60)/24)+DATE(1970,1,1)</f>
        <v>40684.208333333336</v>
      </c>
      <c r="O766" t="b">
        <v>0</v>
      </c>
      <c r="P766" t="b">
        <v>0</v>
      </c>
      <c r="Q766" t="s">
        <v>23</v>
      </c>
      <c r="R766" t="s">
        <v>2032</v>
      </c>
      <c r="S766" t="s">
        <v>2033</v>
      </c>
    </row>
    <row r="767" spans="1:19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(E767/D767)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9">
        <f>(((K767/60)/60)/24)+DATE(1970,1,1)</f>
        <v>42840.208333333328</v>
      </c>
      <c r="M767">
        <v>1494392400</v>
      </c>
      <c r="N767" s="9">
        <f>(((M767/60)/60)/24)+DATE(1970,1,1)</f>
        <v>42865.208333333328</v>
      </c>
      <c r="O767" t="b">
        <v>1</v>
      </c>
      <c r="P767" t="b">
        <v>1</v>
      </c>
      <c r="Q767" t="s">
        <v>60</v>
      </c>
      <c r="R767" t="s">
        <v>2032</v>
      </c>
      <c r="S767" t="s">
        <v>2042</v>
      </c>
    </row>
    <row r="768" spans="1:19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(E768/D768)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9">
        <f>(((K768/60)/60)/24)+DATE(1970,1,1)</f>
        <v>43362.208333333328</v>
      </c>
      <c r="M768">
        <v>1537419600</v>
      </c>
      <c r="N768" s="9">
        <f>(((M768/60)/60)/24)+DATE(1970,1,1)</f>
        <v>43363.208333333328</v>
      </c>
      <c r="O768" t="b">
        <v>0</v>
      </c>
      <c r="P768" t="b">
        <v>0</v>
      </c>
      <c r="Q768" t="s">
        <v>474</v>
      </c>
      <c r="R768" t="s">
        <v>2038</v>
      </c>
      <c r="S768" t="s">
        <v>2060</v>
      </c>
    </row>
    <row r="769" spans="1:19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(E769/D769)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9">
        <f>(((K769/60)/60)/24)+DATE(1970,1,1)</f>
        <v>42283.208333333328</v>
      </c>
      <c r="M769">
        <v>1447999200</v>
      </c>
      <c r="N769" s="9">
        <f>(((M769/60)/60)/24)+DATE(1970,1,1)</f>
        <v>42328.25</v>
      </c>
      <c r="O769" t="b">
        <v>0</v>
      </c>
      <c r="P769" t="b">
        <v>0</v>
      </c>
      <c r="Q769" t="s">
        <v>206</v>
      </c>
      <c r="R769" t="s">
        <v>2044</v>
      </c>
      <c r="S769" t="s">
        <v>2056</v>
      </c>
    </row>
    <row r="770" spans="1:19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(E770/D770)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9">
        <f>(((K770/60)/60)/24)+DATE(1970,1,1)</f>
        <v>41619.25</v>
      </c>
      <c r="M770">
        <v>1388037600</v>
      </c>
      <c r="N770" s="9">
        <f>(((M770/60)/60)/24)+DATE(1970,1,1)</f>
        <v>41634.25</v>
      </c>
      <c r="O770" t="b">
        <v>0</v>
      </c>
      <c r="P770" t="b">
        <v>0</v>
      </c>
      <c r="Q770" t="s">
        <v>33</v>
      </c>
      <c r="R770" t="s">
        <v>2036</v>
      </c>
      <c r="S770" t="s">
        <v>2037</v>
      </c>
    </row>
    <row r="771" spans="1:19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(E771/D771)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9">
        <f>(((K771/60)/60)/24)+DATE(1970,1,1)</f>
        <v>41501.208333333336</v>
      </c>
      <c r="M771">
        <v>1378789200</v>
      </c>
      <c r="N771" s="9">
        <f>(((M771/60)/60)/24)+DATE(1970,1,1)</f>
        <v>41527.208333333336</v>
      </c>
      <c r="O771" t="b">
        <v>0</v>
      </c>
      <c r="P771" t="b">
        <v>0</v>
      </c>
      <c r="Q771" t="s">
        <v>89</v>
      </c>
      <c r="R771" t="s">
        <v>2047</v>
      </c>
      <c r="S771" t="s">
        <v>2048</v>
      </c>
    </row>
    <row r="772" spans="1:19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(E772/D772)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9">
        <f>(((K772/60)/60)/24)+DATE(1970,1,1)</f>
        <v>41743.208333333336</v>
      </c>
      <c r="M772">
        <v>1398056400</v>
      </c>
      <c r="N772" s="9">
        <f>(((M772/60)/60)/24)+DATE(1970,1,1)</f>
        <v>41750.208333333336</v>
      </c>
      <c r="O772" t="b">
        <v>0</v>
      </c>
      <c r="P772" t="b">
        <v>1</v>
      </c>
      <c r="Q772" t="s">
        <v>33</v>
      </c>
      <c r="R772" t="s">
        <v>2036</v>
      </c>
      <c r="S772" t="s">
        <v>2037</v>
      </c>
    </row>
    <row r="773" spans="1:19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(E773/D773)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9">
        <f>(((K773/60)/60)/24)+DATE(1970,1,1)</f>
        <v>43491.25</v>
      </c>
      <c r="M773">
        <v>1550815200</v>
      </c>
      <c r="N773" s="9">
        <f>(((M773/60)/60)/24)+DATE(1970,1,1)</f>
        <v>43518.25</v>
      </c>
      <c r="O773" t="b">
        <v>0</v>
      </c>
      <c r="P773" t="b">
        <v>0</v>
      </c>
      <c r="Q773" t="s">
        <v>33</v>
      </c>
      <c r="R773" t="s">
        <v>2036</v>
      </c>
      <c r="S773" t="s">
        <v>2037</v>
      </c>
    </row>
    <row r="774" spans="1:19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(E774/D774)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9">
        <f>(((K774/60)/60)/24)+DATE(1970,1,1)</f>
        <v>43505.25</v>
      </c>
      <c r="M774">
        <v>1550037600</v>
      </c>
      <c r="N774" s="9">
        <f>(((M774/60)/60)/24)+DATE(1970,1,1)</f>
        <v>43509.25</v>
      </c>
      <c r="O774" t="b">
        <v>0</v>
      </c>
      <c r="P774" t="b">
        <v>0</v>
      </c>
      <c r="Q774" t="s">
        <v>60</v>
      </c>
      <c r="R774" t="s">
        <v>2032</v>
      </c>
      <c r="S774" t="s">
        <v>2042</v>
      </c>
    </row>
    <row r="775" spans="1:19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(E775/D775)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9">
        <f>(((K775/60)/60)/24)+DATE(1970,1,1)</f>
        <v>42838.208333333328</v>
      </c>
      <c r="M775">
        <v>1492923600</v>
      </c>
      <c r="N775" s="9">
        <f>(((M775/60)/60)/24)+DATE(1970,1,1)</f>
        <v>42848.208333333328</v>
      </c>
      <c r="O775" t="b">
        <v>0</v>
      </c>
      <c r="P775" t="b">
        <v>0</v>
      </c>
      <c r="Q775" t="s">
        <v>33</v>
      </c>
      <c r="R775" t="s">
        <v>2036</v>
      </c>
      <c r="S775" t="s">
        <v>2037</v>
      </c>
    </row>
    <row r="776" spans="1:19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(E776/D776)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9">
        <f>(((K776/60)/60)/24)+DATE(1970,1,1)</f>
        <v>42513.208333333328</v>
      </c>
      <c r="M776">
        <v>1467522000</v>
      </c>
      <c r="N776" s="9">
        <f>(((M776/60)/60)/24)+DATE(1970,1,1)</f>
        <v>42554.208333333328</v>
      </c>
      <c r="O776" t="b">
        <v>0</v>
      </c>
      <c r="P776" t="b">
        <v>0</v>
      </c>
      <c r="Q776" t="s">
        <v>28</v>
      </c>
      <c r="R776" t="s">
        <v>2034</v>
      </c>
      <c r="S776" t="s">
        <v>2035</v>
      </c>
    </row>
    <row r="777" spans="1:19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(E777/D777)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9">
        <f>(((K777/60)/60)/24)+DATE(1970,1,1)</f>
        <v>41949.25</v>
      </c>
      <c r="M777">
        <v>1416117600</v>
      </c>
      <c r="N777" s="9">
        <f>(((M777/60)/60)/24)+DATE(1970,1,1)</f>
        <v>41959.25</v>
      </c>
      <c r="O777" t="b">
        <v>0</v>
      </c>
      <c r="P777" t="b">
        <v>0</v>
      </c>
      <c r="Q777" t="s">
        <v>23</v>
      </c>
      <c r="R777" t="s">
        <v>2032</v>
      </c>
      <c r="S777" t="s">
        <v>2033</v>
      </c>
    </row>
    <row r="778" spans="1:19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(E778/D778)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9">
        <f>(((K778/60)/60)/24)+DATE(1970,1,1)</f>
        <v>43650.208333333328</v>
      </c>
      <c r="M778">
        <v>1563771600</v>
      </c>
      <c r="N778" s="9">
        <f>(((M778/60)/60)/24)+DATE(1970,1,1)</f>
        <v>43668.208333333328</v>
      </c>
      <c r="O778" t="b">
        <v>0</v>
      </c>
      <c r="P778" t="b">
        <v>0</v>
      </c>
      <c r="Q778" t="s">
        <v>33</v>
      </c>
      <c r="R778" t="s">
        <v>2036</v>
      </c>
      <c r="S778" t="s">
        <v>2037</v>
      </c>
    </row>
    <row r="779" spans="1:19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(E779/D779)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9">
        <f>(((K779/60)/60)/24)+DATE(1970,1,1)</f>
        <v>40809.208333333336</v>
      </c>
      <c r="M779">
        <v>1319259600</v>
      </c>
      <c r="N779" s="9">
        <f>(((M779/60)/60)/24)+DATE(1970,1,1)</f>
        <v>40838.208333333336</v>
      </c>
      <c r="O779" t="b">
        <v>0</v>
      </c>
      <c r="P779" t="b">
        <v>0</v>
      </c>
      <c r="Q779" t="s">
        <v>33</v>
      </c>
      <c r="R779" t="s">
        <v>2036</v>
      </c>
      <c r="S779" t="s">
        <v>2037</v>
      </c>
    </row>
    <row r="780" spans="1:19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(E780/D780)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9">
        <f>(((K780/60)/60)/24)+DATE(1970,1,1)</f>
        <v>40768.208333333336</v>
      </c>
      <c r="M780">
        <v>1313643600</v>
      </c>
      <c r="N780" s="9">
        <f>(((M780/60)/60)/24)+DATE(1970,1,1)</f>
        <v>40773.208333333336</v>
      </c>
      <c r="O780" t="b">
        <v>0</v>
      </c>
      <c r="P780" t="b">
        <v>0</v>
      </c>
      <c r="Q780" t="s">
        <v>71</v>
      </c>
      <c r="R780" t="s">
        <v>2038</v>
      </c>
      <c r="S780" t="s">
        <v>2046</v>
      </c>
    </row>
    <row r="781" spans="1:19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(E781/D781)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9">
        <f>(((K781/60)/60)/24)+DATE(1970,1,1)</f>
        <v>42230.208333333328</v>
      </c>
      <c r="M781">
        <v>1440306000</v>
      </c>
      <c r="N781" s="9">
        <f>(((M781/60)/60)/24)+DATE(1970,1,1)</f>
        <v>42239.208333333328</v>
      </c>
      <c r="O781" t="b">
        <v>0</v>
      </c>
      <c r="P781" t="b">
        <v>1</v>
      </c>
      <c r="Q781" t="s">
        <v>33</v>
      </c>
      <c r="R781" t="s">
        <v>2036</v>
      </c>
      <c r="S781" t="s">
        <v>2037</v>
      </c>
    </row>
    <row r="782" spans="1:19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(E782/D782)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9">
        <f>(((K782/60)/60)/24)+DATE(1970,1,1)</f>
        <v>42573.208333333328</v>
      </c>
      <c r="M782">
        <v>1470805200</v>
      </c>
      <c r="N782" s="9">
        <f>(((M782/60)/60)/24)+DATE(1970,1,1)</f>
        <v>42592.208333333328</v>
      </c>
      <c r="O782" t="b">
        <v>0</v>
      </c>
      <c r="P782" t="b">
        <v>1</v>
      </c>
      <c r="Q782" t="s">
        <v>53</v>
      </c>
      <c r="R782" t="s">
        <v>2038</v>
      </c>
      <c r="S782" t="s">
        <v>2041</v>
      </c>
    </row>
    <row r="783" spans="1:19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(E783/D783)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9">
        <f>(((K783/60)/60)/24)+DATE(1970,1,1)</f>
        <v>40482.208333333336</v>
      </c>
      <c r="M783">
        <v>1292911200</v>
      </c>
      <c r="N783" s="9">
        <f>(((M783/60)/60)/24)+DATE(1970,1,1)</f>
        <v>40533.25</v>
      </c>
      <c r="O783" t="b">
        <v>0</v>
      </c>
      <c r="P783" t="b">
        <v>0</v>
      </c>
      <c r="Q783" t="s">
        <v>33</v>
      </c>
      <c r="R783" t="s">
        <v>2036</v>
      </c>
      <c r="S783" t="s">
        <v>2037</v>
      </c>
    </row>
    <row r="784" spans="1:19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(E784/D784)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9">
        <f>(((K784/60)/60)/24)+DATE(1970,1,1)</f>
        <v>40603.25</v>
      </c>
      <c r="M784">
        <v>1301374800</v>
      </c>
      <c r="N784" s="9">
        <f>(((M784/60)/60)/24)+DATE(1970,1,1)</f>
        <v>40631.208333333336</v>
      </c>
      <c r="O784" t="b">
        <v>0</v>
      </c>
      <c r="P784" t="b">
        <v>1</v>
      </c>
      <c r="Q784" t="s">
        <v>71</v>
      </c>
      <c r="R784" t="s">
        <v>2038</v>
      </c>
      <c r="S784" t="s">
        <v>2046</v>
      </c>
    </row>
    <row r="785" spans="1:19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(E785/D785)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9">
        <f>(((K785/60)/60)/24)+DATE(1970,1,1)</f>
        <v>41625.25</v>
      </c>
      <c r="M785">
        <v>1387864800</v>
      </c>
      <c r="N785" s="9">
        <f>(((M785/60)/60)/24)+DATE(1970,1,1)</f>
        <v>41632.25</v>
      </c>
      <c r="O785" t="b">
        <v>0</v>
      </c>
      <c r="P785" t="b">
        <v>0</v>
      </c>
      <c r="Q785" t="s">
        <v>23</v>
      </c>
      <c r="R785" t="s">
        <v>2032</v>
      </c>
      <c r="S785" t="s">
        <v>2033</v>
      </c>
    </row>
    <row r="786" spans="1:19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(E786/D786)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9">
        <f>(((K786/60)/60)/24)+DATE(1970,1,1)</f>
        <v>42435.25</v>
      </c>
      <c r="M786">
        <v>1458190800</v>
      </c>
      <c r="N786" s="9">
        <f>(((M786/60)/60)/24)+DATE(1970,1,1)</f>
        <v>42446.208333333328</v>
      </c>
      <c r="O786" t="b">
        <v>0</v>
      </c>
      <c r="P786" t="b">
        <v>0</v>
      </c>
      <c r="Q786" t="s">
        <v>28</v>
      </c>
      <c r="R786" t="s">
        <v>2034</v>
      </c>
      <c r="S786" t="s">
        <v>2035</v>
      </c>
    </row>
    <row r="787" spans="1:19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(E787/D787)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9">
        <f>(((K787/60)/60)/24)+DATE(1970,1,1)</f>
        <v>43582.208333333328</v>
      </c>
      <c r="M787">
        <v>1559278800</v>
      </c>
      <c r="N787" s="9">
        <f>(((M787/60)/60)/24)+DATE(1970,1,1)</f>
        <v>43616.208333333328</v>
      </c>
      <c r="O787" t="b">
        <v>0</v>
      </c>
      <c r="P787" t="b">
        <v>1</v>
      </c>
      <c r="Q787" t="s">
        <v>71</v>
      </c>
      <c r="R787" t="s">
        <v>2038</v>
      </c>
      <c r="S787" t="s">
        <v>2046</v>
      </c>
    </row>
    <row r="788" spans="1:19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(E788/D788)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9">
        <f>(((K788/60)/60)/24)+DATE(1970,1,1)</f>
        <v>43186.208333333328</v>
      </c>
      <c r="M788">
        <v>1522731600</v>
      </c>
      <c r="N788" s="9">
        <f>(((M788/60)/60)/24)+DATE(1970,1,1)</f>
        <v>43193.208333333328</v>
      </c>
      <c r="O788" t="b">
        <v>0</v>
      </c>
      <c r="P788" t="b">
        <v>1</v>
      </c>
      <c r="Q788" t="s">
        <v>159</v>
      </c>
      <c r="R788" t="s">
        <v>2032</v>
      </c>
      <c r="S788" t="s">
        <v>2055</v>
      </c>
    </row>
    <row r="789" spans="1:19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(E789/D789)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9">
        <f>(((K789/60)/60)/24)+DATE(1970,1,1)</f>
        <v>40684.208333333336</v>
      </c>
      <c r="M789">
        <v>1306731600</v>
      </c>
      <c r="N789" s="9">
        <f>(((M789/60)/60)/24)+DATE(1970,1,1)</f>
        <v>40693.208333333336</v>
      </c>
      <c r="O789" t="b">
        <v>0</v>
      </c>
      <c r="P789" t="b">
        <v>0</v>
      </c>
      <c r="Q789" t="s">
        <v>23</v>
      </c>
      <c r="R789" t="s">
        <v>2032</v>
      </c>
      <c r="S789" t="s">
        <v>2033</v>
      </c>
    </row>
    <row r="790" spans="1:19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(E790/D790)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9">
        <f>(((K790/60)/60)/24)+DATE(1970,1,1)</f>
        <v>41202.208333333336</v>
      </c>
      <c r="M790">
        <v>1352527200</v>
      </c>
      <c r="N790" s="9">
        <f>(((M790/60)/60)/24)+DATE(1970,1,1)</f>
        <v>41223.25</v>
      </c>
      <c r="O790" t="b">
        <v>0</v>
      </c>
      <c r="P790" t="b">
        <v>0</v>
      </c>
      <c r="Q790" t="s">
        <v>71</v>
      </c>
      <c r="R790" t="s">
        <v>2038</v>
      </c>
      <c r="S790" t="s">
        <v>2046</v>
      </c>
    </row>
    <row r="791" spans="1:19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(E791/D791)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9">
        <f>(((K791/60)/60)/24)+DATE(1970,1,1)</f>
        <v>41786.208333333336</v>
      </c>
      <c r="M791">
        <v>1404363600</v>
      </c>
      <c r="N791" s="9">
        <f>(((M791/60)/60)/24)+DATE(1970,1,1)</f>
        <v>41823.208333333336</v>
      </c>
      <c r="O791" t="b">
        <v>0</v>
      </c>
      <c r="P791" t="b">
        <v>0</v>
      </c>
      <c r="Q791" t="s">
        <v>33</v>
      </c>
      <c r="R791" t="s">
        <v>2036</v>
      </c>
      <c r="S791" t="s">
        <v>2037</v>
      </c>
    </row>
    <row r="792" spans="1:19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(E792/D792)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9">
        <f>(((K792/60)/60)/24)+DATE(1970,1,1)</f>
        <v>40223.25</v>
      </c>
      <c r="M792">
        <v>1266645600</v>
      </c>
      <c r="N792" s="9">
        <f>(((M792/60)/60)/24)+DATE(1970,1,1)</f>
        <v>40229.25</v>
      </c>
      <c r="O792" t="b">
        <v>0</v>
      </c>
      <c r="P792" t="b">
        <v>0</v>
      </c>
      <c r="Q792" t="s">
        <v>33</v>
      </c>
      <c r="R792" t="s">
        <v>2036</v>
      </c>
      <c r="S792" t="s">
        <v>2037</v>
      </c>
    </row>
    <row r="793" spans="1:19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(E793/D793)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9">
        <f>(((K793/60)/60)/24)+DATE(1970,1,1)</f>
        <v>42715.25</v>
      </c>
      <c r="M793">
        <v>1482818400</v>
      </c>
      <c r="N793" s="9">
        <f>(((M793/60)/60)/24)+DATE(1970,1,1)</f>
        <v>42731.25</v>
      </c>
      <c r="O793" t="b">
        <v>0</v>
      </c>
      <c r="P793" t="b">
        <v>0</v>
      </c>
      <c r="Q793" t="s">
        <v>17</v>
      </c>
      <c r="R793" t="s">
        <v>2030</v>
      </c>
      <c r="S793" t="s">
        <v>2031</v>
      </c>
    </row>
    <row r="794" spans="1:19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(E794/D794)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9">
        <f>(((K794/60)/60)/24)+DATE(1970,1,1)</f>
        <v>41451.208333333336</v>
      </c>
      <c r="M794">
        <v>1374642000</v>
      </c>
      <c r="N794" s="9">
        <f>(((M794/60)/60)/24)+DATE(1970,1,1)</f>
        <v>41479.208333333336</v>
      </c>
      <c r="O794" t="b">
        <v>0</v>
      </c>
      <c r="P794" t="b">
        <v>1</v>
      </c>
      <c r="Q794" t="s">
        <v>33</v>
      </c>
      <c r="R794" t="s">
        <v>2036</v>
      </c>
      <c r="S794" t="s">
        <v>2037</v>
      </c>
    </row>
    <row r="795" spans="1:19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(E795/D795)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9">
        <f>(((K795/60)/60)/24)+DATE(1970,1,1)</f>
        <v>41450.208333333336</v>
      </c>
      <c r="M795">
        <v>1372482000</v>
      </c>
      <c r="N795" s="9">
        <f>(((M795/60)/60)/24)+DATE(1970,1,1)</f>
        <v>41454.208333333336</v>
      </c>
      <c r="O795" t="b">
        <v>0</v>
      </c>
      <c r="P795" t="b">
        <v>0</v>
      </c>
      <c r="Q795" t="s">
        <v>68</v>
      </c>
      <c r="R795" t="s">
        <v>2044</v>
      </c>
      <c r="S795" t="s">
        <v>2045</v>
      </c>
    </row>
    <row r="796" spans="1:19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(E796/D796)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9">
        <f>(((K796/60)/60)/24)+DATE(1970,1,1)</f>
        <v>43091.25</v>
      </c>
      <c r="M796">
        <v>1514959200</v>
      </c>
      <c r="N796" s="9">
        <f>(((M796/60)/60)/24)+DATE(1970,1,1)</f>
        <v>43103.25</v>
      </c>
      <c r="O796" t="b">
        <v>0</v>
      </c>
      <c r="P796" t="b">
        <v>0</v>
      </c>
      <c r="Q796" t="s">
        <v>23</v>
      </c>
      <c r="R796" t="s">
        <v>2032</v>
      </c>
      <c r="S796" t="s">
        <v>2033</v>
      </c>
    </row>
    <row r="797" spans="1:19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(E797/D797)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9">
        <f>(((K797/60)/60)/24)+DATE(1970,1,1)</f>
        <v>42675.208333333328</v>
      </c>
      <c r="M797">
        <v>1478235600</v>
      </c>
      <c r="N797" s="9">
        <f>(((M797/60)/60)/24)+DATE(1970,1,1)</f>
        <v>42678.208333333328</v>
      </c>
      <c r="O797" t="b">
        <v>0</v>
      </c>
      <c r="P797" t="b">
        <v>0</v>
      </c>
      <c r="Q797" t="s">
        <v>53</v>
      </c>
      <c r="R797" t="s">
        <v>2038</v>
      </c>
      <c r="S797" t="s">
        <v>2041</v>
      </c>
    </row>
    <row r="798" spans="1:19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(E798/D798)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9">
        <f>(((K798/60)/60)/24)+DATE(1970,1,1)</f>
        <v>41859.208333333336</v>
      </c>
      <c r="M798">
        <v>1408078800</v>
      </c>
      <c r="N798" s="9">
        <f>(((M798/60)/60)/24)+DATE(1970,1,1)</f>
        <v>41866.208333333336</v>
      </c>
      <c r="O798" t="b">
        <v>0</v>
      </c>
      <c r="P798" t="b">
        <v>1</v>
      </c>
      <c r="Q798" t="s">
        <v>292</v>
      </c>
      <c r="R798" t="s">
        <v>2047</v>
      </c>
      <c r="S798" t="s">
        <v>2058</v>
      </c>
    </row>
    <row r="799" spans="1:19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(E799/D799)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9">
        <f>(((K799/60)/60)/24)+DATE(1970,1,1)</f>
        <v>43464.25</v>
      </c>
      <c r="M799">
        <v>1548136800</v>
      </c>
      <c r="N799" s="9">
        <f>(((M799/60)/60)/24)+DATE(1970,1,1)</f>
        <v>43487.25</v>
      </c>
      <c r="O799" t="b">
        <v>0</v>
      </c>
      <c r="P799" t="b">
        <v>0</v>
      </c>
      <c r="Q799" t="s">
        <v>28</v>
      </c>
      <c r="R799" t="s">
        <v>2034</v>
      </c>
      <c r="S799" t="s">
        <v>2035</v>
      </c>
    </row>
    <row r="800" spans="1:19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(E800/D800)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9">
        <f>(((K800/60)/60)/24)+DATE(1970,1,1)</f>
        <v>41060.208333333336</v>
      </c>
      <c r="M800">
        <v>1340859600</v>
      </c>
      <c r="N800" s="9">
        <f>(((M800/60)/60)/24)+DATE(1970,1,1)</f>
        <v>41088.208333333336</v>
      </c>
      <c r="O800" t="b">
        <v>0</v>
      </c>
      <c r="P800" t="b">
        <v>1</v>
      </c>
      <c r="Q800" t="s">
        <v>33</v>
      </c>
      <c r="R800" t="s">
        <v>2036</v>
      </c>
      <c r="S800" t="s">
        <v>2037</v>
      </c>
    </row>
    <row r="801" spans="1:19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(E801/D801)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9">
        <f>(((K801/60)/60)/24)+DATE(1970,1,1)</f>
        <v>42399.25</v>
      </c>
      <c r="M801">
        <v>1454479200</v>
      </c>
      <c r="N801" s="9">
        <f>(((M801/60)/60)/24)+DATE(1970,1,1)</f>
        <v>42403.25</v>
      </c>
      <c r="O801" t="b">
        <v>0</v>
      </c>
      <c r="P801" t="b">
        <v>0</v>
      </c>
      <c r="Q801" t="s">
        <v>33</v>
      </c>
      <c r="R801" t="s">
        <v>2036</v>
      </c>
      <c r="S801" t="s">
        <v>2037</v>
      </c>
    </row>
    <row r="802" spans="1:19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(E802/D802)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9">
        <f>(((K802/60)/60)/24)+DATE(1970,1,1)</f>
        <v>42167.208333333328</v>
      </c>
      <c r="M802">
        <v>1434430800</v>
      </c>
      <c r="N802" s="9">
        <f>(((M802/60)/60)/24)+DATE(1970,1,1)</f>
        <v>42171.208333333328</v>
      </c>
      <c r="O802" t="b">
        <v>0</v>
      </c>
      <c r="P802" t="b">
        <v>0</v>
      </c>
      <c r="Q802" t="s">
        <v>23</v>
      </c>
      <c r="R802" t="s">
        <v>2032</v>
      </c>
      <c r="S802" t="s">
        <v>2033</v>
      </c>
    </row>
    <row r="803" spans="1:19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(E803/D803)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9">
        <f>(((K803/60)/60)/24)+DATE(1970,1,1)</f>
        <v>43830.25</v>
      </c>
      <c r="M803">
        <v>1579672800</v>
      </c>
      <c r="N803" s="9">
        <f>(((M803/60)/60)/24)+DATE(1970,1,1)</f>
        <v>43852.25</v>
      </c>
      <c r="O803" t="b">
        <v>0</v>
      </c>
      <c r="P803" t="b">
        <v>1</v>
      </c>
      <c r="Q803" t="s">
        <v>122</v>
      </c>
      <c r="R803" t="s">
        <v>2051</v>
      </c>
      <c r="S803" t="s">
        <v>2052</v>
      </c>
    </row>
    <row r="804" spans="1:19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(E804/D804)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9">
        <f>(((K804/60)/60)/24)+DATE(1970,1,1)</f>
        <v>43650.208333333328</v>
      </c>
      <c r="M804">
        <v>1562389200</v>
      </c>
      <c r="N804" s="9">
        <f>(((M804/60)/60)/24)+DATE(1970,1,1)</f>
        <v>43652.208333333328</v>
      </c>
      <c r="O804" t="b">
        <v>0</v>
      </c>
      <c r="P804" t="b">
        <v>0</v>
      </c>
      <c r="Q804" t="s">
        <v>122</v>
      </c>
      <c r="R804" t="s">
        <v>2051</v>
      </c>
      <c r="S804" t="s">
        <v>2052</v>
      </c>
    </row>
    <row r="805" spans="1:19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(E805/D805)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9">
        <f>(((K805/60)/60)/24)+DATE(1970,1,1)</f>
        <v>43492.25</v>
      </c>
      <c r="M805">
        <v>1551506400</v>
      </c>
      <c r="N805" s="9">
        <f>(((M805/60)/60)/24)+DATE(1970,1,1)</f>
        <v>43526.25</v>
      </c>
      <c r="O805" t="b">
        <v>0</v>
      </c>
      <c r="P805" t="b">
        <v>0</v>
      </c>
      <c r="Q805" t="s">
        <v>33</v>
      </c>
      <c r="R805" t="s">
        <v>2036</v>
      </c>
      <c r="S805" t="s">
        <v>2037</v>
      </c>
    </row>
    <row r="806" spans="1:19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(E806/D806)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9">
        <f>(((K806/60)/60)/24)+DATE(1970,1,1)</f>
        <v>43102.25</v>
      </c>
      <c r="M806">
        <v>1516600800</v>
      </c>
      <c r="N806" s="9">
        <f>(((M806/60)/60)/24)+DATE(1970,1,1)</f>
        <v>43122.25</v>
      </c>
      <c r="O806" t="b">
        <v>0</v>
      </c>
      <c r="P806" t="b">
        <v>0</v>
      </c>
      <c r="Q806" t="s">
        <v>23</v>
      </c>
      <c r="R806" t="s">
        <v>2032</v>
      </c>
      <c r="S806" t="s">
        <v>2033</v>
      </c>
    </row>
    <row r="807" spans="1:19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(E807/D807)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9">
        <f>(((K807/60)/60)/24)+DATE(1970,1,1)</f>
        <v>41958.25</v>
      </c>
      <c r="M807">
        <v>1420437600</v>
      </c>
      <c r="N807" s="9">
        <f>(((M807/60)/60)/24)+DATE(1970,1,1)</f>
        <v>42009.25</v>
      </c>
      <c r="O807" t="b">
        <v>0</v>
      </c>
      <c r="P807" t="b">
        <v>0</v>
      </c>
      <c r="Q807" t="s">
        <v>42</v>
      </c>
      <c r="R807" t="s">
        <v>2038</v>
      </c>
      <c r="S807" t="s">
        <v>2039</v>
      </c>
    </row>
    <row r="808" spans="1:19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(E808/D808)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9">
        <f>(((K808/60)/60)/24)+DATE(1970,1,1)</f>
        <v>40973.25</v>
      </c>
      <c r="M808">
        <v>1332997200</v>
      </c>
      <c r="N808" s="9">
        <f>(((M808/60)/60)/24)+DATE(1970,1,1)</f>
        <v>40997.208333333336</v>
      </c>
      <c r="O808" t="b">
        <v>0</v>
      </c>
      <c r="P808" t="b">
        <v>1</v>
      </c>
      <c r="Q808" t="s">
        <v>53</v>
      </c>
      <c r="R808" t="s">
        <v>2038</v>
      </c>
      <c r="S808" t="s">
        <v>2041</v>
      </c>
    </row>
    <row r="809" spans="1:19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(E809/D809)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9">
        <f>(((K809/60)/60)/24)+DATE(1970,1,1)</f>
        <v>43753.208333333328</v>
      </c>
      <c r="M809">
        <v>1574920800</v>
      </c>
      <c r="N809" s="9">
        <f>(((M809/60)/60)/24)+DATE(1970,1,1)</f>
        <v>43797.25</v>
      </c>
      <c r="O809" t="b">
        <v>0</v>
      </c>
      <c r="P809" t="b">
        <v>1</v>
      </c>
      <c r="Q809" t="s">
        <v>33</v>
      </c>
      <c r="R809" t="s">
        <v>2036</v>
      </c>
      <c r="S809" t="s">
        <v>2037</v>
      </c>
    </row>
    <row r="810" spans="1:19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(E810/D810)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9">
        <f>(((K810/60)/60)/24)+DATE(1970,1,1)</f>
        <v>42507.208333333328</v>
      </c>
      <c r="M810">
        <v>1464930000</v>
      </c>
      <c r="N810" s="9">
        <f>(((M810/60)/60)/24)+DATE(1970,1,1)</f>
        <v>42524.208333333328</v>
      </c>
      <c r="O810" t="b">
        <v>0</v>
      </c>
      <c r="P810" t="b">
        <v>0</v>
      </c>
      <c r="Q810" t="s">
        <v>17</v>
      </c>
      <c r="R810" t="s">
        <v>2030</v>
      </c>
      <c r="S810" t="s">
        <v>2031</v>
      </c>
    </row>
    <row r="811" spans="1:19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(E811/D811)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9">
        <f>(((K811/60)/60)/24)+DATE(1970,1,1)</f>
        <v>41135.208333333336</v>
      </c>
      <c r="M811">
        <v>1345006800</v>
      </c>
      <c r="N811" s="9">
        <f>(((M811/60)/60)/24)+DATE(1970,1,1)</f>
        <v>41136.208333333336</v>
      </c>
      <c r="O811" t="b">
        <v>0</v>
      </c>
      <c r="P811" t="b">
        <v>0</v>
      </c>
      <c r="Q811" t="s">
        <v>42</v>
      </c>
      <c r="R811" t="s">
        <v>2038</v>
      </c>
      <c r="S811" t="s">
        <v>2039</v>
      </c>
    </row>
    <row r="812" spans="1:19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(E812/D812)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9">
        <f>(((K812/60)/60)/24)+DATE(1970,1,1)</f>
        <v>43067.25</v>
      </c>
      <c r="M812">
        <v>1512712800</v>
      </c>
      <c r="N812" s="9">
        <f>(((M812/60)/60)/24)+DATE(1970,1,1)</f>
        <v>43077.25</v>
      </c>
      <c r="O812" t="b">
        <v>0</v>
      </c>
      <c r="P812" t="b">
        <v>1</v>
      </c>
      <c r="Q812" t="s">
        <v>33</v>
      </c>
      <c r="R812" t="s">
        <v>2036</v>
      </c>
      <c r="S812" t="s">
        <v>2037</v>
      </c>
    </row>
    <row r="813" spans="1:19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(E813/D813)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9">
        <f>(((K813/60)/60)/24)+DATE(1970,1,1)</f>
        <v>42378.25</v>
      </c>
      <c r="M813">
        <v>1452492000</v>
      </c>
      <c r="N813" s="9">
        <f>(((M813/60)/60)/24)+DATE(1970,1,1)</f>
        <v>42380.25</v>
      </c>
      <c r="O813" t="b">
        <v>0</v>
      </c>
      <c r="P813" t="b">
        <v>1</v>
      </c>
      <c r="Q813" t="s">
        <v>89</v>
      </c>
      <c r="R813" t="s">
        <v>2047</v>
      </c>
      <c r="S813" t="s">
        <v>2048</v>
      </c>
    </row>
    <row r="814" spans="1:19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(E814/D814)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9">
        <f>(((K814/60)/60)/24)+DATE(1970,1,1)</f>
        <v>43206.208333333328</v>
      </c>
      <c r="M814">
        <v>1524286800</v>
      </c>
      <c r="N814" s="9">
        <f>(((M814/60)/60)/24)+DATE(1970,1,1)</f>
        <v>43211.208333333328</v>
      </c>
      <c r="O814" t="b">
        <v>0</v>
      </c>
      <c r="P814" t="b">
        <v>0</v>
      </c>
      <c r="Q814" t="s">
        <v>68</v>
      </c>
      <c r="R814" t="s">
        <v>2044</v>
      </c>
      <c r="S814" t="s">
        <v>2045</v>
      </c>
    </row>
    <row r="815" spans="1:19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(E815/D815)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9">
        <f>(((K815/60)/60)/24)+DATE(1970,1,1)</f>
        <v>41148.208333333336</v>
      </c>
      <c r="M815">
        <v>1346907600</v>
      </c>
      <c r="N815" s="9">
        <f>(((M815/60)/60)/24)+DATE(1970,1,1)</f>
        <v>41158.208333333336</v>
      </c>
      <c r="O815" t="b">
        <v>0</v>
      </c>
      <c r="P815" t="b">
        <v>0</v>
      </c>
      <c r="Q815" t="s">
        <v>89</v>
      </c>
      <c r="R815" t="s">
        <v>2047</v>
      </c>
      <c r="S815" t="s">
        <v>2048</v>
      </c>
    </row>
    <row r="816" spans="1:19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(E816/D816)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9">
        <f>(((K816/60)/60)/24)+DATE(1970,1,1)</f>
        <v>42517.208333333328</v>
      </c>
      <c r="M816">
        <v>1464498000</v>
      </c>
      <c r="N816" s="9">
        <f>(((M816/60)/60)/24)+DATE(1970,1,1)</f>
        <v>42519.208333333328</v>
      </c>
      <c r="O816" t="b">
        <v>0</v>
      </c>
      <c r="P816" t="b">
        <v>1</v>
      </c>
      <c r="Q816" t="s">
        <v>23</v>
      </c>
      <c r="R816" t="s">
        <v>2032</v>
      </c>
      <c r="S816" t="s">
        <v>2033</v>
      </c>
    </row>
    <row r="817" spans="1:19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(E817/D817)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9">
        <f>(((K817/60)/60)/24)+DATE(1970,1,1)</f>
        <v>43068.25</v>
      </c>
      <c r="M817">
        <v>1514181600</v>
      </c>
      <c r="N817" s="9">
        <f>(((M817/60)/60)/24)+DATE(1970,1,1)</f>
        <v>43094.25</v>
      </c>
      <c r="O817" t="b">
        <v>0</v>
      </c>
      <c r="P817" t="b">
        <v>0</v>
      </c>
      <c r="Q817" t="s">
        <v>23</v>
      </c>
      <c r="R817" t="s">
        <v>2032</v>
      </c>
      <c r="S817" t="s">
        <v>2033</v>
      </c>
    </row>
    <row r="818" spans="1:19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(E818/D818)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9">
        <f>(((K818/60)/60)/24)+DATE(1970,1,1)</f>
        <v>41680.25</v>
      </c>
      <c r="M818">
        <v>1392184800</v>
      </c>
      <c r="N818" s="9">
        <f>(((M818/60)/60)/24)+DATE(1970,1,1)</f>
        <v>41682.25</v>
      </c>
      <c r="O818" t="b">
        <v>1</v>
      </c>
      <c r="P818" t="b">
        <v>1</v>
      </c>
      <c r="Q818" t="s">
        <v>33</v>
      </c>
      <c r="R818" t="s">
        <v>2036</v>
      </c>
      <c r="S818" t="s">
        <v>2037</v>
      </c>
    </row>
    <row r="819" spans="1:19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(E819/D819)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9">
        <f>(((K819/60)/60)/24)+DATE(1970,1,1)</f>
        <v>43589.208333333328</v>
      </c>
      <c r="M819">
        <v>1559365200</v>
      </c>
      <c r="N819" s="9">
        <f>(((M819/60)/60)/24)+DATE(1970,1,1)</f>
        <v>43617.208333333328</v>
      </c>
      <c r="O819" t="b">
        <v>0</v>
      </c>
      <c r="P819" t="b">
        <v>1</v>
      </c>
      <c r="Q819" t="s">
        <v>68</v>
      </c>
      <c r="R819" t="s">
        <v>2044</v>
      </c>
      <c r="S819" t="s">
        <v>2045</v>
      </c>
    </row>
    <row r="820" spans="1:19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(E820/D820)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9">
        <f>(((K820/60)/60)/24)+DATE(1970,1,1)</f>
        <v>43486.25</v>
      </c>
      <c r="M820">
        <v>1549173600</v>
      </c>
      <c r="N820" s="9">
        <f>(((M820/60)/60)/24)+DATE(1970,1,1)</f>
        <v>43499.25</v>
      </c>
      <c r="O820" t="b">
        <v>0</v>
      </c>
      <c r="P820" t="b">
        <v>1</v>
      </c>
      <c r="Q820" t="s">
        <v>33</v>
      </c>
      <c r="R820" t="s">
        <v>2036</v>
      </c>
      <c r="S820" t="s">
        <v>2037</v>
      </c>
    </row>
    <row r="821" spans="1:19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(E821/D821)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9">
        <f>(((K821/60)/60)/24)+DATE(1970,1,1)</f>
        <v>41237.25</v>
      </c>
      <c r="M821">
        <v>1355032800</v>
      </c>
      <c r="N821" s="9">
        <f>(((M821/60)/60)/24)+DATE(1970,1,1)</f>
        <v>41252.25</v>
      </c>
      <c r="O821" t="b">
        <v>1</v>
      </c>
      <c r="P821" t="b">
        <v>0</v>
      </c>
      <c r="Q821" t="s">
        <v>89</v>
      </c>
      <c r="R821" t="s">
        <v>2047</v>
      </c>
      <c r="S821" t="s">
        <v>2048</v>
      </c>
    </row>
    <row r="822" spans="1:19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(E822/D822)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9">
        <f>(((K822/60)/60)/24)+DATE(1970,1,1)</f>
        <v>43310.208333333328</v>
      </c>
      <c r="M822">
        <v>1533963600</v>
      </c>
      <c r="N822" s="9">
        <f>(((M822/60)/60)/24)+DATE(1970,1,1)</f>
        <v>43323.208333333328</v>
      </c>
      <c r="O822" t="b">
        <v>0</v>
      </c>
      <c r="P822" t="b">
        <v>1</v>
      </c>
      <c r="Q822" t="s">
        <v>23</v>
      </c>
      <c r="R822" t="s">
        <v>2032</v>
      </c>
      <c r="S822" t="s">
        <v>2033</v>
      </c>
    </row>
    <row r="823" spans="1:19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(E823/D823)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9">
        <f>(((K823/60)/60)/24)+DATE(1970,1,1)</f>
        <v>42794.25</v>
      </c>
      <c r="M823">
        <v>1489381200</v>
      </c>
      <c r="N823" s="9">
        <f>(((M823/60)/60)/24)+DATE(1970,1,1)</f>
        <v>42807.208333333328</v>
      </c>
      <c r="O823" t="b">
        <v>0</v>
      </c>
      <c r="P823" t="b">
        <v>0</v>
      </c>
      <c r="Q823" t="s">
        <v>42</v>
      </c>
      <c r="R823" t="s">
        <v>2038</v>
      </c>
      <c r="S823" t="s">
        <v>2039</v>
      </c>
    </row>
    <row r="824" spans="1:19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(E824/D824)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9">
        <f>(((K824/60)/60)/24)+DATE(1970,1,1)</f>
        <v>41698.25</v>
      </c>
      <c r="M824">
        <v>1395032400</v>
      </c>
      <c r="N824" s="9">
        <f>(((M824/60)/60)/24)+DATE(1970,1,1)</f>
        <v>41715.208333333336</v>
      </c>
      <c r="O824" t="b">
        <v>0</v>
      </c>
      <c r="P824" t="b">
        <v>0</v>
      </c>
      <c r="Q824" t="s">
        <v>23</v>
      </c>
      <c r="R824" t="s">
        <v>2032</v>
      </c>
      <c r="S824" t="s">
        <v>2033</v>
      </c>
    </row>
    <row r="825" spans="1:19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(E825/D825)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9">
        <f>(((K825/60)/60)/24)+DATE(1970,1,1)</f>
        <v>41892.208333333336</v>
      </c>
      <c r="M825">
        <v>1412485200</v>
      </c>
      <c r="N825" s="9">
        <f>(((M825/60)/60)/24)+DATE(1970,1,1)</f>
        <v>41917.208333333336</v>
      </c>
      <c r="O825" t="b">
        <v>1</v>
      </c>
      <c r="P825" t="b">
        <v>1</v>
      </c>
      <c r="Q825" t="s">
        <v>23</v>
      </c>
      <c r="R825" t="s">
        <v>2032</v>
      </c>
      <c r="S825" t="s">
        <v>2033</v>
      </c>
    </row>
    <row r="826" spans="1:19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(E826/D826)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9">
        <f>(((K826/60)/60)/24)+DATE(1970,1,1)</f>
        <v>40348.208333333336</v>
      </c>
      <c r="M826">
        <v>1279688400</v>
      </c>
      <c r="N826" s="9">
        <f>(((M826/60)/60)/24)+DATE(1970,1,1)</f>
        <v>40380.208333333336</v>
      </c>
      <c r="O826" t="b">
        <v>0</v>
      </c>
      <c r="P826" t="b">
        <v>1</v>
      </c>
      <c r="Q826" t="s">
        <v>68</v>
      </c>
      <c r="R826" t="s">
        <v>2044</v>
      </c>
      <c r="S826" t="s">
        <v>2045</v>
      </c>
    </row>
    <row r="827" spans="1:19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(E827/D827)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9">
        <f>(((K827/60)/60)/24)+DATE(1970,1,1)</f>
        <v>42941.208333333328</v>
      </c>
      <c r="M827">
        <v>1501995600</v>
      </c>
      <c r="N827" s="9">
        <f>(((M827/60)/60)/24)+DATE(1970,1,1)</f>
        <v>42953.208333333328</v>
      </c>
      <c r="O827" t="b">
        <v>0</v>
      </c>
      <c r="P827" t="b">
        <v>0</v>
      </c>
      <c r="Q827" t="s">
        <v>100</v>
      </c>
      <c r="R827" t="s">
        <v>2038</v>
      </c>
      <c r="S827" t="s">
        <v>2049</v>
      </c>
    </row>
    <row r="828" spans="1:19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(E828/D828)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9">
        <f>(((K828/60)/60)/24)+DATE(1970,1,1)</f>
        <v>40525.25</v>
      </c>
      <c r="M828">
        <v>1294639200</v>
      </c>
      <c r="N828" s="9">
        <f>(((M828/60)/60)/24)+DATE(1970,1,1)</f>
        <v>40553.25</v>
      </c>
      <c r="O828" t="b">
        <v>0</v>
      </c>
      <c r="P828" t="b">
        <v>1</v>
      </c>
      <c r="Q828" t="s">
        <v>33</v>
      </c>
      <c r="R828" t="s">
        <v>2036</v>
      </c>
      <c r="S828" t="s">
        <v>2037</v>
      </c>
    </row>
    <row r="829" spans="1:19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(E829/D829)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9">
        <f>(((K829/60)/60)/24)+DATE(1970,1,1)</f>
        <v>40666.208333333336</v>
      </c>
      <c r="M829">
        <v>1305435600</v>
      </c>
      <c r="N829" s="9">
        <f>(((M829/60)/60)/24)+DATE(1970,1,1)</f>
        <v>40678.208333333336</v>
      </c>
      <c r="O829" t="b">
        <v>0</v>
      </c>
      <c r="P829" t="b">
        <v>1</v>
      </c>
      <c r="Q829" t="s">
        <v>53</v>
      </c>
      <c r="R829" t="s">
        <v>2038</v>
      </c>
      <c r="S829" t="s">
        <v>2041</v>
      </c>
    </row>
    <row r="830" spans="1:19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(E830/D830)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9">
        <f>(((K830/60)/60)/24)+DATE(1970,1,1)</f>
        <v>43340.208333333328</v>
      </c>
      <c r="M830">
        <v>1537592400</v>
      </c>
      <c r="N830" s="9">
        <f>(((M830/60)/60)/24)+DATE(1970,1,1)</f>
        <v>43365.208333333328</v>
      </c>
      <c r="O830" t="b">
        <v>0</v>
      </c>
      <c r="P830" t="b">
        <v>0</v>
      </c>
      <c r="Q830" t="s">
        <v>33</v>
      </c>
      <c r="R830" t="s">
        <v>2036</v>
      </c>
      <c r="S830" t="s">
        <v>2037</v>
      </c>
    </row>
    <row r="831" spans="1:19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(E831/D831)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9">
        <f>(((K831/60)/60)/24)+DATE(1970,1,1)</f>
        <v>42164.208333333328</v>
      </c>
      <c r="M831">
        <v>1435122000</v>
      </c>
      <c r="N831" s="9">
        <f>(((M831/60)/60)/24)+DATE(1970,1,1)</f>
        <v>42179.208333333328</v>
      </c>
      <c r="O831" t="b">
        <v>0</v>
      </c>
      <c r="P831" t="b">
        <v>0</v>
      </c>
      <c r="Q831" t="s">
        <v>33</v>
      </c>
      <c r="R831" t="s">
        <v>2036</v>
      </c>
      <c r="S831" t="s">
        <v>2037</v>
      </c>
    </row>
    <row r="832" spans="1:19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(E832/D832)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9">
        <f>(((K832/60)/60)/24)+DATE(1970,1,1)</f>
        <v>43103.25</v>
      </c>
      <c r="M832">
        <v>1520056800</v>
      </c>
      <c r="N832" s="9">
        <f>(((M832/60)/60)/24)+DATE(1970,1,1)</f>
        <v>43162.25</v>
      </c>
      <c r="O832" t="b">
        <v>0</v>
      </c>
      <c r="P832" t="b">
        <v>0</v>
      </c>
      <c r="Q832" t="s">
        <v>33</v>
      </c>
      <c r="R832" t="s">
        <v>2036</v>
      </c>
      <c r="S832" t="s">
        <v>2037</v>
      </c>
    </row>
    <row r="833" spans="1:19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(E833/D833)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9">
        <f>(((K833/60)/60)/24)+DATE(1970,1,1)</f>
        <v>40994.208333333336</v>
      </c>
      <c r="M833">
        <v>1335675600</v>
      </c>
      <c r="N833" s="9">
        <f>(((M833/60)/60)/24)+DATE(1970,1,1)</f>
        <v>41028.208333333336</v>
      </c>
      <c r="O833" t="b">
        <v>0</v>
      </c>
      <c r="P833" t="b">
        <v>0</v>
      </c>
      <c r="Q833" t="s">
        <v>122</v>
      </c>
      <c r="R833" t="s">
        <v>2051</v>
      </c>
      <c r="S833" t="s">
        <v>2052</v>
      </c>
    </row>
    <row r="834" spans="1:19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(E834/D834)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9">
        <f>(((K834/60)/60)/24)+DATE(1970,1,1)</f>
        <v>42299.208333333328</v>
      </c>
      <c r="M834">
        <v>1448431200</v>
      </c>
      <c r="N834" s="9">
        <f>(((M834/60)/60)/24)+DATE(1970,1,1)</f>
        <v>42333.25</v>
      </c>
      <c r="O834" t="b">
        <v>1</v>
      </c>
      <c r="P834" t="b">
        <v>0</v>
      </c>
      <c r="Q834" t="s">
        <v>206</v>
      </c>
      <c r="R834" t="s">
        <v>2044</v>
      </c>
      <c r="S834" t="s">
        <v>2056</v>
      </c>
    </row>
    <row r="835" spans="1:19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(E835/D835)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9">
        <f>(((K835/60)/60)/24)+DATE(1970,1,1)</f>
        <v>40588.25</v>
      </c>
      <c r="M835">
        <v>1298613600</v>
      </c>
      <c r="N835" s="9">
        <f>(((M835/60)/60)/24)+DATE(1970,1,1)</f>
        <v>40599.25</v>
      </c>
      <c r="O835" t="b">
        <v>0</v>
      </c>
      <c r="P835" t="b">
        <v>0</v>
      </c>
      <c r="Q835" t="s">
        <v>206</v>
      </c>
      <c r="R835" t="s">
        <v>2044</v>
      </c>
      <c r="S835" t="s">
        <v>2056</v>
      </c>
    </row>
    <row r="836" spans="1:19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(E836/D836)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9">
        <f>(((K836/60)/60)/24)+DATE(1970,1,1)</f>
        <v>41448.208333333336</v>
      </c>
      <c r="M836">
        <v>1372482000</v>
      </c>
      <c r="N836" s="9">
        <f>(((M836/60)/60)/24)+DATE(1970,1,1)</f>
        <v>41454.208333333336</v>
      </c>
      <c r="O836" t="b">
        <v>0</v>
      </c>
      <c r="P836" t="b">
        <v>0</v>
      </c>
      <c r="Q836" t="s">
        <v>33</v>
      </c>
      <c r="R836" t="s">
        <v>2036</v>
      </c>
      <c r="S836" t="s">
        <v>2037</v>
      </c>
    </row>
    <row r="837" spans="1:19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(E837/D837)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9">
        <f>(((K837/60)/60)/24)+DATE(1970,1,1)</f>
        <v>42063.25</v>
      </c>
      <c r="M837">
        <v>1425621600</v>
      </c>
      <c r="N837" s="9">
        <f>(((M837/60)/60)/24)+DATE(1970,1,1)</f>
        <v>42069.25</v>
      </c>
      <c r="O837" t="b">
        <v>0</v>
      </c>
      <c r="P837" t="b">
        <v>0</v>
      </c>
      <c r="Q837" t="s">
        <v>28</v>
      </c>
      <c r="R837" t="s">
        <v>2034</v>
      </c>
      <c r="S837" t="s">
        <v>2035</v>
      </c>
    </row>
    <row r="838" spans="1:19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(E838/D838)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9">
        <f>(((K838/60)/60)/24)+DATE(1970,1,1)</f>
        <v>40214.25</v>
      </c>
      <c r="M838">
        <v>1266300000</v>
      </c>
      <c r="N838" s="9">
        <f>(((M838/60)/60)/24)+DATE(1970,1,1)</f>
        <v>40225.25</v>
      </c>
      <c r="O838" t="b">
        <v>0</v>
      </c>
      <c r="P838" t="b">
        <v>0</v>
      </c>
      <c r="Q838" t="s">
        <v>60</v>
      </c>
      <c r="R838" t="s">
        <v>2032</v>
      </c>
      <c r="S838" t="s">
        <v>2042</v>
      </c>
    </row>
    <row r="839" spans="1:19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(E839/D839)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9">
        <f>(((K839/60)/60)/24)+DATE(1970,1,1)</f>
        <v>40629.208333333336</v>
      </c>
      <c r="M839">
        <v>1305867600</v>
      </c>
      <c r="N839" s="9">
        <f>(((M839/60)/60)/24)+DATE(1970,1,1)</f>
        <v>40683.208333333336</v>
      </c>
      <c r="O839" t="b">
        <v>0</v>
      </c>
      <c r="P839" t="b">
        <v>0</v>
      </c>
      <c r="Q839" t="s">
        <v>159</v>
      </c>
      <c r="R839" t="s">
        <v>2032</v>
      </c>
      <c r="S839" t="s">
        <v>2055</v>
      </c>
    </row>
    <row r="840" spans="1:19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(E840/D840)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9">
        <f>(((K840/60)/60)/24)+DATE(1970,1,1)</f>
        <v>43370.208333333328</v>
      </c>
      <c r="M840">
        <v>1538802000</v>
      </c>
      <c r="N840" s="9">
        <f>(((M840/60)/60)/24)+DATE(1970,1,1)</f>
        <v>43379.208333333328</v>
      </c>
      <c r="O840" t="b">
        <v>0</v>
      </c>
      <c r="P840" t="b">
        <v>0</v>
      </c>
      <c r="Q840" t="s">
        <v>33</v>
      </c>
      <c r="R840" t="s">
        <v>2036</v>
      </c>
      <c r="S840" t="s">
        <v>2037</v>
      </c>
    </row>
    <row r="841" spans="1:19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(E841/D841)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9">
        <f>(((K841/60)/60)/24)+DATE(1970,1,1)</f>
        <v>41715.208333333336</v>
      </c>
      <c r="M841">
        <v>1398920400</v>
      </c>
      <c r="N841" s="9">
        <f>(((M841/60)/60)/24)+DATE(1970,1,1)</f>
        <v>41760.208333333336</v>
      </c>
      <c r="O841" t="b">
        <v>0</v>
      </c>
      <c r="P841" t="b">
        <v>1</v>
      </c>
      <c r="Q841" t="s">
        <v>42</v>
      </c>
      <c r="R841" t="s">
        <v>2038</v>
      </c>
      <c r="S841" t="s">
        <v>2039</v>
      </c>
    </row>
    <row r="842" spans="1:19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(E842/D842)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9">
        <f>(((K842/60)/60)/24)+DATE(1970,1,1)</f>
        <v>41836.208333333336</v>
      </c>
      <c r="M842">
        <v>1405659600</v>
      </c>
      <c r="N842" s="9">
        <f>(((M842/60)/60)/24)+DATE(1970,1,1)</f>
        <v>41838.208333333336</v>
      </c>
      <c r="O842" t="b">
        <v>0</v>
      </c>
      <c r="P842" t="b">
        <v>1</v>
      </c>
      <c r="Q842" t="s">
        <v>33</v>
      </c>
      <c r="R842" t="s">
        <v>2036</v>
      </c>
      <c r="S842" t="s">
        <v>2037</v>
      </c>
    </row>
    <row r="843" spans="1:19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(E843/D843)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9">
        <f>(((K843/60)/60)/24)+DATE(1970,1,1)</f>
        <v>42419.25</v>
      </c>
      <c r="M843">
        <v>1457244000</v>
      </c>
      <c r="N843" s="9">
        <f>(((M843/60)/60)/24)+DATE(1970,1,1)</f>
        <v>42435.25</v>
      </c>
      <c r="O843" t="b">
        <v>0</v>
      </c>
      <c r="P843" t="b">
        <v>0</v>
      </c>
      <c r="Q843" t="s">
        <v>28</v>
      </c>
      <c r="R843" t="s">
        <v>2034</v>
      </c>
      <c r="S843" t="s">
        <v>2035</v>
      </c>
    </row>
    <row r="844" spans="1:19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(E844/D844)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9">
        <f>(((K844/60)/60)/24)+DATE(1970,1,1)</f>
        <v>43266.208333333328</v>
      </c>
      <c r="M844">
        <v>1529298000</v>
      </c>
      <c r="N844" s="9">
        <f>(((M844/60)/60)/24)+DATE(1970,1,1)</f>
        <v>43269.208333333328</v>
      </c>
      <c r="O844" t="b">
        <v>0</v>
      </c>
      <c r="P844" t="b">
        <v>0</v>
      </c>
      <c r="Q844" t="s">
        <v>65</v>
      </c>
      <c r="R844" t="s">
        <v>2034</v>
      </c>
      <c r="S844" t="s">
        <v>2043</v>
      </c>
    </row>
    <row r="845" spans="1:19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(E845/D845)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9">
        <f>(((K845/60)/60)/24)+DATE(1970,1,1)</f>
        <v>43338.208333333328</v>
      </c>
      <c r="M845">
        <v>1535778000</v>
      </c>
      <c r="N845" s="9">
        <f>(((M845/60)/60)/24)+DATE(1970,1,1)</f>
        <v>43344.208333333328</v>
      </c>
      <c r="O845" t="b">
        <v>0</v>
      </c>
      <c r="P845" t="b">
        <v>0</v>
      </c>
      <c r="Q845" t="s">
        <v>122</v>
      </c>
      <c r="R845" t="s">
        <v>2051</v>
      </c>
      <c r="S845" t="s">
        <v>2052</v>
      </c>
    </row>
    <row r="846" spans="1:19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(E846/D846)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9">
        <f>(((K846/60)/60)/24)+DATE(1970,1,1)</f>
        <v>40930.25</v>
      </c>
      <c r="M846">
        <v>1327471200</v>
      </c>
      <c r="N846" s="9">
        <f>(((M846/60)/60)/24)+DATE(1970,1,1)</f>
        <v>40933.25</v>
      </c>
      <c r="O846" t="b">
        <v>0</v>
      </c>
      <c r="P846" t="b">
        <v>0</v>
      </c>
      <c r="Q846" t="s">
        <v>42</v>
      </c>
      <c r="R846" t="s">
        <v>2038</v>
      </c>
      <c r="S846" t="s">
        <v>2039</v>
      </c>
    </row>
    <row r="847" spans="1:19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(E847/D847)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9">
        <f>(((K847/60)/60)/24)+DATE(1970,1,1)</f>
        <v>43235.208333333328</v>
      </c>
      <c r="M847">
        <v>1529557200</v>
      </c>
      <c r="N847" s="9">
        <f>(((M847/60)/60)/24)+DATE(1970,1,1)</f>
        <v>43272.208333333328</v>
      </c>
      <c r="O847" t="b">
        <v>0</v>
      </c>
      <c r="P847" t="b">
        <v>0</v>
      </c>
      <c r="Q847" t="s">
        <v>28</v>
      </c>
      <c r="R847" t="s">
        <v>2034</v>
      </c>
      <c r="S847" t="s">
        <v>2035</v>
      </c>
    </row>
    <row r="848" spans="1:19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(E848/D848)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9">
        <f>(((K848/60)/60)/24)+DATE(1970,1,1)</f>
        <v>43302.208333333328</v>
      </c>
      <c r="M848">
        <v>1535259600</v>
      </c>
      <c r="N848" s="9">
        <f>(((M848/60)/60)/24)+DATE(1970,1,1)</f>
        <v>43338.208333333328</v>
      </c>
      <c r="O848" t="b">
        <v>1</v>
      </c>
      <c r="P848" t="b">
        <v>1</v>
      </c>
      <c r="Q848" t="s">
        <v>28</v>
      </c>
      <c r="R848" t="s">
        <v>2034</v>
      </c>
      <c r="S848" t="s">
        <v>2035</v>
      </c>
    </row>
    <row r="849" spans="1:19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(E849/D849)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9">
        <f>(((K849/60)/60)/24)+DATE(1970,1,1)</f>
        <v>43107.25</v>
      </c>
      <c r="M849">
        <v>1515564000</v>
      </c>
      <c r="N849" s="9">
        <f>(((M849/60)/60)/24)+DATE(1970,1,1)</f>
        <v>43110.25</v>
      </c>
      <c r="O849" t="b">
        <v>0</v>
      </c>
      <c r="P849" t="b">
        <v>0</v>
      </c>
      <c r="Q849" t="s">
        <v>17</v>
      </c>
      <c r="R849" t="s">
        <v>2030</v>
      </c>
      <c r="S849" t="s">
        <v>2031</v>
      </c>
    </row>
    <row r="850" spans="1:19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(E850/D850)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9">
        <f>(((K850/60)/60)/24)+DATE(1970,1,1)</f>
        <v>40341.208333333336</v>
      </c>
      <c r="M850">
        <v>1277096400</v>
      </c>
      <c r="N850" s="9">
        <f>(((M850/60)/60)/24)+DATE(1970,1,1)</f>
        <v>40350.208333333336</v>
      </c>
      <c r="O850" t="b">
        <v>0</v>
      </c>
      <c r="P850" t="b">
        <v>0</v>
      </c>
      <c r="Q850" t="s">
        <v>53</v>
      </c>
      <c r="R850" t="s">
        <v>2038</v>
      </c>
      <c r="S850" t="s">
        <v>2041</v>
      </c>
    </row>
    <row r="851" spans="1:19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(E851/D851)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9">
        <f>(((K851/60)/60)/24)+DATE(1970,1,1)</f>
        <v>40948.25</v>
      </c>
      <c r="M851">
        <v>1329026400</v>
      </c>
      <c r="N851" s="9">
        <f>(((M851/60)/60)/24)+DATE(1970,1,1)</f>
        <v>40951.25</v>
      </c>
      <c r="O851" t="b">
        <v>0</v>
      </c>
      <c r="P851" t="b">
        <v>1</v>
      </c>
      <c r="Q851" t="s">
        <v>60</v>
      </c>
      <c r="R851" t="s">
        <v>2032</v>
      </c>
      <c r="S851" t="s">
        <v>2042</v>
      </c>
    </row>
    <row r="852" spans="1:19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(E852/D852)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9">
        <f>(((K852/60)/60)/24)+DATE(1970,1,1)</f>
        <v>40866.25</v>
      </c>
      <c r="M852">
        <v>1322978400</v>
      </c>
      <c r="N852" s="9">
        <f>(((M852/60)/60)/24)+DATE(1970,1,1)</f>
        <v>40881.25</v>
      </c>
      <c r="O852" t="b">
        <v>1</v>
      </c>
      <c r="P852" t="b">
        <v>0</v>
      </c>
      <c r="Q852" t="s">
        <v>23</v>
      </c>
      <c r="R852" t="s">
        <v>2032</v>
      </c>
      <c r="S852" t="s">
        <v>2033</v>
      </c>
    </row>
    <row r="853" spans="1:19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(E853/D853)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9">
        <f>(((K853/60)/60)/24)+DATE(1970,1,1)</f>
        <v>41031.208333333336</v>
      </c>
      <c r="M853">
        <v>1338786000</v>
      </c>
      <c r="N853" s="9">
        <f>(((M853/60)/60)/24)+DATE(1970,1,1)</f>
        <v>41064.208333333336</v>
      </c>
      <c r="O853" t="b">
        <v>0</v>
      </c>
      <c r="P853" t="b">
        <v>0</v>
      </c>
      <c r="Q853" t="s">
        <v>50</v>
      </c>
      <c r="R853" t="s">
        <v>2032</v>
      </c>
      <c r="S853" t="s">
        <v>2040</v>
      </c>
    </row>
    <row r="854" spans="1:19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(E854/D854)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9">
        <f>(((K854/60)/60)/24)+DATE(1970,1,1)</f>
        <v>40740.208333333336</v>
      </c>
      <c r="M854">
        <v>1311656400</v>
      </c>
      <c r="N854" s="9">
        <f>(((M854/60)/60)/24)+DATE(1970,1,1)</f>
        <v>40750.208333333336</v>
      </c>
      <c r="O854" t="b">
        <v>0</v>
      </c>
      <c r="P854" t="b">
        <v>1</v>
      </c>
      <c r="Q854" t="s">
        <v>89</v>
      </c>
      <c r="R854" t="s">
        <v>2047</v>
      </c>
      <c r="S854" t="s">
        <v>2048</v>
      </c>
    </row>
    <row r="855" spans="1:19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(E855/D855)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9">
        <f>(((K855/60)/60)/24)+DATE(1970,1,1)</f>
        <v>40714.208333333336</v>
      </c>
      <c r="M855">
        <v>1308978000</v>
      </c>
      <c r="N855" s="9">
        <f>(((M855/60)/60)/24)+DATE(1970,1,1)</f>
        <v>40719.208333333336</v>
      </c>
      <c r="O855" t="b">
        <v>0</v>
      </c>
      <c r="P855" t="b">
        <v>1</v>
      </c>
      <c r="Q855" t="s">
        <v>60</v>
      </c>
      <c r="R855" t="s">
        <v>2032</v>
      </c>
      <c r="S855" t="s">
        <v>2042</v>
      </c>
    </row>
    <row r="856" spans="1:19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(E856/D856)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9">
        <f>(((K856/60)/60)/24)+DATE(1970,1,1)</f>
        <v>43787.25</v>
      </c>
      <c r="M856">
        <v>1576389600</v>
      </c>
      <c r="N856" s="9">
        <f>(((M856/60)/60)/24)+DATE(1970,1,1)</f>
        <v>43814.25</v>
      </c>
      <c r="O856" t="b">
        <v>0</v>
      </c>
      <c r="P856" t="b">
        <v>0</v>
      </c>
      <c r="Q856" t="s">
        <v>119</v>
      </c>
      <c r="R856" t="s">
        <v>2044</v>
      </c>
      <c r="S856" t="s">
        <v>2050</v>
      </c>
    </row>
    <row r="857" spans="1:19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(E857/D857)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9">
        <f>(((K857/60)/60)/24)+DATE(1970,1,1)</f>
        <v>40712.208333333336</v>
      </c>
      <c r="M857">
        <v>1311051600</v>
      </c>
      <c r="N857" s="9">
        <f>(((M857/60)/60)/24)+DATE(1970,1,1)</f>
        <v>40743.208333333336</v>
      </c>
      <c r="O857" t="b">
        <v>0</v>
      </c>
      <c r="P857" t="b">
        <v>0</v>
      </c>
      <c r="Q857" t="s">
        <v>33</v>
      </c>
      <c r="R857" t="s">
        <v>2036</v>
      </c>
      <c r="S857" t="s">
        <v>2037</v>
      </c>
    </row>
    <row r="858" spans="1:19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(E858/D858)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9">
        <f>(((K858/60)/60)/24)+DATE(1970,1,1)</f>
        <v>41023.208333333336</v>
      </c>
      <c r="M858">
        <v>1336712400</v>
      </c>
      <c r="N858" s="9">
        <f>(((M858/60)/60)/24)+DATE(1970,1,1)</f>
        <v>41040.208333333336</v>
      </c>
      <c r="O858" t="b">
        <v>0</v>
      </c>
      <c r="P858" t="b">
        <v>0</v>
      </c>
      <c r="Q858" t="s">
        <v>17</v>
      </c>
      <c r="R858" t="s">
        <v>2030</v>
      </c>
      <c r="S858" t="s">
        <v>2031</v>
      </c>
    </row>
    <row r="859" spans="1:19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(E859/D859)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9">
        <f>(((K859/60)/60)/24)+DATE(1970,1,1)</f>
        <v>40944.25</v>
      </c>
      <c r="M859">
        <v>1330408800</v>
      </c>
      <c r="N859" s="9">
        <f>(((M859/60)/60)/24)+DATE(1970,1,1)</f>
        <v>40967.25</v>
      </c>
      <c r="O859" t="b">
        <v>1</v>
      </c>
      <c r="P859" t="b">
        <v>0</v>
      </c>
      <c r="Q859" t="s">
        <v>100</v>
      </c>
      <c r="R859" t="s">
        <v>2038</v>
      </c>
      <c r="S859" t="s">
        <v>2049</v>
      </c>
    </row>
    <row r="860" spans="1:19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(E860/D860)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9">
        <f>(((K860/60)/60)/24)+DATE(1970,1,1)</f>
        <v>43211.208333333328</v>
      </c>
      <c r="M860">
        <v>1524891600</v>
      </c>
      <c r="N860" s="9">
        <f>(((M860/60)/60)/24)+DATE(1970,1,1)</f>
        <v>43218.208333333328</v>
      </c>
      <c r="O860" t="b">
        <v>1</v>
      </c>
      <c r="P860" t="b">
        <v>0</v>
      </c>
      <c r="Q860" t="s">
        <v>17</v>
      </c>
      <c r="R860" t="s">
        <v>2030</v>
      </c>
      <c r="S860" t="s">
        <v>2031</v>
      </c>
    </row>
    <row r="861" spans="1:19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(E861/D861)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9">
        <f>(((K861/60)/60)/24)+DATE(1970,1,1)</f>
        <v>41334.25</v>
      </c>
      <c r="M861">
        <v>1363669200</v>
      </c>
      <c r="N861" s="9">
        <f>(((M861/60)/60)/24)+DATE(1970,1,1)</f>
        <v>41352.208333333336</v>
      </c>
      <c r="O861" t="b">
        <v>0</v>
      </c>
      <c r="P861" t="b">
        <v>1</v>
      </c>
      <c r="Q861" t="s">
        <v>33</v>
      </c>
      <c r="R861" t="s">
        <v>2036</v>
      </c>
      <c r="S861" t="s">
        <v>2037</v>
      </c>
    </row>
    <row r="862" spans="1:19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(E862/D862)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9">
        <f>(((K862/60)/60)/24)+DATE(1970,1,1)</f>
        <v>43515.25</v>
      </c>
      <c r="M862">
        <v>1551420000</v>
      </c>
      <c r="N862" s="9">
        <f>(((M862/60)/60)/24)+DATE(1970,1,1)</f>
        <v>43525.25</v>
      </c>
      <c r="O862" t="b">
        <v>0</v>
      </c>
      <c r="P862" t="b">
        <v>1</v>
      </c>
      <c r="Q862" t="s">
        <v>65</v>
      </c>
      <c r="R862" t="s">
        <v>2034</v>
      </c>
      <c r="S862" t="s">
        <v>2043</v>
      </c>
    </row>
    <row r="863" spans="1:19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(E863/D863)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9">
        <f>(((K863/60)/60)/24)+DATE(1970,1,1)</f>
        <v>40258.208333333336</v>
      </c>
      <c r="M863">
        <v>1269838800</v>
      </c>
      <c r="N863" s="9">
        <f>(((M863/60)/60)/24)+DATE(1970,1,1)</f>
        <v>40266.208333333336</v>
      </c>
      <c r="O863" t="b">
        <v>0</v>
      </c>
      <c r="P863" t="b">
        <v>0</v>
      </c>
      <c r="Q863" t="s">
        <v>33</v>
      </c>
      <c r="R863" t="s">
        <v>2036</v>
      </c>
      <c r="S863" t="s">
        <v>2037</v>
      </c>
    </row>
    <row r="864" spans="1:19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(E864/D864)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9">
        <f>(((K864/60)/60)/24)+DATE(1970,1,1)</f>
        <v>40756.208333333336</v>
      </c>
      <c r="M864">
        <v>1312520400</v>
      </c>
      <c r="N864" s="9">
        <f>(((M864/60)/60)/24)+DATE(1970,1,1)</f>
        <v>40760.208333333336</v>
      </c>
      <c r="O864" t="b">
        <v>0</v>
      </c>
      <c r="P864" t="b">
        <v>0</v>
      </c>
      <c r="Q864" t="s">
        <v>33</v>
      </c>
      <c r="R864" t="s">
        <v>2036</v>
      </c>
      <c r="S864" t="s">
        <v>2037</v>
      </c>
    </row>
    <row r="865" spans="1:19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(E865/D865)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9">
        <f>(((K865/60)/60)/24)+DATE(1970,1,1)</f>
        <v>42172.208333333328</v>
      </c>
      <c r="M865">
        <v>1436504400</v>
      </c>
      <c r="N865" s="9">
        <f>(((M865/60)/60)/24)+DATE(1970,1,1)</f>
        <v>42195.208333333328</v>
      </c>
      <c r="O865" t="b">
        <v>0</v>
      </c>
      <c r="P865" t="b">
        <v>1</v>
      </c>
      <c r="Q865" t="s">
        <v>269</v>
      </c>
      <c r="R865" t="s">
        <v>2038</v>
      </c>
      <c r="S865" t="s">
        <v>2057</v>
      </c>
    </row>
    <row r="866" spans="1:19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(E866/D866)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9">
        <f>(((K866/60)/60)/24)+DATE(1970,1,1)</f>
        <v>42601.208333333328</v>
      </c>
      <c r="M866">
        <v>1472014800</v>
      </c>
      <c r="N866" s="9">
        <f>(((M866/60)/60)/24)+DATE(1970,1,1)</f>
        <v>42606.208333333328</v>
      </c>
      <c r="O866" t="b">
        <v>0</v>
      </c>
      <c r="P866" t="b">
        <v>0</v>
      </c>
      <c r="Q866" t="s">
        <v>100</v>
      </c>
      <c r="R866" t="s">
        <v>2038</v>
      </c>
      <c r="S866" t="s">
        <v>2049</v>
      </c>
    </row>
    <row r="867" spans="1:19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(E867/D867)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9">
        <f>(((K867/60)/60)/24)+DATE(1970,1,1)</f>
        <v>41897.208333333336</v>
      </c>
      <c r="M867">
        <v>1411534800</v>
      </c>
      <c r="N867" s="9">
        <f>(((M867/60)/60)/24)+DATE(1970,1,1)</f>
        <v>41906.208333333336</v>
      </c>
      <c r="O867" t="b">
        <v>0</v>
      </c>
      <c r="P867" t="b">
        <v>0</v>
      </c>
      <c r="Q867" t="s">
        <v>33</v>
      </c>
      <c r="R867" t="s">
        <v>2036</v>
      </c>
      <c r="S867" t="s">
        <v>2037</v>
      </c>
    </row>
    <row r="868" spans="1:19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(E868/D868)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9">
        <f>(((K868/60)/60)/24)+DATE(1970,1,1)</f>
        <v>40671.208333333336</v>
      </c>
      <c r="M868">
        <v>1304917200</v>
      </c>
      <c r="N868" s="9">
        <f>(((M868/60)/60)/24)+DATE(1970,1,1)</f>
        <v>40672.208333333336</v>
      </c>
      <c r="O868" t="b">
        <v>0</v>
      </c>
      <c r="P868" t="b">
        <v>0</v>
      </c>
      <c r="Q868" t="s">
        <v>122</v>
      </c>
      <c r="R868" t="s">
        <v>2051</v>
      </c>
      <c r="S868" t="s">
        <v>2052</v>
      </c>
    </row>
    <row r="869" spans="1:19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(E869/D869)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9">
        <f>(((K869/60)/60)/24)+DATE(1970,1,1)</f>
        <v>43382.208333333328</v>
      </c>
      <c r="M869">
        <v>1539579600</v>
      </c>
      <c r="N869" s="9">
        <f>(((M869/60)/60)/24)+DATE(1970,1,1)</f>
        <v>43388.208333333328</v>
      </c>
      <c r="O869" t="b">
        <v>0</v>
      </c>
      <c r="P869" t="b">
        <v>0</v>
      </c>
      <c r="Q869" t="s">
        <v>17</v>
      </c>
      <c r="R869" t="s">
        <v>2030</v>
      </c>
      <c r="S869" t="s">
        <v>2031</v>
      </c>
    </row>
    <row r="870" spans="1:19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(E870/D870)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9">
        <f>(((K870/60)/60)/24)+DATE(1970,1,1)</f>
        <v>41559.208333333336</v>
      </c>
      <c r="M870">
        <v>1382504400</v>
      </c>
      <c r="N870" s="9">
        <f>(((M870/60)/60)/24)+DATE(1970,1,1)</f>
        <v>41570.208333333336</v>
      </c>
      <c r="O870" t="b">
        <v>0</v>
      </c>
      <c r="P870" t="b">
        <v>0</v>
      </c>
      <c r="Q870" t="s">
        <v>33</v>
      </c>
      <c r="R870" t="s">
        <v>2036</v>
      </c>
      <c r="S870" t="s">
        <v>2037</v>
      </c>
    </row>
    <row r="871" spans="1:19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(E871/D871)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9">
        <f>(((K871/60)/60)/24)+DATE(1970,1,1)</f>
        <v>40350.208333333336</v>
      </c>
      <c r="M871">
        <v>1278306000</v>
      </c>
      <c r="N871" s="9">
        <f>(((M871/60)/60)/24)+DATE(1970,1,1)</f>
        <v>40364.208333333336</v>
      </c>
      <c r="O871" t="b">
        <v>0</v>
      </c>
      <c r="P871" t="b">
        <v>0</v>
      </c>
      <c r="Q871" t="s">
        <v>53</v>
      </c>
      <c r="R871" t="s">
        <v>2038</v>
      </c>
      <c r="S871" t="s">
        <v>2041</v>
      </c>
    </row>
    <row r="872" spans="1:19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(E872/D872)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9">
        <f>(((K872/60)/60)/24)+DATE(1970,1,1)</f>
        <v>42240.208333333328</v>
      </c>
      <c r="M872">
        <v>1442552400</v>
      </c>
      <c r="N872" s="9">
        <f>(((M872/60)/60)/24)+DATE(1970,1,1)</f>
        <v>42265.208333333328</v>
      </c>
      <c r="O872" t="b">
        <v>0</v>
      </c>
      <c r="P872" t="b">
        <v>0</v>
      </c>
      <c r="Q872" t="s">
        <v>33</v>
      </c>
      <c r="R872" t="s">
        <v>2036</v>
      </c>
      <c r="S872" t="s">
        <v>2037</v>
      </c>
    </row>
    <row r="873" spans="1:19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(E873/D873)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9">
        <f>(((K873/60)/60)/24)+DATE(1970,1,1)</f>
        <v>43040.208333333328</v>
      </c>
      <c r="M873">
        <v>1511071200</v>
      </c>
      <c r="N873" s="9">
        <f>(((M873/60)/60)/24)+DATE(1970,1,1)</f>
        <v>43058.25</v>
      </c>
      <c r="O873" t="b">
        <v>0</v>
      </c>
      <c r="P873" t="b">
        <v>1</v>
      </c>
      <c r="Q873" t="s">
        <v>33</v>
      </c>
      <c r="R873" t="s">
        <v>2036</v>
      </c>
      <c r="S873" t="s">
        <v>2037</v>
      </c>
    </row>
    <row r="874" spans="1:19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(E874/D874)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9">
        <f>(((K874/60)/60)/24)+DATE(1970,1,1)</f>
        <v>43346.208333333328</v>
      </c>
      <c r="M874">
        <v>1536382800</v>
      </c>
      <c r="N874" s="9">
        <f>(((M874/60)/60)/24)+DATE(1970,1,1)</f>
        <v>43351.208333333328</v>
      </c>
      <c r="O874" t="b">
        <v>0</v>
      </c>
      <c r="P874" t="b">
        <v>0</v>
      </c>
      <c r="Q874" t="s">
        <v>474</v>
      </c>
      <c r="R874" t="s">
        <v>2038</v>
      </c>
      <c r="S874" t="s">
        <v>2060</v>
      </c>
    </row>
    <row r="875" spans="1:19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(E875/D875)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9">
        <f>(((K875/60)/60)/24)+DATE(1970,1,1)</f>
        <v>41647.25</v>
      </c>
      <c r="M875">
        <v>1389592800</v>
      </c>
      <c r="N875" s="9">
        <f>(((M875/60)/60)/24)+DATE(1970,1,1)</f>
        <v>41652.25</v>
      </c>
      <c r="O875" t="b">
        <v>0</v>
      </c>
      <c r="P875" t="b">
        <v>0</v>
      </c>
      <c r="Q875" t="s">
        <v>122</v>
      </c>
      <c r="R875" t="s">
        <v>2051</v>
      </c>
      <c r="S875" t="s">
        <v>2052</v>
      </c>
    </row>
    <row r="876" spans="1:19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(E876/D876)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9">
        <f>(((K876/60)/60)/24)+DATE(1970,1,1)</f>
        <v>40291.208333333336</v>
      </c>
      <c r="M876">
        <v>1275282000</v>
      </c>
      <c r="N876" s="9">
        <f>(((M876/60)/60)/24)+DATE(1970,1,1)</f>
        <v>40329.208333333336</v>
      </c>
      <c r="O876" t="b">
        <v>0</v>
      </c>
      <c r="P876" t="b">
        <v>1</v>
      </c>
      <c r="Q876" t="s">
        <v>122</v>
      </c>
      <c r="R876" t="s">
        <v>2051</v>
      </c>
      <c r="S876" t="s">
        <v>2052</v>
      </c>
    </row>
    <row r="877" spans="1:19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(E877/D877)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9">
        <f>(((K877/60)/60)/24)+DATE(1970,1,1)</f>
        <v>40556.25</v>
      </c>
      <c r="M877">
        <v>1294984800</v>
      </c>
      <c r="N877" s="9">
        <f>(((M877/60)/60)/24)+DATE(1970,1,1)</f>
        <v>40557.25</v>
      </c>
      <c r="O877" t="b">
        <v>0</v>
      </c>
      <c r="P877" t="b">
        <v>0</v>
      </c>
      <c r="Q877" t="s">
        <v>23</v>
      </c>
      <c r="R877" t="s">
        <v>2032</v>
      </c>
      <c r="S877" t="s">
        <v>2033</v>
      </c>
    </row>
    <row r="878" spans="1:19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(E878/D878)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9">
        <f>(((K878/60)/60)/24)+DATE(1970,1,1)</f>
        <v>43624.208333333328</v>
      </c>
      <c r="M878">
        <v>1562043600</v>
      </c>
      <c r="N878" s="9">
        <f>(((M878/60)/60)/24)+DATE(1970,1,1)</f>
        <v>43648.208333333328</v>
      </c>
      <c r="O878" t="b">
        <v>0</v>
      </c>
      <c r="P878" t="b">
        <v>0</v>
      </c>
      <c r="Q878" t="s">
        <v>122</v>
      </c>
      <c r="R878" t="s">
        <v>2051</v>
      </c>
      <c r="S878" t="s">
        <v>2052</v>
      </c>
    </row>
    <row r="879" spans="1:19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(E879/D879)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9">
        <f>(((K879/60)/60)/24)+DATE(1970,1,1)</f>
        <v>42577.208333333328</v>
      </c>
      <c r="M879">
        <v>1469595600</v>
      </c>
      <c r="N879" s="9">
        <f>(((M879/60)/60)/24)+DATE(1970,1,1)</f>
        <v>42578.208333333328</v>
      </c>
      <c r="O879" t="b">
        <v>0</v>
      </c>
      <c r="P879" t="b">
        <v>0</v>
      </c>
      <c r="Q879" t="s">
        <v>17</v>
      </c>
      <c r="R879" t="s">
        <v>2030</v>
      </c>
      <c r="S879" t="s">
        <v>2031</v>
      </c>
    </row>
    <row r="880" spans="1:19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(E880/D880)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9">
        <f>(((K880/60)/60)/24)+DATE(1970,1,1)</f>
        <v>43845.25</v>
      </c>
      <c r="M880">
        <v>1581141600</v>
      </c>
      <c r="N880" s="9">
        <f>(((M880/60)/60)/24)+DATE(1970,1,1)</f>
        <v>43869.25</v>
      </c>
      <c r="O880" t="b">
        <v>0</v>
      </c>
      <c r="P880" t="b">
        <v>0</v>
      </c>
      <c r="Q880" t="s">
        <v>148</v>
      </c>
      <c r="R880" t="s">
        <v>2032</v>
      </c>
      <c r="S880" t="s">
        <v>2054</v>
      </c>
    </row>
    <row r="881" spans="1:19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(E881/D881)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9">
        <f>(((K881/60)/60)/24)+DATE(1970,1,1)</f>
        <v>42788.25</v>
      </c>
      <c r="M881">
        <v>1488520800</v>
      </c>
      <c r="N881" s="9">
        <f>(((M881/60)/60)/24)+DATE(1970,1,1)</f>
        <v>42797.25</v>
      </c>
      <c r="O881" t="b">
        <v>0</v>
      </c>
      <c r="P881" t="b">
        <v>0</v>
      </c>
      <c r="Q881" t="s">
        <v>68</v>
      </c>
      <c r="R881" t="s">
        <v>2044</v>
      </c>
      <c r="S881" t="s">
        <v>2045</v>
      </c>
    </row>
    <row r="882" spans="1:19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(E882/D882)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9">
        <f>(((K882/60)/60)/24)+DATE(1970,1,1)</f>
        <v>43667.208333333328</v>
      </c>
      <c r="M882">
        <v>1563858000</v>
      </c>
      <c r="N882" s="9">
        <f>(((M882/60)/60)/24)+DATE(1970,1,1)</f>
        <v>43669.208333333328</v>
      </c>
      <c r="O882" t="b">
        <v>0</v>
      </c>
      <c r="P882" t="b">
        <v>0</v>
      </c>
      <c r="Q882" t="s">
        <v>50</v>
      </c>
      <c r="R882" t="s">
        <v>2032</v>
      </c>
      <c r="S882" t="s">
        <v>2040</v>
      </c>
    </row>
    <row r="883" spans="1:19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(E883/D883)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9">
        <f>(((K883/60)/60)/24)+DATE(1970,1,1)</f>
        <v>42194.208333333328</v>
      </c>
      <c r="M883">
        <v>1438923600</v>
      </c>
      <c r="N883" s="9">
        <f>(((M883/60)/60)/24)+DATE(1970,1,1)</f>
        <v>42223.208333333328</v>
      </c>
      <c r="O883" t="b">
        <v>0</v>
      </c>
      <c r="P883" t="b">
        <v>1</v>
      </c>
      <c r="Q883" t="s">
        <v>33</v>
      </c>
      <c r="R883" t="s">
        <v>2036</v>
      </c>
      <c r="S883" t="s">
        <v>2037</v>
      </c>
    </row>
    <row r="884" spans="1:19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(E884/D884)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9">
        <f>(((K884/60)/60)/24)+DATE(1970,1,1)</f>
        <v>42025.25</v>
      </c>
      <c r="M884">
        <v>1422165600</v>
      </c>
      <c r="N884" s="9">
        <f>(((M884/60)/60)/24)+DATE(1970,1,1)</f>
        <v>42029.25</v>
      </c>
      <c r="O884" t="b">
        <v>0</v>
      </c>
      <c r="P884" t="b">
        <v>0</v>
      </c>
      <c r="Q884" t="s">
        <v>33</v>
      </c>
      <c r="R884" t="s">
        <v>2036</v>
      </c>
      <c r="S884" t="s">
        <v>2037</v>
      </c>
    </row>
    <row r="885" spans="1:19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(E885/D885)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9">
        <f>(((K885/60)/60)/24)+DATE(1970,1,1)</f>
        <v>40323.208333333336</v>
      </c>
      <c r="M885">
        <v>1277874000</v>
      </c>
      <c r="N885" s="9">
        <f>(((M885/60)/60)/24)+DATE(1970,1,1)</f>
        <v>40359.208333333336</v>
      </c>
      <c r="O885" t="b">
        <v>0</v>
      </c>
      <c r="P885" t="b">
        <v>0</v>
      </c>
      <c r="Q885" t="s">
        <v>100</v>
      </c>
      <c r="R885" t="s">
        <v>2038</v>
      </c>
      <c r="S885" t="s">
        <v>2049</v>
      </c>
    </row>
    <row r="886" spans="1:19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(E886/D886)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9">
        <f>(((K886/60)/60)/24)+DATE(1970,1,1)</f>
        <v>41763.208333333336</v>
      </c>
      <c r="M886">
        <v>1399352400</v>
      </c>
      <c r="N886" s="9">
        <f>(((M886/60)/60)/24)+DATE(1970,1,1)</f>
        <v>41765.208333333336</v>
      </c>
      <c r="O886" t="b">
        <v>0</v>
      </c>
      <c r="P886" t="b">
        <v>1</v>
      </c>
      <c r="Q886" t="s">
        <v>33</v>
      </c>
      <c r="R886" t="s">
        <v>2036</v>
      </c>
      <c r="S886" t="s">
        <v>2037</v>
      </c>
    </row>
    <row r="887" spans="1:19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(E887/D887)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9">
        <f>(((K887/60)/60)/24)+DATE(1970,1,1)</f>
        <v>40335.208333333336</v>
      </c>
      <c r="M887">
        <v>1279083600</v>
      </c>
      <c r="N887" s="9">
        <f>(((M887/60)/60)/24)+DATE(1970,1,1)</f>
        <v>40373.208333333336</v>
      </c>
      <c r="O887" t="b">
        <v>0</v>
      </c>
      <c r="P887" t="b">
        <v>0</v>
      </c>
      <c r="Q887" t="s">
        <v>33</v>
      </c>
      <c r="R887" t="s">
        <v>2036</v>
      </c>
      <c r="S887" t="s">
        <v>2037</v>
      </c>
    </row>
    <row r="888" spans="1:19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(E888/D888)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9">
        <f>(((K888/60)/60)/24)+DATE(1970,1,1)</f>
        <v>40416.208333333336</v>
      </c>
      <c r="M888">
        <v>1284354000</v>
      </c>
      <c r="N888" s="9">
        <f>(((M888/60)/60)/24)+DATE(1970,1,1)</f>
        <v>40434.208333333336</v>
      </c>
      <c r="O888" t="b">
        <v>0</v>
      </c>
      <c r="P888" t="b">
        <v>0</v>
      </c>
      <c r="Q888" t="s">
        <v>60</v>
      </c>
      <c r="R888" t="s">
        <v>2032</v>
      </c>
      <c r="S888" t="s">
        <v>2042</v>
      </c>
    </row>
    <row r="889" spans="1:19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(E889/D889)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9">
        <f>(((K889/60)/60)/24)+DATE(1970,1,1)</f>
        <v>42202.208333333328</v>
      </c>
      <c r="M889">
        <v>1441170000</v>
      </c>
      <c r="N889" s="9">
        <f>(((M889/60)/60)/24)+DATE(1970,1,1)</f>
        <v>42249.208333333328</v>
      </c>
      <c r="O889" t="b">
        <v>0</v>
      </c>
      <c r="P889" t="b">
        <v>1</v>
      </c>
      <c r="Q889" t="s">
        <v>33</v>
      </c>
      <c r="R889" t="s">
        <v>2036</v>
      </c>
      <c r="S889" t="s">
        <v>2037</v>
      </c>
    </row>
    <row r="890" spans="1:19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(E890/D890)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9">
        <f>(((K890/60)/60)/24)+DATE(1970,1,1)</f>
        <v>42836.208333333328</v>
      </c>
      <c r="M890">
        <v>1493528400</v>
      </c>
      <c r="N890" s="9">
        <f>(((M890/60)/60)/24)+DATE(1970,1,1)</f>
        <v>42855.208333333328</v>
      </c>
      <c r="O890" t="b">
        <v>0</v>
      </c>
      <c r="P890" t="b">
        <v>0</v>
      </c>
      <c r="Q890" t="s">
        <v>33</v>
      </c>
      <c r="R890" t="s">
        <v>2036</v>
      </c>
      <c r="S890" t="s">
        <v>2037</v>
      </c>
    </row>
    <row r="891" spans="1:19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(E891/D891)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9">
        <f>(((K891/60)/60)/24)+DATE(1970,1,1)</f>
        <v>41710.208333333336</v>
      </c>
      <c r="M891">
        <v>1395205200</v>
      </c>
      <c r="N891" s="9">
        <f>(((M891/60)/60)/24)+DATE(1970,1,1)</f>
        <v>41717.208333333336</v>
      </c>
      <c r="O891" t="b">
        <v>0</v>
      </c>
      <c r="P891" t="b">
        <v>1</v>
      </c>
      <c r="Q891" t="s">
        <v>50</v>
      </c>
      <c r="R891" t="s">
        <v>2032</v>
      </c>
      <c r="S891" t="s">
        <v>2040</v>
      </c>
    </row>
    <row r="892" spans="1:19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(E892/D892)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9">
        <f>(((K892/60)/60)/24)+DATE(1970,1,1)</f>
        <v>43640.208333333328</v>
      </c>
      <c r="M892">
        <v>1561438800</v>
      </c>
      <c r="N892" s="9">
        <f>(((M892/60)/60)/24)+DATE(1970,1,1)</f>
        <v>43641.208333333328</v>
      </c>
      <c r="O892" t="b">
        <v>0</v>
      </c>
      <c r="P892" t="b">
        <v>0</v>
      </c>
      <c r="Q892" t="s">
        <v>60</v>
      </c>
      <c r="R892" t="s">
        <v>2032</v>
      </c>
      <c r="S892" t="s">
        <v>2042</v>
      </c>
    </row>
    <row r="893" spans="1:19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(E893/D893)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9">
        <f>(((K893/60)/60)/24)+DATE(1970,1,1)</f>
        <v>40880.25</v>
      </c>
      <c r="M893">
        <v>1326693600</v>
      </c>
      <c r="N893" s="9">
        <f>(((M893/60)/60)/24)+DATE(1970,1,1)</f>
        <v>40924.25</v>
      </c>
      <c r="O893" t="b">
        <v>0</v>
      </c>
      <c r="P893" t="b">
        <v>0</v>
      </c>
      <c r="Q893" t="s">
        <v>42</v>
      </c>
      <c r="R893" t="s">
        <v>2038</v>
      </c>
      <c r="S893" t="s">
        <v>2039</v>
      </c>
    </row>
    <row r="894" spans="1:19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(E894/D894)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9">
        <f>(((K894/60)/60)/24)+DATE(1970,1,1)</f>
        <v>40319.208333333336</v>
      </c>
      <c r="M894">
        <v>1277960400</v>
      </c>
      <c r="N894" s="9">
        <f>(((M894/60)/60)/24)+DATE(1970,1,1)</f>
        <v>40360.208333333336</v>
      </c>
      <c r="O894" t="b">
        <v>0</v>
      </c>
      <c r="P894" t="b">
        <v>0</v>
      </c>
      <c r="Q894" t="s">
        <v>206</v>
      </c>
      <c r="R894" t="s">
        <v>2044</v>
      </c>
      <c r="S894" t="s">
        <v>2056</v>
      </c>
    </row>
    <row r="895" spans="1:19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(E895/D895)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9">
        <f>(((K895/60)/60)/24)+DATE(1970,1,1)</f>
        <v>42170.208333333328</v>
      </c>
      <c r="M895">
        <v>1434690000</v>
      </c>
      <c r="N895" s="9">
        <f>(((M895/60)/60)/24)+DATE(1970,1,1)</f>
        <v>42174.208333333328</v>
      </c>
      <c r="O895" t="b">
        <v>0</v>
      </c>
      <c r="P895" t="b">
        <v>1</v>
      </c>
      <c r="Q895" t="s">
        <v>42</v>
      </c>
      <c r="R895" t="s">
        <v>2038</v>
      </c>
      <c r="S895" t="s">
        <v>2039</v>
      </c>
    </row>
    <row r="896" spans="1:19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(E896/D896)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9">
        <f>(((K896/60)/60)/24)+DATE(1970,1,1)</f>
        <v>41466.208333333336</v>
      </c>
      <c r="M896">
        <v>1376110800</v>
      </c>
      <c r="N896" s="9">
        <f>(((M896/60)/60)/24)+DATE(1970,1,1)</f>
        <v>41496.208333333336</v>
      </c>
      <c r="O896" t="b">
        <v>0</v>
      </c>
      <c r="P896" t="b">
        <v>1</v>
      </c>
      <c r="Q896" t="s">
        <v>269</v>
      </c>
      <c r="R896" t="s">
        <v>2038</v>
      </c>
      <c r="S896" t="s">
        <v>2057</v>
      </c>
    </row>
    <row r="897" spans="1:19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(E897/D897)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9">
        <f>(((K897/60)/60)/24)+DATE(1970,1,1)</f>
        <v>43134.25</v>
      </c>
      <c r="M897">
        <v>1518415200</v>
      </c>
      <c r="N897" s="9">
        <f>(((M897/60)/60)/24)+DATE(1970,1,1)</f>
        <v>43143.25</v>
      </c>
      <c r="O897" t="b">
        <v>0</v>
      </c>
      <c r="P897" t="b">
        <v>0</v>
      </c>
      <c r="Q897" t="s">
        <v>33</v>
      </c>
      <c r="R897" t="s">
        <v>2036</v>
      </c>
      <c r="S897" t="s">
        <v>2037</v>
      </c>
    </row>
    <row r="898" spans="1:19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(E898/D898)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9">
        <f>(((K898/60)/60)/24)+DATE(1970,1,1)</f>
        <v>40738.208333333336</v>
      </c>
      <c r="M898">
        <v>1310878800</v>
      </c>
      <c r="N898" s="9">
        <f>(((M898/60)/60)/24)+DATE(1970,1,1)</f>
        <v>40741.208333333336</v>
      </c>
      <c r="O898" t="b">
        <v>0</v>
      </c>
      <c r="P898" t="b">
        <v>1</v>
      </c>
      <c r="Q898" t="s">
        <v>17</v>
      </c>
      <c r="R898" t="s">
        <v>2030</v>
      </c>
      <c r="S898" t="s">
        <v>2031</v>
      </c>
    </row>
    <row r="899" spans="1:19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(E899/D899)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9">
        <f>(((K899/60)/60)/24)+DATE(1970,1,1)</f>
        <v>43583.208333333328</v>
      </c>
      <c r="M899">
        <v>1556600400</v>
      </c>
      <c r="N899" s="9">
        <f>(((M899/60)/60)/24)+DATE(1970,1,1)</f>
        <v>43585.208333333328</v>
      </c>
      <c r="O899" t="b">
        <v>0</v>
      </c>
      <c r="P899" t="b">
        <v>0</v>
      </c>
      <c r="Q899" t="s">
        <v>33</v>
      </c>
      <c r="R899" t="s">
        <v>2036</v>
      </c>
      <c r="S899" t="s">
        <v>2037</v>
      </c>
    </row>
    <row r="900" spans="1:19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(E900/D900)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9">
        <f>(((K900/60)/60)/24)+DATE(1970,1,1)</f>
        <v>43815.25</v>
      </c>
      <c r="M900">
        <v>1576994400</v>
      </c>
      <c r="N900" s="9">
        <f>(((M900/60)/60)/24)+DATE(1970,1,1)</f>
        <v>43821.25</v>
      </c>
      <c r="O900" t="b">
        <v>0</v>
      </c>
      <c r="P900" t="b">
        <v>0</v>
      </c>
      <c r="Q900" t="s">
        <v>42</v>
      </c>
      <c r="R900" t="s">
        <v>2038</v>
      </c>
      <c r="S900" t="s">
        <v>2039</v>
      </c>
    </row>
    <row r="901" spans="1:19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(E901/D901)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9">
        <f>(((K901/60)/60)/24)+DATE(1970,1,1)</f>
        <v>41554.208333333336</v>
      </c>
      <c r="M901">
        <v>1382677200</v>
      </c>
      <c r="N901" s="9">
        <f>(((M901/60)/60)/24)+DATE(1970,1,1)</f>
        <v>41572.208333333336</v>
      </c>
      <c r="O901" t="b">
        <v>0</v>
      </c>
      <c r="P901" t="b">
        <v>0</v>
      </c>
      <c r="Q901" t="s">
        <v>159</v>
      </c>
      <c r="R901" t="s">
        <v>2032</v>
      </c>
      <c r="S901" t="s">
        <v>2055</v>
      </c>
    </row>
    <row r="902" spans="1:19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(E902/D902)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9">
        <f>(((K902/60)/60)/24)+DATE(1970,1,1)</f>
        <v>41901.208333333336</v>
      </c>
      <c r="M902">
        <v>1411189200</v>
      </c>
      <c r="N902" s="9">
        <f>(((M902/60)/60)/24)+DATE(1970,1,1)</f>
        <v>41902.208333333336</v>
      </c>
      <c r="O902" t="b">
        <v>0</v>
      </c>
      <c r="P902" t="b">
        <v>1</v>
      </c>
      <c r="Q902" t="s">
        <v>28</v>
      </c>
      <c r="R902" t="s">
        <v>2034</v>
      </c>
      <c r="S902" t="s">
        <v>2035</v>
      </c>
    </row>
    <row r="903" spans="1:19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(E903/D903)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9">
        <f>(((K903/60)/60)/24)+DATE(1970,1,1)</f>
        <v>43298.208333333328</v>
      </c>
      <c r="M903">
        <v>1534654800</v>
      </c>
      <c r="N903" s="9">
        <f>(((M903/60)/60)/24)+DATE(1970,1,1)</f>
        <v>43331.208333333328</v>
      </c>
      <c r="O903" t="b">
        <v>0</v>
      </c>
      <c r="P903" t="b">
        <v>1</v>
      </c>
      <c r="Q903" t="s">
        <v>23</v>
      </c>
      <c r="R903" t="s">
        <v>2032</v>
      </c>
      <c r="S903" t="s">
        <v>2033</v>
      </c>
    </row>
    <row r="904" spans="1:19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(E904/D904)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9">
        <f>(((K904/60)/60)/24)+DATE(1970,1,1)</f>
        <v>42399.25</v>
      </c>
      <c r="M904">
        <v>1457762400</v>
      </c>
      <c r="N904" s="9">
        <f>(((M904/60)/60)/24)+DATE(1970,1,1)</f>
        <v>42441.25</v>
      </c>
      <c r="O904" t="b">
        <v>0</v>
      </c>
      <c r="P904" t="b">
        <v>0</v>
      </c>
      <c r="Q904" t="s">
        <v>28</v>
      </c>
      <c r="R904" t="s">
        <v>2034</v>
      </c>
      <c r="S904" t="s">
        <v>2035</v>
      </c>
    </row>
    <row r="905" spans="1:19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(E905/D905)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9">
        <f>(((K905/60)/60)/24)+DATE(1970,1,1)</f>
        <v>41034.208333333336</v>
      </c>
      <c r="M905">
        <v>1337490000</v>
      </c>
      <c r="N905" s="9">
        <f>(((M905/60)/60)/24)+DATE(1970,1,1)</f>
        <v>41049.208333333336</v>
      </c>
      <c r="O905" t="b">
        <v>0</v>
      </c>
      <c r="P905" t="b">
        <v>1</v>
      </c>
      <c r="Q905" t="s">
        <v>68</v>
      </c>
      <c r="R905" t="s">
        <v>2044</v>
      </c>
      <c r="S905" t="s">
        <v>2045</v>
      </c>
    </row>
    <row r="906" spans="1:19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(E906/D906)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9">
        <f>(((K906/60)/60)/24)+DATE(1970,1,1)</f>
        <v>41186.208333333336</v>
      </c>
      <c r="M906">
        <v>1349672400</v>
      </c>
      <c r="N906" s="9">
        <f>(((M906/60)/60)/24)+DATE(1970,1,1)</f>
        <v>41190.208333333336</v>
      </c>
      <c r="O906" t="b">
        <v>0</v>
      </c>
      <c r="P906" t="b">
        <v>0</v>
      </c>
      <c r="Q906" t="s">
        <v>133</v>
      </c>
      <c r="R906" t="s">
        <v>2044</v>
      </c>
      <c r="S906" t="s">
        <v>2053</v>
      </c>
    </row>
    <row r="907" spans="1:19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(E907/D907)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9">
        <f>(((K907/60)/60)/24)+DATE(1970,1,1)</f>
        <v>41536.208333333336</v>
      </c>
      <c r="M907">
        <v>1379826000</v>
      </c>
      <c r="N907" s="9">
        <f>(((M907/60)/60)/24)+DATE(1970,1,1)</f>
        <v>41539.208333333336</v>
      </c>
      <c r="O907" t="b">
        <v>0</v>
      </c>
      <c r="P907" t="b">
        <v>0</v>
      </c>
      <c r="Q907" t="s">
        <v>33</v>
      </c>
      <c r="R907" t="s">
        <v>2036</v>
      </c>
      <c r="S907" t="s">
        <v>2037</v>
      </c>
    </row>
    <row r="908" spans="1:19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(E908/D908)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9">
        <f>(((K908/60)/60)/24)+DATE(1970,1,1)</f>
        <v>42868.208333333328</v>
      </c>
      <c r="M908">
        <v>1497762000</v>
      </c>
      <c r="N908" s="9">
        <f>(((M908/60)/60)/24)+DATE(1970,1,1)</f>
        <v>42904.208333333328</v>
      </c>
      <c r="O908" t="b">
        <v>1</v>
      </c>
      <c r="P908" t="b">
        <v>1</v>
      </c>
      <c r="Q908" t="s">
        <v>42</v>
      </c>
      <c r="R908" t="s">
        <v>2038</v>
      </c>
      <c r="S908" t="s">
        <v>2039</v>
      </c>
    </row>
    <row r="909" spans="1:19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(E909/D909)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9">
        <f>(((K909/60)/60)/24)+DATE(1970,1,1)</f>
        <v>40660.208333333336</v>
      </c>
      <c r="M909">
        <v>1304485200</v>
      </c>
      <c r="N909" s="9">
        <f>(((M909/60)/60)/24)+DATE(1970,1,1)</f>
        <v>40667.208333333336</v>
      </c>
      <c r="O909" t="b">
        <v>0</v>
      </c>
      <c r="P909" t="b">
        <v>0</v>
      </c>
      <c r="Q909" t="s">
        <v>33</v>
      </c>
      <c r="R909" t="s">
        <v>2036</v>
      </c>
      <c r="S909" t="s">
        <v>2037</v>
      </c>
    </row>
    <row r="910" spans="1:19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(E910/D910)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9">
        <f>(((K910/60)/60)/24)+DATE(1970,1,1)</f>
        <v>41031.208333333336</v>
      </c>
      <c r="M910">
        <v>1336885200</v>
      </c>
      <c r="N910" s="9">
        <f>(((M910/60)/60)/24)+DATE(1970,1,1)</f>
        <v>41042.208333333336</v>
      </c>
      <c r="O910" t="b">
        <v>0</v>
      </c>
      <c r="P910" t="b">
        <v>0</v>
      </c>
      <c r="Q910" t="s">
        <v>89</v>
      </c>
      <c r="R910" t="s">
        <v>2047</v>
      </c>
      <c r="S910" t="s">
        <v>2048</v>
      </c>
    </row>
    <row r="911" spans="1:19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(E911/D911)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9">
        <f>(((K911/60)/60)/24)+DATE(1970,1,1)</f>
        <v>43255.208333333328</v>
      </c>
      <c r="M911">
        <v>1530421200</v>
      </c>
      <c r="N911" s="9">
        <f>(((M911/60)/60)/24)+DATE(1970,1,1)</f>
        <v>43282.208333333328</v>
      </c>
      <c r="O911" t="b">
        <v>0</v>
      </c>
      <c r="P911" t="b">
        <v>1</v>
      </c>
      <c r="Q911" t="s">
        <v>33</v>
      </c>
      <c r="R911" t="s">
        <v>2036</v>
      </c>
      <c r="S911" t="s">
        <v>2037</v>
      </c>
    </row>
    <row r="912" spans="1:19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(E912/D912)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9">
        <f>(((K912/60)/60)/24)+DATE(1970,1,1)</f>
        <v>42026.25</v>
      </c>
      <c r="M912">
        <v>1421992800</v>
      </c>
      <c r="N912" s="9">
        <f>(((M912/60)/60)/24)+DATE(1970,1,1)</f>
        <v>42027.25</v>
      </c>
      <c r="O912" t="b">
        <v>0</v>
      </c>
      <c r="P912" t="b">
        <v>0</v>
      </c>
      <c r="Q912" t="s">
        <v>33</v>
      </c>
      <c r="R912" t="s">
        <v>2036</v>
      </c>
      <c r="S912" t="s">
        <v>2037</v>
      </c>
    </row>
    <row r="913" spans="1:19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(E913/D913)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9">
        <f>(((K913/60)/60)/24)+DATE(1970,1,1)</f>
        <v>43717.208333333328</v>
      </c>
      <c r="M913">
        <v>1568178000</v>
      </c>
      <c r="N913" s="9">
        <f>(((M913/60)/60)/24)+DATE(1970,1,1)</f>
        <v>43719.208333333328</v>
      </c>
      <c r="O913" t="b">
        <v>1</v>
      </c>
      <c r="P913" t="b">
        <v>0</v>
      </c>
      <c r="Q913" t="s">
        <v>28</v>
      </c>
      <c r="R913" t="s">
        <v>2034</v>
      </c>
      <c r="S913" t="s">
        <v>2035</v>
      </c>
    </row>
    <row r="914" spans="1:19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(E914/D914)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9">
        <f>(((K914/60)/60)/24)+DATE(1970,1,1)</f>
        <v>41157.208333333336</v>
      </c>
      <c r="M914">
        <v>1347944400</v>
      </c>
      <c r="N914" s="9">
        <f>(((M914/60)/60)/24)+DATE(1970,1,1)</f>
        <v>41170.208333333336</v>
      </c>
      <c r="O914" t="b">
        <v>1</v>
      </c>
      <c r="P914" t="b">
        <v>0</v>
      </c>
      <c r="Q914" t="s">
        <v>53</v>
      </c>
      <c r="R914" t="s">
        <v>2038</v>
      </c>
      <c r="S914" t="s">
        <v>2041</v>
      </c>
    </row>
    <row r="915" spans="1:19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(E915/D915)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9">
        <f>(((K915/60)/60)/24)+DATE(1970,1,1)</f>
        <v>43597.208333333328</v>
      </c>
      <c r="M915">
        <v>1558760400</v>
      </c>
      <c r="N915" s="9">
        <f>(((M915/60)/60)/24)+DATE(1970,1,1)</f>
        <v>43610.208333333328</v>
      </c>
      <c r="O915" t="b">
        <v>0</v>
      </c>
      <c r="P915" t="b">
        <v>0</v>
      </c>
      <c r="Q915" t="s">
        <v>53</v>
      </c>
      <c r="R915" t="s">
        <v>2038</v>
      </c>
      <c r="S915" t="s">
        <v>2041</v>
      </c>
    </row>
    <row r="916" spans="1:19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(E916/D916)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9">
        <f>(((K916/60)/60)/24)+DATE(1970,1,1)</f>
        <v>41490.208333333336</v>
      </c>
      <c r="M916">
        <v>1376629200</v>
      </c>
      <c r="N916" s="9">
        <f>(((M916/60)/60)/24)+DATE(1970,1,1)</f>
        <v>41502.208333333336</v>
      </c>
      <c r="O916" t="b">
        <v>0</v>
      </c>
      <c r="P916" t="b">
        <v>0</v>
      </c>
      <c r="Q916" t="s">
        <v>33</v>
      </c>
      <c r="R916" t="s">
        <v>2036</v>
      </c>
      <c r="S916" t="s">
        <v>2037</v>
      </c>
    </row>
    <row r="917" spans="1:19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(E917/D917)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9">
        <f>(((K917/60)/60)/24)+DATE(1970,1,1)</f>
        <v>42976.208333333328</v>
      </c>
      <c r="M917">
        <v>1504760400</v>
      </c>
      <c r="N917" s="9">
        <f>(((M917/60)/60)/24)+DATE(1970,1,1)</f>
        <v>42985.208333333328</v>
      </c>
      <c r="O917" t="b">
        <v>0</v>
      </c>
      <c r="P917" t="b">
        <v>0</v>
      </c>
      <c r="Q917" t="s">
        <v>269</v>
      </c>
      <c r="R917" t="s">
        <v>2038</v>
      </c>
      <c r="S917" t="s">
        <v>2057</v>
      </c>
    </row>
    <row r="918" spans="1:19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(E918/D918)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9">
        <f>(((K918/60)/60)/24)+DATE(1970,1,1)</f>
        <v>41991.25</v>
      </c>
      <c r="M918">
        <v>1419660000</v>
      </c>
      <c r="N918" s="9">
        <f>(((M918/60)/60)/24)+DATE(1970,1,1)</f>
        <v>42000.25</v>
      </c>
      <c r="O918" t="b">
        <v>0</v>
      </c>
      <c r="P918" t="b">
        <v>0</v>
      </c>
      <c r="Q918" t="s">
        <v>122</v>
      </c>
      <c r="R918" t="s">
        <v>2051</v>
      </c>
      <c r="S918" t="s">
        <v>2052</v>
      </c>
    </row>
    <row r="919" spans="1:19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(E919/D919)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9">
        <f>(((K919/60)/60)/24)+DATE(1970,1,1)</f>
        <v>40722.208333333336</v>
      </c>
      <c r="M919">
        <v>1311310800</v>
      </c>
      <c r="N919" s="9">
        <f>(((M919/60)/60)/24)+DATE(1970,1,1)</f>
        <v>40746.208333333336</v>
      </c>
      <c r="O919" t="b">
        <v>0</v>
      </c>
      <c r="P919" t="b">
        <v>1</v>
      </c>
      <c r="Q919" t="s">
        <v>100</v>
      </c>
      <c r="R919" t="s">
        <v>2038</v>
      </c>
      <c r="S919" t="s">
        <v>2049</v>
      </c>
    </row>
    <row r="920" spans="1:19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(E920/D920)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9">
        <f>(((K920/60)/60)/24)+DATE(1970,1,1)</f>
        <v>41117.208333333336</v>
      </c>
      <c r="M920">
        <v>1344315600</v>
      </c>
      <c r="N920" s="9">
        <f>(((M920/60)/60)/24)+DATE(1970,1,1)</f>
        <v>41128.208333333336</v>
      </c>
      <c r="O920" t="b">
        <v>0</v>
      </c>
      <c r="P920" t="b">
        <v>0</v>
      </c>
      <c r="Q920" t="s">
        <v>133</v>
      </c>
      <c r="R920" t="s">
        <v>2044</v>
      </c>
      <c r="S920" t="s">
        <v>2053</v>
      </c>
    </row>
    <row r="921" spans="1:19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(E921/D921)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9">
        <f>(((K921/60)/60)/24)+DATE(1970,1,1)</f>
        <v>43022.208333333328</v>
      </c>
      <c r="M921">
        <v>1510725600</v>
      </c>
      <c r="N921" s="9">
        <f>(((M921/60)/60)/24)+DATE(1970,1,1)</f>
        <v>43054.25</v>
      </c>
      <c r="O921" t="b">
        <v>0</v>
      </c>
      <c r="P921" t="b">
        <v>1</v>
      </c>
      <c r="Q921" t="s">
        <v>33</v>
      </c>
      <c r="R921" t="s">
        <v>2036</v>
      </c>
      <c r="S921" t="s">
        <v>2037</v>
      </c>
    </row>
    <row r="922" spans="1:19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(E922/D922)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9">
        <f>(((K922/60)/60)/24)+DATE(1970,1,1)</f>
        <v>43503.25</v>
      </c>
      <c r="M922">
        <v>1551247200</v>
      </c>
      <c r="N922" s="9">
        <f>(((M922/60)/60)/24)+DATE(1970,1,1)</f>
        <v>43523.25</v>
      </c>
      <c r="O922" t="b">
        <v>1</v>
      </c>
      <c r="P922" t="b">
        <v>0</v>
      </c>
      <c r="Q922" t="s">
        <v>71</v>
      </c>
      <c r="R922" t="s">
        <v>2038</v>
      </c>
      <c r="S922" t="s">
        <v>2046</v>
      </c>
    </row>
    <row r="923" spans="1:19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(E923/D923)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9">
        <f>(((K923/60)/60)/24)+DATE(1970,1,1)</f>
        <v>40951.25</v>
      </c>
      <c r="M923">
        <v>1330236000</v>
      </c>
      <c r="N923" s="9">
        <f>(((M923/60)/60)/24)+DATE(1970,1,1)</f>
        <v>40965.25</v>
      </c>
      <c r="O923" t="b">
        <v>0</v>
      </c>
      <c r="P923" t="b">
        <v>0</v>
      </c>
      <c r="Q923" t="s">
        <v>28</v>
      </c>
      <c r="R923" t="s">
        <v>2034</v>
      </c>
      <c r="S923" t="s">
        <v>2035</v>
      </c>
    </row>
    <row r="924" spans="1:19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(E924/D924)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9">
        <f>(((K924/60)/60)/24)+DATE(1970,1,1)</f>
        <v>43443.25</v>
      </c>
      <c r="M924">
        <v>1545112800</v>
      </c>
      <c r="N924" s="9">
        <f>(((M924/60)/60)/24)+DATE(1970,1,1)</f>
        <v>43452.25</v>
      </c>
      <c r="O924" t="b">
        <v>0</v>
      </c>
      <c r="P924" t="b">
        <v>1</v>
      </c>
      <c r="Q924" t="s">
        <v>319</v>
      </c>
      <c r="R924" t="s">
        <v>2032</v>
      </c>
      <c r="S924" t="s">
        <v>2059</v>
      </c>
    </row>
    <row r="925" spans="1:19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(E925/D925)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9">
        <f>(((K925/60)/60)/24)+DATE(1970,1,1)</f>
        <v>40373.208333333336</v>
      </c>
      <c r="M925">
        <v>1279170000</v>
      </c>
      <c r="N925" s="9">
        <f>(((M925/60)/60)/24)+DATE(1970,1,1)</f>
        <v>40374.208333333336</v>
      </c>
      <c r="O925" t="b">
        <v>0</v>
      </c>
      <c r="P925" t="b">
        <v>0</v>
      </c>
      <c r="Q925" t="s">
        <v>33</v>
      </c>
      <c r="R925" t="s">
        <v>2036</v>
      </c>
      <c r="S925" t="s">
        <v>2037</v>
      </c>
    </row>
    <row r="926" spans="1:19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(E926/D926)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9">
        <f>(((K926/60)/60)/24)+DATE(1970,1,1)</f>
        <v>43769.208333333328</v>
      </c>
      <c r="M926">
        <v>1573452000</v>
      </c>
      <c r="N926" s="9">
        <f>(((M926/60)/60)/24)+DATE(1970,1,1)</f>
        <v>43780.25</v>
      </c>
      <c r="O926" t="b">
        <v>0</v>
      </c>
      <c r="P926" t="b">
        <v>0</v>
      </c>
      <c r="Q926" t="s">
        <v>33</v>
      </c>
      <c r="R926" t="s">
        <v>2036</v>
      </c>
      <c r="S926" t="s">
        <v>2037</v>
      </c>
    </row>
    <row r="927" spans="1:19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(E927/D927)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9">
        <f>(((K927/60)/60)/24)+DATE(1970,1,1)</f>
        <v>43000.208333333328</v>
      </c>
      <c r="M927">
        <v>1507093200</v>
      </c>
      <c r="N927" s="9">
        <f>(((M927/60)/60)/24)+DATE(1970,1,1)</f>
        <v>43012.208333333328</v>
      </c>
      <c r="O927" t="b">
        <v>0</v>
      </c>
      <c r="P927" t="b">
        <v>0</v>
      </c>
      <c r="Q927" t="s">
        <v>33</v>
      </c>
      <c r="R927" t="s">
        <v>2036</v>
      </c>
      <c r="S927" t="s">
        <v>2037</v>
      </c>
    </row>
    <row r="928" spans="1:19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(E928/D928)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9">
        <f>(((K928/60)/60)/24)+DATE(1970,1,1)</f>
        <v>42502.208333333328</v>
      </c>
      <c r="M928">
        <v>1463374800</v>
      </c>
      <c r="N928" s="9">
        <f>(((M928/60)/60)/24)+DATE(1970,1,1)</f>
        <v>42506.208333333328</v>
      </c>
      <c r="O928" t="b">
        <v>0</v>
      </c>
      <c r="P928" t="b">
        <v>0</v>
      </c>
      <c r="Q928" t="s">
        <v>17</v>
      </c>
      <c r="R928" t="s">
        <v>2030</v>
      </c>
      <c r="S928" t="s">
        <v>2031</v>
      </c>
    </row>
    <row r="929" spans="1:19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(E929/D929)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9">
        <f>(((K929/60)/60)/24)+DATE(1970,1,1)</f>
        <v>41102.208333333336</v>
      </c>
      <c r="M929">
        <v>1344574800</v>
      </c>
      <c r="N929" s="9">
        <f>(((M929/60)/60)/24)+DATE(1970,1,1)</f>
        <v>41131.208333333336</v>
      </c>
      <c r="O929" t="b">
        <v>0</v>
      </c>
      <c r="P929" t="b">
        <v>0</v>
      </c>
      <c r="Q929" t="s">
        <v>33</v>
      </c>
      <c r="R929" t="s">
        <v>2036</v>
      </c>
      <c r="S929" t="s">
        <v>2037</v>
      </c>
    </row>
    <row r="930" spans="1:19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(E930/D930)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9">
        <f>(((K930/60)/60)/24)+DATE(1970,1,1)</f>
        <v>41637.25</v>
      </c>
      <c r="M930">
        <v>1389074400</v>
      </c>
      <c r="N930" s="9">
        <f>(((M930/60)/60)/24)+DATE(1970,1,1)</f>
        <v>41646.25</v>
      </c>
      <c r="O930" t="b">
        <v>0</v>
      </c>
      <c r="P930" t="b">
        <v>0</v>
      </c>
      <c r="Q930" t="s">
        <v>28</v>
      </c>
      <c r="R930" t="s">
        <v>2034</v>
      </c>
      <c r="S930" t="s">
        <v>2035</v>
      </c>
    </row>
    <row r="931" spans="1:19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(E931/D931)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9">
        <f>(((K931/60)/60)/24)+DATE(1970,1,1)</f>
        <v>42858.208333333328</v>
      </c>
      <c r="M931">
        <v>1494997200</v>
      </c>
      <c r="N931" s="9">
        <f>(((M931/60)/60)/24)+DATE(1970,1,1)</f>
        <v>42872.208333333328</v>
      </c>
      <c r="O931" t="b">
        <v>0</v>
      </c>
      <c r="P931" t="b">
        <v>0</v>
      </c>
      <c r="Q931" t="s">
        <v>33</v>
      </c>
      <c r="R931" t="s">
        <v>2036</v>
      </c>
      <c r="S931" t="s">
        <v>2037</v>
      </c>
    </row>
    <row r="932" spans="1:19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(E932/D932)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9">
        <f>(((K932/60)/60)/24)+DATE(1970,1,1)</f>
        <v>42060.25</v>
      </c>
      <c r="M932">
        <v>1425448800</v>
      </c>
      <c r="N932" s="9">
        <f>(((M932/60)/60)/24)+DATE(1970,1,1)</f>
        <v>42067.25</v>
      </c>
      <c r="O932" t="b">
        <v>0</v>
      </c>
      <c r="P932" t="b">
        <v>1</v>
      </c>
      <c r="Q932" t="s">
        <v>33</v>
      </c>
      <c r="R932" t="s">
        <v>2036</v>
      </c>
      <c r="S932" t="s">
        <v>2037</v>
      </c>
    </row>
    <row r="933" spans="1:19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(E933/D933)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9">
        <f>(((K933/60)/60)/24)+DATE(1970,1,1)</f>
        <v>41818.208333333336</v>
      </c>
      <c r="M933">
        <v>1404104400</v>
      </c>
      <c r="N933" s="9">
        <f>(((M933/60)/60)/24)+DATE(1970,1,1)</f>
        <v>41820.208333333336</v>
      </c>
      <c r="O933" t="b">
        <v>0</v>
      </c>
      <c r="P933" t="b">
        <v>1</v>
      </c>
      <c r="Q933" t="s">
        <v>33</v>
      </c>
      <c r="R933" t="s">
        <v>2036</v>
      </c>
      <c r="S933" t="s">
        <v>2037</v>
      </c>
    </row>
    <row r="934" spans="1:19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(E934/D934)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9">
        <f>(((K934/60)/60)/24)+DATE(1970,1,1)</f>
        <v>41709.208333333336</v>
      </c>
      <c r="M934">
        <v>1394773200</v>
      </c>
      <c r="N934" s="9">
        <f>(((M934/60)/60)/24)+DATE(1970,1,1)</f>
        <v>41712.208333333336</v>
      </c>
      <c r="O934" t="b">
        <v>0</v>
      </c>
      <c r="P934" t="b">
        <v>0</v>
      </c>
      <c r="Q934" t="s">
        <v>23</v>
      </c>
      <c r="R934" t="s">
        <v>2032</v>
      </c>
      <c r="S934" t="s">
        <v>2033</v>
      </c>
    </row>
    <row r="935" spans="1:19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(E935/D935)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9">
        <f>(((K935/60)/60)/24)+DATE(1970,1,1)</f>
        <v>41372.208333333336</v>
      </c>
      <c r="M935">
        <v>1366520400</v>
      </c>
      <c r="N935" s="9">
        <f>(((M935/60)/60)/24)+DATE(1970,1,1)</f>
        <v>41385.208333333336</v>
      </c>
      <c r="O935" t="b">
        <v>0</v>
      </c>
      <c r="P935" t="b">
        <v>0</v>
      </c>
      <c r="Q935" t="s">
        <v>33</v>
      </c>
      <c r="R935" t="s">
        <v>2036</v>
      </c>
      <c r="S935" t="s">
        <v>2037</v>
      </c>
    </row>
    <row r="936" spans="1:19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(E936/D936)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9">
        <f>(((K936/60)/60)/24)+DATE(1970,1,1)</f>
        <v>42422.25</v>
      </c>
      <c r="M936">
        <v>1456639200</v>
      </c>
      <c r="N936" s="9">
        <f>(((M936/60)/60)/24)+DATE(1970,1,1)</f>
        <v>42428.25</v>
      </c>
      <c r="O936" t="b">
        <v>0</v>
      </c>
      <c r="P936" t="b">
        <v>0</v>
      </c>
      <c r="Q936" t="s">
        <v>33</v>
      </c>
      <c r="R936" t="s">
        <v>2036</v>
      </c>
      <c r="S936" t="s">
        <v>2037</v>
      </c>
    </row>
    <row r="937" spans="1:19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(E937/D937)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9">
        <f>(((K937/60)/60)/24)+DATE(1970,1,1)</f>
        <v>42209.208333333328</v>
      </c>
      <c r="M937">
        <v>1438318800</v>
      </c>
      <c r="N937" s="9">
        <f>(((M937/60)/60)/24)+DATE(1970,1,1)</f>
        <v>42216.208333333328</v>
      </c>
      <c r="O937" t="b">
        <v>0</v>
      </c>
      <c r="P937" t="b">
        <v>0</v>
      </c>
      <c r="Q937" t="s">
        <v>33</v>
      </c>
      <c r="R937" t="s">
        <v>2036</v>
      </c>
      <c r="S937" t="s">
        <v>2037</v>
      </c>
    </row>
    <row r="938" spans="1:19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(E938/D938)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9">
        <f>(((K938/60)/60)/24)+DATE(1970,1,1)</f>
        <v>43668.208333333328</v>
      </c>
      <c r="M938">
        <v>1564030800</v>
      </c>
      <c r="N938" s="9">
        <f>(((M938/60)/60)/24)+DATE(1970,1,1)</f>
        <v>43671.208333333328</v>
      </c>
      <c r="O938" t="b">
        <v>1</v>
      </c>
      <c r="P938" t="b">
        <v>0</v>
      </c>
      <c r="Q938" t="s">
        <v>33</v>
      </c>
      <c r="R938" t="s">
        <v>2036</v>
      </c>
      <c r="S938" t="s">
        <v>2037</v>
      </c>
    </row>
    <row r="939" spans="1:19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(E939/D939)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9">
        <f>(((K939/60)/60)/24)+DATE(1970,1,1)</f>
        <v>42334.25</v>
      </c>
      <c r="M939">
        <v>1449295200</v>
      </c>
      <c r="N939" s="9">
        <f>(((M939/60)/60)/24)+DATE(1970,1,1)</f>
        <v>42343.25</v>
      </c>
      <c r="O939" t="b">
        <v>0</v>
      </c>
      <c r="P939" t="b">
        <v>0</v>
      </c>
      <c r="Q939" t="s">
        <v>42</v>
      </c>
      <c r="R939" t="s">
        <v>2038</v>
      </c>
      <c r="S939" t="s">
        <v>2039</v>
      </c>
    </row>
    <row r="940" spans="1:19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(E940/D940)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9">
        <f>(((K940/60)/60)/24)+DATE(1970,1,1)</f>
        <v>43263.208333333328</v>
      </c>
      <c r="M940">
        <v>1531890000</v>
      </c>
      <c r="N940" s="9">
        <f>(((M940/60)/60)/24)+DATE(1970,1,1)</f>
        <v>43299.208333333328</v>
      </c>
      <c r="O940" t="b">
        <v>0</v>
      </c>
      <c r="P940" t="b">
        <v>1</v>
      </c>
      <c r="Q940" t="s">
        <v>119</v>
      </c>
      <c r="R940" t="s">
        <v>2044</v>
      </c>
      <c r="S940" t="s">
        <v>2050</v>
      </c>
    </row>
    <row r="941" spans="1:19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(E941/D941)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9">
        <f>(((K941/60)/60)/24)+DATE(1970,1,1)</f>
        <v>40670.208333333336</v>
      </c>
      <c r="M941">
        <v>1306213200</v>
      </c>
      <c r="N941" s="9">
        <f>(((M941/60)/60)/24)+DATE(1970,1,1)</f>
        <v>40687.208333333336</v>
      </c>
      <c r="O941" t="b">
        <v>0</v>
      </c>
      <c r="P941" t="b">
        <v>1</v>
      </c>
      <c r="Q941" t="s">
        <v>89</v>
      </c>
      <c r="R941" t="s">
        <v>2047</v>
      </c>
      <c r="S941" t="s">
        <v>2048</v>
      </c>
    </row>
    <row r="942" spans="1:19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(E942/D942)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9">
        <f>(((K942/60)/60)/24)+DATE(1970,1,1)</f>
        <v>41244.25</v>
      </c>
      <c r="M942">
        <v>1356242400</v>
      </c>
      <c r="N942" s="9">
        <f>(((M942/60)/60)/24)+DATE(1970,1,1)</f>
        <v>41266.25</v>
      </c>
      <c r="O942" t="b">
        <v>0</v>
      </c>
      <c r="P942" t="b">
        <v>0</v>
      </c>
      <c r="Q942" t="s">
        <v>28</v>
      </c>
      <c r="R942" t="s">
        <v>2034</v>
      </c>
      <c r="S942" t="s">
        <v>2035</v>
      </c>
    </row>
    <row r="943" spans="1:19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(E943/D943)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9">
        <f>(((K943/60)/60)/24)+DATE(1970,1,1)</f>
        <v>40552.25</v>
      </c>
      <c r="M943">
        <v>1297576800</v>
      </c>
      <c r="N943" s="9">
        <f>(((M943/60)/60)/24)+DATE(1970,1,1)</f>
        <v>40587.25</v>
      </c>
      <c r="O943" t="b">
        <v>1</v>
      </c>
      <c r="P943" t="b">
        <v>0</v>
      </c>
      <c r="Q943" t="s">
        <v>33</v>
      </c>
      <c r="R943" t="s">
        <v>2036</v>
      </c>
      <c r="S943" t="s">
        <v>2037</v>
      </c>
    </row>
    <row r="944" spans="1:19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(E944/D944)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9">
        <f>(((K944/60)/60)/24)+DATE(1970,1,1)</f>
        <v>40568.25</v>
      </c>
      <c r="M944">
        <v>1296194400</v>
      </c>
      <c r="N944" s="9">
        <f>(((M944/60)/60)/24)+DATE(1970,1,1)</f>
        <v>40571.25</v>
      </c>
      <c r="O944" t="b">
        <v>0</v>
      </c>
      <c r="P944" t="b">
        <v>0</v>
      </c>
      <c r="Q944" t="s">
        <v>33</v>
      </c>
      <c r="R944" t="s">
        <v>2036</v>
      </c>
      <c r="S944" t="s">
        <v>2037</v>
      </c>
    </row>
    <row r="945" spans="1:19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(E945/D945)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9">
        <f>(((K945/60)/60)/24)+DATE(1970,1,1)</f>
        <v>41906.208333333336</v>
      </c>
      <c r="M945">
        <v>1414558800</v>
      </c>
      <c r="N945" s="9">
        <f>(((M945/60)/60)/24)+DATE(1970,1,1)</f>
        <v>41941.208333333336</v>
      </c>
      <c r="O945" t="b">
        <v>0</v>
      </c>
      <c r="P945" t="b">
        <v>0</v>
      </c>
      <c r="Q945" t="s">
        <v>17</v>
      </c>
      <c r="R945" t="s">
        <v>2030</v>
      </c>
      <c r="S945" t="s">
        <v>2031</v>
      </c>
    </row>
    <row r="946" spans="1:19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(E946/D946)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9">
        <f>(((K946/60)/60)/24)+DATE(1970,1,1)</f>
        <v>42776.25</v>
      </c>
      <c r="M946">
        <v>1488348000</v>
      </c>
      <c r="N946" s="9">
        <f>(((M946/60)/60)/24)+DATE(1970,1,1)</f>
        <v>42795.25</v>
      </c>
      <c r="O946" t="b">
        <v>0</v>
      </c>
      <c r="P946" t="b">
        <v>0</v>
      </c>
      <c r="Q946" t="s">
        <v>122</v>
      </c>
      <c r="R946" t="s">
        <v>2051</v>
      </c>
      <c r="S946" t="s">
        <v>2052</v>
      </c>
    </row>
    <row r="947" spans="1:19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(E947/D947)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9">
        <f>(((K947/60)/60)/24)+DATE(1970,1,1)</f>
        <v>41004.208333333336</v>
      </c>
      <c r="M947">
        <v>1334898000</v>
      </c>
      <c r="N947" s="9">
        <f>(((M947/60)/60)/24)+DATE(1970,1,1)</f>
        <v>41019.208333333336</v>
      </c>
      <c r="O947" t="b">
        <v>1</v>
      </c>
      <c r="P947" t="b">
        <v>0</v>
      </c>
      <c r="Q947" t="s">
        <v>122</v>
      </c>
      <c r="R947" t="s">
        <v>2051</v>
      </c>
      <c r="S947" t="s">
        <v>2052</v>
      </c>
    </row>
    <row r="948" spans="1:19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(E948/D948)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9">
        <f>(((K948/60)/60)/24)+DATE(1970,1,1)</f>
        <v>40710.208333333336</v>
      </c>
      <c r="M948">
        <v>1308373200</v>
      </c>
      <c r="N948" s="9">
        <f>(((M948/60)/60)/24)+DATE(1970,1,1)</f>
        <v>40712.208333333336</v>
      </c>
      <c r="O948" t="b">
        <v>0</v>
      </c>
      <c r="P948" t="b">
        <v>0</v>
      </c>
      <c r="Q948" t="s">
        <v>33</v>
      </c>
      <c r="R948" t="s">
        <v>2036</v>
      </c>
      <c r="S948" t="s">
        <v>2037</v>
      </c>
    </row>
    <row r="949" spans="1:19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(E949/D949)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9">
        <f>(((K949/60)/60)/24)+DATE(1970,1,1)</f>
        <v>41908.208333333336</v>
      </c>
      <c r="M949">
        <v>1412312400</v>
      </c>
      <c r="N949" s="9">
        <f>(((M949/60)/60)/24)+DATE(1970,1,1)</f>
        <v>41915.208333333336</v>
      </c>
      <c r="O949" t="b">
        <v>0</v>
      </c>
      <c r="P949" t="b">
        <v>0</v>
      </c>
      <c r="Q949" t="s">
        <v>33</v>
      </c>
      <c r="R949" t="s">
        <v>2036</v>
      </c>
      <c r="S949" t="s">
        <v>2037</v>
      </c>
    </row>
    <row r="950" spans="1:19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(E950/D950)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9">
        <f>(((K950/60)/60)/24)+DATE(1970,1,1)</f>
        <v>41985.25</v>
      </c>
      <c r="M950">
        <v>1419228000</v>
      </c>
      <c r="N950" s="9">
        <f>(((M950/60)/60)/24)+DATE(1970,1,1)</f>
        <v>41995.25</v>
      </c>
      <c r="O950" t="b">
        <v>1</v>
      </c>
      <c r="P950" t="b">
        <v>1</v>
      </c>
      <c r="Q950" t="s">
        <v>42</v>
      </c>
      <c r="R950" t="s">
        <v>2038</v>
      </c>
      <c r="S950" t="s">
        <v>2039</v>
      </c>
    </row>
    <row r="951" spans="1:19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(E951/D951)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9">
        <f>(((K951/60)/60)/24)+DATE(1970,1,1)</f>
        <v>42112.208333333328</v>
      </c>
      <c r="M951">
        <v>1430974800</v>
      </c>
      <c r="N951" s="9">
        <f>(((M951/60)/60)/24)+DATE(1970,1,1)</f>
        <v>42131.208333333328</v>
      </c>
      <c r="O951" t="b">
        <v>0</v>
      </c>
      <c r="P951" t="b">
        <v>0</v>
      </c>
      <c r="Q951" t="s">
        <v>28</v>
      </c>
      <c r="R951" t="s">
        <v>2034</v>
      </c>
      <c r="S951" t="s">
        <v>2035</v>
      </c>
    </row>
    <row r="952" spans="1:19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(E952/D952)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9">
        <f>(((K952/60)/60)/24)+DATE(1970,1,1)</f>
        <v>43571.208333333328</v>
      </c>
      <c r="M952">
        <v>1555822800</v>
      </c>
      <c r="N952" s="9">
        <f>(((M952/60)/60)/24)+DATE(1970,1,1)</f>
        <v>43576.208333333328</v>
      </c>
      <c r="O952" t="b">
        <v>0</v>
      </c>
      <c r="P952" t="b">
        <v>1</v>
      </c>
      <c r="Q952" t="s">
        <v>33</v>
      </c>
      <c r="R952" t="s">
        <v>2036</v>
      </c>
      <c r="S952" t="s">
        <v>2037</v>
      </c>
    </row>
    <row r="953" spans="1:19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(E953/D953)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9">
        <f>(((K953/60)/60)/24)+DATE(1970,1,1)</f>
        <v>42730.25</v>
      </c>
      <c r="M953">
        <v>1482818400</v>
      </c>
      <c r="N953" s="9">
        <f>(((M953/60)/60)/24)+DATE(1970,1,1)</f>
        <v>42731.25</v>
      </c>
      <c r="O953" t="b">
        <v>0</v>
      </c>
      <c r="P953" t="b">
        <v>1</v>
      </c>
      <c r="Q953" t="s">
        <v>23</v>
      </c>
      <c r="R953" t="s">
        <v>2032</v>
      </c>
      <c r="S953" t="s">
        <v>2033</v>
      </c>
    </row>
    <row r="954" spans="1:19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(E954/D954)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9">
        <f>(((K954/60)/60)/24)+DATE(1970,1,1)</f>
        <v>42591.208333333328</v>
      </c>
      <c r="M954">
        <v>1471928400</v>
      </c>
      <c r="N954" s="9">
        <f>(((M954/60)/60)/24)+DATE(1970,1,1)</f>
        <v>42605.208333333328</v>
      </c>
      <c r="O954" t="b">
        <v>0</v>
      </c>
      <c r="P954" t="b">
        <v>0</v>
      </c>
      <c r="Q954" t="s">
        <v>42</v>
      </c>
      <c r="R954" t="s">
        <v>2038</v>
      </c>
      <c r="S954" t="s">
        <v>2039</v>
      </c>
    </row>
    <row r="955" spans="1:19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(E955/D955)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9">
        <f>(((K955/60)/60)/24)+DATE(1970,1,1)</f>
        <v>42358.25</v>
      </c>
      <c r="M955">
        <v>1453701600</v>
      </c>
      <c r="N955" s="9">
        <f>(((M955/60)/60)/24)+DATE(1970,1,1)</f>
        <v>42394.25</v>
      </c>
      <c r="O955" t="b">
        <v>0</v>
      </c>
      <c r="P955" t="b">
        <v>1</v>
      </c>
      <c r="Q955" t="s">
        <v>474</v>
      </c>
      <c r="R955" t="s">
        <v>2038</v>
      </c>
      <c r="S955" t="s">
        <v>2060</v>
      </c>
    </row>
    <row r="956" spans="1:19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(E956/D956)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9">
        <f>(((K956/60)/60)/24)+DATE(1970,1,1)</f>
        <v>41174.208333333336</v>
      </c>
      <c r="M956">
        <v>1350363600</v>
      </c>
      <c r="N956" s="9">
        <f>(((M956/60)/60)/24)+DATE(1970,1,1)</f>
        <v>41198.208333333336</v>
      </c>
      <c r="O956" t="b">
        <v>0</v>
      </c>
      <c r="P956" t="b">
        <v>0</v>
      </c>
      <c r="Q956" t="s">
        <v>28</v>
      </c>
      <c r="R956" t="s">
        <v>2034</v>
      </c>
      <c r="S956" t="s">
        <v>2035</v>
      </c>
    </row>
    <row r="957" spans="1:19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(E957/D957)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9">
        <f>(((K957/60)/60)/24)+DATE(1970,1,1)</f>
        <v>41238.25</v>
      </c>
      <c r="M957">
        <v>1353996000</v>
      </c>
      <c r="N957" s="9">
        <f>(((M957/60)/60)/24)+DATE(1970,1,1)</f>
        <v>41240.25</v>
      </c>
      <c r="O957" t="b">
        <v>0</v>
      </c>
      <c r="P957" t="b">
        <v>0</v>
      </c>
      <c r="Q957" t="s">
        <v>33</v>
      </c>
      <c r="R957" t="s">
        <v>2036</v>
      </c>
      <c r="S957" t="s">
        <v>2037</v>
      </c>
    </row>
    <row r="958" spans="1:19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(E958/D958)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9">
        <f>(((K958/60)/60)/24)+DATE(1970,1,1)</f>
        <v>42360.25</v>
      </c>
      <c r="M958">
        <v>1451109600</v>
      </c>
      <c r="N958" s="9">
        <f>(((M958/60)/60)/24)+DATE(1970,1,1)</f>
        <v>42364.25</v>
      </c>
      <c r="O958" t="b">
        <v>0</v>
      </c>
      <c r="P958" t="b">
        <v>0</v>
      </c>
      <c r="Q958" t="s">
        <v>474</v>
      </c>
      <c r="R958" t="s">
        <v>2038</v>
      </c>
      <c r="S958" t="s">
        <v>2060</v>
      </c>
    </row>
    <row r="959" spans="1:19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(E959/D959)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9">
        <f>(((K959/60)/60)/24)+DATE(1970,1,1)</f>
        <v>40955.25</v>
      </c>
      <c r="M959">
        <v>1329631200</v>
      </c>
      <c r="N959" s="9">
        <f>(((M959/60)/60)/24)+DATE(1970,1,1)</f>
        <v>40958.25</v>
      </c>
      <c r="O959" t="b">
        <v>0</v>
      </c>
      <c r="P959" t="b">
        <v>0</v>
      </c>
      <c r="Q959" t="s">
        <v>33</v>
      </c>
      <c r="R959" t="s">
        <v>2036</v>
      </c>
      <c r="S959" t="s">
        <v>2037</v>
      </c>
    </row>
    <row r="960" spans="1:19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(E960/D960)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9">
        <f>(((K960/60)/60)/24)+DATE(1970,1,1)</f>
        <v>40350.208333333336</v>
      </c>
      <c r="M960">
        <v>1278997200</v>
      </c>
      <c r="N960" s="9">
        <f>(((M960/60)/60)/24)+DATE(1970,1,1)</f>
        <v>40372.208333333336</v>
      </c>
      <c r="O960" t="b">
        <v>0</v>
      </c>
      <c r="P960" t="b">
        <v>0</v>
      </c>
      <c r="Q960" t="s">
        <v>71</v>
      </c>
      <c r="R960" t="s">
        <v>2038</v>
      </c>
      <c r="S960" t="s">
        <v>2046</v>
      </c>
    </row>
    <row r="961" spans="1:19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(E961/D961)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9">
        <f>(((K961/60)/60)/24)+DATE(1970,1,1)</f>
        <v>40357.208333333336</v>
      </c>
      <c r="M961">
        <v>1280120400</v>
      </c>
      <c r="N961" s="9">
        <f>(((M961/60)/60)/24)+DATE(1970,1,1)</f>
        <v>40385.208333333336</v>
      </c>
      <c r="O961" t="b">
        <v>0</v>
      </c>
      <c r="P961" t="b">
        <v>0</v>
      </c>
      <c r="Q961" t="s">
        <v>206</v>
      </c>
      <c r="R961" t="s">
        <v>2044</v>
      </c>
      <c r="S961" t="s">
        <v>2056</v>
      </c>
    </row>
    <row r="962" spans="1:19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(E962/D962)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9">
        <f>(((K962/60)/60)/24)+DATE(1970,1,1)</f>
        <v>42408.25</v>
      </c>
      <c r="M962">
        <v>1458104400</v>
      </c>
      <c r="N962" s="9">
        <f>(((M962/60)/60)/24)+DATE(1970,1,1)</f>
        <v>42445.208333333328</v>
      </c>
      <c r="O962" t="b">
        <v>0</v>
      </c>
      <c r="P962" t="b">
        <v>0</v>
      </c>
      <c r="Q962" t="s">
        <v>28</v>
      </c>
      <c r="R962" t="s">
        <v>2034</v>
      </c>
      <c r="S962" t="s">
        <v>2035</v>
      </c>
    </row>
    <row r="963" spans="1:19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(E963/D963)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9">
        <f>(((K963/60)/60)/24)+DATE(1970,1,1)</f>
        <v>40591.25</v>
      </c>
      <c r="M963">
        <v>1298268000</v>
      </c>
      <c r="N963" s="9">
        <f>(((M963/60)/60)/24)+DATE(1970,1,1)</f>
        <v>40595.25</v>
      </c>
      <c r="O963" t="b">
        <v>0</v>
      </c>
      <c r="P963" t="b">
        <v>0</v>
      </c>
      <c r="Q963" t="s">
        <v>206</v>
      </c>
      <c r="R963" t="s">
        <v>2044</v>
      </c>
      <c r="S963" t="s">
        <v>2056</v>
      </c>
    </row>
    <row r="964" spans="1:19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(E964/D964)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9">
        <f>(((K964/60)/60)/24)+DATE(1970,1,1)</f>
        <v>41592.25</v>
      </c>
      <c r="M964">
        <v>1386223200</v>
      </c>
      <c r="N964" s="9">
        <f>(((M964/60)/60)/24)+DATE(1970,1,1)</f>
        <v>41613.25</v>
      </c>
      <c r="O964" t="b">
        <v>0</v>
      </c>
      <c r="P964" t="b">
        <v>0</v>
      </c>
      <c r="Q964" t="s">
        <v>17</v>
      </c>
      <c r="R964" t="s">
        <v>2030</v>
      </c>
      <c r="S964" t="s">
        <v>2031</v>
      </c>
    </row>
    <row r="965" spans="1:19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(E965/D965)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9">
        <f>(((K965/60)/60)/24)+DATE(1970,1,1)</f>
        <v>40607.25</v>
      </c>
      <c r="M965">
        <v>1299823200</v>
      </c>
      <c r="N965" s="9">
        <f>(((M965/60)/60)/24)+DATE(1970,1,1)</f>
        <v>40613.25</v>
      </c>
      <c r="O965" t="b">
        <v>0</v>
      </c>
      <c r="P965" t="b">
        <v>1</v>
      </c>
      <c r="Q965" t="s">
        <v>122</v>
      </c>
      <c r="R965" t="s">
        <v>2051</v>
      </c>
      <c r="S965" t="s">
        <v>2052</v>
      </c>
    </row>
    <row r="966" spans="1:19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(E966/D966)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9">
        <f>(((K966/60)/60)/24)+DATE(1970,1,1)</f>
        <v>42135.208333333328</v>
      </c>
      <c r="M966">
        <v>1431752400</v>
      </c>
      <c r="N966" s="9">
        <f>(((M966/60)/60)/24)+DATE(1970,1,1)</f>
        <v>42140.208333333328</v>
      </c>
      <c r="O966" t="b">
        <v>0</v>
      </c>
      <c r="P966" t="b">
        <v>0</v>
      </c>
      <c r="Q966" t="s">
        <v>33</v>
      </c>
      <c r="R966" t="s">
        <v>2036</v>
      </c>
      <c r="S966" t="s">
        <v>2037</v>
      </c>
    </row>
    <row r="967" spans="1:19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(E967/D967)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9">
        <f>(((K967/60)/60)/24)+DATE(1970,1,1)</f>
        <v>40203.25</v>
      </c>
      <c r="M967">
        <v>1267855200</v>
      </c>
      <c r="N967" s="9">
        <f>(((M967/60)/60)/24)+DATE(1970,1,1)</f>
        <v>40243.25</v>
      </c>
      <c r="O967" t="b">
        <v>0</v>
      </c>
      <c r="P967" t="b">
        <v>0</v>
      </c>
      <c r="Q967" t="s">
        <v>23</v>
      </c>
      <c r="R967" t="s">
        <v>2032</v>
      </c>
      <c r="S967" t="s">
        <v>2033</v>
      </c>
    </row>
    <row r="968" spans="1:19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(E968/D968)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9">
        <f>(((K968/60)/60)/24)+DATE(1970,1,1)</f>
        <v>42901.208333333328</v>
      </c>
      <c r="M968">
        <v>1497675600</v>
      </c>
      <c r="N968" s="9">
        <f>(((M968/60)/60)/24)+DATE(1970,1,1)</f>
        <v>42903.208333333328</v>
      </c>
      <c r="O968" t="b">
        <v>0</v>
      </c>
      <c r="P968" t="b">
        <v>0</v>
      </c>
      <c r="Q968" t="s">
        <v>33</v>
      </c>
      <c r="R968" t="s">
        <v>2036</v>
      </c>
      <c r="S968" t="s">
        <v>2037</v>
      </c>
    </row>
    <row r="969" spans="1:19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(E969/D969)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9">
        <f>(((K969/60)/60)/24)+DATE(1970,1,1)</f>
        <v>41005.208333333336</v>
      </c>
      <c r="M969">
        <v>1336885200</v>
      </c>
      <c r="N969" s="9">
        <f>(((M969/60)/60)/24)+DATE(1970,1,1)</f>
        <v>41042.208333333336</v>
      </c>
      <c r="O969" t="b">
        <v>0</v>
      </c>
      <c r="P969" t="b">
        <v>0</v>
      </c>
      <c r="Q969" t="s">
        <v>319</v>
      </c>
      <c r="R969" t="s">
        <v>2032</v>
      </c>
      <c r="S969" t="s">
        <v>2059</v>
      </c>
    </row>
    <row r="970" spans="1:19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(E970/D970)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9">
        <f>(((K970/60)/60)/24)+DATE(1970,1,1)</f>
        <v>40544.25</v>
      </c>
      <c r="M970">
        <v>1295157600</v>
      </c>
      <c r="N970" s="9">
        <f>(((M970/60)/60)/24)+DATE(1970,1,1)</f>
        <v>40559.25</v>
      </c>
      <c r="O970" t="b">
        <v>0</v>
      </c>
      <c r="P970" t="b">
        <v>0</v>
      </c>
      <c r="Q970" t="s">
        <v>17</v>
      </c>
      <c r="R970" t="s">
        <v>2030</v>
      </c>
      <c r="S970" t="s">
        <v>2031</v>
      </c>
    </row>
    <row r="971" spans="1:19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(E971/D971)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9">
        <f>(((K971/60)/60)/24)+DATE(1970,1,1)</f>
        <v>43821.25</v>
      </c>
      <c r="M971">
        <v>1577599200</v>
      </c>
      <c r="N971" s="9">
        <f>(((M971/60)/60)/24)+DATE(1970,1,1)</f>
        <v>43828.25</v>
      </c>
      <c r="O971" t="b">
        <v>0</v>
      </c>
      <c r="P971" t="b">
        <v>0</v>
      </c>
      <c r="Q971" t="s">
        <v>33</v>
      </c>
      <c r="R971" t="s">
        <v>2036</v>
      </c>
      <c r="S971" t="s">
        <v>2037</v>
      </c>
    </row>
    <row r="972" spans="1:19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(E972/D972)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9">
        <f>(((K972/60)/60)/24)+DATE(1970,1,1)</f>
        <v>40672.208333333336</v>
      </c>
      <c r="M972">
        <v>1305003600</v>
      </c>
      <c r="N972" s="9">
        <f>(((M972/60)/60)/24)+DATE(1970,1,1)</f>
        <v>40673.208333333336</v>
      </c>
      <c r="O972" t="b">
        <v>0</v>
      </c>
      <c r="P972" t="b">
        <v>0</v>
      </c>
      <c r="Q972" t="s">
        <v>33</v>
      </c>
      <c r="R972" t="s">
        <v>2036</v>
      </c>
      <c r="S972" t="s">
        <v>2037</v>
      </c>
    </row>
    <row r="973" spans="1:19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(E973/D973)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9">
        <f>(((K973/60)/60)/24)+DATE(1970,1,1)</f>
        <v>41555.208333333336</v>
      </c>
      <c r="M973">
        <v>1381726800</v>
      </c>
      <c r="N973" s="9">
        <f>(((M973/60)/60)/24)+DATE(1970,1,1)</f>
        <v>41561.208333333336</v>
      </c>
      <c r="O973" t="b">
        <v>0</v>
      </c>
      <c r="P973" t="b">
        <v>0</v>
      </c>
      <c r="Q973" t="s">
        <v>269</v>
      </c>
      <c r="R973" t="s">
        <v>2038</v>
      </c>
      <c r="S973" t="s">
        <v>2057</v>
      </c>
    </row>
    <row r="974" spans="1:19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(E974/D974)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9">
        <f>(((K974/60)/60)/24)+DATE(1970,1,1)</f>
        <v>41792.208333333336</v>
      </c>
      <c r="M974">
        <v>1402462800</v>
      </c>
      <c r="N974" s="9">
        <f>(((M974/60)/60)/24)+DATE(1970,1,1)</f>
        <v>41801.208333333336</v>
      </c>
      <c r="O974" t="b">
        <v>0</v>
      </c>
      <c r="P974" t="b">
        <v>1</v>
      </c>
      <c r="Q974" t="s">
        <v>28</v>
      </c>
      <c r="R974" t="s">
        <v>2034</v>
      </c>
      <c r="S974" t="s">
        <v>2035</v>
      </c>
    </row>
    <row r="975" spans="1:19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(E975/D975)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9">
        <f>(((K975/60)/60)/24)+DATE(1970,1,1)</f>
        <v>40522.25</v>
      </c>
      <c r="M975">
        <v>1292133600</v>
      </c>
      <c r="N975" s="9">
        <f>(((M975/60)/60)/24)+DATE(1970,1,1)</f>
        <v>40524.25</v>
      </c>
      <c r="O975" t="b">
        <v>0</v>
      </c>
      <c r="P975" t="b">
        <v>1</v>
      </c>
      <c r="Q975" t="s">
        <v>33</v>
      </c>
      <c r="R975" t="s">
        <v>2036</v>
      </c>
      <c r="S975" t="s">
        <v>2037</v>
      </c>
    </row>
    <row r="976" spans="1:19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(E976/D976)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9">
        <f>(((K976/60)/60)/24)+DATE(1970,1,1)</f>
        <v>41412.208333333336</v>
      </c>
      <c r="M976">
        <v>1368939600</v>
      </c>
      <c r="N976" s="9">
        <f>(((M976/60)/60)/24)+DATE(1970,1,1)</f>
        <v>41413.208333333336</v>
      </c>
      <c r="O976" t="b">
        <v>0</v>
      </c>
      <c r="P976" t="b">
        <v>0</v>
      </c>
      <c r="Q976" t="s">
        <v>60</v>
      </c>
      <c r="R976" t="s">
        <v>2032</v>
      </c>
      <c r="S976" t="s">
        <v>2042</v>
      </c>
    </row>
    <row r="977" spans="1:19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(E977/D977)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9">
        <f>(((K977/60)/60)/24)+DATE(1970,1,1)</f>
        <v>42337.25</v>
      </c>
      <c r="M977">
        <v>1452146400</v>
      </c>
      <c r="N977" s="9">
        <f>(((M977/60)/60)/24)+DATE(1970,1,1)</f>
        <v>42376.25</v>
      </c>
      <c r="O977" t="b">
        <v>0</v>
      </c>
      <c r="P977" t="b">
        <v>1</v>
      </c>
      <c r="Q977" t="s">
        <v>33</v>
      </c>
      <c r="R977" t="s">
        <v>2036</v>
      </c>
      <c r="S977" t="s">
        <v>2037</v>
      </c>
    </row>
    <row r="978" spans="1:19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(E978/D978)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9">
        <f>(((K978/60)/60)/24)+DATE(1970,1,1)</f>
        <v>40571.25</v>
      </c>
      <c r="M978">
        <v>1296712800</v>
      </c>
      <c r="N978" s="9">
        <f>(((M978/60)/60)/24)+DATE(1970,1,1)</f>
        <v>40577.25</v>
      </c>
      <c r="O978" t="b">
        <v>0</v>
      </c>
      <c r="P978" t="b">
        <v>1</v>
      </c>
      <c r="Q978" t="s">
        <v>33</v>
      </c>
      <c r="R978" t="s">
        <v>2036</v>
      </c>
      <c r="S978" t="s">
        <v>2037</v>
      </c>
    </row>
    <row r="979" spans="1:19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(E979/D979)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9">
        <f>(((K979/60)/60)/24)+DATE(1970,1,1)</f>
        <v>43138.25</v>
      </c>
      <c r="M979">
        <v>1520748000</v>
      </c>
      <c r="N979" s="9">
        <f>(((M979/60)/60)/24)+DATE(1970,1,1)</f>
        <v>43170.25</v>
      </c>
      <c r="O979" t="b">
        <v>0</v>
      </c>
      <c r="P979" t="b">
        <v>0</v>
      </c>
      <c r="Q979" t="s">
        <v>17</v>
      </c>
      <c r="R979" t="s">
        <v>2030</v>
      </c>
      <c r="S979" t="s">
        <v>2031</v>
      </c>
    </row>
    <row r="980" spans="1:19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(E980/D980)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9">
        <f>(((K980/60)/60)/24)+DATE(1970,1,1)</f>
        <v>42686.25</v>
      </c>
      <c r="M980">
        <v>1480831200</v>
      </c>
      <c r="N980" s="9">
        <f>(((M980/60)/60)/24)+DATE(1970,1,1)</f>
        <v>42708.25</v>
      </c>
      <c r="O980" t="b">
        <v>0</v>
      </c>
      <c r="P980" t="b">
        <v>0</v>
      </c>
      <c r="Q980" t="s">
        <v>89</v>
      </c>
      <c r="R980" t="s">
        <v>2047</v>
      </c>
      <c r="S980" t="s">
        <v>2048</v>
      </c>
    </row>
    <row r="981" spans="1:19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(E981/D981)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9">
        <f>(((K981/60)/60)/24)+DATE(1970,1,1)</f>
        <v>42078.208333333328</v>
      </c>
      <c r="M981">
        <v>1426914000</v>
      </c>
      <c r="N981" s="9">
        <f>(((M981/60)/60)/24)+DATE(1970,1,1)</f>
        <v>42084.208333333328</v>
      </c>
      <c r="O981" t="b">
        <v>0</v>
      </c>
      <c r="P981" t="b">
        <v>0</v>
      </c>
      <c r="Q981" t="s">
        <v>33</v>
      </c>
      <c r="R981" t="s">
        <v>2036</v>
      </c>
      <c r="S981" t="s">
        <v>2037</v>
      </c>
    </row>
    <row r="982" spans="1:19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(E982/D982)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9">
        <f>(((K982/60)/60)/24)+DATE(1970,1,1)</f>
        <v>42307.208333333328</v>
      </c>
      <c r="M982">
        <v>1446616800</v>
      </c>
      <c r="N982" s="9">
        <f>(((M982/60)/60)/24)+DATE(1970,1,1)</f>
        <v>42312.25</v>
      </c>
      <c r="O982" t="b">
        <v>1</v>
      </c>
      <c r="P982" t="b">
        <v>0</v>
      </c>
      <c r="Q982" t="s">
        <v>68</v>
      </c>
      <c r="R982" t="s">
        <v>2044</v>
      </c>
      <c r="S982" t="s">
        <v>2045</v>
      </c>
    </row>
    <row r="983" spans="1:19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(E983/D983)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9">
        <f>(((K983/60)/60)/24)+DATE(1970,1,1)</f>
        <v>43094.25</v>
      </c>
      <c r="M983">
        <v>1517032800</v>
      </c>
      <c r="N983" s="9">
        <f>(((M983/60)/60)/24)+DATE(1970,1,1)</f>
        <v>43127.25</v>
      </c>
      <c r="O983" t="b">
        <v>0</v>
      </c>
      <c r="P983" t="b">
        <v>0</v>
      </c>
      <c r="Q983" t="s">
        <v>28</v>
      </c>
      <c r="R983" t="s">
        <v>2034</v>
      </c>
      <c r="S983" t="s">
        <v>2035</v>
      </c>
    </row>
    <row r="984" spans="1:19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(E984/D984)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9">
        <f>(((K984/60)/60)/24)+DATE(1970,1,1)</f>
        <v>40743.208333333336</v>
      </c>
      <c r="M984">
        <v>1311224400</v>
      </c>
      <c r="N984" s="9">
        <f>(((M984/60)/60)/24)+DATE(1970,1,1)</f>
        <v>40745.208333333336</v>
      </c>
      <c r="O984" t="b">
        <v>0</v>
      </c>
      <c r="P984" t="b">
        <v>1</v>
      </c>
      <c r="Q984" t="s">
        <v>42</v>
      </c>
      <c r="R984" t="s">
        <v>2038</v>
      </c>
      <c r="S984" t="s">
        <v>2039</v>
      </c>
    </row>
    <row r="985" spans="1:19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(E985/D985)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9">
        <f>(((K985/60)/60)/24)+DATE(1970,1,1)</f>
        <v>43681.208333333328</v>
      </c>
      <c r="M985">
        <v>1566190800</v>
      </c>
      <c r="N985" s="9">
        <f>(((M985/60)/60)/24)+DATE(1970,1,1)</f>
        <v>43696.208333333328</v>
      </c>
      <c r="O985" t="b">
        <v>0</v>
      </c>
      <c r="P985" t="b">
        <v>0</v>
      </c>
      <c r="Q985" t="s">
        <v>42</v>
      </c>
      <c r="R985" t="s">
        <v>2038</v>
      </c>
      <c r="S985" t="s">
        <v>2039</v>
      </c>
    </row>
    <row r="986" spans="1:19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(E986/D986)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9">
        <f>(((K986/60)/60)/24)+DATE(1970,1,1)</f>
        <v>43716.208333333328</v>
      </c>
      <c r="M986">
        <v>1570165200</v>
      </c>
      <c r="N986" s="9">
        <f>(((M986/60)/60)/24)+DATE(1970,1,1)</f>
        <v>43742.208333333328</v>
      </c>
      <c r="O986" t="b">
        <v>0</v>
      </c>
      <c r="P986" t="b">
        <v>0</v>
      </c>
      <c r="Q986" t="s">
        <v>33</v>
      </c>
      <c r="R986" t="s">
        <v>2036</v>
      </c>
      <c r="S986" t="s">
        <v>2037</v>
      </c>
    </row>
    <row r="987" spans="1:19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(E987/D987)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9">
        <f>(((K987/60)/60)/24)+DATE(1970,1,1)</f>
        <v>41614.25</v>
      </c>
      <c r="M987">
        <v>1388556000</v>
      </c>
      <c r="N987" s="9">
        <f>(((M987/60)/60)/24)+DATE(1970,1,1)</f>
        <v>41640.25</v>
      </c>
      <c r="O987" t="b">
        <v>0</v>
      </c>
      <c r="P987" t="b">
        <v>1</v>
      </c>
      <c r="Q987" t="s">
        <v>23</v>
      </c>
      <c r="R987" t="s">
        <v>2032</v>
      </c>
      <c r="S987" t="s">
        <v>2033</v>
      </c>
    </row>
    <row r="988" spans="1:19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(E988/D988)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9">
        <f>(((K988/60)/60)/24)+DATE(1970,1,1)</f>
        <v>40638.208333333336</v>
      </c>
      <c r="M988">
        <v>1303189200</v>
      </c>
      <c r="N988" s="9">
        <f>(((M988/60)/60)/24)+DATE(1970,1,1)</f>
        <v>40652.208333333336</v>
      </c>
      <c r="O988" t="b">
        <v>0</v>
      </c>
      <c r="P988" t="b">
        <v>0</v>
      </c>
      <c r="Q988" t="s">
        <v>23</v>
      </c>
      <c r="R988" t="s">
        <v>2032</v>
      </c>
      <c r="S988" t="s">
        <v>2033</v>
      </c>
    </row>
    <row r="989" spans="1:19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(E989/D989)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9">
        <f>(((K989/60)/60)/24)+DATE(1970,1,1)</f>
        <v>42852.208333333328</v>
      </c>
      <c r="M989">
        <v>1494478800</v>
      </c>
      <c r="N989" s="9">
        <f>(((M989/60)/60)/24)+DATE(1970,1,1)</f>
        <v>42866.208333333328</v>
      </c>
      <c r="O989" t="b">
        <v>0</v>
      </c>
      <c r="P989" t="b">
        <v>0</v>
      </c>
      <c r="Q989" t="s">
        <v>42</v>
      </c>
      <c r="R989" t="s">
        <v>2038</v>
      </c>
      <c r="S989" t="s">
        <v>2039</v>
      </c>
    </row>
    <row r="990" spans="1:19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(E990/D990)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9">
        <f>(((K990/60)/60)/24)+DATE(1970,1,1)</f>
        <v>42686.25</v>
      </c>
      <c r="M990">
        <v>1480744800</v>
      </c>
      <c r="N990" s="9">
        <f>(((M990/60)/60)/24)+DATE(1970,1,1)</f>
        <v>42707.25</v>
      </c>
      <c r="O990" t="b">
        <v>0</v>
      </c>
      <c r="P990" t="b">
        <v>0</v>
      </c>
      <c r="Q990" t="s">
        <v>133</v>
      </c>
      <c r="R990" t="s">
        <v>2044</v>
      </c>
      <c r="S990" t="s">
        <v>2053</v>
      </c>
    </row>
    <row r="991" spans="1:19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(E991/D991)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9">
        <f>(((K991/60)/60)/24)+DATE(1970,1,1)</f>
        <v>43571.208333333328</v>
      </c>
      <c r="M991">
        <v>1555822800</v>
      </c>
      <c r="N991" s="9">
        <f>(((M991/60)/60)/24)+DATE(1970,1,1)</f>
        <v>43576.208333333328</v>
      </c>
      <c r="O991" t="b">
        <v>0</v>
      </c>
      <c r="P991" t="b">
        <v>0</v>
      </c>
      <c r="Q991" t="s">
        <v>206</v>
      </c>
      <c r="R991" t="s">
        <v>2044</v>
      </c>
      <c r="S991" t="s">
        <v>2056</v>
      </c>
    </row>
    <row r="992" spans="1:19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(E992/D992)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9">
        <f>(((K992/60)/60)/24)+DATE(1970,1,1)</f>
        <v>42432.25</v>
      </c>
      <c r="M992">
        <v>1458882000</v>
      </c>
      <c r="N992" s="9">
        <f>(((M992/60)/60)/24)+DATE(1970,1,1)</f>
        <v>42454.208333333328</v>
      </c>
      <c r="O992" t="b">
        <v>0</v>
      </c>
      <c r="P992" t="b">
        <v>1</v>
      </c>
      <c r="Q992" t="s">
        <v>53</v>
      </c>
      <c r="R992" t="s">
        <v>2038</v>
      </c>
      <c r="S992" t="s">
        <v>2041</v>
      </c>
    </row>
    <row r="993" spans="1:19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(E993/D993)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9">
        <f>(((K993/60)/60)/24)+DATE(1970,1,1)</f>
        <v>41907.208333333336</v>
      </c>
      <c r="M993">
        <v>1411966800</v>
      </c>
      <c r="N993" s="9">
        <f>(((M993/60)/60)/24)+DATE(1970,1,1)</f>
        <v>41911.208333333336</v>
      </c>
      <c r="O993" t="b">
        <v>0</v>
      </c>
      <c r="P993" t="b">
        <v>1</v>
      </c>
      <c r="Q993" t="s">
        <v>23</v>
      </c>
      <c r="R993" t="s">
        <v>2032</v>
      </c>
      <c r="S993" t="s">
        <v>2033</v>
      </c>
    </row>
    <row r="994" spans="1:19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(E994/D994)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9">
        <f>(((K994/60)/60)/24)+DATE(1970,1,1)</f>
        <v>43227.208333333328</v>
      </c>
      <c r="M994">
        <v>1526878800</v>
      </c>
      <c r="N994" s="9">
        <f>(((M994/60)/60)/24)+DATE(1970,1,1)</f>
        <v>43241.208333333328</v>
      </c>
      <c r="O994" t="b">
        <v>0</v>
      </c>
      <c r="P994" t="b">
        <v>1</v>
      </c>
      <c r="Q994" t="s">
        <v>53</v>
      </c>
      <c r="R994" t="s">
        <v>2038</v>
      </c>
      <c r="S994" t="s">
        <v>2041</v>
      </c>
    </row>
    <row r="995" spans="1:19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(E995/D995)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9">
        <f>(((K995/60)/60)/24)+DATE(1970,1,1)</f>
        <v>42362.25</v>
      </c>
      <c r="M995">
        <v>1452405600</v>
      </c>
      <c r="N995" s="9">
        <f>(((M995/60)/60)/24)+DATE(1970,1,1)</f>
        <v>42379.25</v>
      </c>
      <c r="O995" t="b">
        <v>0</v>
      </c>
      <c r="P995" t="b">
        <v>1</v>
      </c>
      <c r="Q995" t="s">
        <v>122</v>
      </c>
      <c r="R995" t="s">
        <v>2051</v>
      </c>
      <c r="S995" t="s">
        <v>2052</v>
      </c>
    </row>
    <row r="996" spans="1:19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(E996/D996)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9">
        <f>(((K996/60)/60)/24)+DATE(1970,1,1)</f>
        <v>41929.208333333336</v>
      </c>
      <c r="M996">
        <v>1414040400</v>
      </c>
      <c r="N996" s="9">
        <f>(((M996/60)/60)/24)+DATE(1970,1,1)</f>
        <v>41935.208333333336</v>
      </c>
      <c r="O996" t="b">
        <v>0</v>
      </c>
      <c r="P996" t="b">
        <v>1</v>
      </c>
      <c r="Q996" t="s">
        <v>206</v>
      </c>
      <c r="R996" t="s">
        <v>2044</v>
      </c>
      <c r="S996" t="s">
        <v>2056</v>
      </c>
    </row>
    <row r="997" spans="1:19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(E997/D997)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9">
        <f>(((K997/60)/60)/24)+DATE(1970,1,1)</f>
        <v>43408.208333333328</v>
      </c>
      <c r="M997">
        <v>1543816800</v>
      </c>
      <c r="N997" s="9">
        <f>(((M997/60)/60)/24)+DATE(1970,1,1)</f>
        <v>43437.25</v>
      </c>
      <c r="O997" t="b">
        <v>0</v>
      </c>
      <c r="P997" t="b">
        <v>1</v>
      </c>
      <c r="Q997" t="s">
        <v>17</v>
      </c>
      <c r="R997" t="s">
        <v>2030</v>
      </c>
      <c r="S997" t="s">
        <v>2031</v>
      </c>
    </row>
    <row r="998" spans="1:19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(E998/D998)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9">
        <f>(((K998/60)/60)/24)+DATE(1970,1,1)</f>
        <v>41276.25</v>
      </c>
      <c r="M998">
        <v>1359698400</v>
      </c>
      <c r="N998" s="9">
        <f>(((M998/60)/60)/24)+DATE(1970,1,1)</f>
        <v>41306.25</v>
      </c>
      <c r="O998" t="b">
        <v>0</v>
      </c>
      <c r="P998" t="b">
        <v>0</v>
      </c>
      <c r="Q998" t="s">
        <v>33</v>
      </c>
      <c r="R998" t="s">
        <v>2036</v>
      </c>
      <c r="S998" t="s">
        <v>2037</v>
      </c>
    </row>
    <row r="999" spans="1:19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(E999/D999)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9">
        <f>(((K999/60)/60)/24)+DATE(1970,1,1)</f>
        <v>41659.25</v>
      </c>
      <c r="M999">
        <v>1390629600</v>
      </c>
      <c r="N999" s="9">
        <f>(((M999/60)/60)/24)+DATE(1970,1,1)</f>
        <v>41664.25</v>
      </c>
      <c r="O999" t="b">
        <v>0</v>
      </c>
      <c r="P999" t="b">
        <v>0</v>
      </c>
      <c r="Q999" t="s">
        <v>33</v>
      </c>
      <c r="R999" t="s">
        <v>2036</v>
      </c>
      <c r="S999" t="s">
        <v>2037</v>
      </c>
    </row>
    <row r="1000" spans="1:19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(E1000/D1000)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9">
        <f>(((K1000/60)/60)/24)+DATE(1970,1,1)</f>
        <v>40220.25</v>
      </c>
      <c r="M1000">
        <v>1267077600</v>
      </c>
      <c r="N1000" s="9">
        <f>(((M1000/60)/60)/24)+DATE(1970,1,1)</f>
        <v>40234.25</v>
      </c>
      <c r="O1000" t="b">
        <v>0</v>
      </c>
      <c r="P1000" t="b">
        <v>1</v>
      </c>
      <c r="Q1000" t="s">
        <v>60</v>
      </c>
      <c r="R1000" t="s">
        <v>2032</v>
      </c>
      <c r="S1000" t="s">
        <v>2042</v>
      </c>
    </row>
    <row r="1001" spans="1:19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(E1001/D1001)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9">
        <f>(((K1001/60)/60)/24)+DATE(1970,1,1)</f>
        <v>42550.208333333328</v>
      </c>
      <c r="M1001">
        <v>1467781200</v>
      </c>
      <c r="N1001" s="9">
        <f>(((M1001/60)/60)/24)+DATE(1970,1,1)</f>
        <v>42557.208333333328</v>
      </c>
      <c r="O1001" t="b">
        <v>0</v>
      </c>
      <c r="P1001" t="b">
        <v>0</v>
      </c>
      <c r="Q1001" t="s">
        <v>17</v>
      </c>
      <c r="R1001" t="s">
        <v>2030</v>
      </c>
      <c r="S1001" t="s">
        <v>2031</v>
      </c>
    </row>
  </sheetData>
  <autoFilter ref="A1:S1001" xr:uid="{00000000-0001-0000-0000-000000000000}"/>
  <conditionalFormatting sqref="G1:G1048576">
    <cfRule type="containsText" dxfId="5" priority="5" operator="containsText" text="canceled">
      <formula>NOT(ISERROR(SEARCH("canceled",G1)))</formula>
    </cfRule>
    <cfRule type="containsText" dxfId="4" priority="6" operator="containsText" text="successful">
      <formula>NOT(ISERROR(SEARCH("successful",G1)))</formula>
    </cfRule>
    <cfRule type="containsText" dxfId="3" priority="7" operator="containsText" text="failed">
      <formula>NOT(ISERROR(SEARCH("failed",G1)))</formula>
    </cfRule>
    <cfRule type="containsText" dxfId="2" priority="8" operator="containsText" text="live">
      <formula>NOT(ISERROR(SEARCH("live",G1)))</formula>
    </cfRule>
    <cfRule type="containsText" dxfId="1" priority="9" operator="containsText" text="cancelled">
      <formula>NOT(ISERROR(SEARCH("cancelled",G1)))</formula>
    </cfRule>
    <cfRule type="containsText" dxfId="0" priority="10" operator="containsText" text="failed">
      <formula>NOT(ISERROR(SEARCH("failed",G1)))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theme="4" tint="-0.249977111117893"/>
      </colorScale>
    </cfRule>
    <cfRule type="colorScale" priority="2">
      <colorScale>
        <cfvo type="percent" val="0"/>
        <cfvo type="percent" val="100"/>
        <cfvo type="num" val="200"/>
        <color rgb="FFF8696B"/>
        <color theme="9" tint="-0.249977111117893"/>
        <color theme="4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7B69-5720-49D0-96FC-298707050956}">
  <sheetPr codeName="Sheet3"/>
  <dimension ref="A3:F14"/>
  <sheetViews>
    <sheetView workbookViewId="0">
      <selection activeCell="I6" sqref="I6"/>
    </sheetView>
  </sheetViews>
  <sheetFormatPr defaultRowHeight="15.5" x14ac:dyDescent="0.35"/>
  <cols>
    <col min="1" max="1" width="21.7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5" t="s">
        <v>2068</v>
      </c>
      <c r="B3" s="5" t="s">
        <v>2067</v>
      </c>
    </row>
    <row r="4" spans="1:6" x14ac:dyDescent="0.35">
      <c r="A4" s="5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2061</v>
      </c>
      <c r="E8">
        <v>4</v>
      </c>
      <c r="F8">
        <v>4</v>
      </c>
    </row>
    <row r="9" spans="1:6" x14ac:dyDescent="0.35">
      <c r="A9" s="6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BD89-D8D3-4F52-BB46-F255787735D3}">
  <sheetPr codeName="Sheet4"/>
  <dimension ref="A1:F30"/>
  <sheetViews>
    <sheetView topLeftCell="B8" workbookViewId="0">
      <selection activeCell="Q19" sqref="Q19"/>
    </sheetView>
  </sheetViews>
  <sheetFormatPr defaultRowHeight="15.5" x14ac:dyDescent="0.35"/>
  <cols>
    <col min="1" max="1" width="19.6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2070</v>
      </c>
    </row>
    <row r="2" spans="1:6" x14ac:dyDescent="0.35">
      <c r="A2" s="5" t="s">
        <v>2063</v>
      </c>
      <c r="B2" t="s">
        <v>2070</v>
      </c>
    </row>
    <row r="4" spans="1:6" x14ac:dyDescent="0.35">
      <c r="A4" s="5" t="s">
        <v>2069</v>
      </c>
      <c r="B4" s="5" t="s">
        <v>2067</v>
      </c>
    </row>
    <row r="5" spans="1:6" x14ac:dyDescent="0.3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2062</v>
      </c>
      <c r="E7">
        <v>4</v>
      </c>
      <c r="F7">
        <v>4</v>
      </c>
    </row>
    <row r="8" spans="1:6" x14ac:dyDescent="0.35">
      <c r="A8" s="6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2040</v>
      </c>
      <c r="C10">
        <v>8</v>
      </c>
      <c r="E10">
        <v>10</v>
      </c>
      <c r="F10">
        <v>18</v>
      </c>
    </row>
    <row r="11" spans="1:6" x14ac:dyDescent="0.35">
      <c r="A11" s="6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2054</v>
      </c>
      <c r="C15">
        <v>3</v>
      </c>
      <c r="E15">
        <v>4</v>
      </c>
      <c r="F15">
        <v>7</v>
      </c>
    </row>
    <row r="16" spans="1:6" x14ac:dyDescent="0.35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2053</v>
      </c>
      <c r="C20">
        <v>4</v>
      </c>
      <c r="E20">
        <v>4</v>
      </c>
      <c r="F20">
        <v>8</v>
      </c>
    </row>
    <row r="21" spans="1:6" x14ac:dyDescent="0.35">
      <c r="A21" s="6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2060</v>
      </c>
      <c r="C22">
        <v>9</v>
      </c>
      <c r="E22">
        <v>5</v>
      </c>
      <c r="F22">
        <v>14</v>
      </c>
    </row>
    <row r="23" spans="1:6" x14ac:dyDescent="0.35">
      <c r="A23" s="6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2056</v>
      </c>
      <c r="C25">
        <v>7</v>
      </c>
      <c r="E25">
        <v>14</v>
      </c>
      <c r="F25">
        <v>21</v>
      </c>
    </row>
    <row r="26" spans="1:6" x14ac:dyDescent="0.35">
      <c r="A26" s="6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2059</v>
      </c>
      <c r="E29">
        <v>3</v>
      </c>
      <c r="F29">
        <v>3</v>
      </c>
    </row>
    <row r="30" spans="1:6" x14ac:dyDescent="0.35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12B2-EE9D-4FD4-BDD5-7BED6889EAF1}">
  <sheetPr codeName="Sheet10"/>
  <dimension ref="A1:F18"/>
  <sheetViews>
    <sheetView workbookViewId="0">
      <selection activeCell="C11" sqref="C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2070</v>
      </c>
    </row>
    <row r="2" spans="1:6" x14ac:dyDescent="0.35">
      <c r="A2" s="5" t="s">
        <v>2063</v>
      </c>
      <c r="B2" t="s">
        <v>2070</v>
      </c>
    </row>
    <row r="4" spans="1:6" x14ac:dyDescent="0.35">
      <c r="A4" s="5" t="s">
        <v>2085</v>
      </c>
      <c r="B4" s="5" t="s">
        <v>2067</v>
      </c>
    </row>
    <row r="5" spans="1:6" x14ac:dyDescent="0.3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D091-92FE-4451-A371-A083F8B9F3D9}">
  <sheetPr codeName="Sheet11"/>
  <dimension ref="A1:H28"/>
  <sheetViews>
    <sheetView tabSelected="1" topLeftCell="A16" workbookViewId="0">
      <selection activeCell="E8" sqref="E8"/>
    </sheetView>
  </sheetViews>
  <sheetFormatPr defaultRowHeight="15.5" x14ac:dyDescent="0.35"/>
  <cols>
    <col min="1" max="1" width="13.4140625" bestFit="1" customWidth="1"/>
    <col min="2" max="2" width="17.6640625" bestFit="1" customWidth="1"/>
    <col min="3" max="3" width="14.4140625" bestFit="1" customWidth="1"/>
    <col min="4" max="4" width="16.58203125" bestFit="1" customWidth="1"/>
    <col min="5" max="11" width="13.4140625" bestFit="1" customWidth="1"/>
    <col min="12" max="14" width="11.75" bestFit="1" customWidth="1"/>
  </cols>
  <sheetData>
    <row r="1" spans="1:8" x14ac:dyDescent="0.3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5">
      <c r="A2" t="s">
        <v>2122</v>
      </c>
      <c r="B2">
        <f>COUNTIFS(Crowdfunding!$G:$G,"Successful",Crowdfunding!$D:$D,"&lt;"&amp;1000)</f>
        <v>30</v>
      </c>
      <c r="C2">
        <f>COUNTIFS(Crowdfunding!$G:$G,"Failed",Crowdfunding!$D:$D,"&lt;"&amp;1000)</f>
        <v>20</v>
      </c>
      <c r="D2">
        <f>COUNTIFS(Crowdfunding!$G:$G,"canceled",Crowdfunding!$D:$D,"&lt;"&amp;1000)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35">
      <c r="A3" t="s">
        <v>2095</v>
      </c>
      <c r="B3">
        <f>COUNTIFS(Crowdfunding!$G:$G,"Successful",Crowdfunding!$D:$D,"&gt;="&amp;1000,Crowdfunding!$D:$D,"&lt;"&amp;5000)</f>
        <v>191</v>
      </c>
      <c r="C3">
        <f>COUNTIFS(Crowdfunding!$G:$G,"Failed",Crowdfunding!$D:$D,"&gt;="&amp;1000,Crowdfunding!$D:$D,"&lt;"&amp;5000)</f>
        <v>38</v>
      </c>
      <c r="D3">
        <f>COUNTIFS(Crowdfunding!$G:$G,"canceled",Crowdfunding!$D:$D,"&gt;="&amp;1000,Crowdfunding!$D:$D,"&lt;"&amp;5000)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35">
      <c r="A4" t="s">
        <v>2096</v>
      </c>
      <c r="B4">
        <f>COUNTIFS(Crowdfunding!$G:$G,"Successful",Crowdfunding!$D:$D,"&gt;="&amp;5000,Crowdfunding!$D:$D,"&lt;"&amp;10000)</f>
        <v>164</v>
      </c>
      <c r="C4">
        <f>COUNTIFS(Crowdfunding!$G:$G,"Failed",Crowdfunding!$D:$D,"&gt;="&amp;5000,Crowdfunding!$D:$D,"&lt;"&amp;10000)</f>
        <v>126</v>
      </c>
      <c r="D4">
        <f>COUNTIFS(Crowdfunding!$G:$G,"canceled",Crowdfunding!$D:$D,"&gt;="&amp;5000,Crowdfunding!$D:$D,"&lt;"&amp;10000)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2097</v>
      </c>
      <c r="B5">
        <f>COUNTIFS(Crowdfunding!$G:$G,"Successful",Crowdfunding!$D:$D,"&gt;="&amp;10000, Crowdfunding!$D:$D, "&lt;"&amp;15000)</f>
        <v>4</v>
      </c>
      <c r="C5">
        <f>COUNTIFS(Crowdfunding!$G:$G,"failed",Crowdfunding!$D:$D,"&gt;="&amp;10000, Crowdfunding!$D:$D, "&lt;"&amp;15000)</f>
        <v>5</v>
      </c>
      <c r="D5">
        <f>COUNTIFS(Crowdfunding!$G:$G,"canceled",Crowdfunding!$D:$D,"&gt;="&amp;10000, Crowdfunding!$D:$D, "&lt;"&amp;15000)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2098</v>
      </c>
      <c r="B6">
        <f>COUNTIFS(Crowdfunding!$G:$G,"Successful",Crowdfunding!$D:$D,"&gt;="&amp;15000, Crowdfunding!$D:$D,"&lt;"&amp;20000)</f>
        <v>10</v>
      </c>
      <c r="C6">
        <f>COUNTIFS(Crowdfunding!$G:$G,"Failed",Crowdfunding!$D:$D,"&gt;="&amp;15000, Crowdfunding!$D:$D,"&lt;"&amp;20000)</f>
        <v>0</v>
      </c>
      <c r="D6">
        <f>COUNTIFS(Crowdfunding!$G:$G,"canceled",Crowdfunding!$D:$D,"&gt;="&amp;15000, Crowdfunding!$D:$D,"&lt;"&amp;20000)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2099</v>
      </c>
      <c r="B7">
        <f>COUNTIFS(Crowdfunding!$G:$G,"Successful",Crowdfunding!$D:$D,"&gt;="&amp;20000, Crowdfunding!$D:$D,"&lt;"&amp;25000)</f>
        <v>7</v>
      </c>
      <c r="C7">
        <f>COUNTIFS(Crowdfunding!$G:$G,"Failed",Crowdfunding!$D:$D,"&gt;="&amp;20000, Crowdfunding!$D:$D,"&lt;"&amp;25000)</f>
        <v>0</v>
      </c>
      <c r="D7">
        <f>COUNTIFS(Crowdfunding!$G:$G,"canceled",Crowdfunding!$D:$D,"&gt;="&amp;20000, Crowdfunding!$D:$D,"&lt;"&amp;25000)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2100</v>
      </c>
      <c r="B8">
        <f>COUNTIFS(Crowdfunding!$G:$G,"Successful",Crowdfunding!$D:$D,"&gt;="&amp;25000, Crowdfunding!$D:$D,"&lt;"&amp;30000)</f>
        <v>11</v>
      </c>
      <c r="C8">
        <f>COUNTIFS(Crowdfunding!$G:$G,"Failed",Crowdfunding!$D:$D,"&gt;="&amp;25000, Crowdfunding!$D:$D,"&lt;"&amp;30000)</f>
        <v>3</v>
      </c>
      <c r="D8">
        <f>COUNTIFS(Crowdfunding!$G:$G,"canceled",Crowdfunding!$D:$D,"&gt;="&amp;25000, Crowdfunding!$D:$D,"&lt;"&amp;30000)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2101</v>
      </c>
      <c r="B9">
        <f>COUNTIFS(Crowdfunding!$G:$G,"Successful",Crowdfunding!$D:$D,"&gt;="&amp;30000, Crowdfunding!$D:$D,"&lt;"&amp;35000)</f>
        <v>7</v>
      </c>
      <c r="C9">
        <f>COUNTIFS(Crowdfunding!$G:$G,"Failed",Crowdfunding!$D:$D,"&gt;="&amp;30000, Crowdfunding!$D:$D,"&lt;"&amp;35000)</f>
        <v>0</v>
      </c>
      <c r="D9">
        <f>COUNTIFS(Crowdfunding!$G:$G,"canceled",Crowdfunding!$D:$D,"&gt;="&amp;30000, Crowdfunding!$D:$D,"&lt;"&amp;35000)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2102</v>
      </c>
      <c r="B10">
        <f>COUNTIFS(Crowdfunding!$G:$G,"Successful",Crowdfunding!$D:$D,"&gt;="&amp;35000, Crowdfunding!$D:$D,"&lt;"&amp;40000)</f>
        <v>8</v>
      </c>
      <c r="C10">
        <f>COUNTIFS(Crowdfunding!$G:$G,"Failed",Crowdfunding!$D:$D,"&gt;="&amp;35000, Crowdfunding!$D:$D,"&lt;"&amp;40000)</f>
        <v>3</v>
      </c>
      <c r="D10">
        <f>COUNTIFS(Crowdfunding!$G:$G,"canceled",Crowdfunding!$D:$D,"&gt;="&amp;35000, Crowdfunding!$D:$D,"&lt;"&amp;40000)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2103</v>
      </c>
      <c r="B11">
        <f>COUNTIFS(Crowdfunding!$G:$G,"Successful",Crowdfunding!$D:$D,"&gt;="&amp;40000, Crowdfunding!$D:$D,"&lt;"&amp;45000)</f>
        <v>11</v>
      </c>
      <c r="C11">
        <f>COUNTIFS(Crowdfunding!$G:$G,"Failed",Crowdfunding!$D:$D,"&gt;="&amp;40000, Crowdfunding!$D:$D,"&lt;"&amp;45000)</f>
        <v>3</v>
      </c>
      <c r="D11">
        <f>COUNTIFS(Crowdfunding!$G:$G,"canceled",Crowdfunding!$D:$D,"&gt;="&amp;40000, Crowdfunding!$D:$D,"&lt;"&amp;45000)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2104</v>
      </c>
      <c r="B12">
        <f>COUNTIFS(Crowdfunding!$G:$G,"Successful",Crowdfunding!$D:$D,"&gt;="&amp;45000, Crowdfunding!$D:$D,"&lt;"&amp;50000)</f>
        <v>8</v>
      </c>
      <c r="C12">
        <f>COUNTIFS(Crowdfunding!$G:$G,"Failed",Crowdfunding!$D:$D,"&gt;="&amp;45000, Crowdfunding!$D:$D,"&lt;"&amp;50000)</f>
        <v>3</v>
      </c>
      <c r="D12">
        <f>COUNTIFS(Crowdfunding!$G:$G,"canceled",Crowdfunding!$D:$D,"&gt;="&amp;45000, Crowdfunding!$D:$D,"&lt;"&amp;50000)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2123</v>
      </c>
      <c r="B13">
        <f>COUNTIFS(Crowdfunding!$G:$G,"Successful", Crowdfunding!$D:$D,"&gt;="&amp;50000)</f>
        <v>114</v>
      </c>
      <c r="C13">
        <f>COUNTIFS(Crowdfunding!$G:$G,"Failed", Crowdfunding!$D:$D,"&gt;="&amp;50000)</f>
        <v>163</v>
      </c>
      <c r="D13">
        <f>COUNTIFS(Crowdfunding!$G:$G,"canceled", Crowdfunding!$D:$D,"&gt;="&amp;50000)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5" spans="1:8" x14ac:dyDescent="0.35">
      <c r="A15" s="5" t="s">
        <v>2065</v>
      </c>
      <c r="B15" t="s">
        <v>2106</v>
      </c>
      <c r="C15" t="s">
        <v>2107</v>
      </c>
      <c r="D15" t="s">
        <v>2108</v>
      </c>
    </row>
    <row r="16" spans="1:8" x14ac:dyDescent="0.35">
      <c r="A16" s="6" t="s">
        <v>2094</v>
      </c>
      <c r="B16" s="21">
        <v>0.58823529411764708</v>
      </c>
      <c r="C16" s="21">
        <v>0.39215686274509803</v>
      </c>
      <c r="D16" s="21">
        <v>1.9607843137254902E-2</v>
      </c>
    </row>
    <row r="17" spans="1:4" x14ac:dyDescent="0.35">
      <c r="A17" s="6" t="s">
        <v>2096</v>
      </c>
      <c r="B17" s="21">
        <v>0.52063492063492067</v>
      </c>
      <c r="C17" s="21">
        <v>0.4</v>
      </c>
      <c r="D17" s="21">
        <v>7.9365079365079361E-2</v>
      </c>
    </row>
    <row r="18" spans="1:4" x14ac:dyDescent="0.35">
      <c r="A18" s="6" t="s">
        <v>2104</v>
      </c>
      <c r="B18" s="21">
        <v>0.72727272727272729</v>
      </c>
      <c r="C18" s="21">
        <v>0.27272727272727271</v>
      </c>
      <c r="D18" s="21">
        <v>0</v>
      </c>
    </row>
    <row r="19" spans="1:4" x14ac:dyDescent="0.35">
      <c r="A19" s="6" t="s">
        <v>2103</v>
      </c>
      <c r="B19" s="21">
        <v>0.7857142857142857</v>
      </c>
      <c r="C19" s="21">
        <v>0.21428571428571427</v>
      </c>
      <c r="D19" s="21">
        <v>0</v>
      </c>
    </row>
    <row r="20" spans="1:4" x14ac:dyDescent="0.35">
      <c r="A20" s="6" t="s">
        <v>2102</v>
      </c>
      <c r="B20" s="21">
        <v>0.66666666666666663</v>
      </c>
      <c r="C20" s="21">
        <v>0.25</v>
      </c>
      <c r="D20" s="21">
        <v>8.3333333333333329E-2</v>
      </c>
    </row>
    <row r="21" spans="1:4" x14ac:dyDescent="0.35">
      <c r="A21" s="6" t="s">
        <v>2101</v>
      </c>
      <c r="B21" s="21">
        <v>1</v>
      </c>
      <c r="C21" s="21">
        <v>0</v>
      </c>
      <c r="D21" s="21">
        <v>0</v>
      </c>
    </row>
    <row r="22" spans="1:4" x14ac:dyDescent="0.35">
      <c r="A22" s="6" t="s">
        <v>2100</v>
      </c>
      <c r="B22" s="21">
        <v>0.7857142857142857</v>
      </c>
      <c r="C22" s="21">
        <v>0.21428571428571427</v>
      </c>
      <c r="D22" s="21">
        <v>0</v>
      </c>
    </row>
    <row r="23" spans="1:4" x14ac:dyDescent="0.35">
      <c r="A23" s="6" t="s">
        <v>2099</v>
      </c>
      <c r="B23" s="21">
        <v>1</v>
      </c>
      <c r="C23" s="21">
        <v>0</v>
      </c>
      <c r="D23" s="21">
        <v>0</v>
      </c>
    </row>
    <row r="24" spans="1:4" x14ac:dyDescent="0.35">
      <c r="A24" s="6" t="s">
        <v>2098</v>
      </c>
      <c r="B24" s="21">
        <v>1</v>
      </c>
      <c r="C24" s="21">
        <v>0</v>
      </c>
      <c r="D24" s="21">
        <v>0</v>
      </c>
    </row>
    <row r="25" spans="1:4" x14ac:dyDescent="0.35">
      <c r="A25" s="6" t="s">
        <v>2097</v>
      </c>
      <c r="B25" s="21">
        <v>0.44444444444444442</v>
      </c>
      <c r="C25" s="21">
        <v>0.55555555555555558</v>
      </c>
      <c r="D25" s="21">
        <v>0</v>
      </c>
    </row>
    <row r="26" spans="1:4" x14ac:dyDescent="0.35">
      <c r="A26" s="6" t="s">
        <v>2095</v>
      </c>
      <c r="B26" s="21">
        <v>0.82683982683982682</v>
      </c>
      <c r="C26" s="21">
        <v>0.16450216450216451</v>
      </c>
      <c r="D26" s="21">
        <v>8.658008658008658E-3</v>
      </c>
    </row>
    <row r="27" spans="1:4" x14ac:dyDescent="0.35">
      <c r="A27" s="6" t="s">
        <v>2105</v>
      </c>
      <c r="B27" s="21">
        <v>0.3737704918032787</v>
      </c>
      <c r="C27" s="21">
        <v>0.53442622950819674</v>
      </c>
      <c r="D27" s="21">
        <v>9.1803278688524587E-2</v>
      </c>
    </row>
    <row r="28" spans="1:4" x14ac:dyDescent="0.35">
      <c r="A28" s="6" t="s">
        <v>2066</v>
      </c>
      <c r="B28" s="21">
        <v>8.7192929432080835</v>
      </c>
      <c r="C28" s="21">
        <v>2.9979395136097158</v>
      </c>
      <c r="D28" s="21">
        <v>0.28276754318220088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2FAD-34CE-4D94-9882-0345D8F97523}">
  <dimension ref="A1:I19"/>
  <sheetViews>
    <sheetView topLeftCell="A12" workbookViewId="0">
      <selection activeCell="D22" sqref="D22"/>
    </sheetView>
  </sheetViews>
  <sheetFormatPr defaultRowHeight="15.5" x14ac:dyDescent="0.35"/>
  <cols>
    <col min="1" max="1" width="11.83203125" customWidth="1"/>
    <col min="2" max="2" width="17.33203125" customWidth="1"/>
    <col min="3" max="3" width="12.83203125" customWidth="1"/>
    <col min="4" max="4" width="14.25" customWidth="1"/>
    <col min="5" max="5" width="13.25" customWidth="1"/>
  </cols>
  <sheetData>
    <row r="1" spans="1:9" x14ac:dyDescent="0.35">
      <c r="A1" s="23" t="s">
        <v>2110</v>
      </c>
      <c r="B1" s="23" t="s">
        <v>2111</v>
      </c>
      <c r="C1" s="23" t="s">
        <v>5</v>
      </c>
      <c r="D1" s="23" t="s">
        <v>2112</v>
      </c>
      <c r="E1" s="23" t="s">
        <v>5</v>
      </c>
    </row>
    <row r="2" spans="1:9" x14ac:dyDescent="0.35">
      <c r="A2" s="6" t="s">
        <v>2038</v>
      </c>
      <c r="B2" s="28">
        <f>COUNTIFS(Crowdfunding!$R:$R,"film &amp; video",Crowdfunding!$G:$G,"Successful")</f>
        <v>102</v>
      </c>
      <c r="C2" s="21">
        <v>71325</v>
      </c>
      <c r="D2" s="22">
        <f>COUNTIFS(Crowdfunding!$R:$R,"film &amp; video",Crowdfunding!$G:$G,"Failed")</f>
        <v>60</v>
      </c>
      <c r="E2" s="21">
        <v>41440</v>
      </c>
      <c r="G2" s="12"/>
      <c r="H2" s="13"/>
      <c r="I2" s="14"/>
    </row>
    <row r="3" spans="1:9" x14ac:dyDescent="0.35">
      <c r="A3" s="6" t="s">
        <v>2030</v>
      </c>
      <c r="B3" s="28">
        <f>COUNTIFS(Crowdfunding!$R:$R,"food",Crowdfunding!$G:$G,"Successful")</f>
        <v>22</v>
      </c>
      <c r="C3" s="21">
        <v>12761</v>
      </c>
      <c r="D3" s="22">
        <f>COUNTIFS(Crowdfunding!$R:$R,"food",Crowdfunding!$G:$G,"Failed")</f>
        <v>20</v>
      </c>
      <c r="E3" s="21">
        <v>14103</v>
      </c>
      <c r="G3" s="15"/>
      <c r="H3" s="16"/>
      <c r="I3" s="17"/>
    </row>
    <row r="4" spans="1:9" x14ac:dyDescent="0.35">
      <c r="A4" s="6" t="s">
        <v>2047</v>
      </c>
      <c r="B4" s="28">
        <f>COUNTIFS(Crowdfunding!$R:$R,"games",Crowdfunding!$G:$G,"Successful")</f>
        <v>21</v>
      </c>
      <c r="C4" s="21">
        <v>12790</v>
      </c>
      <c r="D4" s="22">
        <f>COUNTIFS(Crowdfunding!$R:$R,"games",Crowdfunding!$G:$G,"Failed")</f>
        <v>23</v>
      </c>
      <c r="E4" s="21">
        <v>18020</v>
      </c>
      <c r="G4" s="15"/>
      <c r="H4" s="16"/>
      <c r="I4" s="17"/>
    </row>
    <row r="5" spans="1:9" x14ac:dyDescent="0.35">
      <c r="A5" s="6" t="s">
        <v>2061</v>
      </c>
      <c r="B5" s="28">
        <f>COUNTIFS(Crowdfunding!$R:$R,"Journalism",Crowdfunding!$G:$G,"Successful")</f>
        <v>4</v>
      </c>
      <c r="C5" s="21">
        <v>1194</v>
      </c>
      <c r="D5" s="22">
        <f>COUNTIFS(Crowdfunding!$R:$R,"Journalism",Crowdfunding!$G:$G,"Failed")</f>
        <v>0</v>
      </c>
      <c r="E5" s="21"/>
      <c r="G5" s="15"/>
      <c r="H5" s="16"/>
      <c r="I5" s="17"/>
    </row>
    <row r="6" spans="1:9" x14ac:dyDescent="0.35">
      <c r="A6" s="6" t="s">
        <v>2032</v>
      </c>
      <c r="B6" s="28">
        <f>COUNTIFS(Crowdfunding!$R:$R,"music",Crowdfunding!$G:$G,"Successful")</f>
        <v>99</v>
      </c>
      <c r="C6" s="21">
        <v>92820</v>
      </c>
      <c r="D6" s="22">
        <f>COUNTIFS(Crowdfunding!$R:$R,"music",Crowdfunding!$G:$G,"Failed")</f>
        <v>66</v>
      </c>
      <c r="E6" s="21">
        <v>33941</v>
      </c>
      <c r="G6" s="15"/>
      <c r="H6" s="16"/>
      <c r="I6" s="17"/>
    </row>
    <row r="7" spans="1:9" x14ac:dyDescent="0.35">
      <c r="A7" s="6" t="s">
        <v>2051</v>
      </c>
      <c r="B7" s="28">
        <f>COUNTIFS(Crowdfunding!$R:$R,"photography",Crowdfunding!$G:$G,"Successful")</f>
        <v>26</v>
      </c>
      <c r="C7" s="21">
        <v>16930</v>
      </c>
      <c r="D7" s="22">
        <f>COUNTIFS(Crowdfunding!$R:$R,"photography",Crowdfunding!$G:$G,"Failed")</f>
        <v>11</v>
      </c>
      <c r="E7" s="21">
        <v>2724</v>
      </c>
      <c r="G7" s="15"/>
      <c r="H7" s="16"/>
      <c r="I7" s="17"/>
    </row>
    <row r="8" spans="1:9" x14ac:dyDescent="0.35">
      <c r="A8" s="6" t="s">
        <v>2044</v>
      </c>
      <c r="B8" s="28">
        <f>COUNTIFS(Crowdfunding!$R:$R,"publishing",Crowdfunding!$G:$G,"Successful")</f>
        <v>40</v>
      </c>
      <c r="C8" s="21">
        <v>35040</v>
      </c>
      <c r="D8" s="22">
        <f>COUNTIFS(Crowdfunding!$R:$R,"publishing",Crowdfunding!$G:$G,"Failed")</f>
        <v>24</v>
      </c>
      <c r="E8" s="21">
        <v>17479</v>
      </c>
      <c r="G8" s="15"/>
      <c r="H8" s="16"/>
      <c r="I8" s="17"/>
    </row>
    <row r="9" spans="1:9" x14ac:dyDescent="0.35">
      <c r="A9" s="6" t="s">
        <v>2034</v>
      </c>
      <c r="B9" s="28">
        <f>COUNTIFS(Crowdfunding!$R:$R,"technology",Crowdfunding!$G:$G,"Successful")</f>
        <v>64</v>
      </c>
      <c r="C9" s="21">
        <v>56203</v>
      </c>
      <c r="D9" s="22">
        <f>COUNTIFS(Crowdfunding!$R:$R,"technology",Crowdfunding!$G:$G,"Failed")</f>
        <v>28</v>
      </c>
      <c r="E9" s="21">
        <v>10856</v>
      </c>
      <c r="G9" s="15"/>
      <c r="H9" s="16"/>
      <c r="I9" s="17"/>
    </row>
    <row r="10" spans="1:9" x14ac:dyDescent="0.35">
      <c r="A10" s="6" t="s">
        <v>2036</v>
      </c>
      <c r="B10" s="28">
        <f>COUNTIFS(Crowdfunding!$R:$R,"theater",Crowdfunding!$G:$G,"Successful")</f>
        <v>187</v>
      </c>
      <c r="C10" s="21">
        <v>181835</v>
      </c>
      <c r="D10" s="22">
        <f>COUNTIFS(Crowdfunding!$R:$R,"theater",Crowdfunding!$G:$G,"Failed")</f>
        <v>132</v>
      </c>
      <c r="E10" s="21">
        <v>74601</v>
      </c>
      <c r="G10" s="15"/>
      <c r="H10" s="16"/>
      <c r="I10" s="17"/>
    </row>
    <row r="11" spans="1:9" x14ac:dyDescent="0.35">
      <c r="A11" s="25" t="s">
        <v>2115</v>
      </c>
      <c r="B11" s="25">
        <f>SUM(B2:B10)</f>
        <v>565</v>
      </c>
      <c r="C11" s="26">
        <v>480898</v>
      </c>
      <c r="D11" s="27">
        <f>SUM(D2:D10)</f>
        <v>364</v>
      </c>
      <c r="E11" s="24">
        <v>213164</v>
      </c>
      <c r="G11" s="15"/>
      <c r="H11" s="16"/>
      <c r="I11" s="17"/>
    </row>
    <row r="12" spans="1:9" x14ac:dyDescent="0.35">
      <c r="G12" s="15"/>
      <c r="H12" s="16"/>
      <c r="I12" s="17"/>
    </row>
    <row r="13" spans="1:9" x14ac:dyDescent="0.35">
      <c r="G13" s="15"/>
      <c r="H13" s="16"/>
      <c r="I13" s="17"/>
    </row>
    <row r="14" spans="1:9" x14ac:dyDescent="0.35">
      <c r="A14" t="s">
        <v>2116</v>
      </c>
      <c r="C14" s="29">
        <f>AVERAGE(C2:C10)</f>
        <v>53433.111111111109</v>
      </c>
      <c r="E14" s="29">
        <f>AVERAGE(E2:E10)</f>
        <v>26645.5</v>
      </c>
      <c r="G14" s="15"/>
      <c r="H14" s="16"/>
      <c r="I14" s="17"/>
    </row>
    <row r="15" spans="1:9" x14ac:dyDescent="0.35">
      <c r="A15" t="s">
        <v>2117</v>
      </c>
      <c r="C15">
        <f>MEDIAN(C2:C10)</f>
        <v>35040</v>
      </c>
      <c r="E15" s="29">
        <f>MEDIAN(E2:E10)</f>
        <v>17749.5</v>
      </c>
      <c r="G15" s="15"/>
      <c r="H15" s="16"/>
      <c r="I15" s="17"/>
    </row>
    <row r="16" spans="1:9" x14ac:dyDescent="0.35">
      <c r="A16" t="s">
        <v>2118</v>
      </c>
      <c r="C16">
        <f>MIN(C2:C10)</f>
        <v>1194</v>
      </c>
      <c r="E16">
        <f>MIN(E2:E10)</f>
        <v>2724</v>
      </c>
      <c r="G16" s="15"/>
      <c r="H16" s="16"/>
      <c r="I16" s="17"/>
    </row>
    <row r="17" spans="1:9" x14ac:dyDescent="0.35">
      <c r="A17" t="s">
        <v>2119</v>
      </c>
      <c r="C17">
        <f>MAX(C2:C10)</f>
        <v>181835</v>
      </c>
      <c r="E17">
        <f>MAX(E2:E10)</f>
        <v>74601</v>
      </c>
      <c r="G17" s="15"/>
      <c r="H17" s="16"/>
      <c r="I17" s="17"/>
    </row>
    <row r="18" spans="1:9" x14ac:dyDescent="0.35">
      <c r="A18" t="s">
        <v>2120</v>
      </c>
      <c r="C18">
        <f>_xlfn.VAR.S(C2:C10)</f>
        <v>3258994443.6111112</v>
      </c>
      <c r="E18" s="29">
        <f>VAR(E2:E10)</f>
        <v>529873754.5714286</v>
      </c>
      <c r="G18" s="15"/>
      <c r="H18" s="16"/>
      <c r="I18" s="17"/>
    </row>
    <row r="19" spans="1:9" x14ac:dyDescent="0.35">
      <c r="A19" t="s">
        <v>2121</v>
      </c>
      <c r="C19" s="29">
        <f>STDEV(C2:C10)</f>
        <v>57087.603239329561</v>
      </c>
      <c r="E19" s="29">
        <f>STDEV(E2:E10)</f>
        <v>23018.986827647925</v>
      </c>
      <c r="G19" s="18"/>
      <c r="H19" s="19"/>
      <c r="I19" s="20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71FA-0B7D-4A0A-B723-F20E8ACC171A}">
  <dimension ref="A3:K15"/>
  <sheetViews>
    <sheetView topLeftCell="A2" workbookViewId="0">
      <selection activeCell="C5" sqref="C5:C15 E5:E15 G5:G15 I5:I15 K6:K15"/>
      <pivotSelection pane="bottomRight" showHeader="1" extendable="1" axis="axisCol" dimension="1" start="1" max="2" activeRow="4" activeCol="2" previousRow="4" previousCol="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5.5" x14ac:dyDescent="0.35"/>
  <cols>
    <col min="1" max="1" width="12.25" bestFit="1" customWidth="1"/>
    <col min="2" max="2" width="15.83203125" bestFit="1" customWidth="1"/>
    <col min="3" max="3" width="19.4140625" bestFit="1" customWidth="1"/>
    <col min="4" max="4" width="15.83203125" bestFit="1" customWidth="1"/>
    <col min="5" max="5" width="19.4140625" bestFit="1" customWidth="1"/>
    <col min="6" max="6" width="15.83203125" bestFit="1" customWidth="1"/>
    <col min="7" max="7" width="19.4140625" bestFit="1" customWidth="1"/>
    <col min="8" max="8" width="15.83203125" bestFit="1" customWidth="1"/>
    <col min="9" max="9" width="19.4140625" bestFit="1" customWidth="1"/>
    <col min="10" max="10" width="20.58203125" bestFit="1" customWidth="1"/>
    <col min="11" max="11" width="24.1640625" bestFit="1" customWidth="1"/>
    <col min="12" max="55" width="15.08203125" bestFit="1" customWidth="1"/>
    <col min="56" max="56" width="12.83203125" bestFit="1" customWidth="1"/>
    <col min="57" max="310" width="7.25" bestFit="1" customWidth="1"/>
    <col min="311" max="311" width="10.1640625" bestFit="1" customWidth="1"/>
    <col min="312" max="325" width="5.4140625" bestFit="1" customWidth="1"/>
    <col min="326" max="326" width="8.33203125" bestFit="1" customWidth="1"/>
    <col min="327" max="715" width="11" bestFit="1" customWidth="1"/>
    <col min="716" max="716" width="14" bestFit="1" customWidth="1"/>
    <col min="717" max="717" width="10.58203125" bestFit="1" customWidth="1"/>
  </cols>
  <sheetData>
    <row r="3" spans="1:11" x14ac:dyDescent="0.35">
      <c r="B3" s="5" t="s">
        <v>2067</v>
      </c>
    </row>
    <row r="4" spans="1:11" x14ac:dyDescent="0.35">
      <c r="B4" t="s">
        <v>74</v>
      </c>
      <c r="D4" t="s">
        <v>14</v>
      </c>
      <c r="F4" t="s">
        <v>47</v>
      </c>
      <c r="H4" t="s">
        <v>20</v>
      </c>
      <c r="J4" t="s">
        <v>2113</v>
      </c>
      <c r="K4" t="s">
        <v>2114</v>
      </c>
    </row>
    <row r="5" spans="1:11" x14ac:dyDescent="0.35">
      <c r="A5" s="5" t="s">
        <v>2065</v>
      </c>
      <c r="B5" t="s">
        <v>2085</v>
      </c>
      <c r="C5" t="s">
        <v>2109</v>
      </c>
      <c r="D5" t="s">
        <v>2085</v>
      </c>
      <c r="E5" t="s">
        <v>2109</v>
      </c>
      <c r="F5" t="s">
        <v>2085</v>
      </c>
      <c r="G5" t="s">
        <v>2109</v>
      </c>
      <c r="H5" t="s">
        <v>2085</v>
      </c>
      <c r="I5" t="s">
        <v>2109</v>
      </c>
    </row>
    <row r="6" spans="1:11" x14ac:dyDescent="0.35">
      <c r="A6" s="6" t="s">
        <v>2038</v>
      </c>
      <c r="B6" s="21">
        <v>11</v>
      </c>
      <c r="C6" s="21">
        <v>7110</v>
      </c>
      <c r="D6" s="21">
        <v>60</v>
      </c>
      <c r="E6" s="21">
        <v>41440</v>
      </c>
      <c r="F6" s="21">
        <v>5</v>
      </c>
      <c r="G6" s="21">
        <v>2000</v>
      </c>
      <c r="H6" s="21">
        <v>102</v>
      </c>
      <c r="I6" s="21">
        <v>71325</v>
      </c>
      <c r="J6" s="21">
        <v>178</v>
      </c>
      <c r="K6" s="21">
        <v>121875</v>
      </c>
    </row>
    <row r="7" spans="1:11" x14ac:dyDescent="0.35">
      <c r="A7" s="6" t="s">
        <v>2030</v>
      </c>
      <c r="B7" s="21">
        <v>4</v>
      </c>
      <c r="C7" s="21">
        <v>1982</v>
      </c>
      <c r="D7" s="21">
        <v>20</v>
      </c>
      <c r="E7" s="21">
        <v>14103</v>
      </c>
      <c r="F7" s="21"/>
      <c r="G7" s="21"/>
      <c r="H7" s="21">
        <v>22</v>
      </c>
      <c r="I7" s="21">
        <v>12761</v>
      </c>
      <c r="J7" s="21">
        <v>46</v>
      </c>
      <c r="K7" s="21">
        <v>28846</v>
      </c>
    </row>
    <row r="8" spans="1:11" x14ac:dyDescent="0.35">
      <c r="A8" s="6" t="s">
        <v>2047</v>
      </c>
      <c r="B8" s="21">
        <v>1</v>
      </c>
      <c r="C8" s="21">
        <v>1890</v>
      </c>
      <c r="D8" s="21">
        <v>23</v>
      </c>
      <c r="E8" s="21">
        <v>18020</v>
      </c>
      <c r="F8" s="21">
        <v>3</v>
      </c>
      <c r="G8" s="21">
        <v>4962</v>
      </c>
      <c r="H8" s="21">
        <v>21</v>
      </c>
      <c r="I8" s="21">
        <v>12790</v>
      </c>
      <c r="J8" s="21">
        <v>48</v>
      </c>
      <c r="K8" s="21">
        <v>37662</v>
      </c>
    </row>
    <row r="9" spans="1:11" x14ac:dyDescent="0.35">
      <c r="A9" s="6" t="s">
        <v>2061</v>
      </c>
      <c r="B9" s="21"/>
      <c r="C9" s="21"/>
      <c r="D9" s="21"/>
      <c r="E9" s="21"/>
      <c r="F9" s="21"/>
      <c r="G9" s="21"/>
      <c r="H9" s="21">
        <v>4</v>
      </c>
      <c r="I9" s="21">
        <v>1194</v>
      </c>
      <c r="J9" s="21">
        <v>4</v>
      </c>
      <c r="K9" s="21">
        <v>1194</v>
      </c>
    </row>
    <row r="10" spans="1:11" x14ac:dyDescent="0.35">
      <c r="A10" s="6" t="s">
        <v>2032</v>
      </c>
      <c r="B10" s="21">
        <v>10</v>
      </c>
      <c r="C10" s="21">
        <v>2241</v>
      </c>
      <c r="D10" s="21">
        <v>66</v>
      </c>
      <c r="E10" s="21">
        <v>33941</v>
      </c>
      <c r="F10" s="21"/>
      <c r="G10" s="21"/>
      <c r="H10" s="21">
        <v>99</v>
      </c>
      <c r="I10" s="21">
        <v>92820</v>
      </c>
      <c r="J10" s="21">
        <v>175</v>
      </c>
      <c r="K10" s="21">
        <v>129002</v>
      </c>
    </row>
    <row r="11" spans="1:11" x14ac:dyDescent="0.35">
      <c r="A11" s="6" t="s">
        <v>2051</v>
      </c>
      <c r="B11" s="21">
        <v>4</v>
      </c>
      <c r="C11" s="21">
        <v>4329</v>
      </c>
      <c r="D11" s="21">
        <v>11</v>
      </c>
      <c r="E11" s="21">
        <v>2724</v>
      </c>
      <c r="F11" s="21">
        <v>1</v>
      </c>
      <c r="G11" s="21">
        <v>61</v>
      </c>
      <c r="H11" s="21">
        <v>26</v>
      </c>
      <c r="I11" s="21">
        <v>16930</v>
      </c>
      <c r="J11" s="21">
        <v>42</v>
      </c>
      <c r="K11" s="21">
        <v>24044</v>
      </c>
    </row>
    <row r="12" spans="1:11" x14ac:dyDescent="0.35">
      <c r="A12" s="6" t="s">
        <v>2044</v>
      </c>
      <c r="B12" s="21">
        <v>2</v>
      </c>
      <c r="C12" s="21">
        <v>86</v>
      </c>
      <c r="D12" s="21">
        <v>24</v>
      </c>
      <c r="E12" s="21">
        <v>17479</v>
      </c>
      <c r="F12" s="21">
        <v>1</v>
      </c>
      <c r="G12" s="21">
        <v>14</v>
      </c>
      <c r="H12" s="21">
        <v>40</v>
      </c>
      <c r="I12" s="21">
        <v>35040</v>
      </c>
      <c r="J12" s="21">
        <v>67</v>
      </c>
      <c r="K12" s="21">
        <v>52619</v>
      </c>
    </row>
    <row r="13" spans="1:11" x14ac:dyDescent="0.35">
      <c r="A13" s="6" t="s">
        <v>2034</v>
      </c>
      <c r="B13" s="21">
        <v>2</v>
      </c>
      <c r="C13" s="21">
        <v>283</v>
      </c>
      <c r="D13" s="21">
        <v>28</v>
      </c>
      <c r="E13" s="21">
        <v>10856</v>
      </c>
      <c r="F13" s="21">
        <v>2</v>
      </c>
      <c r="G13" s="21">
        <v>152</v>
      </c>
      <c r="H13" s="21">
        <v>64</v>
      </c>
      <c r="I13" s="21">
        <v>56203</v>
      </c>
      <c r="J13" s="21">
        <v>96</v>
      </c>
      <c r="K13" s="21">
        <v>67494</v>
      </c>
    </row>
    <row r="14" spans="1:11" x14ac:dyDescent="0.35">
      <c r="A14" s="6" t="s">
        <v>2036</v>
      </c>
      <c r="B14" s="21">
        <v>23</v>
      </c>
      <c r="C14" s="21">
        <v>6847</v>
      </c>
      <c r="D14" s="21">
        <v>132</v>
      </c>
      <c r="E14" s="21">
        <v>74601</v>
      </c>
      <c r="F14" s="21">
        <v>2</v>
      </c>
      <c r="G14" s="21">
        <v>986</v>
      </c>
      <c r="H14" s="21">
        <v>187</v>
      </c>
      <c r="I14" s="21">
        <v>181835</v>
      </c>
      <c r="J14" s="21">
        <v>344</v>
      </c>
      <c r="K14" s="21">
        <v>264269</v>
      </c>
    </row>
    <row r="15" spans="1:11" x14ac:dyDescent="0.35">
      <c r="A15" s="6" t="s">
        <v>2066</v>
      </c>
      <c r="B15" s="21">
        <v>57</v>
      </c>
      <c r="C15" s="21">
        <v>24768</v>
      </c>
      <c r="D15" s="21">
        <v>364</v>
      </c>
      <c r="E15" s="21">
        <v>213164</v>
      </c>
      <c r="F15" s="21">
        <v>14</v>
      </c>
      <c r="G15" s="21">
        <v>8175</v>
      </c>
      <c r="H15" s="21">
        <v>565</v>
      </c>
      <c r="I15" s="21">
        <v>480898</v>
      </c>
      <c r="J15" s="21">
        <v>1000</v>
      </c>
      <c r="K15" s="21">
        <v>727005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By category</vt:lpstr>
      <vt:lpstr>stacked graph by category</vt:lpstr>
      <vt:lpstr>Line Graph</vt:lpstr>
      <vt:lpstr>Outcomes based on Goal</vt:lpstr>
      <vt:lpstr>Count of backers by outcome</vt:lpstr>
      <vt:lpstr>Table used to generate count of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dalton</cp:lastModifiedBy>
  <dcterms:created xsi:type="dcterms:W3CDTF">2021-09-29T18:52:28Z</dcterms:created>
  <dcterms:modified xsi:type="dcterms:W3CDTF">2023-04-06T23:07:29Z</dcterms:modified>
</cp:coreProperties>
</file>