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2833ddb278ce8d/Máy tính/CIS442/"/>
    </mc:Choice>
  </mc:AlternateContent>
  <xr:revisionPtr revIDLastSave="1324" documentId="13_ncr:1_{844EC0BB-0325-40FC-B3B2-F3FC2F2D38E4}" xr6:coauthVersionLast="47" xr6:coauthVersionMax="47" xr10:uidLastSave="{2EDF8301-00FF-42F6-A78F-19708B093358}"/>
  <bookViews>
    <workbookView xWindow="-108" yWindow="-108" windowWidth="23256" windowHeight="12576" firstSheet="10" activeTab="15" xr2:uid="{00000000-000D-0000-FFFF-FFFF00000000}"/>
  </bookViews>
  <sheets>
    <sheet name="employees_Master_List" sheetId="2" r:id="rId1"/>
    <sheet name="Roles-Dept" sheetId="19" r:id="rId2"/>
    <sheet name="Sheet5" sheetId="20" r:id="rId3"/>
    <sheet name="Departments" sheetId="18" r:id="rId4"/>
    <sheet name="position" sheetId="1" r:id="rId5"/>
    <sheet name="Status" sheetId="16" r:id="rId6"/>
    <sheet name="NewRole" sheetId="17" r:id="rId7"/>
    <sheet name="Emp_Role_Changes" sheetId="14" r:id="rId8"/>
    <sheet name="Dept-Role-tables" sheetId="21" r:id="rId9"/>
    <sheet name="sample single_user Script" sheetId="10" r:id="rId10"/>
    <sheet name="position-Department" sheetId="9" r:id="rId11"/>
    <sheet name="List Departments" sheetId="12" r:id="rId12"/>
    <sheet name="Create Roles command" sheetId="5" r:id="rId13"/>
    <sheet name="DG_Users" sheetId="24" r:id="rId14"/>
    <sheet name="DG_Roles" sheetId="25" r:id="rId15"/>
    <sheet name="DG_User_Unit_Role" sheetId="26" r:id="rId16"/>
    <sheet name="DG_Unit_Role_Table" sheetId="28" r:id="rId17"/>
    <sheet name="Sheet7" sheetId="27" r:id="rId18"/>
  </sheets>
  <definedNames>
    <definedName name="_xlnm._FilterDatabase" localSheetId="0" hidden="1">employees_Master_List!$D$2:$D$91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8" l="1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2" i="28"/>
  <c r="M113" i="28"/>
  <c r="M114" i="28"/>
  <c r="M115" i="28"/>
  <c r="M116" i="28"/>
  <c r="M117" i="28"/>
  <c r="M118" i="28"/>
  <c r="M119" i="28"/>
  <c r="M120" i="28"/>
  <c r="M121" i="28"/>
  <c r="M122" i="28"/>
  <c r="M123" i="28"/>
  <c r="M124" i="28"/>
  <c r="M125" i="28"/>
  <c r="M126" i="28"/>
  <c r="K126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M2" i="28"/>
  <c r="K2" i="28"/>
  <c r="B123" i="28"/>
  <c r="B124" i="28"/>
  <c r="B125" i="28"/>
  <c r="B126" i="28"/>
  <c r="B122" i="28"/>
  <c r="B118" i="28"/>
  <c r="B119" i="28"/>
  <c r="B120" i="28"/>
  <c r="B121" i="28"/>
  <c r="B117" i="28"/>
  <c r="B113" i="28"/>
  <c r="B114" i="28"/>
  <c r="B115" i="28"/>
  <c r="B116" i="28"/>
  <c r="B112" i="28"/>
  <c r="B108" i="28"/>
  <c r="B109" i="28"/>
  <c r="B110" i="28"/>
  <c r="B111" i="28"/>
  <c r="B107" i="28"/>
  <c r="B103" i="28"/>
  <c r="B104" i="28"/>
  <c r="B105" i="28"/>
  <c r="B106" i="28"/>
  <c r="B102" i="28"/>
  <c r="B98" i="28"/>
  <c r="B99" i="28"/>
  <c r="B100" i="28"/>
  <c r="B101" i="28"/>
  <c r="B97" i="28"/>
  <c r="B93" i="28"/>
  <c r="B94" i="28"/>
  <c r="B95" i="28"/>
  <c r="B96" i="28"/>
  <c r="B92" i="28"/>
  <c r="B88" i="28"/>
  <c r="B89" i="28"/>
  <c r="B90" i="28"/>
  <c r="B91" i="28"/>
  <c r="B87" i="28"/>
  <c r="B83" i="28"/>
  <c r="B84" i="28"/>
  <c r="B85" i="28"/>
  <c r="B86" i="28"/>
  <c r="B82" i="28"/>
  <c r="B78" i="28"/>
  <c r="B79" i="28"/>
  <c r="B80" i="28"/>
  <c r="B81" i="28"/>
  <c r="B77" i="28"/>
  <c r="B73" i="28"/>
  <c r="B74" i="28"/>
  <c r="B75" i="28"/>
  <c r="B76" i="28"/>
  <c r="B72" i="28"/>
  <c r="B68" i="28"/>
  <c r="B69" i="28"/>
  <c r="B70" i="28"/>
  <c r="B71" i="28"/>
  <c r="B67" i="28"/>
  <c r="B63" i="28"/>
  <c r="B64" i="28"/>
  <c r="B65" i="28"/>
  <c r="B66" i="28"/>
  <c r="B62" i="28"/>
  <c r="B58" i="28"/>
  <c r="B59" i="28"/>
  <c r="B60" i="28"/>
  <c r="B61" i="28"/>
  <c r="B57" i="28"/>
  <c r="B53" i="28"/>
  <c r="B54" i="28"/>
  <c r="B55" i="28"/>
  <c r="B56" i="28"/>
  <c r="B52" i="28"/>
  <c r="B48" i="28"/>
  <c r="B49" i="28"/>
  <c r="B50" i="28"/>
  <c r="B51" i="28"/>
  <c r="B47" i="28"/>
  <c r="B43" i="28"/>
  <c r="B44" i="28"/>
  <c r="B45" i="28"/>
  <c r="B46" i="28"/>
  <c r="B42" i="28"/>
  <c r="B38" i="28"/>
  <c r="B39" i="28"/>
  <c r="B40" i="28"/>
  <c r="B41" i="28"/>
  <c r="B37" i="28"/>
  <c r="B33" i="28"/>
  <c r="B34" i="28"/>
  <c r="B35" i="28"/>
  <c r="B36" i="28"/>
  <c r="B32" i="28"/>
  <c r="B28" i="28"/>
  <c r="B29" i="28"/>
  <c r="B30" i="28"/>
  <c r="B31" i="28"/>
  <c r="B27" i="28"/>
  <c r="B23" i="28"/>
  <c r="B24" i="28"/>
  <c r="B25" i="28"/>
  <c r="B26" i="28"/>
  <c r="B22" i="28"/>
  <c r="B18" i="28"/>
  <c r="B19" i="28"/>
  <c r="B20" i="28"/>
  <c r="B21" i="28"/>
  <c r="B17" i="28"/>
  <c r="B13" i="28"/>
  <c r="B14" i="28"/>
  <c r="B15" i="28"/>
  <c r="B16" i="28"/>
  <c r="B12" i="28"/>
  <c r="B8" i="28"/>
  <c r="B9" i="28"/>
  <c r="B10" i="28"/>
  <c r="B11" i="28"/>
  <c r="B7" i="28"/>
  <c r="B3" i="28"/>
  <c r="B4" i="28"/>
  <c r="B5" i="28"/>
  <c r="B6" i="28"/>
  <c r="B2" i="28"/>
  <c r="H3" i="18"/>
  <c r="H4" i="18"/>
  <c r="H5" i="18"/>
  <c r="H6" i="18"/>
  <c r="H7" i="18"/>
  <c r="H8" i="18"/>
  <c r="H9" i="18"/>
  <c r="H2" i="18"/>
  <c r="F3" i="18"/>
  <c r="F4" i="18"/>
  <c r="F5" i="18"/>
  <c r="F6" i="18"/>
  <c r="F7" i="18"/>
  <c r="F8" i="18"/>
  <c r="F9" i="18"/>
  <c r="F2" i="18"/>
  <c r="M9" i="18"/>
  <c r="K9" i="18"/>
  <c r="M3" i="18"/>
  <c r="M4" i="18"/>
  <c r="M5" i="18"/>
  <c r="M6" i="18"/>
  <c r="M7" i="18"/>
  <c r="M8" i="18"/>
  <c r="M2" i="18"/>
  <c r="K3" i="18"/>
  <c r="K4" i="18"/>
  <c r="K5" i="18"/>
  <c r="K6" i="18"/>
  <c r="K7" i="18"/>
  <c r="K8" i="18"/>
  <c r="K2" i="18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72" i="26"/>
  <c r="N71" i="26"/>
  <c r="N70" i="26"/>
  <c r="N69" i="26"/>
  <c r="N68" i="26"/>
  <c r="N67" i="26"/>
  <c r="N66" i="26"/>
  <c r="N65" i="26"/>
  <c r="N64" i="26"/>
  <c r="N63" i="26"/>
  <c r="N62" i="26"/>
  <c r="N61" i="26"/>
  <c r="N60" i="26"/>
  <c r="N59" i="26"/>
  <c r="N58" i="26"/>
  <c r="N57" i="26"/>
  <c r="N56" i="26"/>
  <c r="N55" i="26"/>
  <c r="N54" i="26"/>
  <c r="N53" i="26"/>
  <c r="N52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N3" i="26"/>
  <c r="N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2" i="26"/>
  <c r="A3" i="26"/>
  <c r="J3" i="26" s="1"/>
  <c r="A4" i="26"/>
  <c r="J4" i="26" s="1"/>
  <c r="A5" i="26"/>
  <c r="J5" i="26" s="1"/>
  <c r="A6" i="26"/>
  <c r="A7" i="26"/>
  <c r="A8" i="26"/>
  <c r="J8" i="26" s="1"/>
  <c r="A9" i="26"/>
  <c r="J9" i="26" s="1"/>
  <c r="A10" i="26"/>
  <c r="J10" i="26" s="1"/>
  <c r="A11" i="26"/>
  <c r="A12" i="26"/>
  <c r="A13" i="26"/>
  <c r="J13" i="26" s="1"/>
  <c r="A14" i="26"/>
  <c r="J14" i="26" s="1"/>
  <c r="A15" i="26"/>
  <c r="J15" i="26" s="1"/>
  <c r="A16" i="26"/>
  <c r="J16" i="26" s="1"/>
  <c r="A17" i="26"/>
  <c r="J17" i="26" s="1"/>
  <c r="A18" i="26"/>
  <c r="A19" i="26"/>
  <c r="A20" i="26"/>
  <c r="J20" i="26" s="1"/>
  <c r="A21" i="26"/>
  <c r="A22" i="26"/>
  <c r="J22" i="26" s="1"/>
  <c r="A23" i="26"/>
  <c r="A24" i="26"/>
  <c r="A25" i="26"/>
  <c r="J25" i="26" s="1"/>
  <c r="A26" i="26"/>
  <c r="J26" i="26" s="1"/>
  <c r="A27" i="26"/>
  <c r="J27" i="26" s="1"/>
  <c r="A28" i="26"/>
  <c r="J28" i="26" s="1"/>
  <c r="A29" i="26"/>
  <c r="J29" i="26" s="1"/>
  <c r="A30" i="26"/>
  <c r="A31" i="26"/>
  <c r="A32" i="26"/>
  <c r="J32" i="26" s="1"/>
  <c r="A33" i="26"/>
  <c r="A34" i="26"/>
  <c r="J34" i="26" s="1"/>
  <c r="A35" i="26"/>
  <c r="A36" i="26"/>
  <c r="A37" i="26"/>
  <c r="J37" i="26" s="1"/>
  <c r="A38" i="26"/>
  <c r="J38" i="26" s="1"/>
  <c r="A39" i="26"/>
  <c r="J39" i="26" s="1"/>
  <c r="A40" i="26"/>
  <c r="J40" i="26" s="1"/>
  <c r="A41" i="26"/>
  <c r="J41" i="26" s="1"/>
  <c r="A42" i="26"/>
  <c r="A43" i="26"/>
  <c r="A44" i="26"/>
  <c r="J44" i="26" s="1"/>
  <c r="A45" i="26"/>
  <c r="A46" i="26"/>
  <c r="J46" i="26" s="1"/>
  <c r="A47" i="26"/>
  <c r="A48" i="26"/>
  <c r="A49" i="26"/>
  <c r="J49" i="26" s="1"/>
  <c r="A50" i="26"/>
  <c r="J50" i="26" s="1"/>
  <c r="A51" i="26"/>
  <c r="J51" i="26" s="1"/>
  <c r="A52" i="26"/>
  <c r="J52" i="26" s="1"/>
  <c r="A53" i="26"/>
  <c r="J53" i="26" s="1"/>
  <c r="A54" i="26"/>
  <c r="A55" i="26"/>
  <c r="A56" i="26"/>
  <c r="J56" i="26" s="1"/>
  <c r="A57" i="26"/>
  <c r="A58" i="26"/>
  <c r="J58" i="26" s="1"/>
  <c r="A59" i="26"/>
  <c r="A60" i="26"/>
  <c r="A61" i="26"/>
  <c r="J61" i="26" s="1"/>
  <c r="A62" i="26"/>
  <c r="J62" i="26" s="1"/>
  <c r="A63" i="26"/>
  <c r="J63" i="26" s="1"/>
  <c r="A64" i="26"/>
  <c r="J64" i="26" s="1"/>
  <c r="A65" i="26"/>
  <c r="J65" i="26" s="1"/>
  <c r="A66" i="26"/>
  <c r="A67" i="26"/>
  <c r="A68" i="26"/>
  <c r="J68" i="26" s="1"/>
  <c r="A69" i="26"/>
  <c r="A70" i="26"/>
  <c r="J70" i="26" s="1"/>
  <c r="A71" i="26"/>
  <c r="A72" i="26"/>
  <c r="A73" i="26"/>
  <c r="J73" i="26" s="1"/>
  <c r="A74" i="26"/>
  <c r="J74" i="26" s="1"/>
  <c r="A75" i="26"/>
  <c r="J75" i="26" s="1"/>
  <c r="A76" i="26"/>
  <c r="J76" i="26" s="1"/>
  <c r="A77" i="26"/>
  <c r="J77" i="26" s="1"/>
  <c r="A78" i="26"/>
  <c r="A79" i="26"/>
  <c r="A80" i="26"/>
  <c r="J80" i="26" s="1"/>
  <c r="A81" i="26"/>
  <c r="A82" i="26"/>
  <c r="J82" i="26" s="1"/>
  <c r="A83" i="26"/>
  <c r="A84" i="26"/>
  <c r="A85" i="26"/>
  <c r="J85" i="26" s="1"/>
  <c r="A86" i="26"/>
  <c r="J86" i="26" s="1"/>
  <c r="A87" i="26"/>
  <c r="J87" i="26" s="1"/>
  <c r="A88" i="26"/>
  <c r="J88" i="26" s="1"/>
  <c r="A89" i="26"/>
  <c r="J89" i="26" s="1"/>
  <c r="A90" i="26"/>
  <c r="A91" i="26"/>
  <c r="A2" i="26"/>
  <c r="J2" i="26" s="1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18" i="25"/>
  <c r="H11" i="25"/>
  <c r="J11" i="25"/>
  <c r="H12" i="25"/>
  <c r="J12" i="25"/>
  <c r="H13" i="25"/>
  <c r="J13" i="25"/>
  <c r="H14" i="25"/>
  <c r="J14" i="25"/>
  <c r="H15" i="25"/>
  <c r="J15" i="25"/>
  <c r="H16" i="25"/>
  <c r="J16" i="25"/>
  <c r="H17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10" i="25"/>
  <c r="H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10" i="25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" i="24"/>
  <c r="A98" i="24"/>
  <c r="A99" i="24"/>
  <c r="A100" i="24"/>
  <c r="A101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10" i="2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108" i="14"/>
  <c r="D212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108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2" i="14"/>
  <c r="Q52" i="14"/>
  <c r="AE216" i="21"/>
  <c r="AE217" i="21"/>
  <c r="AE218" i="21"/>
  <c r="AE219" i="21"/>
  <c r="AE220" i="21"/>
  <c r="AE221" i="21"/>
  <c r="AE222" i="21"/>
  <c r="AE223" i="21"/>
  <c r="AE224" i="21"/>
  <c r="AE225" i="21"/>
  <c r="AE226" i="21"/>
  <c r="AE227" i="21"/>
  <c r="AE228" i="21"/>
  <c r="AE229" i="21"/>
  <c r="AE230" i="21"/>
  <c r="AE231" i="21"/>
  <c r="AE232" i="21"/>
  <c r="AE233" i="21"/>
  <c r="AE215" i="21"/>
  <c r="AE196" i="21"/>
  <c r="AE197" i="21"/>
  <c r="AE198" i="21"/>
  <c r="AE199" i="21"/>
  <c r="AE200" i="21"/>
  <c r="AE201" i="21"/>
  <c r="AE202" i="21"/>
  <c r="AE203" i="21"/>
  <c r="AE204" i="21"/>
  <c r="AE205" i="21"/>
  <c r="AE206" i="21"/>
  <c r="AE207" i="21"/>
  <c r="AE208" i="21"/>
  <c r="AE209" i="21"/>
  <c r="AE210" i="21"/>
  <c r="AE211" i="21"/>
  <c r="AE212" i="21"/>
  <c r="AE213" i="21"/>
  <c r="AE195" i="21"/>
  <c r="AE193" i="21"/>
  <c r="AE182" i="21"/>
  <c r="AE183" i="21"/>
  <c r="AE184" i="21"/>
  <c r="AE185" i="21"/>
  <c r="AE186" i="21"/>
  <c r="AE187" i="21"/>
  <c r="AE188" i="21"/>
  <c r="AE189" i="21"/>
  <c r="AE190" i="21"/>
  <c r="AE191" i="21"/>
  <c r="AE192" i="21"/>
  <c r="AE181" i="21"/>
  <c r="AE168" i="21"/>
  <c r="AE169" i="21"/>
  <c r="AE170" i="21"/>
  <c r="AE171" i="21"/>
  <c r="AE172" i="21"/>
  <c r="AE173" i="21"/>
  <c r="AE174" i="21"/>
  <c r="AE175" i="21"/>
  <c r="AE176" i="21"/>
  <c r="AE177" i="21"/>
  <c r="AE178" i="21"/>
  <c r="AE179" i="21"/>
  <c r="AE167" i="21"/>
  <c r="AE99" i="21"/>
  <c r="AE85" i="21"/>
  <c r="AE70" i="21"/>
  <c r="AE165" i="21"/>
  <c r="AE90" i="21"/>
  <c r="AE91" i="21"/>
  <c r="AE92" i="21"/>
  <c r="AE93" i="21"/>
  <c r="AE94" i="21"/>
  <c r="AE95" i="21"/>
  <c r="AE96" i="21"/>
  <c r="AE97" i="21"/>
  <c r="AE98" i="21"/>
  <c r="AE89" i="21"/>
  <c r="AE75" i="21"/>
  <c r="AE76" i="21"/>
  <c r="AE77" i="21"/>
  <c r="AE78" i="21"/>
  <c r="AE79" i="21"/>
  <c r="AE80" i="21"/>
  <c r="AE81" i="21"/>
  <c r="AE82" i="21"/>
  <c r="AE83" i="21"/>
  <c r="AE84" i="21"/>
  <c r="AE86" i="21"/>
  <c r="AE87" i="21"/>
  <c r="AE73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1" i="21"/>
  <c r="AE72" i="21"/>
  <c r="AE54" i="21"/>
  <c r="X241" i="21"/>
  <c r="X236" i="21"/>
  <c r="X237" i="21"/>
  <c r="X238" i="21"/>
  <c r="X239" i="21"/>
  <c r="X240" i="21"/>
  <c r="X242" i="21"/>
  <c r="X243" i="21"/>
  <c r="X244" i="21"/>
  <c r="X245" i="21"/>
  <c r="X246" i="21"/>
  <c r="X247" i="21"/>
  <c r="X248" i="21"/>
  <c r="X249" i="21"/>
  <c r="X235" i="21"/>
  <c r="X216" i="21"/>
  <c r="X221" i="21"/>
  <c r="X222" i="21"/>
  <c r="X223" i="21"/>
  <c r="X224" i="21"/>
  <c r="X225" i="21"/>
  <c r="X226" i="21"/>
  <c r="X227" i="21"/>
  <c r="X228" i="21"/>
  <c r="X229" i="21"/>
  <c r="X230" i="21"/>
  <c r="X231" i="21"/>
  <c r="X232" i="21"/>
  <c r="X233" i="21"/>
  <c r="X220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7" i="21"/>
  <c r="X218" i="21"/>
  <c r="X196" i="21"/>
  <c r="X181" i="21"/>
  <c r="X182" i="21"/>
  <c r="X183" i="21"/>
  <c r="X184" i="21"/>
  <c r="X185" i="21"/>
  <c r="X186" i="21"/>
  <c r="X187" i="21"/>
  <c r="X188" i="21"/>
  <c r="X189" i="21"/>
  <c r="X190" i="21"/>
  <c r="X191" i="21"/>
  <c r="X192" i="21"/>
  <c r="X193" i="21"/>
  <c r="X194" i="21"/>
  <c r="X180" i="21"/>
  <c r="X171" i="21"/>
  <c r="X172" i="21"/>
  <c r="X164" i="21"/>
  <c r="X165" i="21"/>
  <c r="X166" i="21"/>
  <c r="X167" i="21"/>
  <c r="X168" i="21"/>
  <c r="X169" i="21"/>
  <c r="X170" i="21"/>
  <c r="X173" i="21"/>
  <c r="X174" i="21"/>
  <c r="X175" i="21"/>
  <c r="X176" i="21"/>
  <c r="X177" i="21"/>
  <c r="X178" i="21"/>
  <c r="X163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45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29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13" i="21"/>
  <c r="X109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10" i="21"/>
  <c r="X111" i="21"/>
  <c r="X88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71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54" i="21"/>
  <c r="R269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70" i="21"/>
  <c r="R254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29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04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179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54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29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04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79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54" i="21"/>
  <c r="L187" i="21"/>
  <c r="L188" i="21"/>
  <c r="L189" i="21"/>
  <c r="L190" i="21"/>
  <c r="L191" i="21"/>
  <c r="L195" i="21"/>
  <c r="L197" i="21"/>
  <c r="L199" i="21"/>
  <c r="L200" i="21"/>
  <c r="L201" i="21"/>
  <c r="L202" i="21"/>
  <c r="L203" i="21"/>
  <c r="L207" i="21"/>
  <c r="L209" i="21"/>
  <c r="L186" i="21"/>
  <c r="L135" i="21"/>
  <c r="L136" i="21"/>
  <c r="L137" i="21"/>
  <c r="L141" i="21"/>
  <c r="L143" i="21"/>
  <c r="L145" i="21"/>
  <c r="L146" i="21"/>
  <c r="L147" i="21"/>
  <c r="L148" i="21"/>
  <c r="L149" i="21"/>
  <c r="L153" i="21"/>
  <c r="L155" i="21"/>
  <c r="L157" i="21"/>
  <c r="L158" i="21"/>
  <c r="L134" i="21"/>
  <c r="AH52" i="21"/>
  <c r="AF52" i="21" s="1"/>
  <c r="AH40" i="21"/>
  <c r="AF40" i="21" s="1"/>
  <c r="AH41" i="21"/>
  <c r="AF41" i="21" s="1"/>
  <c r="AH42" i="21"/>
  <c r="AF42" i="21" s="1"/>
  <c r="AH43" i="21"/>
  <c r="AF43" i="21" s="1"/>
  <c r="AH44" i="21"/>
  <c r="AF44" i="21" s="1"/>
  <c r="AH45" i="21"/>
  <c r="AF45" i="21" s="1"/>
  <c r="AH46" i="21"/>
  <c r="AF46" i="21" s="1"/>
  <c r="AH47" i="21"/>
  <c r="AF47" i="21" s="1"/>
  <c r="AH48" i="21"/>
  <c r="AF48" i="21" s="1"/>
  <c r="AH49" i="21"/>
  <c r="AF49" i="21" s="1"/>
  <c r="AH50" i="21"/>
  <c r="AF50" i="21" s="1"/>
  <c r="AH51" i="21"/>
  <c r="AF51" i="21" s="1"/>
  <c r="AH28" i="21"/>
  <c r="AF28" i="21" s="1"/>
  <c r="AH29" i="21"/>
  <c r="AF29" i="21" s="1"/>
  <c r="AH30" i="21"/>
  <c r="AF30" i="21" s="1"/>
  <c r="AH31" i="21"/>
  <c r="AF31" i="21" s="1"/>
  <c r="AH32" i="21"/>
  <c r="AF32" i="21" s="1"/>
  <c r="AH33" i="21"/>
  <c r="AF33" i="21" s="1"/>
  <c r="AH34" i="21"/>
  <c r="AF34" i="21" s="1"/>
  <c r="AH35" i="21"/>
  <c r="AF35" i="21" s="1"/>
  <c r="AH36" i="21"/>
  <c r="AF36" i="21" s="1"/>
  <c r="AH37" i="21"/>
  <c r="AF37" i="21" s="1"/>
  <c r="AH38" i="21"/>
  <c r="AF38" i="21" s="1"/>
  <c r="AH39" i="21"/>
  <c r="AF39" i="21" s="1"/>
  <c r="AH4" i="21"/>
  <c r="AF4" i="21" s="1"/>
  <c r="F99" i="21" s="1"/>
  <c r="AH5" i="21"/>
  <c r="AF5" i="21" s="1"/>
  <c r="F108" i="21" s="1"/>
  <c r="AH6" i="21"/>
  <c r="AF6" i="21" s="1"/>
  <c r="F124" i="21" s="1"/>
  <c r="AH7" i="21"/>
  <c r="AF7" i="21" s="1"/>
  <c r="F146" i="21" s="1"/>
  <c r="AH8" i="21"/>
  <c r="AF8" i="21" s="1"/>
  <c r="F167" i="21" s="1"/>
  <c r="AH9" i="21"/>
  <c r="AF9" i="21" s="1"/>
  <c r="F188" i="21" s="1"/>
  <c r="AH10" i="21"/>
  <c r="AF10" i="21" s="1"/>
  <c r="L55" i="21" s="1"/>
  <c r="AH11" i="21"/>
  <c r="AF11" i="21" s="1"/>
  <c r="L75" i="21" s="1"/>
  <c r="AH12" i="21"/>
  <c r="AF12" i="21" s="1"/>
  <c r="L101" i="21" s="1"/>
  <c r="AH13" i="21"/>
  <c r="AF13" i="21" s="1"/>
  <c r="L113" i="21" s="1"/>
  <c r="AH14" i="21"/>
  <c r="AF14" i="21" s="1"/>
  <c r="L124" i="21" s="1"/>
  <c r="AH15" i="21"/>
  <c r="AF15" i="21" s="1"/>
  <c r="L128" i="21" s="1"/>
  <c r="AH16" i="21"/>
  <c r="AF16" i="21" s="1"/>
  <c r="AH17" i="21"/>
  <c r="AF17" i="21" s="1"/>
  <c r="AH18" i="21"/>
  <c r="AF18" i="21" s="1"/>
  <c r="L138" i="21" s="1"/>
  <c r="AH19" i="21"/>
  <c r="AF19" i="21" s="1"/>
  <c r="L172" i="21" s="1"/>
  <c r="AH20" i="21"/>
  <c r="AF20" i="21" s="1"/>
  <c r="L192" i="21" s="1"/>
  <c r="AH21" i="21"/>
  <c r="AF21" i="21" s="1"/>
  <c r="L213" i="21" s="1"/>
  <c r="AH22" i="21"/>
  <c r="AF22" i="21" s="1"/>
  <c r="AH23" i="21"/>
  <c r="AF23" i="21" s="1"/>
  <c r="AH24" i="21"/>
  <c r="AF24" i="21" s="1"/>
  <c r="AH25" i="21"/>
  <c r="AF25" i="21" s="1"/>
  <c r="AH26" i="21"/>
  <c r="AF26" i="21" s="1"/>
  <c r="AH27" i="21"/>
  <c r="AF27" i="21" s="1"/>
  <c r="AH3" i="21"/>
  <c r="AF3" i="21" s="1"/>
  <c r="A79" i="21"/>
  <c r="V87" i="21"/>
  <c r="W87" i="21"/>
  <c r="D13" i="5"/>
  <c r="D17" i="5"/>
  <c r="D18" i="5"/>
  <c r="D19" i="5"/>
  <c r="D20" i="5"/>
  <c r="D37" i="5"/>
  <c r="D41" i="5"/>
  <c r="D42" i="5"/>
  <c r="D43" i="5"/>
  <c r="D44" i="5"/>
  <c r="G2" i="5"/>
  <c r="D2" i="5" s="1"/>
  <c r="G3" i="5"/>
  <c r="D3" i="5" s="1"/>
  <c r="G4" i="5"/>
  <c r="D4" i="5" s="1"/>
  <c r="G5" i="5"/>
  <c r="D5" i="5" s="1"/>
  <c r="G6" i="5"/>
  <c r="D6" i="5" s="1"/>
  <c r="G7" i="5"/>
  <c r="D7" i="5" s="1"/>
  <c r="G8" i="5"/>
  <c r="D8" i="5" s="1"/>
  <c r="G9" i="5"/>
  <c r="D9" i="5" s="1"/>
  <c r="G10" i="5"/>
  <c r="D10" i="5" s="1"/>
  <c r="G11" i="5"/>
  <c r="D11" i="5" s="1"/>
  <c r="G12" i="5"/>
  <c r="D12" i="5" s="1"/>
  <c r="G13" i="5"/>
  <c r="G14" i="5"/>
  <c r="D14" i="5" s="1"/>
  <c r="G15" i="5"/>
  <c r="D15" i="5" s="1"/>
  <c r="G16" i="5"/>
  <c r="D16" i="5" s="1"/>
  <c r="G17" i="5"/>
  <c r="G18" i="5"/>
  <c r="G19" i="5"/>
  <c r="G20" i="5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G38" i="5"/>
  <c r="D38" i="5" s="1"/>
  <c r="G39" i="5"/>
  <c r="D39" i="5" s="1"/>
  <c r="G40" i="5"/>
  <c r="D40" i="5" s="1"/>
  <c r="G41" i="5"/>
  <c r="G42" i="5"/>
  <c r="G43" i="5"/>
  <c r="G44" i="5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1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" i="1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2" i="19"/>
  <c r="G102" i="14"/>
  <c r="G101" i="14"/>
  <c r="G91" i="14"/>
  <c r="G73" i="14"/>
  <c r="G66" i="14"/>
  <c r="G58" i="14"/>
  <c r="G25" i="14"/>
  <c r="G21" i="14"/>
  <c r="G44" i="14"/>
  <c r="G38" i="14"/>
  <c r="G34" i="14"/>
  <c r="F88" i="14"/>
  <c r="F89" i="14" s="1"/>
  <c r="F52" i="14"/>
  <c r="F53" i="14" s="1"/>
  <c r="F28" i="14"/>
  <c r="F29" i="14" s="1"/>
  <c r="F33" i="14"/>
  <c r="G10" i="14"/>
  <c r="G5" i="14"/>
  <c r="G3" i="14"/>
  <c r="G2" i="14"/>
  <c r="J91" i="26" l="1"/>
  <c r="J79" i="26"/>
  <c r="J67" i="26"/>
  <c r="J55" i="26"/>
  <c r="J43" i="26"/>
  <c r="J31" i="26"/>
  <c r="J19" i="26"/>
  <c r="J7" i="26"/>
  <c r="J90" i="26"/>
  <c r="J78" i="26"/>
  <c r="J66" i="26"/>
  <c r="J54" i="26"/>
  <c r="J42" i="26"/>
  <c r="J30" i="26"/>
  <c r="J18" i="26"/>
  <c r="J6" i="26"/>
  <c r="J84" i="26"/>
  <c r="J72" i="26"/>
  <c r="J60" i="26"/>
  <c r="J48" i="26"/>
  <c r="J36" i="26"/>
  <c r="J24" i="26"/>
  <c r="J12" i="26"/>
  <c r="J83" i="26"/>
  <c r="J71" i="26"/>
  <c r="J59" i="26"/>
  <c r="J47" i="26"/>
  <c r="J35" i="26"/>
  <c r="J23" i="26"/>
  <c r="J11" i="26"/>
  <c r="J81" i="26"/>
  <c r="J69" i="26"/>
  <c r="J57" i="26"/>
  <c r="J45" i="26"/>
  <c r="J33" i="26"/>
  <c r="J21" i="26"/>
  <c r="L123" i="21"/>
  <c r="L156" i="21"/>
  <c r="L144" i="21"/>
  <c r="L183" i="21"/>
  <c r="L171" i="21"/>
  <c r="L210" i="21"/>
  <c r="L198" i="21"/>
  <c r="L212" i="21"/>
  <c r="L224" i="21"/>
  <c r="L122" i="21"/>
  <c r="L182" i="21"/>
  <c r="L170" i="21"/>
  <c r="L235" i="21"/>
  <c r="L223" i="21"/>
  <c r="L121" i="21"/>
  <c r="L154" i="21"/>
  <c r="L142" i="21"/>
  <c r="L181" i="21"/>
  <c r="L169" i="21"/>
  <c r="L208" i="21"/>
  <c r="L196" i="21"/>
  <c r="L234" i="21"/>
  <c r="L222" i="21"/>
  <c r="L127" i="21"/>
  <c r="L180" i="21"/>
  <c r="L168" i="21"/>
  <c r="L233" i="21"/>
  <c r="L221" i="21"/>
  <c r="L132" i="21"/>
  <c r="L152" i="21"/>
  <c r="L140" i="21"/>
  <c r="L179" i="21"/>
  <c r="L167" i="21"/>
  <c r="L206" i="21"/>
  <c r="L194" i="21"/>
  <c r="L232" i="21"/>
  <c r="L220" i="21"/>
  <c r="L131" i="21"/>
  <c r="L151" i="21"/>
  <c r="L139" i="21"/>
  <c r="L178" i="21"/>
  <c r="L166" i="21"/>
  <c r="L205" i="21"/>
  <c r="L193" i="21"/>
  <c r="L231" i="21"/>
  <c r="L219" i="21"/>
  <c r="L130" i="21"/>
  <c r="L150" i="21"/>
  <c r="L177" i="21"/>
  <c r="L165" i="21"/>
  <c r="L204" i="21"/>
  <c r="L230" i="21"/>
  <c r="L218" i="21"/>
  <c r="L129" i="21"/>
  <c r="L176" i="21"/>
  <c r="L164" i="21"/>
  <c r="L229" i="21"/>
  <c r="L217" i="21"/>
  <c r="L175" i="21"/>
  <c r="L163" i="21"/>
  <c r="L228" i="21"/>
  <c r="L216" i="21"/>
  <c r="L120" i="21"/>
  <c r="L174" i="21"/>
  <c r="L162" i="21"/>
  <c r="L227" i="21"/>
  <c r="L215" i="21"/>
  <c r="L125" i="21"/>
  <c r="L160" i="21"/>
  <c r="L173" i="21"/>
  <c r="L161" i="21"/>
  <c r="L226" i="21"/>
  <c r="L214" i="21"/>
  <c r="L184" i="21"/>
  <c r="L225" i="21"/>
  <c r="L85" i="21"/>
  <c r="L84" i="21"/>
  <c r="L83" i="21"/>
  <c r="L111" i="21"/>
  <c r="L110" i="21"/>
  <c r="L109" i="21"/>
  <c r="L99" i="21"/>
  <c r="L98" i="21"/>
  <c r="L97" i="21"/>
  <c r="L86" i="21"/>
  <c r="L94" i="21"/>
  <c r="L100" i="21"/>
  <c r="L82" i="21"/>
  <c r="L108" i="21"/>
  <c r="L96" i="21"/>
  <c r="L74" i="21"/>
  <c r="L81" i="21"/>
  <c r="L107" i="21"/>
  <c r="L95" i="21"/>
  <c r="L92" i="21"/>
  <c r="L80" i="21"/>
  <c r="L106" i="21"/>
  <c r="L118" i="21"/>
  <c r="L91" i="21"/>
  <c r="L79" i="21"/>
  <c r="L105" i="21"/>
  <c r="L117" i="21"/>
  <c r="L90" i="21"/>
  <c r="L78" i="21"/>
  <c r="L104" i="21"/>
  <c r="L116" i="21"/>
  <c r="L89" i="21"/>
  <c r="L77" i="21"/>
  <c r="L103" i="21"/>
  <c r="L115" i="21"/>
  <c r="L88" i="21"/>
  <c r="L76" i="21"/>
  <c r="L102" i="21"/>
  <c r="L114" i="21"/>
  <c r="L87" i="21"/>
  <c r="F118" i="21"/>
  <c r="F133" i="21"/>
  <c r="F156" i="21"/>
  <c r="F144" i="21"/>
  <c r="F177" i="21"/>
  <c r="F165" i="21"/>
  <c r="F186" i="21"/>
  <c r="L65" i="21"/>
  <c r="F98" i="21"/>
  <c r="F119" i="21"/>
  <c r="F134" i="21"/>
  <c r="F157" i="21"/>
  <c r="F145" i="21"/>
  <c r="F178" i="21"/>
  <c r="F166" i="21"/>
  <c r="F187" i="21"/>
  <c r="L66" i="21"/>
  <c r="F96" i="21"/>
  <c r="F117" i="21"/>
  <c r="F132" i="21"/>
  <c r="F155" i="21"/>
  <c r="F143" i="21"/>
  <c r="F176" i="21"/>
  <c r="F164" i="21"/>
  <c r="F185" i="21"/>
  <c r="L64" i="21"/>
  <c r="F95" i="21"/>
  <c r="F116" i="21"/>
  <c r="F131" i="21"/>
  <c r="F154" i="21"/>
  <c r="F142" i="21"/>
  <c r="F175" i="21"/>
  <c r="F163" i="21"/>
  <c r="F184" i="21"/>
  <c r="L63" i="21"/>
  <c r="F97" i="21"/>
  <c r="F90" i="21"/>
  <c r="F94" i="21"/>
  <c r="F115" i="21"/>
  <c r="F130" i="21"/>
  <c r="F153" i="21"/>
  <c r="F141" i="21"/>
  <c r="F174" i="21"/>
  <c r="F162" i="21"/>
  <c r="F183" i="21"/>
  <c r="L62" i="21"/>
  <c r="F105" i="21"/>
  <c r="F93" i="21"/>
  <c r="F114" i="21"/>
  <c r="F129" i="21"/>
  <c r="F152" i="21"/>
  <c r="F140" i="21"/>
  <c r="F173" i="21"/>
  <c r="F161" i="21"/>
  <c r="L54" i="21"/>
  <c r="L61" i="21"/>
  <c r="F104" i="21"/>
  <c r="F92" i="21"/>
  <c r="F113" i="21"/>
  <c r="F128" i="21"/>
  <c r="F151" i="21"/>
  <c r="F139" i="21"/>
  <c r="F172" i="21"/>
  <c r="F160" i="21"/>
  <c r="L72" i="21"/>
  <c r="L60" i="21"/>
  <c r="F103" i="21"/>
  <c r="F91" i="21"/>
  <c r="F112" i="21"/>
  <c r="F127" i="21"/>
  <c r="F150" i="21"/>
  <c r="F138" i="21"/>
  <c r="F171" i="21"/>
  <c r="F182" i="21"/>
  <c r="L71" i="21"/>
  <c r="L59" i="21"/>
  <c r="F102" i="21"/>
  <c r="F107" i="21"/>
  <c r="F111" i="21"/>
  <c r="F126" i="21"/>
  <c r="F149" i="21"/>
  <c r="F137" i="21"/>
  <c r="F170" i="21"/>
  <c r="F191" i="21"/>
  <c r="L70" i="21"/>
  <c r="L58" i="21"/>
  <c r="F101" i="21"/>
  <c r="F122" i="21"/>
  <c r="F110" i="21"/>
  <c r="F125" i="21"/>
  <c r="F148" i="21"/>
  <c r="F159" i="21"/>
  <c r="F169" i="21"/>
  <c r="F190" i="21"/>
  <c r="L69" i="21"/>
  <c r="L57" i="21"/>
  <c r="F100" i="21"/>
  <c r="F121" i="21"/>
  <c r="F109" i="21"/>
  <c r="F147" i="21"/>
  <c r="F180" i="21"/>
  <c r="F168" i="21"/>
  <c r="F189" i="21"/>
  <c r="L68" i="21"/>
  <c r="L56" i="21"/>
  <c r="F120" i="21"/>
  <c r="F136" i="21"/>
  <c r="F179" i="21"/>
  <c r="L67" i="21"/>
  <c r="F80" i="21"/>
  <c r="F81" i="21"/>
  <c r="F82" i="21"/>
  <c r="F83" i="21"/>
  <c r="F84" i="21"/>
  <c r="F85" i="21"/>
  <c r="F86" i="21"/>
  <c r="F87" i="21"/>
  <c r="F88" i="21"/>
</calcChain>
</file>

<file path=xl/sharedStrings.xml><?xml version="1.0" encoding="utf-8"?>
<sst xmlns="http://schemas.openxmlformats.org/spreadsheetml/2006/main" count="10475" uniqueCount="835">
  <si>
    <t>CEO</t>
  </si>
  <si>
    <t>Sales Manager</t>
  </si>
  <si>
    <t>Sales Representative</t>
  </si>
  <si>
    <t>Customer Service Manager</t>
  </si>
  <si>
    <t>Customer Service</t>
  </si>
  <si>
    <t>Technician</t>
  </si>
  <si>
    <t>Programmer</t>
  </si>
  <si>
    <t>Accountant</t>
  </si>
  <si>
    <t>Legal coordinator</t>
  </si>
  <si>
    <t>Editor</t>
  </si>
  <si>
    <t>Publisher</t>
  </si>
  <si>
    <t>Associate Publisher</t>
  </si>
  <si>
    <t>DBA</t>
  </si>
  <si>
    <t>System Admin</t>
  </si>
  <si>
    <t>Network Admin</t>
  </si>
  <si>
    <t>EMPLOYEE_NO</t>
  </si>
  <si>
    <t>LNAME</t>
  </si>
  <si>
    <t>FNAME</t>
  </si>
  <si>
    <t>STATUS</t>
  </si>
  <si>
    <t>START_DAT</t>
  </si>
  <si>
    <t>Wyatt</t>
  </si>
  <si>
    <t>Stefan</t>
  </si>
  <si>
    <t>Wright</t>
  </si>
  <si>
    <t>Donald</t>
  </si>
  <si>
    <t>Worral</t>
  </si>
  <si>
    <t>Al</t>
  </si>
  <si>
    <t>Wooton</t>
  </si>
  <si>
    <t>Bruce</t>
  </si>
  <si>
    <t>Widdes</t>
  </si>
  <si>
    <t>Albert</t>
  </si>
  <si>
    <t>Wehland</t>
  </si>
  <si>
    <t>William C.</t>
  </si>
  <si>
    <t>Thomas</t>
  </si>
  <si>
    <t>Peter</t>
  </si>
  <si>
    <t>Patricia A.</t>
  </si>
  <si>
    <t>Stone</t>
  </si>
  <si>
    <t>James F.</t>
  </si>
  <si>
    <t>Stewart</t>
  </si>
  <si>
    <t>John C.</t>
  </si>
  <si>
    <t>Stansbury</t>
  </si>
  <si>
    <t>Steward</t>
  </si>
  <si>
    <t>Somers</t>
  </si>
  <si>
    <t>Bill</t>
  </si>
  <si>
    <t>Simmins</t>
  </si>
  <si>
    <t>Steven</t>
  </si>
  <si>
    <t>Ripkin</t>
  </si>
  <si>
    <t>Jan</t>
  </si>
  <si>
    <t>Reed</t>
  </si>
  <si>
    <t>Donna</t>
  </si>
  <si>
    <t>Prouty</t>
  </si>
  <si>
    <t>Neil</t>
  </si>
  <si>
    <t>Pregmon</t>
  </si>
  <si>
    <t>Andrew</t>
  </si>
  <si>
    <t>Polott</t>
  </si>
  <si>
    <t>Robert</t>
  </si>
  <si>
    <t>Parker</t>
  </si>
  <si>
    <t>Donn</t>
  </si>
  <si>
    <t>Nilson</t>
  </si>
  <si>
    <t>John</t>
  </si>
  <si>
    <t>Nelson</t>
  </si>
  <si>
    <t>Nabb</t>
  </si>
  <si>
    <t>Claude</t>
  </si>
  <si>
    <t>Murthy</t>
  </si>
  <si>
    <t>Richard</t>
  </si>
  <si>
    <t>Mudd</t>
  </si>
  <si>
    <t>Earl M.</t>
  </si>
  <si>
    <t>Miller</t>
  </si>
  <si>
    <t>Paul</t>
  </si>
  <si>
    <t>McMillan</t>
  </si>
  <si>
    <t>Don</t>
  </si>
  <si>
    <t>McKissick</t>
  </si>
  <si>
    <t>Doris</t>
  </si>
  <si>
    <t>Mayfield</t>
  </si>
  <si>
    <t>Martin</t>
  </si>
  <si>
    <t>Edward</t>
  </si>
  <si>
    <t>Keting</t>
  </si>
  <si>
    <t>Charles</t>
  </si>
  <si>
    <t>Katz</t>
  </si>
  <si>
    <t>Sheela</t>
  </si>
  <si>
    <t>Johnston</t>
  </si>
  <si>
    <t>Doug</t>
  </si>
  <si>
    <t>Johnson</t>
  </si>
  <si>
    <t>James</t>
  </si>
  <si>
    <t>Jenkins</t>
  </si>
  <si>
    <t>Dusky</t>
  </si>
  <si>
    <t>Holman</t>
  </si>
  <si>
    <t>Heisler</t>
  </si>
  <si>
    <t>Harrison</t>
  </si>
  <si>
    <t>Harris</t>
  </si>
  <si>
    <t>Macy</t>
  </si>
  <si>
    <t>Hanzdo</t>
  </si>
  <si>
    <t>Robert S.</t>
  </si>
  <si>
    <t>Halle</t>
  </si>
  <si>
    <t>Geriach</t>
  </si>
  <si>
    <t>David</t>
  </si>
  <si>
    <t>Forman</t>
  </si>
  <si>
    <t>Lee</t>
  </si>
  <si>
    <t>Farmer</t>
  </si>
  <si>
    <t>Michael</t>
  </si>
  <si>
    <t>Dupont</t>
  </si>
  <si>
    <t>George</t>
  </si>
  <si>
    <t>Dunn</t>
  </si>
  <si>
    <t>Doering</t>
  </si>
  <si>
    <t>Willard</t>
  </si>
  <si>
    <t>Constable</t>
  </si>
  <si>
    <t>Ramond</t>
  </si>
  <si>
    <t>Colson</t>
  </si>
  <si>
    <t>Eugenia</t>
  </si>
  <si>
    <t>Claggett</t>
  </si>
  <si>
    <t>Bullit</t>
  </si>
  <si>
    <t>Stephan</t>
  </si>
  <si>
    <t>Bond</t>
  </si>
  <si>
    <t>Jullian</t>
  </si>
  <si>
    <t>Agnes</t>
  </si>
  <si>
    <t>Beckley</t>
  </si>
  <si>
    <t>Catherine</t>
  </si>
  <si>
    <t>Bixler</t>
  </si>
  <si>
    <t>Blazek-White</t>
  </si>
  <si>
    <t>Adams</t>
  </si>
  <si>
    <t>Allen</t>
  </si>
  <si>
    <t>Alan</t>
  </si>
  <si>
    <t>Howard</t>
  </si>
  <si>
    <t>Hubert</t>
  </si>
  <si>
    <t>Judy</t>
  </si>
  <si>
    <t>General Manager</t>
  </si>
  <si>
    <t>Department</t>
  </si>
  <si>
    <t>Finance</t>
  </si>
  <si>
    <t>Product Development</t>
  </si>
  <si>
    <t>Publishing</t>
  </si>
  <si>
    <t>Administration</t>
  </si>
  <si>
    <t>MIS</t>
  </si>
  <si>
    <t>Sales</t>
  </si>
  <si>
    <t>Maintenance</t>
  </si>
  <si>
    <t>Reviewer Coordinator</t>
  </si>
  <si>
    <t>rev_address</t>
  </si>
  <si>
    <t>X</t>
  </si>
  <si>
    <t>A</t>
  </si>
  <si>
    <t>author_address</t>
  </si>
  <si>
    <t>address</t>
  </si>
  <si>
    <t>bookreview</t>
  </si>
  <si>
    <t>reviewer</t>
  </si>
  <si>
    <t>Author_CoAuthor_Manusc</t>
  </si>
  <si>
    <t>Returned_product</t>
  </si>
  <si>
    <t>return_type</t>
  </si>
  <si>
    <t>Monthly_Sale</t>
  </si>
  <si>
    <t>orders</t>
  </si>
  <si>
    <t>ShipmentMethod</t>
  </si>
  <si>
    <t>Ship_Address</t>
  </si>
  <si>
    <t>lateorders</t>
  </si>
  <si>
    <t>customer</t>
  </si>
  <si>
    <t>PromotionPrice</t>
  </si>
  <si>
    <t>book_send_shop</t>
  </si>
  <si>
    <t>book</t>
  </si>
  <si>
    <t>cover</t>
  </si>
  <si>
    <t>online_shop</t>
  </si>
  <si>
    <t>Manus_SendPub</t>
  </si>
  <si>
    <t>manuscript</t>
  </si>
  <si>
    <t>genre</t>
  </si>
  <si>
    <t>contract</t>
  </si>
  <si>
    <t>author</t>
  </si>
  <si>
    <t>x</t>
  </si>
  <si>
    <t>bankinfo</t>
  </si>
  <si>
    <t>Create Role Finance;</t>
  </si>
  <si>
    <t>Create Role Administration;</t>
  </si>
  <si>
    <t>Create Role Product Development;</t>
  </si>
  <si>
    <t>Create Role Publishing;</t>
  </si>
  <si>
    <t>Create Role Sales;</t>
  </si>
  <si>
    <t>Create Role MIS;</t>
  </si>
  <si>
    <t>Column1</t>
  </si>
  <si>
    <t>POSITION_ID</t>
  </si>
  <si>
    <t>Drop user</t>
  </si>
  <si>
    <t>pubco</t>
  </si>
  <si>
    <t>CASCADE;</t>
  </si>
  <si>
    <t xml:space="preserve">create user  </t>
  </si>
  <si>
    <t>temporary tablespace temp;</t>
  </si>
  <si>
    <t>grant connect to pubco</t>
  </si>
  <si>
    <t>;</t>
  </si>
  <si>
    <t>grant unlimited tablespace to  pubco</t>
  </si>
  <si>
    <t xml:space="preserve">Identified by </t>
  </si>
  <si>
    <t>default tablespace users</t>
  </si>
  <si>
    <t>Role Name</t>
  </si>
  <si>
    <t>Administrative Assistant</t>
  </si>
  <si>
    <t>Executive Assistant</t>
  </si>
  <si>
    <t>Secretary</t>
  </si>
  <si>
    <t>Programmer Analyst</t>
  </si>
  <si>
    <t>System Security Admin</t>
  </si>
  <si>
    <t>Associate editor</t>
  </si>
  <si>
    <t>Lawyer</t>
  </si>
  <si>
    <t>Accounting Manager</t>
  </si>
  <si>
    <t>HR Manager</t>
  </si>
  <si>
    <t>HR Specialist</t>
  </si>
  <si>
    <t>Maintenance Supervisor</t>
  </si>
  <si>
    <t>Human Resources</t>
  </si>
  <si>
    <t>MIS Manager</t>
  </si>
  <si>
    <t>Project Manager</t>
  </si>
  <si>
    <t>Managing Editor</t>
  </si>
  <si>
    <t xml:space="preserve">Reviewer </t>
  </si>
  <si>
    <t>Publishing Manager</t>
  </si>
  <si>
    <t>Sales Supervisor</t>
  </si>
  <si>
    <t>Customer Service associate Manager</t>
  </si>
  <si>
    <t>Sales associate Manager</t>
  </si>
  <si>
    <t>Sales Representative Manager</t>
  </si>
  <si>
    <t>Sales Representative Associate Manager</t>
  </si>
  <si>
    <t>Position_Title</t>
  </si>
  <si>
    <t>Status-name</t>
  </si>
  <si>
    <t>Active</t>
  </si>
  <si>
    <t>Retired</t>
  </si>
  <si>
    <t>left the company</t>
  </si>
  <si>
    <t>Administration - Administrative Assistant</t>
  </si>
  <si>
    <t>Administration - Executive Assistant</t>
  </si>
  <si>
    <t>Administration - Secretary</t>
  </si>
  <si>
    <t>Administration - CEO</t>
  </si>
  <si>
    <t>Administration - General Manager</t>
  </si>
  <si>
    <t>Administration - Legal coordinator</t>
  </si>
  <si>
    <t>Administration - Lawyer</t>
  </si>
  <si>
    <t>Human Resources - HR Specialist</t>
  </si>
  <si>
    <t>Human Resources - HR Manager</t>
  </si>
  <si>
    <t>Human Resources - Administrative Assistant</t>
  </si>
  <si>
    <t>Maintenance - Maintenance Supervisor</t>
  </si>
  <si>
    <t>Maintenance - Maintenance</t>
  </si>
  <si>
    <t>Finance - Accounting Manager</t>
  </si>
  <si>
    <t>Finance - Administrative Assistant</t>
  </si>
  <si>
    <t>Finance - Accountant</t>
  </si>
  <si>
    <t>MIS - DBA</t>
  </si>
  <si>
    <t>MIS - Network Admin</t>
  </si>
  <si>
    <t>MIS - MIS Manager</t>
  </si>
  <si>
    <t>MIS - Administrative Assistant</t>
  </si>
  <si>
    <t>MIS - Programmer Analyst</t>
  </si>
  <si>
    <t>MIS - Secretary</t>
  </si>
  <si>
    <t>MIS - Project Manager</t>
  </si>
  <si>
    <t>MIS - Programmer</t>
  </si>
  <si>
    <t>MIS - System Admin</t>
  </si>
  <si>
    <t>MIS - System Security Admin</t>
  </si>
  <si>
    <t>MIS - Technician</t>
  </si>
  <si>
    <t>Product Development - Associate editor</t>
  </si>
  <si>
    <t>Product Development - Secretary</t>
  </si>
  <si>
    <t>Product Development - Administrative Assistant</t>
  </si>
  <si>
    <t>Product Development - Managing Editor</t>
  </si>
  <si>
    <t>Product Development - Editor</t>
  </si>
  <si>
    <t xml:space="preserve">Product Development - Reviewer </t>
  </si>
  <si>
    <t>Product Development - Reviewer Coordinator</t>
  </si>
  <si>
    <t>Publishing - Associate Publisher</t>
  </si>
  <si>
    <t>Publishing - Publisher</t>
  </si>
  <si>
    <t>Publishing - Secretary</t>
  </si>
  <si>
    <t>Publishing - Administrative Assistant</t>
  </si>
  <si>
    <t>Publishing - Publishing Manager</t>
  </si>
  <si>
    <t>Sales - Customer Service</t>
  </si>
  <si>
    <t>Sales - Secretary</t>
  </si>
  <si>
    <t>Sales - Administrative Assistant</t>
  </si>
  <si>
    <t>Sales - Customer Service Manager</t>
  </si>
  <si>
    <t>Sales - Customer Service associate Manager</t>
  </si>
  <si>
    <t>Sales - Sales Manager</t>
  </si>
  <si>
    <t>Sales - Sales Supervisor</t>
  </si>
  <si>
    <t>Sales - Sales associate Manager</t>
  </si>
  <si>
    <t>Sales - Sales Representative Manager</t>
  </si>
  <si>
    <t>Sales - Sales Representative Associate Manager</t>
  </si>
  <si>
    <t>Sales - Sales Representative</t>
  </si>
  <si>
    <t>USERID</t>
  </si>
  <si>
    <t>EMAIL</t>
  </si>
  <si>
    <t>DOB</t>
  </si>
  <si>
    <t>D.Wright</t>
  </si>
  <si>
    <t>D.Wright@POPCO.com</t>
  </si>
  <si>
    <t>A.Worral</t>
  </si>
  <si>
    <t>A.Worral@POPCO.com</t>
  </si>
  <si>
    <t>B.Wooton</t>
  </si>
  <si>
    <t>B.Wooton@POPCO.com</t>
  </si>
  <si>
    <t>A.Widdes</t>
  </si>
  <si>
    <t>A.Widdes@POPCO.com</t>
  </si>
  <si>
    <t>W.Wehland</t>
  </si>
  <si>
    <t>W.Wehland@POPCO.com</t>
  </si>
  <si>
    <t>P.Thomas</t>
  </si>
  <si>
    <t>P.Thomas@POPCO.com</t>
  </si>
  <si>
    <t>J.Stone</t>
  </si>
  <si>
    <t>J.Stone@POPCO.com</t>
  </si>
  <si>
    <t>J.Stewart</t>
  </si>
  <si>
    <t>J.Stewart@POPCO.com</t>
  </si>
  <si>
    <t>T.Stansbury</t>
  </si>
  <si>
    <t>T.Stansbury@POPCO.com</t>
  </si>
  <si>
    <t>S.Stansbury</t>
  </si>
  <si>
    <t>S.Stansbury@POPCO.com</t>
  </si>
  <si>
    <t>B.Somers</t>
  </si>
  <si>
    <t>B.Somers@POPCO.com</t>
  </si>
  <si>
    <t>S.Simmins</t>
  </si>
  <si>
    <t>S.Simmins@POPCO.com</t>
  </si>
  <si>
    <t>J.Ripkin</t>
  </si>
  <si>
    <t>J.Ripkin@POPCO.com</t>
  </si>
  <si>
    <t>D.Reed</t>
  </si>
  <si>
    <t>D.Reed@POPCO.com</t>
  </si>
  <si>
    <t>N.Prouty</t>
  </si>
  <si>
    <t>N.Prouty@POPCO.com</t>
  </si>
  <si>
    <t>A.Pregmon</t>
  </si>
  <si>
    <t>A.Pregmon@POPCO.com</t>
  </si>
  <si>
    <t>R.Polott</t>
  </si>
  <si>
    <t>R.Polott@POPCO.com</t>
  </si>
  <si>
    <t>D.Parker</t>
  </si>
  <si>
    <t>D.Parker@POPCO.com</t>
  </si>
  <si>
    <t>J.Nilson</t>
  </si>
  <si>
    <t>J.Nilson@POPCO.com</t>
  </si>
  <si>
    <t>S.Nelson</t>
  </si>
  <si>
    <t>S.Nelson@POPCO.com</t>
  </si>
  <si>
    <t>C.Nabb</t>
  </si>
  <si>
    <t>C.Nabb@POPCO.com</t>
  </si>
  <si>
    <t>R.Murthy</t>
  </si>
  <si>
    <t>R.Murthy@POPCO.com</t>
  </si>
  <si>
    <t>E.Mudd</t>
  </si>
  <si>
    <t>E.Mudd@POPCO.com</t>
  </si>
  <si>
    <t>P.Miller</t>
  </si>
  <si>
    <t>P.Miller@POPCO.com</t>
  </si>
  <si>
    <t>D.McMillan</t>
  </si>
  <si>
    <t>D.McMillan@POPCO.com</t>
  </si>
  <si>
    <t>D.McKissick</t>
  </si>
  <si>
    <t>D.McKissick@POPCO.com</t>
  </si>
  <si>
    <t>J.Mayfield</t>
  </si>
  <si>
    <t>J.Mayfield@POPCO.com</t>
  </si>
  <si>
    <t>E.Martin</t>
  </si>
  <si>
    <t>E.Martin@POPCO.com</t>
  </si>
  <si>
    <t>C.Keting</t>
  </si>
  <si>
    <t>C.Keting@POPCO.com</t>
  </si>
  <si>
    <t>S.Katz</t>
  </si>
  <si>
    <t>S.Katz@POPCO.com</t>
  </si>
  <si>
    <t>D.Johnston</t>
  </si>
  <si>
    <t>D.Johnston@POPCO.com</t>
  </si>
  <si>
    <t>J.Johnson</t>
  </si>
  <si>
    <t>J.Johnson@POPCO.com</t>
  </si>
  <si>
    <t>D.Jenkins</t>
  </si>
  <si>
    <t>D.Jenkins@POPCO.com</t>
  </si>
  <si>
    <t>J.Holman</t>
  </si>
  <si>
    <t>J.Holman@POPCO.com</t>
  </si>
  <si>
    <t>H.Heisler</t>
  </si>
  <si>
    <t>H.Heisler@POPCO.com</t>
  </si>
  <si>
    <t>M.Harris</t>
  </si>
  <si>
    <t>M.Harris@POPCO.com</t>
  </si>
  <si>
    <t>R.Hanzdo</t>
  </si>
  <si>
    <t>R.Hanzdo@POPCO.com</t>
  </si>
  <si>
    <t>E.Halle</t>
  </si>
  <si>
    <t>E.Halle@POPCO.com</t>
  </si>
  <si>
    <t>D.Geriach</t>
  </si>
  <si>
    <t>D.Geriach@POPCO.com</t>
  </si>
  <si>
    <t>L.Forman</t>
  </si>
  <si>
    <t>L.Forman@POPCO.com</t>
  </si>
  <si>
    <t>M.Farmer</t>
  </si>
  <si>
    <t>M.Farmer@POPCO.com</t>
  </si>
  <si>
    <t>G.Dupont</t>
  </si>
  <si>
    <t>G.Dupont@POPCO.com</t>
  </si>
  <si>
    <t>M.Dunn</t>
  </si>
  <si>
    <t>M.Dunn@POPCO.com</t>
  </si>
  <si>
    <t>W.Doering</t>
  </si>
  <si>
    <t>W.Doering@POPCO.com</t>
  </si>
  <si>
    <t>T.Doering</t>
  </si>
  <si>
    <t>T.Doering@POPCO.com</t>
  </si>
  <si>
    <t>R.Constable</t>
  </si>
  <si>
    <t>R.Constable@POPCO.com</t>
  </si>
  <si>
    <t>E.Colson</t>
  </si>
  <si>
    <t>E.Colson@POPCO.com</t>
  </si>
  <si>
    <t>E.Claggett</t>
  </si>
  <si>
    <t>E.Claggett@POPCO.com</t>
  </si>
  <si>
    <t>S.Bullit</t>
  </si>
  <si>
    <t>S.Bullit@POPCO.com</t>
  </si>
  <si>
    <t>J.Bond</t>
  </si>
  <si>
    <t>J.Bond@POPCO.com</t>
  </si>
  <si>
    <t>A.Martin</t>
  </si>
  <si>
    <t>A.Martin@POPCO.com</t>
  </si>
  <si>
    <t>A.Heisler</t>
  </si>
  <si>
    <t>A.Heisler@POPCO.com</t>
  </si>
  <si>
    <t>A.Murthy</t>
  </si>
  <si>
    <t>A.Murthy@POPCO.com</t>
  </si>
  <si>
    <t>B.Colson</t>
  </si>
  <si>
    <t>B.Colson@POPCO.com</t>
  </si>
  <si>
    <t>B.Jenkins</t>
  </si>
  <si>
    <t>B.Jenkins@POPCO.com</t>
  </si>
  <si>
    <t>C.Beckley</t>
  </si>
  <si>
    <t>C.Beckley@POPCO.com</t>
  </si>
  <si>
    <t>C.Bixler</t>
  </si>
  <si>
    <t>C.Bixler@POPCO.com</t>
  </si>
  <si>
    <t>C.Harris</t>
  </si>
  <si>
    <t>C.Harris@POPCO.com</t>
  </si>
  <si>
    <t>D.Blazek-White</t>
  </si>
  <si>
    <t>D.Blazek-White@POPCO.com</t>
  </si>
  <si>
    <t>D.Somers</t>
  </si>
  <si>
    <t>D.Somers@POPCO.com</t>
  </si>
  <si>
    <t>D.Halle</t>
  </si>
  <si>
    <t>D.Halle@POPCO.com</t>
  </si>
  <si>
    <t>D.Bond</t>
  </si>
  <si>
    <t>D.Bond@POPCO.com</t>
  </si>
  <si>
    <t>D.Adams</t>
  </si>
  <si>
    <t>D.Adams@POPCO.com</t>
  </si>
  <si>
    <t>D.Alan</t>
  </si>
  <si>
    <t>D.Alan@POPCO.com</t>
  </si>
  <si>
    <t>E.Nabb</t>
  </si>
  <si>
    <t>E.Nabb@POPCO.com</t>
  </si>
  <si>
    <t>E.Doering</t>
  </si>
  <si>
    <t>E.Doering@POPCO.com</t>
  </si>
  <si>
    <t>E.Polott</t>
  </si>
  <si>
    <t>E.Polott@POPCO.com</t>
  </si>
  <si>
    <t>E.Dunn</t>
  </si>
  <si>
    <t>E.Dunn@POPCO.com</t>
  </si>
  <si>
    <t>G.Reed</t>
  </si>
  <si>
    <t>G.Reed@POPCO.com</t>
  </si>
  <si>
    <t>H.Bullit</t>
  </si>
  <si>
    <t>H.Bullit@POPCO.com</t>
  </si>
  <si>
    <t>H.McMillan</t>
  </si>
  <si>
    <t>H.McMillan@POPCO.com</t>
  </si>
  <si>
    <t>H.Wright</t>
  </si>
  <si>
    <t>H.Wright@POPCO.com</t>
  </si>
  <si>
    <t>J.Wooton</t>
  </si>
  <si>
    <t>J.Wooton@POPCO.com</t>
  </si>
  <si>
    <t>J.Keting</t>
  </si>
  <si>
    <t>J.Keting@POPCO.com</t>
  </si>
  <si>
    <t>J.Prouty</t>
  </si>
  <si>
    <t>J.Prouty@POPCO.com</t>
  </si>
  <si>
    <t>J.Wyatt</t>
  </si>
  <si>
    <t>J.Wyatt@POPCO.com</t>
  </si>
  <si>
    <t>L.Hanzdo</t>
  </si>
  <si>
    <t>L.Hanzdo@POPCO.com</t>
  </si>
  <si>
    <t>M.Stewart</t>
  </si>
  <si>
    <t>M.Stewart@POPCO.com</t>
  </si>
  <si>
    <t>S.Wyatt</t>
  </si>
  <si>
    <t>S.Worral</t>
  </si>
  <si>
    <t>S.Wyatt@POPCO.com</t>
  </si>
  <si>
    <t>S.Worral@POPCO.com</t>
  </si>
  <si>
    <t>E.Claggett1</t>
  </si>
  <si>
    <t>J.Forman1</t>
  </si>
  <si>
    <t>J.Holman1</t>
  </si>
  <si>
    <t>J.Johnston1</t>
  </si>
  <si>
    <t>D.Parker1</t>
  </si>
  <si>
    <t>A.Pregmon1</t>
  </si>
  <si>
    <t>J.Ripkin1</t>
  </si>
  <si>
    <t>J.Stone1</t>
  </si>
  <si>
    <t>P.Thomas1</t>
  </si>
  <si>
    <t>P.Thomas1@POPCO.com</t>
  </si>
  <si>
    <t>J.Stone1@POPCO.com</t>
  </si>
  <si>
    <t>J.Ripkin1@POPCO.com</t>
  </si>
  <si>
    <t>D.Parker1@POPCO.com</t>
  </si>
  <si>
    <t>J.Johnston1@POPCO.com</t>
  </si>
  <si>
    <t>J.Holman1@POPCO.com</t>
  </si>
  <si>
    <t>J.Forman1@POPCO.com</t>
  </si>
  <si>
    <t>E.Claggett1@POPCO.com</t>
  </si>
  <si>
    <t>D.Allen1</t>
  </si>
  <si>
    <t>D.Allen1@POPCO.com</t>
  </si>
  <si>
    <t>A.Pregmon1@POPCO.com</t>
  </si>
  <si>
    <t>Fired</t>
  </si>
  <si>
    <t>Network manager</t>
  </si>
  <si>
    <t>DeptID</t>
  </si>
  <si>
    <t>MIS - Network manager</t>
  </si>
  <si>
    <t>RoleID</t>
  </si>
  <si>
    <t>DB_ID</t>
  </si>
  <si>
    <t>DB_Name</t>
  </si>
  <si>
    <t>POPCO</t>
  </si>
  <si>
    <t xml:space="preserve">END_DATE      </t>
  </si>
  <si>
    <t xml:space="preserve"> </t>
  </si>
  <si>
    <t xml:space="preserve">  </t>
  </si>
  <si>
    <t>YEARS-WORKED</t>
  </si>
  <si>
    <t>dept#</t>
  </si>
  <si>
    <t>dept_Start_Date</t>
  </si>
  <si>
    <t>poistion_ID</t>
  </si>
  <si>
    <t>dept_End_Date</t>
  </si>
  <si>
    <t>Dept_Role_Name</t>
  </si>
  <si>
    <t>6 - Administration - Legal coordinator</t>
  </si>
  <si>
    <t>7 - Administration - Secretary</t>
  </si>
  <si>
    <t>8 - Finance - Accountant</t>
  </si>
  <si>
    <t>54 - Finance - Accounting Manager</t>
  </si>
  <si>
    <t>9 - Finance - Administrative Assistant</t>
  </si>
  <si>
    <t>10 - Human Resources - Administrative Assistant</t>
  </si>
  <si>
    <t>11 - Human Resources - HR Manager</t>
  </si>
  <si>
    <t>12 - Human Resources - HR Specialist</t>
  </si>
  <si>
    <t>13 - Maintenance - Maintenance</t>
  </si>
  <si>
    <t>14 - Maintenance - Maintenance Supervisor</t>
  </si>
  <si>
    <t>15 - MIS - Administrative Assistant</t>
  </si>
  <si>
    <t>16 - MIS - DBA</t>
  </si>
  <si>
    <t>17 - MIS - MIS Manager</t>
  </si>
  <si>
    <t>18 - MIS - Network Admin</t>
  </si>
  <si>
    <t>19 - MIS - Network manager</t>
  </si>
  <si>
    <t>20 - MIS - Programmer</t>
  </si>
  <si>
    <t>21 - MIS - Programmer Analyst</t>
  </si>
  <si>
    <t>22 - MIS - Project Manager</t>
  </si>
  <si>
    <t>23 - MIS - Secretary</t>
  </si>
  <si>
    <t>24 - MIS - System Admin</t>
  </si>
  <si>
    <t>25 - MIS - System Security Admin</t>
  </si>
  <si>
    <t>26 - MIS - Technician</t>
  </si>
  <si>
    <t>27 - Product Development - Administrative Assistant</t>
  </si>
  <si>
    <t>28 - Product Development - Associate editor</t>
  </si>
  <si>
    <t>29 - Product Development - Editor</t>
  </si>
  <si>
    <t>30 - Product Development - Managing Editor</t>
  </si>
  <si>
    <t xml:space="preserve">31 - Product Development - Reviewer </t>
  </si>
  <si>
    <t>32 - Product Development - Reviewer Coordinator</t>
  </si>
  <si>
    <t>33 - Product Development - Secretary</t>
  </si>
  <si>
    <t>34 - Publishing - Administrative Assistant</t>
  </si>
  <si>
    <t>35 - Publishing - Associate Publisher</t>
  </si>
  <si>
    <t>36 - Publishing - Publisher</t>
  </si>
  <si>
    <t>37 - Publishing - Publishing Manager</t>
  </si>
  <si>
    <t>38 - Publishing - Secretary</t>
  </si>
  <si>
    <t>39 - Sales - Administrative Assistant</t>
  </si>
  <si>
    <t>40 - Sales - Customer Service</t>
  </si>
  <si>
    <t>45 - Sales - Customer Service associate Manager</t>
  </si>
  <si>
    <t>46 - Sales - Customer Service Manager</t>
  </si>
  <si>
    <t>47 - Sales - Sales associate Manager</t>
  </si>
  <si>
    <t>48 - Sales - Sales Manager</t>
  </si>
  <si>
    <t xml:space="preserve"> - Sales - Sales Manager</t>
  </si>
  <si>
    <t>49 - Sales - Sales Representative</t>
  </si>
  <si>
    <t>50 - Sales - Sales Representative Associate Manager</t>
  </si>
  <si>
    <t>51 - Sales - Sales Representative Manager</t>
  </si>
  <si>
    <t>52 - Sales - Sales Supervisor</t>
  </si>
  <si>
    <t>53 - Sales - Secretary</t>
  </si>
  <si>
    <t>Table Name/Dept_Role Name</t>
  </si>
  <si>
    <t xml:space="preserve"> Administration - CEO</t>
  </si>
  <si>
    <t>Dept#</t>
  </si>
  <si>
    <t>role#</t>
  </si>
  <si>
    <t>Role#</t>
  </si>
  <si>
    <t>DeptName</t>
  </si>
  <si>
    <t>Employee</t>
  </si>
  <si>
    <t xml:space="preserve">grant connect to </t>
  </si>
  <si>
    <t xml:space="preserve">grant unlimited tablespace to  </t>
  </si>
  <si>
    <t>create role</t>
  </si>
  <si>
    <t>Create Role</t>
  </si>
  <si>
    <t>GRANT ALL</t>
  </si>
  <si>
    <t>ON</t>
  </si>
  <si>
    <t>TO</t>
  </si>
  <si>
    <t>DBA;</t>
  </si>
  <si>
    <t xml:space="preserve">ON </t>
  </si>
  <si>
    <t>GRANT SELECT</t>
  </si>
  <si>
    <t>Sales__Customer_Service_associate_Manager</t>
  </si>
  <si>
    <t>Sales__Customer_Service_Manager</t>
  </si>
  <si>
    <t>Sales__Sales_associate_Manager</t>
  </si>
  <si>
    <t>Sales__Sales_Manager</t>
  </si>
  <si>
    <t>Sales__Sales_Representative</t>
  </si>
  <si>
    <t>GRANT</t>
  </si>
  <si>
    <t>insert into DG_Unit values(</t>
  </si>
  <si>
    <t>'DGU_Unit_ID_1','Administration',1,'Department of Administrator','</t>
  </si>
  <si>
    <t>','</t>
  </si>
  <si>
    <t>');</t>
  </si>
  <si>
    <t>'DGU_Unit_ID_2','Finance',7,'Department of Finance','</t>
  </si>
  <si>
    <t>'DGU_Unit_ID_3','Customer Service',2,'Department of Customer Service','</t>
  </si>
  <si>
    <t>'DGU_Unit_ID_4','MIS',10,'Department of MIS','</t>
  </si>
  <si>
    <t>'DGU_Unit_ID_5','Product_Warehouse',13,'Department of Product_Warehouse','</t>
  </si>
  <si>
    <t>'DGU_Unit_ID_6','Purchasing',12,'Department of Purchasing','</t>
  </si>
  <si>
    <t>'DGU_Unit_ID_7','Sales',6,'Department of Sales','</t>
  </si>
  <si>
    <t>'DGU_Unit_ID_8','HR',14,'Department of HR','</t>
  </si>
  <si>
    <t>'DGU_Unit_ID_9','Marketing',15,'Department of Marketing','</t>
  </si>
  <si>
    <t>Unit_ID_1</t>
  </si>
  <si>
    <t>Unit_ID_2</t>
  </si>
  <si>
    <t>Unit_ID_3</t>
  </si>
  <si>
    <t>Unit_ID_4</t>
  </si>
  <si>
    <t>Unit_ID_5</t>
  </si>
  <si>
    <t>Unit_ID_6</t>
  </si>
  <si>
    <t>Unit_ID_7</t>
  </si>
  <si>
    <t>Unit_ID_8</t>
  </si>
  <si>
    <t>Unit_ID_9</t>
  </si>
  <si>
    <t>insert into DG_Role values(</t>
  </si>
  <si>
    <t>'DGR_Role_ID_2','Finance  Manager','Role of Finance','</t>
  </si>
  <si>
    <t>'DGR_Role_ID_3','Customer Service Manager','Role of Customer Service','</t>
  </si>
  <si>
    <t>'DGR_Role_ID_4','MIS Manager','Role of MIS','</t>
  </si>
  <si>
    <t>'DGR_Role_ID_5','Product-Warehouse Manager','Role of Product_Warehouse','</t>
  </si>
  <si>
    <t>'DGR_Role_ID_6','Purchasing Manager','Role of Purchasing','</t>
  </si>
  <si>
    <t>'DGR_Role_ID_7','Sales Manager','Role of Sales','</t>
  </si>
  <si>
    <t>'DGR_Role_ID_8','Human Resources Manager','Role of HR','</t>
  </si>
  <si>
    <t>'DGR_Role_ID_9','Marketing Manager','Role of Marketing','</t>
  </si>
  <si>
    <t>'DGR_Role_ID_10','Administration Staff','Role of Administrator','</t>
  </si>
  <si>
    <t>'DGR_Role_ID_11','Finance  Staff','Role of Finance','</t>
  </si>
  <si>
    <t>'DGR_Role_ID_12','Customer Service Staff','Role of Customer Service','</t>
  </si>
  <si>
    <t>'DGR_Role_ID_13','MIS Staff','Role of MIS','</t>
  </si>
  <si>
    <t>'DGR_Role_ID_14','Product-Warehouse Staff','Role of Product_Warehouse','</t>
  </si>
  <si>
    <t>'DGR_Role_ID_15','Purchasing Staff','Role of Purchasing','</t>
  </si>
  <si>
    <t>'DGR_Role_ID_16','Sales Staff','Role of Sales','</t>
  </si>
  <si>
    <t>'DGR_Role_ID_17','Human Resources Staff','Role of HR','</t>
  </si>
  <si>
    <t>'DGR_Role_ID_18','Marketing Staff','Role of Marketing','</t>
  </si>
  <si>
    <t>DGR_Role_ID_1','Administration Manager','Role of Administrator','</t>
  </si>
  <si>
    <t>DGR_Role_ID_1</t>
  </si>
  <si>
    <t>DGR_Role_ID_2</t>
  </si>
  <si>
    <t>DGR_Role_ID_3</t>
  </si>
  <si>
    <t>DGR_Role_ID_4</t>
  </si>
  <si>
    <t>DGR_Role_ID_5</t>
  </si>
  <si>
    <t>DGR_Role_ID_6</t>
  </si>
  <si>
    <t>DGR_Role_ID_7</t>
  </si>
  <si>
    <t>DGR_Role_ID_8</t>
  </si>
  <si>
    <t>DGR_Role_ID_9</t>
  </si>
  <si>
    <t>DGR_Role_ID_10</t>
  </si>
  <si>
    <t>DGR_Role_ID_11</t>
  </si>
  <si>
    <t>DGR_Role_ID_12</t>
  </si>
  <si>
    <t>DGR_Role_ID_13</t>
  </si>
  <si>
    <t>DGR_Role_ID_14</t>
  </si>
  <si>
    <t>DGR_Role_ID_15</t>
  </si>
  <si>
    <t>DGR_Role_ID_16</t>
  </si>
  <si>
    <t>DGR_Role_ID_17</t>
  </si>
  <si>
    <t>DGR_Role_ID_18</t>
  </si>
  <si>
    <t>create table DG_User_Database(</t>
  </si>
  <si>
    <t>User_ID</t>
  </si>
  <si>
    <t>varchar(80),</t>
  </si>
  <si>
    <t>create_date date,</t>
  </si>
  <si>
    <t>modify_date</t>
  </si>
  <si>
    <t>date,</t>
  </si>
  <si>
    <t>Database_ID int,</t>
  </si>
  <si>
    <t>constraint DG_User_Database_User_ID_Database_ID_PK primary key (User_ID,Database_ID),</t>
  </si>
  <si>
    <t>CONSTRAINT DG_User_Database_Database_ID_FK FOREIGN KEY (Database_ID) REFERENCES DG_Schema(Schema_ID));</t>
  </si>
  <si>
    <t>create_date</t>
  </si>
  <si>
    <t>database_id</t>
  </si>
  <si>
    <t>insert into DG_User_Database values(</t>
  </si>
  <si>
    <t>);</t>
  </si>
  <si>
    <t>create table DG_Role(</t>
  </si>
  <si>
    <t>Role_ID</t>
  </si>
  <si>
    <t>Role_Name varchar(80),</t>
  </si>
  <si>
    <t>description varchar(80),</t>
  </si>
  <si>
    <t>modify_date date,</t>
  </si>
  <si>
    <t>constraint DG_Role_Role_ID_PK primary key (Role_ID));</t>
  </si>
  <si>
    <t>Role_Name</t>
  </si>
  <si>
    <t>description</t>
  </si>
  <si>
    <t>DGR_Role_ID_19</t>
  </si>
  <si>
    <t>DGR_Role_ID_20</t>
  </si>
  <si>
    <t>DGR_Role_ID_21</t>
  </si>
  <si>
    <t>DGR_Role_ID_22</t>
  </si>
  <si>
    <t>DGR_Role_ID_23</t>
  </si>
  <si>
    <t>DGR_Role_ID_24</t>
  </si>
  <si>
    <t>DGR_Role_ID_25</t>
  </si>
  <si>
    <t>DGR_Role_ID_26</t>
  </si>
  <si>
    <t>DGR_Role_ID_27</t>
  </si>
  <si>
    <t>DGR_Role_ID_28</t>
  </si>
  <si>
    <t>DGR_Role_ID_29</t>
  </si>
  <si>
    <t>DGR_Role_ID_30</t>
  </si>
  <si>
    <t>DGR_Role_ID_31</t>
  </si>
  <si>
    <t>DGR_Role_ID_32</t>
  </si>
  <si>
    <t>DGR_Role_ID_33</t>
  </si>
  <si>
    <t>DGR_Role_ID_34</t>
  </si>
  <si>
    <t>DGR_Role_ID_35</t>
  </si>
  <si>
    <t>DGR_Role_ID_36</t>
  </si>
  <si>
    <t>DGR_Role_ID_37</t>
  </si>
  <si>
    <t>DGR_Role_ID_38</t>
  </si>
  <si>
    <t>DGR_Role_ID_39</t>
  </si>
  <si>
    <t>DGR_Role_ID_40</t>
  </si>
  <si>
    <t>DGR_Role_ID_54</t>
  </si>
  <si>
    <t>DGR_Role_ID_45</t>
  </si>
  <si>
    <t>DGR_Role_ID_46</t>
  </si>
  <si>
    <t>DGR_Role_ID_47</t>
  </si>
  <si>
    <t>DGR_Role_ID_48</t>
  </si>
  <si>
    <t>DGR_Role_ID_49</t>
  </si>
  <si>
    <t>DGR_Role_ID_50</t>
  </si>
  <si>
    <t>DGR_Role_ID_51</t>
  </si>
  <si>
    <t>DGR_Role_ID_52</t>
  </si>
  <si>
    <t>DGR_Role_ID_53</t>
  </si>
  <si>
    <t>DGU_Unit_ID_1</t>
  </si>
  <si>
    <t>DGU_Unit_ID_2</t>
  </si>
  <si>
    <t>DGU_Unit_ID_3</t>
  </si>
  <si>
    <t>DGU_Unit_ID_4</t>
  </si>
  <si>
    <t>DGU_Unit_ID_5</t>
  </si>
  <si>
    <t>DGU_Unit_ID_6</t>
  </si>
  <si>
    <t>DGU_Unit_ID_7</t>
  </si>
  <si>
    <t>DGU_Unit_ID_8</t>
  </si>
  <si>
    <t>create table DG_User_Unit_Role(</t>
  </si>
  <si>
    <t>User_ID varchar(80),</t>
  </si>
  <si>
    <t>Role_ID varchar(80),</t>
  </si>
  <si>
    <t>Unit_ID varchar(80),</t>
  </si>
  <si>
    <t>definition</t>
  </si>
  <si>
    <t>start_date varchar(80),</t>
  </si>
  <si>
    <t>end_date varchar(80),</t>
  </si>
  <si>
    <t>constraint DG_User_Unit_Role_User_ID_Role_ID_Unit_ID_start_date_PK primary key (User_ID,Role_ID,Unit_ID,start_date),</t>
  </si>
  <si>
    <t>CONSTRAINT DG_User_Unit_Role_User_ID_FK FOREIGN KEY (User_ID) REFERENCES DG_Users(User_ID),</t>
  </si>
  <si>
    <t>CONSTRAINT DG_User_Unit_Role_Role_ID_FK FOREIGN KEY (Role_ID) REFERENCES DG_Role(Role_ID),</t>
  </si>
  <si>
    <t>CONSTRAINT DG_User_Unit_Role_Unit_ID_FK FOREIGN KEY (Unit_ID) REFERENCES DG_Unit(</t>
  </si>
  <si>
    <t>Unit_ID</t>
  </si>
  <si>
    <t>insert into DG_User_Unit_Role values(</t>
  </si>
  <si>
    <t>DGT00155</t>
  </si>
  <si>
    <t>DGT00156</t>
  </si>
  <si>
    <t>DGT00157</t>
  </si>
  <si>
    <t>DGT00158</t>
  </si>
  <si>
    <t>DGT00159</t>
  </si>
  <si>
    <t>DGT00160</t>
  </si>
  <si>
    <t>DGT00161</t>
  </si>
  <si>
    <t>DGT00162</t>
  </si>
  <si>
    <t>DGT00163</t>
  </si>
  <si>
    <t>DGT00164</t>
  </si>
  <si>
    <t>DGT00165</t>
  </si>
  <si>
    <t>DGT00166</t>
  </si>
  <si>
    <t>DGT00167</t>
  </si>
  <si>
    <t>DGT00168</t>
  </si>
  <si>
    <t>DGT00169</t>
  </si>
  <si>
    <t>DGT00170</t>
  </si>
  <si>
    <t>DGT00171</t>
  </si>
  <si>
    <t>DGT00172</t>
  </si>
  <si>
    <t>DGT00173</t>
  </si>
  <si>
    <t>DGT00174</t>
  </si>
  <si>
    <t>DGT00175</t>
  </si>
  <si>
    <t>DGT00176</t>
  </si>
  <si>
    <t>DGT00177</t>
  </si>
  <si>
    <t>DGT00178</t>
  </si>
  <si>
    <t>DGT00179</t>
  </si>
  <si>
    <t>create table DG_Unit_Role_Table(</t>
  </si>
  <si>
    <t>URT_ID varchar(80),</t>
  </si>
  <si>
    <t>Table_id varchar(80),</t>
  </si>
  <si>
    <t>DB_Operation varchar(80),</t>
  </si>
  <si>
    <t>definition varchar(80),</t>
  </si>
  <si>
    <t>constraint DG_Unit_Role_Table_URT_ID_Table_id_Role_ID_Unit_ID_PK primary key (URT_ID,Table_id,Role_ID,Unit_ID,DB_Operation),</t>
  </si>
  <si>
    <t>CONSTRAINT DG_Unit_Role_Table_Table_id_FK FOREIGN KEY (Table_id) REFERENCES DG_Tables(Table_id),</t>
  </si>
  <si>
    <t>CONSTRAINT DG_Unit_Role_Table_Role_ID_FK FOREIGN KEY (Role_ID) REFERENCES DG_Role(Role_ID),</t>
  </si>
  <si>
    <t>CONSTRAINT DG_Unit_Role_Table_Unit_ID_FK FOREIGN KEY (Unit_ID) REFERENCES DG_Unit(Unit_ID));</t>
  </si>
  <si>
    <t>URT_ID</t>
  </si>
  <si>
    <t>Table_id</t>
  </si>
  <si>
    <t>DB_Operation</t>
  </si>
  <si>
    <t xml:space="preserve">modify_date </t>
  </si>
  <si>
    <t>create table DG_Unit(</t>
  </si>
  <si>
    <t>Unit_Name varchar(80),</t>
  </si>
  <si>
    <t>Module_ID int,</t>
  </si>
  <si>
    <t>constraint DG_Unit_Unit_ID_PK primary key (Unit_ID),</t>
  </si>
  <si>
    <t>CONSTRAINT DG_Unit_Module_ID_FK FOREIGN KEY (Module_ID) REFERENCES DG_Module(Module_ID));</t>
  </si>
  <si>
    <t>URT000074</t>
  </si>
  <si>
    <t>select</t>
  </si>
  <si>
    <t>update</t>
  </si>
  <si>
    <t>delete</t>
  </si>
  <si>
    <t>insert</t>
  </si>
  <si>
    <t>Manager has only read access</t>
  </si>
  <si>
    <t>Staff has all access</t>
  </si>
  <si>
    <t>URT000075</t>
  </si>
  <si>
    <t>URT000076</t>
  </si>
  <si>
    <t>URT000077</t>
  </si>
  <si>
    <t>URT000078</t>
  </si>
  <si>
    <t>URT000079</t>
  </si>
  <si>
    <t>URT000080</t>
  </si>
  <si>
    <t>URT000081</t>
  </si>
  <si>
    <t>URT000082</t>
  </si>
  <si>
    <t>URT000083</t>
  </si>
  <si>
    <t>URT000084</t>
  </si>
  <si>
    <t>URT000085</t>
  </si>
  <si>
    <t>URT000086</t>
  </si>
  <si>
    <t>URT000087</t>
  </si>
  <si>
    <t>URT000088</t>
  </si>
  <si>
    <t>URT000089</t>
  </si>
  <si>
    <t>URT000090</t>
  </si>
  <si>
    <t>URT000091</t>
  </si>
  <si>
    <t>URT000092</t>
  </si>
  <si>
    <t>URT000093</t>
  </si>
  <si>
    <t>URT000094</t>
  </si>
  <si>
    <t>URT000095</t>
  </si>
  <si>
    <t>URT000096</t>
  </si>
  <si>
    <t>URT000097</t>
  </si>
  <si>
    <t>URT000098</t>
  </si>
  <si>
    <t>URT000099</t>
  </si>
  <si>
    <t>URT000100</t>
  </si>
  <si>
    <t>URT000101</t>
  </si>
  <si>
    <t>URT000102</t>
  </si>
  <si>
    <t>URT000103</t>
  </si>
  <si>
    <t>URT000104</t>
  </si>
  <si>
    <t>URT000105</t>
  </si>
  <si>
    <t>URT000106</t>
  </si>
  <si>
    <t>URT000107</t>
  </si>
  <si>
    <t>URT000108</t>
  </si>
  <si>
    <t>URT000109</t>
  </si>
  <si>
    <t>URT000110</t>
  </si>
  <si>
    <t>URT000111</t>
  </si>
  <si>
    <t>URT000112</t>
  </si>
  <si>
    <t>URT000113</t>
  </si>
  <si>
    <t>URT000114</t>
  </si>
  <si>
    <t>URT000115</t>
  </si>
  <si>
    <t>URT000116</t>
  </si>
  <si>
    <t>URT000117</t>
  </si>
  <si>
    <t>URT000118</t>
  </si>
  <si>
    <t>URT000119</t>
  </si>
  <si>
    <t>URT000120</t>
  </si>
  <si>
    <t>URT000121</t>
  </si>
  <si>
    <t>URT000122</t>
  </si>
  <si>
    <t>URT000123</t>
  </si>
  <si>
    <t>URT000124</t>
  </si>
  <si>
    <t>URT000125</t>
  </si>
  <si>
    <t>URT000126</t>
  </si>
  <si>
    <t>URT000127</t>
  </si>
  <si>
    <t>URT000128</t>
  </si>
  <si>
    <t>URT000129</t>
  </si>
  <si>
    <t>URT000130</t>
  </si>
  <si>
    <t>URT000131</t>
  </si>
  <si>
    <t>URT000132</t>
  </si>
  <si>
    <t>URT000133</t>
  </si>
  <si>
    <t>URT000134</t>
  </si>
  <si>
    <t>URT000135</t>
  </si>
  <si>
    <t>URT000136</t>
  </si>
  <si>
    <t>URT000137</t>
  </si>
  <si>
    <t>URT000138</t>
  </si>
  <si>
    <t>URT000139</t>
  </si>
  <si>
    <t>URT000140</t>
  </si>
  <si>
    <t>URT000141</t>
  </si>
  <si>
    <t>URT000142</t>
  </si>
  <si>
    <t>URT000143</t>
  </si>
  <si>
    <t>URT000144</t>
  </si>
  <si>
    <t>URT000145</t>
  </si>
  <si>
    <t>URT000146</t>
  </si>
  <si>
    <t>URT000147</t>
  </si>
  <si>
    <t>URT000148</t>
  </si>
  <si>
    <t>URT000149</t>
  </si>
  <si>
    <t>URT000150</t>
  </si>
  <si>
    <t>URT000151</t>
  </si>
  <si>
    <t>URT000152</t>
  </si>
  <si>
    <t>URT000153</t>
  </si>
  <si>
    <t>URT000154</t>
  </si>
  <si>
    <t>URT000155</t>
  </si>
  <si>
    <t>URT000156</t>
  </si>
  <si>
    <t>URT000157</t>
  </si>
  <si>
    <t>URT000158</t>
  </si>
  <si>
    <t>URT000159</t>
  </si>
  <si>
    <t>URT000160</t>
  </si>
  <si>
    <t>URT000161</t>
  </si>
  <si>
    <t>URT000162</t>
  </si>
  <si>
    <t>URT000163</t>
  </si>
  <si>
    <t>URT000164</t>
  </si>
  <si>
    <t>URT000165</t>
  </si>
  <si>
    <t>URT000166</t>
  </si>
  <si>
    <t>URT000167</t>
  </si>
  <si>
    <t>URT000168</t>
  </si>
  <si>
    <t>URT000169</t>
  </si>
  <si>
    <t>URT000170</t>
  </si>
  <si>
    <t>URT000171</t>
  </si>
  <si>
    <t>URT000172</t>
  </si>
  <si>
    <t>URT000173</t>
  </si>
  <si>
    <t>URT000174</t>
  </si>
  <si>
    <t>URT000175</t>
  </si>
  <si>
    <t>URT000176</t>
  </si>
  <si>
    <t>URT000177</t>
  </si>
  <si>
    <t>URT000178</t>
  </si>
  <si>
    <t>URT000179</t>
  </si>
  <si>
    <t>URT000180</t>
  </si>
  <si>
    <t>URT000181</t>
  </si>
  <si>
    <t>URT000182</t>
  </si>
  <si>
    <t>URT000183</t>
  </si>
  <si>
    <t>URT000184</t>
  </si>
  <si>
    <t>URT000185</t>
  </si>
  <si>
    <t>URT000186</t>
  </si>
  <si>
    <t>URT000187</t>
  </si>
  <si>
    <t>URT000188</t>
  </si>
  <si>
    <t>URT000189</t>
  </si>
  <si>
    <t>URT000190</t>
  </si>
  <si>
    <t>URT000191</t>
  </si>
  <si>
    <t>URT000192</t>
  </si>
  <si>
    <t>URT000193</t>
  </si>
  <si>
    <t>URT000194</t>
  </si>
  <si>
    <t>URT000195</t>
  </si>
  <si>
    <t>URT000196</t>
  </si>
  <si>
    <t>URT000197</t>
  </si>
  <si>
    <t>URT000198</t>
  </si>
  <si>
    <t>DGR_Role_ID_44</t>
  </si>
  <si>
    <t>DGR_Role_ID_42</t>
  </si>
  <si>
    <t>insert into DG_Unit_Role_Table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</si>
</sst>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1" xfId="0" applyFont="1" applyBorder="1"/>
    <xf numFmtId="15" fontId="0" fillId="0" borderId="1" xfId="0" applyNumberFormat="1" applyBorder="1"/>
    <xf numFmtId="0" fontId="9" fillId="0" borderId="1" xfId="0" applyFont="1" applyFill="1" applyBorder="1" applyAlignment="1">
      <alignment horizontal="right" wrapText="1"/>
    </xf>
    <xf numFmtId="15" fontId="9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0" xfId="0" applyFont="1" applyFill="1"/>
    <xf numFmtId="15" fontId="7" fillId="0" borderId="1" xfId="0" applyNumberFormat="1" applyFont="1" applyFill="1" applyBorder="1"/>
    <xf numFmtId="0" fontId="9" fillId="0" borderId="1" xfId="0" applyFont="1" applyFill="1" applyBorder="1" applyAlignment="1">
      <alignment vertical="center" wrapText="1"/>
    </xf>
    <xf numFmtId="0" fontId="10" fillId="0" borderId="1" xfId="1" applyFont="1" applyFill="1" applyBorder="1"/>
    <xf numFmtId="164" fontId="9" fillId="0" borderId="1" xfId="0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4" fillId="0" borderId="0" xfId="0" applyFont="1" applyFill="1" applyAlignment="1">
      <alignment wrapText="1"/>
    </xf>
    <xf numFmtId="0" fontId="9" fillId="0" borderId="1" xfId="0" applyNumberFormat="1" applyFont="1" applyFill="1" applyBorder="1" applyAlignment="1">
      <alignment wrapText="1"/>
    </xf>
    <xf numFmtId="15" fontId="9" fillId="0" borderId="2" xfId="0" applyNumberFormat="1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7" xfId="0" applyNumberFormat="1" applyFont="1" applyFill="1" applyBorder="1" applyAlignment="1">
      <alignment wrapText="1"/>
    </xf>
    <xf numFmtId="0" fontId="9" fillId="0" borderId="7" xfId="0" applyFont="1" applyFill="1" applyBorder="1" applyAlignment="1">
      <alignment horizontal="right" wrapText="1"/>
    </xf>
    <xf numFmtId="0" fontId="7" fillId="0" borderId="8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1" fillId="0" borderId="0" xfId="0" applyFont="1" applyFill="1"/>
    <xf numFmtId="0" fontId="2" fillId="5" borderId="0" xfId="0" applyFont="1" applyFill="1" applyAlignment="1">
      <alignment wrapText="1"/>
    </xf>
    <xf numFmtId="0" fontId="15" fillId="5" borderId="1" xfId="0" applyFont="1" applyFill="1" applyBorder="1" applyAlignment="1">
      <alignment horizontal="center" vertical="center" wrapText="1"/>
    </xf>
    <xf numFmtId="15" fontId="0" fillId="0" borderId="1" xfId="0" applyNumberFormat="1" applyFont="1" applyFill="1" applyBorder="1"/>
    <xf numFmtId="0" fontId="7" fillId="0" borderId="0" xfId="0" applyNumberFormat="1" applyFont="1" applyFill="1" applyBorder="1"/>
    <xf numFmtId="0" fontId="7" fillId="0" borderId="9" xfId="0" applyNumberFormat="1" applyFont="1" applyFill="1" applyBorder="1"/>
    <xf numFmtId="0" fontId="14" fillId="6" borderId="3" xfId="0" applyFont="1" applyFill="1" applyBorder="1" applyAlignment="1">
      <alignment wrapText="1"/>
    </xf>
    <xf numFmtId="0" fontId="14" fillId="6" borderId="4" xfId="0" applyFont="1" applyFill="1" applyBorder="1" applyAlignment="1">
      <alignment wrapText="1"/>
    </xf>
    <xf numFmtId="0" fontId="15" fillId="6" borderId="4" xfId="0" applyNumberFormat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5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textRotation="45"/>
    </xf>
    <xf numFmtId="0" fontId="2" fillId="3" borderId="1" xfId="0" applyFont="1" applyFill="1" applyBorder="1" applyAlignment="1">
      <alignment textRotation="45"/>
    </xf>
    <xf numFmtId="0" fontId="2" fillId="7" borderId="1" xfId="0" applyFont="1" applyFill="1" applyBorder="1" applyAlignment="1">
      <alignment textRotation="45"/>
    </xf>
    <xf numFmtId="0" fontId="2" fillId="8" borderId="1" xfId="0" applyFont="1" applyFill="1" applyBorder="1" applyAlignment="1">
      <alignment textRotation="45"/>
    </xf>
    <xf numFmtId="0" fontId="2" fillId="9" borderId="1" xfId="0" applyFont="1" applyFill="1" applyBorder="1" applyAlignment="1">
      <alignment textRotation="45"/>
    </xf>
    <xf numFmtId="0" fontId="2" fillId="10" borderId="1" xfId="0" applyFont="1" applyFill="1" applyBorder="1" applyAlignment="1">
      <alignment textRotation="45"/>
    </xf>
    <xf numFmtId="0" fontId="2" fillId="11" borderId="1" xfId="0" applyFont="1" applyFill="1" applyBorder="1" applyAlignment="1">
      <alignment textRotation="45"/>
    </xf>
    <xf numFmtId="0" fontId="2" fillId="12" borderId="1" xfId="0" applyFont="1" applyFill="1" applyBorder="1" applyAlignment="1">
      <alignment textRotation="45"/>
    </xf>
    <xf numFmtId="0" fontId="2" fillId="4" borderId="1" xfId="0" applyFont="1" applyFill="1" applyBorder="1" applyAlignment="1">
      <alignment textRotation="45"/>
    </xf>
    <xf numFmtId="0" fontId="2" fillId="0" borderId="0" xfId="0" applyFont="1" applyAlignment="1">
      <alignment textRotation="45"/>
    </xf>
    <xf numFmtId="0" fontId="16" fillId="0" borderId="1" xfId="0" applyFont="1" applyBorder="1" applyAlignment="1">
      <alignment textRotation="45"/>
    </xf>
    <xf numFmtId="0" fontId="16" fillId="3" borderId="1" xfId="0" applyFont="1" applyFill="1" applyBorder="1" applyAlignment="1">
      <alignment textRotation="45"/>
    </xf>
    <xf numFmtId="0" fontId="16" fillId="7" borderId="1" xfId="0" applyFont="1" applyFill="1" applyBorder="1" applyAlignment="1">
      <alignment textRotation="45"/>
    </xf>
    <xf numFmtId="0" fontId="16" fillId="8" borderId="1" xfId="0" applyFont="1" applyFill="1" applyBorder="1" applyAlignment="1">
      <alignment textRotation="45"/>
    </xf>
    <xf numFmtId="0" fontId="16" fillId="9" borderId="1" xfId="0" applyFont="1" applyFill="1" applyBorder="1" applyAlignment="1">
      <alignment textRotation="45"/>
    </xf>
    <xf numFmtId="0" fontId="16" fillId="10" borderId="1" xfId="0" applyFont="1" applyFill="1" applyBorder="1" applyAlignment="1">
      <alignment textRotation="45"/>
    </xf>
    <xf numFmtId="0" fontId="16" fillId="11" borderId="1" xfId="0" applyFont="1" applyFill="1" applyBorder="1" applyAlignment="1">
      <alignment textRotation="45"/>
    </xf>
    <xf numFmtId="0" fontId="16" fillId="12" borderId="1" xfId="0" applyFont="1" applyFill="1" applyBorder="1" applyAlignment="1">
      <alignment textRotation="45"/>
    </xf>
    <xf numFmtId="0" fontId="16" fillId="4" borderId="1" xfId="0" applyFont="1" applyFill="1" applyBorder="1" applyAlignment="1">
      <alignment textRotation="45"/>
    </xf>
    <xf numFmtId="0" fontId="17" fillId="0" borderId="1" xfId="0" applyFont="1" applyBorder="1"/>
    <xf numFmtId="0" fontId="2" fillId="0" borderId="1" xfId="0" applyFont="1" applyBorder="1"/>
    <xf numFmtId="0" fontId="17" fillId="13" borderId="1" xfId="0" applyFont="1" applyFill="1" applyBorder="1" applyAlignment="1">
      <alignment textRotation="45"/>
    </xf>
    <xf numFmtId="0" fontId="9" fillId="7" borderId="1" xfId="0" applyFont="1" applyFill="1" applyBorder="1" applyAlignment="1">
      <alignment horizontal="right" wrapText="1"/>
    </xf>
    <xf numFmtId="0" fontId="7" fillId="7" borderId="1" xfId="0" applyFont="1" applyFill="1" applyBorder="1"/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wrapText="1"/>
    </xf>
    <xf numFmtId="0" fontId="0" fillId="7" borderId="1" xfId="0" applyFill="1" applyBorder="1"/>
    <xf numFmtId="0" fontId="4" fillId="7" borderId="1" xfId="0" applyFont="1" applyFill="1" applyBorder="1"/>
    <xf numFmtId="0" fontId="0" fillId="14" borderId="1" xfId="0" applyFill="1" applyBorder="1"/>
    <xf numFmtId="0" fontId="4" fillId="14" borderId="1" xfId="0" applyFont="1" applyFill="1" applyBorder="1"/>
    <xf numFmtId="0" fontId="3" fillId="0" borderId="0" xfId="0" applyFont="1" applyBorder="1" applyAlignment="1">
      <alignment vertical="center"/>
    </xf>
    <xf numFmtId="0" fontId="12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ont="1" applyFill="1" applyBorder="1"/>
    <xf numFmtId="0" fontId="9" fillId="0" borderId="0" xfId="0" applyFont="1" applyFill="1" applyBorder="1" applyAlignment="1">
      <alignment horizontal="right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2" fillId="0" borderId="0" xfId="0" applyFont="1"/>
    <xf numFmtId="15" fontId="0" fillId="0" borderId="1" xfId="0" applyNumberFormat="1" applyBorder="1"/>
    <xf numFmtId="0" fontId="9" fillId="0" borderId="1" xfId="0" applyFont="1" applyFill="1" applyBorder="1" applyAlignment="1">
      <alignment horizontal="right" wrapText="1"/>
    </xf>
    <xf numFmtId="15" fontId="9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0" xfId="0" applyFont="1" applyFill="1"/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7" borderId="1" xfId="0" applyFont="1" applyFill="1" applyBorder="1"/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wrapText="1"/>
    </xf>
    <xf numFmtId="0" fontId="0" fillId="0" borderId="0" xfId="0" applyBorder="1"/>
    <xf numFmtId="0" fontId="9" fillId="0" borderId="0" xfId="0" applyFont="1" applyFill="1" applyBorder="1" applyAlignment="1">
      <alignment wrapText="1"/>
    </xf>
    <xf numFmtId="14" fontId="0" fillId="0" borderId="0" xfId="0" applyNumberFormat="1"/>
    <xf numFmtId="0" fontId="0" fillId="0" borderId="0" xfId="0" quotePrefix="1"/>
    <xf numFmtId="15" fontId="0" fillId="0" borderId="0" xfId="0" applyNumberFormat="1"/>
    <xf numFmtId="15" fontId="9" fillId="0" borderId="0" xfId="0" applyNumberFormat="1" applyFont="1" applyFill="1" applyBorder="1" applyAlignment="1">
      <alignment wrapText="1"/>
    </xf>
    <xf numFmtId="15" fontId="0" fillId="0" borderId="0" xfId="0" applyNumberForma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" totalsRowShown="0">
  <autoFilter ref="A1:A8" xr:uid="{00000000-0009-0000-0100-000001000000}"/>
  <tableColumns count="1">
    <tableColumn id="1" xr3:uid="{00000000-0010-0000-0000-000001000000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.Holman1@POPC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P.Thomas1@POPCO.com" TargetMode="External"/><Relationship Id="rId7" Type="http://schemas.openxmlformats.org/officeDocument/2006/relationships/hyperlink" Target="mailto:J.Johnston1@POPCO.com" TargetMode="External"/><Relationship Id="rId12" Type="http://schemas.openxmlformats.org/officeDocument/2006/relationships/hyperlink" Target="mailto:A.Pregmon1@POPCO.com" TargetMode="External"/><Relationship Id="rId2" Type="http://schemas.openxmlformats.org/officeDocument/2006/relationships/hyperlink" Target="mailto:S.Worral@POPCO.com" TargetMode="External"/><Relationship Id="rId1" Type="http://schemas.openxmlformats.org/officeDocument/2006/relationships/hyperlink" Target="mailto:S.Wyatt@POPCO.com" TargetMode="External"/><Relationship Id="rId6" Type="http://schemas.openxmlformats.org/officeDocument/2006/relationships/hyperlink" Target="mailto:D.Parker1@POPCO.com" TargetMode="External"/><Relationship Id="rId11" Type="http://schemas.openxmlformats.org/officeDocument/2006/relationships/hyperlink" Target="mailto:D.Allen1@POPCO.com" TargetMode="External"/><Relationship Id="rId5" Type="http://schemas.openxmlformats.org/officeDocument/2006/relationships/hyperlink" Target="mailto:J.Ripkin1@POPCO.com" TargetMode="External"/><Relationship Id="rId10" Type="http://schemas.openxmlformats.org/officeDocument/2006/relationships/hyperlink" Target="mailto:E.Claggett1@POPCO.com" TargetMode="External"/><Relationship Id="rId4" Type="http://schemas.openxmlformats.org/officeDocument/2006/relationships/hyperlink" Target="mailto:J.Stone1@POPCO.com" TargetMode="External"/><Relationship Id="rId9" Type="http://schemas.openxmlformats.org/officeDocument/2006/relationships/hyperlink" Target="mailto:J.Forman1@POPCO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"/>
  <sheetViews>
    <sheetView zoomScaleNormal="100" workbookViewId="0">
      <selection activeCell="O83" sqref="O83"/>
    </sheetView>
  </sheetViews>
  <sheetFormatPr defaultColWidth="9.109375" defaultRowHeight="14.4" x14ac:dyDescent="0.3"/>
  <cols>
    <col min="1" max="1" width="3.88671875" style="17" customWidth="1"/>
    <col min="2" max="2" width="7.88671875" style="17" customWidth="1"/>
    <col min="3" max="3" width="8" style="12" customWidth="1"/>
    <col min="4" max="5" width="9.109375" style="12"/>
    <col min="6" max="6" width="14.21875" style="12" customWidth="1"/>
    <col min="7" max="7" width="25.21875" style="12" customWidth="1"/>
    <col min="8" max="8" width="11.44140625" style="12" customWidth="1"/>
    <col min="9" max="9" width="4.109375" customWidth="1"/>
    <col min="10" max="10" width="14.5546875" style="12" customWidth="1"/>
    <col min="11" max="11" width="13.44140625" style="12" customWidth="1"/>
    <col min="12" max="12" width="9.88671875" customWidth="1"/>
    <col min="13" max="13" width="7.44140625" customWidth="1"/>
    <col min="14" max="14" width="5.88671875" style="12" customWidth="1"/>
    <col min="15" max="15" width="26.109375" style="12" customWidth="1"/>
    <col min="16" max="16" width="4.88671875" customWidth="1"/>
    <col min="17" max="17" width="25.44140625" style="12" customWidth="1"/>
    <col min="18" max="18" width="5.77734375" style="12" customWidth="1"/>
    <col min="19" max="19" width="40" style="12" customWidth="1"/>
    <col min="20" max="16384" width="9.109375" style="12"/>
  </cols>
  <sheetData>
    <row r="1" spans="1:19" s="23" customFormat="1" ht="36" x14ac:dyDescent="0.25">
      <c r="A1" s="19" t="s">
        <v>445</v>
      </c>
      <c r="B1" s="19" t="s">
        <v>446</v>
      </c>
      <c r="C1" s="19" t="s">
        <v>15</v>
      </c>
      <c r="D1" s="19" t="s">
        <v>17</v>
      </c>
      <c r="E1" s="19" t="s">
        <v>16</v>
      </c>
      <c r="F1" s="19" t="s">
        <v>257</v>
      </c>
      <c r="G1" s="19" t="s">
        <v>258</v>
      </c>
      <c r="H1" s="19" t="s">
        <v>259</v>
      </c>
      <c r="I1" s="20" t="s">
        <v>18</v>
      </c>
      <c r="J1" s="21" t="s">
        <v>204</v>
      </c>
      <c r="K1" s="21" t="s">
        <v>19</v>
      </c>
      <c r="L1" s="22" t="s">
        <v>448</v>
      </c>
      <c r="M1" s="22" t="s">
        <v>451</v>
      </c>
      <c r="N1" s="21" t="s">
        <v>169</v>
      </c>
      <c r="O1" s="21" t="s">
        <v>203</v>
      </c>
      <c r="P1" s="21" t="s">
        <v>442</v>
      </c>
      <c r="Q1" s="21" t="s">
        <v>125</v>
      </c>
      <c r="R1" s="21" t="s">
        <v>444</v>
      </c>
      <c r="S1" s="21" t="s">
        <v>180</v>
      </c>
    </row>
    <row r="2" spans="1:19" ht="24" customHeight="1" x14ac:dyDescent="0.3">
      <c r="A2" s="18">
        <v>5</v>
      </c>
      <c r="B2" s="18" t="s">
        <v>447</v>
      </c>
      <c r="C2" s="11">
        <v>1000</v>
      </c>
      <c r="D2" s="11" t="s">
        <v>21</v>
      </c>
      <c r="E2" s="11" t="s">
        <v>20</v>
      </c>
      <c r="F2" s="11" t="s">
        <v>416</v>
      </c>
      <c r="G2" s="15" t="s">
        <v>418</v>
      </c>
      <c r="H2" s="13">
        <v>19856</v>
      </c>
      <c r="I2" s="3">
        <v>1</v>
      </c>
      <c r="J2" s="8" t="s">
        <v>205</v>
      </c>
      <c r="K2" s="9">
        <v>27886</v>
      </c>
      <c r="L2" s="7">
        <v>42668</v>
      </c>
      <c r="M2" s="3">
        <v>34</v>
      </c>
      <c r="N2" s="8">
        <v>10</v>
      </c>
      <c r="O2" s="14" t="s">
        <v>12</v>
      </c>
      <c r="P2" s="8">
        <v>5</v>
      </c>
      <c r="Q2" s="10" t="s">
        <v>130</v>
      </c>
      <c r="R2" s="10">
        <v>16</v>
      </c>
      <c r="S2" s="14" t="s">
        <v>223</v>
      </c>
    </row>
    <row r="3" spans="1:19" ht="13.5" customHeight="1" x14ac:dyDescent="0.3">
      <c r="A3" s="18">
        <v>5</v>
      </c>
      <c r="B3" s="18" t="s">
        <v>447</v>
      </c>
      <c r="C3" s="11">
        <v>1001</v>
      </c>
      <c r="D3" s="11" t="s">
        <v>23</v>
      </c>
      <c r="E3" s="11" t="s">
        <v>22</v>
      </c>
      <c r="F3" s="11" t="s">
        <v>260</v>
      </c>
      <c r="G3" s="11" t="s">
        <v>261</v>
      </c>
      <c r="H3" s="13">
        <v>20038</v>
      </c>
      <c r="I3" s="3">
        <v>1</v>
      </c>
      <c r="J3" s="8" t="s">
        <v>205</v>
      </c>
      <c r="K3" s="9">
        <v>28433</v>
      </c>
      <c r="L3" s="7">
        <v>40661</v>
      </c>
      <c r="M3" s="3">
        <v>40</v>
      </c>
      <c r="N3" s="8">
        <v>13</v>
      </c>
      <c r="O3" s="14" t="s">
        <v>124</v>
      </c>
      <c r="P3" s="8">
        <v>1</v>
      </c>
      <c r="Q3" s="11" t="s">
        <v>129</v>
      </c>
      <c r="R3" s="11">
        <v>4</v>
      </c>
      <c r="S3" s="14" t="s">
        <v>212</v>
      </c>
    </row>
    <row r="4" spans="1:19" ht="13.5" customHeight="1" x14ac:dyDescent="0.3">
      <c r="A4" s="18">
        <v>5</v>
      </c>
      <c r="B4" s="18" t="s">
        <v>447</v>
      </c>
      <c r="C4" s="11">
        <v>1002</v>
      </c>
      <c r="D4" s="11" t="s">
        <v>25</v>
      </c>
      <c r="E4" s="11" t="s">
        <v>24</v>
      </c>
      <c r="F4" s="11" t="s">
        <v>262</v>
      </c>
      <c r="G4" s="11" t="s">
        <v>263</v>
      </c>
      <c r="H4" s="13">
        <v>20221</v>
      </c>
      <c r="I4" s="3">
        <v>1</v>
      </c>
      <c r="J4" s="8" t="s">
        <v>205</v>
      </c>
      <c r="K4" s="9">
        <v>29711</v>
      </c>
      <c r="L4" s="7" t="s">
        <v>449</v>
      </c>
      <c r="M4" s="3">
        <v>36</v>
      </c>
      <c r="N4" s="8">
        <v>21</v>
      </c>
      <c r="O4" s="14" t="s">
        <v>193</v>
      </c>
      <c r="P4" s="8">
        <v>5</v>
      </c>
      <c r="Q4" s="11" t="s">
        <v>130</v>
      </c>
      <c r="R4" s="11">
        <v>17</v>
      </c>
      <c r="S4" s="14" t="s">
        <v>225</v>
      </c>
    </row>
    <row r="5" spans="1:19" ht="13.5" customHeight="1" x14ac:dyDescent="0.3">
      <c r="A5" s="18">
        <v>5</v>
      </c>
      <c r="B5" s="18" t="s">
        <v>447</v>
      </c>
      <c r="C5" s="11">
        <v>1003</v>
      </c>
      <c r="D5" s="11" t="s">
        <v>27</v>
      </c>
      <c r="E5" s="11" t="s">
        <v>26</v>
      </c>
      <c r="F5" s="11" t="s">
        <v>264</v>
      </c>
      <c r="G5" s="11" t="s">
        <v>265</v>
      </c>
      <c r="H5" s="13">
        <v>20403</v>
      </c>
      <c r="I5" s="3">
        <v>1</v>
      </c>
      <c r="J5" s="8" t="s">
        <v>205</v>
      </c>
      <c r="K5" s="9">
        <v>30258</v>
      </c>
      <c r="L5" s="3"/>
      <c r="M5" s="3">
        <v>24</v>
      </c>
      <c r="N5" s="8">
        <v>33</v>
      </c>
      <c r="O5" s="10" t="s">
        <v>2</v>
      </c>
      <c r="P5" s="8">
        <v>8</v>
      </c>
      <c r="Q5" s="11" t="s">
        <v>131</v>
      </c>
      <c r="R5" s="11">
        <v>49</v>
      </c>
      <c r="S5" s="10" t="s">
        <v>256</v>
      </c>
    </row>
    <row r="6" spans="1:19" ht="13.5" customHeight="1" x14ac:dyDescent="0.3">
      <c r="A6" s="18">
        <v>5</v>
      </c>
      <c r="B6" s="18" t="s">
        <v>447</v>
      </c>
      <c r="C6" s="11">
        <v>1004</v>
      </c>
      <c r="D6" s="11" t="s">
        <v>29</v>
      </c>
      <c r="E6" s="11" t="s">
        <v>28</v>
      </c>
      <c r="F6" s="11" t="s">
        <v>266</v>
      </c>
      <c r="G6" s="11" t="s">
        <v>267</v>
      </c>
      <c r="H6" s="13">
        <v>20586</v>
      </c>
      <c r="I6" s="3">
        <v>1</v>
      </c>
      <c r="J6" s="8" t="s">
        <v>205</v>
      </c>
      <c r="K6" s="9">
        <v>29711</v>
      </c>
      <c r="L6" s="3"/>
      <c r="M6" s="3">
        <v>12</v>
      </c>
      <c r="N6" s="8">
        <v>28</v>
      </c>
      <c r="O6" s="10" t="s">
        <v>197</v>
      </c>
      <c r="P6" s="8">
        <v>7</v>
      </c>
      <c r="Q6" s="11" t="s">
        <v>128</v>
      </c>
      <c r="R6" s="11">
        <v>37</v>
      </c>
      <c r="S6" s="10" t="s">
        <v>245</v>
      </c>
    </row>
    <row r="7" spans="1:19" ht="13.5" customHeight="1" x14ac:dyDescent="0.3">
      <c r="A7" s="18">
        <v>5</v>
      </c>
      <c r="B7" s="18" t="s">
        <v>447</v>
      </c>
      <c r="C7" s="11">
        <v>1005</v>
      </c>
      <c r="D7" s="11" t="s">
        <v>31</v>
      </c>
      <c r="E7" s="11" t="s">
        <v>30</v>
      </c>
      <c r="F7" s="11" t="s">
        <v>268</v>
      </c>
      <c r="G7" s="11" t="s">
        <v>269</v>
      </c>
      <c r="H7" s="13">
        <v>20768</v>
      </c>
      <c r="I7" s="3">
        <v>1</v>
      </c>
      <c r="J7" s="8" t="s">
        <v>205</v>
      </c>
      <c r="K7" s="9">
        <v>28798</v>
      </c>
      <c r="L7" s="3"/>
      <c r="M7" s="3">
        <v>11</v>
      </c>
      <c r="N7" s="8">
        <v>5</v>
      </c>
      <c r="O7" s="10" t="s">
        <v>11</v>
      </c>
      <c r="P7" s="8">
        <v>7</v>
      </c>
      <c r="Q7" s="11" t="s">
        <v>128</v>
      </c>
      <c r="R7" s="11">
        <v>35</v>
      </c>
      <c r="S7" s="10" t="s">
        <v>241</v>
      </c>
    </row>
    <row r="8" spans="1:19" ht="13.5" customHeight="1" x14ac:dyDescent="0.3">
      <c r="A8" s="18">
        <v>5</v>
      </c>
      <c r="B8" s="18" t="s">
        <v>447</v>
      </c>
      <c r="C8" s="11">
        <v>1006</v>
      </c>
      <c r="D8" s="11" t="s">
        <v>33</v>
      </c>
      <c r="E8" s="11" t="s">
        <v>32</v>
      </c>
      <c r="F8" s="11" t="s">
        <v>270</v>
      </c>
      <c r="G8" s="11" t="s">
        <v>271</v>
      </c>
      <c r="H8" s="13">
        <v>20951</v>
      </c>
      <c r="I8" s="3">
        <v>1</v>
      </c>
      <c r="J8" s="8" t="s">
        <v>205</v>
      </c>
      <c r="K8" s="9">
        <v>29711</v>
      </c>
      <c r="L8" s="3"/>
      <c r="M8" s="3">
        <v>14</v>
      </c>
      <c r="N8" s="8">
        <v>3</v>
      </c>
      <c r="O8" s="14" t="s">
        <v>181</v>
      </c>
      <c r="P8" s="8">
        <v>8</v>
      </c>
      <c r="Q8" s="10" t="s">
        <v>131</v>
      </c>
      <c r="R8" s="10">
        <v>39</v>
      </c>
      <c r="S8" s="14" t="s">
        <v>248</v>
      </c>
    </row>
    <row r="9" spans="1:19" ht="13.5" customHeight="1" x14ac:dyDescent="0.3">
      <c r="A9" s="18">
        <v>5</v>
      </c>
      <c r="B9" s="18" t="s">
        <v>447</v>
      </c>
      <c r="C9" s="11">
        <v>1007</v>
      </c>
      <c r="D9" s="11" t="s">
        <v>34</v>
      </c>
      <c r="E9" s="11" t="s">
        <v>32</v>
      </c>
      <c r="F9" s="11" t="s">
        <v>428</v>
      </c>
      <c r="G9" s="15" t="s">
        <v>429</v>
      </c>
      <c r="H9" s="13">
        <v>21133</v>
      </c>
      <c r="I9" s="3">
        <v>1</v>
      </c>
      <c r="J9" s="8" t="s">
        <v>205</v>
      </c>
      <c r="K9" s="9">
        <v>31353</v>
      </c>
      <c r="L9" s="3"/>
      <c r="M9" s="3">
        <v>26</v>
      </c>
      <c r="N9" s="8">
        <v>39</v>
      </c>
      <c r="O9" s="14" t="s">
        <v>13</v>
      </c>
      <c r="P9" s="8">
        <v>5</v>
      </c>
      <c r="Q9" s="11" t="s">
        <v>130</v>
      </c>
      <c r="R9" s="11">
        <v>24</v>
      </c>
      <c r="S9" s="14" t="s">
        <v>231</v>
      </c>
    </row>
    <row r="10" spans="1:19" ht="13.5" customHeight="1" x14ac:dyDescent="0.3">
      <c r="A10" s="18">
        <v>5</v>
      </c>
      <c r="B10" s="18" t="s">
        <v>447</v>
      </c>
      <c r="C10" s="11">
        <v>1008</v>
      </c>
      <c r="D10" s="11" t="s">
        <v>36</v>
      </c>
      <c r="E10" s="11" t="s">
        <v>35</v>
      </c>
      <c r="F10" s="11" t="s">
        <v>272</v>
      </c>
      <c r="G10" s="11" t="s">
        <v>273</v>
      </c>
      <c r="H10" s="13">
        <v>21316</v>
      </c>
      <c r="I10" s="3">
        <v>1</v>
      </c>
      <c r="J10" s="8" t="s">
        <v>205</v>
      </c>
      <c r="K10" s="9">
        <v>31901</v>
      </c>
      <c r="L10" s="3"/>
      <c r="M10" s="3">
        <v>23</v>
      </c>
      <c r="N10" s="8">
        <v>40</v>
      </c>
      <c r="O10" s="14" t="s">
        <v>185</v>
      </c>
      <c r="P10" s="8">
        <v>5</v>
      </c>
      <c r="Q10" s="11" t="s">
        <v>130</v>
      </c>
      <c r="R10" s="11">
        <v>25</v>
      </c>
      <c r="S10" s="14" t="s">
        <v>232</v>
      </c>
    </row>
    <row r="11" spans="1:19" ht="13.5" customHeight="1" x14ac:dyDescent="0.3">
      <c r="A11" s="18">
        <v>5</v>
      </c>
      <c r="B11" s="18" t="s">
        <v>447</v>
      </c>
      <c r="C11" s="11">
        <v>1009</v>
      </c>
      <c r="D11" s="11" t="s">
        <v>38</v>
      </c>
      <c r="E11" s="11" t="s">
        <v>37</v>
      </c>
      <c r="F11" s="11" t="s">
        <v>274</v>
      </c>
      <c r="G11" s="11" t="s">
        <v>275</v>
      </c>
      <c r="H11" s="13">
        <v>21498</v>
      </c>
      <c r="I11" s="3">
        <v>1</v>
      </c>
      <c r="J11" s="8" t="s">
        <v>205</v>
      </c>
      <c r="K11" s="9">
        <v>32448</v>
      </c>
      <c r="L11" s="3"/>
      <c r="M11" s="3">
        <v>21</v>
      </c>
      <c r="N11" s="8">
        <v>41</v>
      </c>
      <c r="O11" s="14" t="s">
        <v>5</v>
      </c>
      <c r="P11" s="8">
        <v>5</v>
      </c>
      <c r="Q11" s="11" t="s">
        <v>130</v>
      </c>
      <c r="R11" s="11">
        <v>26</v>
      </c>
      <c r="S11" s="14" t="s">
        <v>233</v>
      </c>
    </row>
    <row r="12" spans="1:19" ht="13.5" customHeight="1" x14ac:dyDescent="0.3">
      <c r="A12" s="18">
        <v>5</v>
      </c>
      <c r="B12" s="18" t="s">
        <v>447</v>
      </c>
      <c r="C12" s="11">
        <v>1010</v>
      </c>
      <c r="D12" s="11" t="s">
        <v>32</v>
      </c>
      <c r="E12" s="11" t="s">
        <v>39</v>
      </c>
      <c r="F12" s="11" t="s">
        <v>276</v>
      </c>
      <c r="G12" s="11" t="s">
        <v>277</v>
      </c>
      <c r="H12" s="13">
        <v>21681</v>
      </c>
      <c r="I12" s="3">
        <v>1</v>
      </c>
      <c r="J12" s="8" t="s">
        <v>205</v>
      </c>
      <c r="K12" s="9">
        <v>30441</v>
      </c>
      <c r="L12" s="7">
        <v>43216</v>
      </c>
      <c r="M12" s="3">
        <v>33</v>
      </c>
      <c r="N12" s="8">
        <v>24</v>
      </c>
      <c r="O12" s="14" t="s">
        <v>6</v>
      </c>
      <c r="P12" s="8">
        <v>5</v>
      </c>
      <c r="Q12" s="11" t="s">
        <v>130</v>
      </c>
      <c r="R12" s="11">
        <v>20</v>
      </c>
      <c r="S12" s="14" t="s">
        <v>230</v>
      </c>
    </row>
    <row r="13" spans="1:19" ht="13.5" customHeight="1" x14ac:dyDescent="0.3">
      <c r="A13" s="18">
        <v>5</v>
      </c>
      <c r="B13" s="18" t="s">
        <v>447</v>
      </c>
      <c r="C13" s="11">
        <v>1011</v>
      </c>
      <c r="D13" s="11" t="s">
        <v>40</v>
      </c>
      <c r="E13" s="11" t="s">
        <v>39</v>
      </c>
      <c r="F13" s="11" t="s">
        <v>278</v>
      </c>
      <c r="G13" s="11" t="s">
        <v>279</v>
      </c>
      <c r="H13" s="13">
        <v>21713</v>
      </c>
      <c r="I13" s="3">
        <v>1</v>
      </c>
      <c r="J13" s="8" t="s">
        <v>205</v>
      </c>
      <c r="K13" s="9">
        <v>29743</v>
      </c>
      <c r="L13" s="7" t="s">
        <v>449</v>
      </c>
      <c r="M13" s="3">
        <v>40</v>
      </c>
      <c r="N13" s="8">
        <v>6</v>
      </c>
      <c r="O13" s="14" t="s">
        <v>0</v>
      </c>
      <c r="P13" s="8">
        <v>1</v>
      </c>
      <c r="Q13" s="11" t="s">
        <v>129</v>
      </c>
      <c r="R13" s="11">
        <v>2</v>
      </c>
      <c r="S13" s="14" t="s">
        <v>211</v>
      </c>
    </row>
    <row r="14" spans="1:19" ht="13.5" customHeight="1" x14ac:dyDescent="0.3">
      <c r="A14" s="18">
        <v>5</v>
      </c>
      <c r="B14" s="18" t="s">
        <v>447</v>
      </c>
      <c r="C14" s="11">
        <v>1012</v>
      </c>
      <c r="D14" s="11" t="s">
        <v>42</v>
      </c>
      <c r="E14" s="11" t="s">
        <v>41</v>
      </c>
      <c r="F14" s="11" t="s">
        <v>280</v>
      </c>
      <c r="G14" s="11" t="s">
        <v>281</v>
      </c>
      <c r="H14" s="13">
        <v>21863</v>
      </c>
      <c r="I14" s="3">
        <v>1</v>
      </c>
      <c r="J14" s="8" t="s">
        <v>205</v>
      </c>
      <c r="K14" s="9">
        <v>30258</v>
      </c>
      <c r="L14" s="3"/>
      <c r="M14" s="3">
        <v>12</v>
      </c>
      <c r="N14" s="8">
        <v>5</v>
      </c>
      <c r="O14" s="10" t="s">
        <v>11</v>
      </c>
      <c r="P14" s="8">
        <v>7</v>
      </c>
      <c r="Q14" s="11" t="s">
        <v>128</v>
      </c>
      <c r="R14" s="11">
        <v>35</v>
      </c>
      <c r="S14" s="10" t="s">
        <v>241</v>
      </c>
    </row>
    <row r="15" spans="1:19" ht="13.5" customHeight="1" x14ac:dyDescent="0.3">
      <c r="A15" s="18">
        <v>5</v>
      </c>
      <c r="B15" s="18" t="s">
        <v>447</v>
      </c>
      <c r="C15" s="11">
        <v>1013</v>
      </c>
      <c r="D15" s="11" t="s">
        <v>44</v>
      </c>
      <c r="E15" s="11" t="s">
        <v>43</v>
      </c>
      <c r="F15" s="11" t="s">
        <v>282</v>
      </c>
      <c r="G15" s="11" t="s">
        <v>283</v>
      </c>
      <c r="H15" s="13">
        <v>22046</v>
      </c>
      <c r="I15" s="3">
        <v>1</v>
      </c>
      <c r="J15" s="8" t="s">
        <v>205</v>
      </c>
      <c r="K15" s="9">
        <v>31901</v>
      </c>
      <c r="L15" s="3"/>
      <c r="M15" s="3">
        <v>22</v>
      </c>
      <c r="N15" s="8">
        <v>4</v>
      </c>
      <c r="O15" s="14" t="s">
        <v>186</v>
      </c>
      <c r="P15" s="8">
        <v>6</v>
      </c>
      <c r="Q15" s="11" t="s">
        <v>127</v>
      </c>
      <c r="R15" s="11">
        <v>28</v>
      </c>
      <c r="S15" s="14" t="s">
        <v>234</v>
      </c>
    </row>
    <row r="16" spans="1:19" ht="13.5" customHeight="1" x14ac:dyDescent="0.3">
      <c r="A16" s="18">
        <v>5</v>
      </c>
      <c r="B16" s="18" t="s">
        <v>447</v>
      </c>
      <c r="C16" s="11">
        <v>1014</v>
      </c>
      <c r="D16" s="11" t="s">
        <v>46</v>
      </c>
      <c r="E16" s="11" t="s">
        <v>45</v>
      </c>
      <c r="F16" s="11" t="s">
        <v>284</v>
      </c>
      <c r="G16" s="11" t="s">
        <v>285</v>
      </c>
      <c r="H16" s="13">
        <v>22228</v>
      </c>
      <c r="I16" s="3">
        <v>1</v>
      </c>
      <c r="J16" s="8" t="s">
        <v>205</v>
      </c>
      <c r="K16" s="9">
        <v>31718</v>
      </c>
      <c r="L16" s="7" t="s">
        <v>449</v>
      </c>
      <c r="M16" s="3">
        <v>38</v>
      </c>
      <c r="N16" s="8">
        <v>2</v>
      </c>
      <c r="O16" s="14" t="s">
        <v>188</v>
      </c>
      <c r="P16" s="8">
        <v>2</v>
      </c>
      <c r="Q16" s="11" t="s">
        <v>126</v>
      </c>
      <c r="R16" s="11">
        <v>54</v>
      </c>
      <c r="S16" s="14" t="s">
        <v>220</v>
      </c>
    </row>
    <row r="17" spans="1:19" ht="13.5" customHeight="1" x14ac:dyDescent="0.3">
      <c r="A17" s="18">
        <v>5</v>
      </c>
      <c r="B17" s="18" t="s">
        <v>447</v>
      </c>
      <c r="C17" s="11">
        <v>1015</v>
      </c>
      <c r="D17" s="11" t="s">
        <v>48</v>
      </c>
      <c r="E17" s="11" t="s">
        <v>47</v>
      </c>
      <c r="F17" s="11" t="s">
        <v>286</v>
      </c>
      <c r="G17" s="11" t="s">
        <v>287</v>
      </c>
      <c r="H17" s="13">
        <v>22411</v>
      </c>
      <c r="I17" s="3">
        <v>1</v>
      </c>
      <c r="J17" s="8" t="s">
        <v>205</v>
      </c>
      <c r="K17" s="9">
        <v>31171</v>
      </c>
      <c r="L17" s="7" t="s">
        <v>449</v>
      </c>
      <c r="M17" s="3">
        <v>40</v>
      </c>
      <c r="N17" s="8">
        <v>17</v>
      </c>
      <c r="O17" s="14" t="s">
        <v>8</v>
      </c>
      <c r="P17" s="8">
        <v>1</v>
      </c>
      <c r="Q17" s="11" t="s">
        <v>129</v>
      </c>
      <c r="R17" s="11">
        <v>6</v>
      </c>
      <c r="S17" s="14" t="s">
        <v>213</v>
      </c>
    </row>
    <row r="18" spans="1:19" ht="13.5" customHeight="1" x14ac:dyDescent="0.3">
      <c r="A18" s="18">
        <v>5</v>
      </c>
      <c r="B18" s="18" t="s">
        <v>447</v>
      </c>
      <c r="C18" s="11">
        <v>1016</v>
      </c>
      <c r="D18" s="11" t="s">
        <v>50</v>
      </c>
      <c r="E18" s="11" t="s">
        <v>49</v>
      </c>
      <c r="F18" s="11" t="s">
        <v>288</v>
      </c>
      <c r="G18" s="11" t="s">
        <v>289</v>
      </c>
      <c r="H18" s="13">
        <v>22593</v>
      </c>
      <c r="I18" s="3">
        <v>1</v>
      </c>
      <c r="J18" s="8" t="s">
        <v>205</v>
      </c>
      <c r="K18" s="9">
        <v>31718</v>
      </c>
      <c r="L18" s="3"/>
      <c r="M18" s="3">
        <v>22</v>
      </c>
      <c r="N18" s="8">
        <v>33</v>
      </c>
      <c r="O18" s="10" t="s">
        <v>2</v>
      </c>
      <c r="P18" s="8">
        <v>8</v>
      </c>
      <c r="Q18" s="11" t="s">
        <v>131</v>
      </c>
      <c r="R18" s="11">
        <v>49</v>
      </c>
      <c r="S18" s="10" t="s">
        <v>256</v>
      </c>
    </row>
    <row r="19" spans="1:19" ht="13.5" customHeight="1" x14ac:dyDescent="0.3">
      <c r="A19" s="18">
        <v>5</v>
      </c>
      <c r="B19" s="18" t="s">
        <v>447</v>
      </c>
      <c r="C19" s="11">
        <v>1017</v>
      </c>
      <c r="D19" s="11" t="s">
        <v>52</v>
      </c>
      <c r="E19" s="11" t="s">
        <v>51</v>
      </c>
      <c r="F19" s="11" t="s">
        <v>290</v>
      </c>
      <c r="G19" s="11" t="s">
        <v>291</v>
      </c>
      <c r="H19" s="13">
        <v>22776</v>
      </c>
      <c r="I19" s="3">
        <v>1</v>
      </c>
      <c r="J19" s="8" t="s">
        <v>205</v>
      </c>
      <c r="K19" s="9">
        <v>31171</v>
      </c>
      <c r="L19" s="3"/>
      <c r="M19" s="3">
        <v>18</v>
      </c>
      <c r="N19" s="8">
        <v>5</v>
      </c>
      <c r="O19" s="10" t="s">
        <v>11</v>
      </c>
      <c r="P19" s="8">
        <v>7</v>
      </c>
      <c r="Q19" s="11" t="s">
        <v>128</v>
      </c>
      <c r="R19" s="11">
        <v>35</v>
      </c>
      <c r="S19" s="10" t="s">
        <v>241</v>
      </c>
    </row>
    <row r="20" spans="1:19" ht="13.5" customHeight="1" x14ac:dyDescent="0.3">
      <c r="A20" s="18">
        <v>5</v>
      </c>
      <c r="B20" s="18" t="s">
        <v>447</v>
      </c>
      <c r="C20" s="11">
        <v>1018</v>
      </c>
      <c r="D20" s="11" t="s">
        <v>54</v>
      </c>
      <c r="E20" s="11" t="s">
        <v>53</v>
      </c>
      <c r="F20" s="11" t="s">
        <v>292</v>
      </c>
      <c r="G20" s="11" t="s">
        <v>293</v>
      </c>
      <c r="H20" s="13">
        <v>22958</v>
      </c>
      <c r="I20" s="3">
        <v>1</v>
      </c>
      <c r="J20" s="8" t="s">
        <v>205</v>
      </c>
      <c r="K20" s="9">
        <v>31718</v>
      </c>
      <c r="L20" s="7">
        <v>41208</v>
      </c>
      <c r="M20" s="3">
        <v>38</v>
      </c>
      <c r="N20" s="8">
        <v>3</v>
      </c>
      <c r="O20" s="14" t="s">
        <v>181</v>
      </c>
      <c r="P20" s="8">
        <v>3</v>
      </c>
      <c r="Q20" s="11" t="s">
        <v>192</v>
      </c>
      <c r="R20" s="11">
        <v>10</v>
      </c>
      <c r="S20" s="14" t="s">
        <v>217</v>
      </c>
    </row>
    <row r="21" spans="1:19" ht="13.5" customHeight="1" x14ac:dyDescent="0.3">
      <c r="A21" s="18">
        <v>5</v>
      </c>
      <c r="B21" s="18" t="s">
        <v>447</v>
      </c>
      <c r="C21" s="11">
        <v>1019</v>
      </c>
      <c r="D21" s="11" t="s">
        <v>56</v>
      </c>
      <c r="E21" s="11" t="s">
        <v>55</v>
      </c>
      <c r="F21" s="11" t="s">
        <v>294</v>
      </c>
      <c r="G21" s="11" t="s">
        <v>295</v>
      </c>
      <c r="H21" s="13">
        <v>23141</v>
      </c>
      <c r="I21" s="3">
        <v>1</v>
      </c>
      <c r="J21" s="8" t="s">
        <v>205</v>
      </c>
      <c r="K21" s="9">
        <v>31171</v>
      </c>
      <c r="L21" s="3"/>
      <c r="M21" s="3">
        <v>18</v>
      </c>
      <c r="N21" s="8">
        <v>20</v>
      </c>
      <c r="O21" s="10" t="s">
        <v>195</v>
      </c>
      <c r="P21" s="8">
        <v>6</v>
      </c>
      <c r="Q21" s="11" t="s">
        <v>127</v>
      </c>
      <c r="R21" s="11">
        <v>30</v>
      </c>
      <c r="S21" s="10" t="s">
        <v>237</v>
      </c>
    </row>
    <row r="22" spans="1:19" ht="13.5" customHeight="1" x14ac:dyDescent="0.3">
      <c r="A22" s="18">
        <v>5</v>
      </c>
      <c r="B22" s="18" t="s">
        <v>447</v>
      </c>
      <c r="C22" s="11">
        <v>1020</v>
      </c>
      <c r="D22" s="11" t="s">
        <v>58</v>
      </c>
      <c r="E22" s="11" t="s">
        <v>57</v>
      </c>
      <c r="F22" s="11" t="s">
        <v>296</v>
      </c>
      <c r="G22" s="11" t="s">
        <v>297</v>
      </c>
      <c r="H22" s="13">
        <v>23323</v>
      </c>
      <c r="I22" s="3">
        <v>1</v>
      </c>
      <c r="J22" s="8" t="s">
        <v>205</v>
      </c>
      <c r="K22" s="9">
        <v>31718</v>
      </c>
      <c r="L22" s="7">
        <v>42121</v>
      </c>
      <c r="M22" s="3">
        <v>36</v>
      </c>
      <c r="N22" s="8">
        <v>18</v>
      </c>
      <c r="O22" s="14" t="s">
        <v>132</v>
      </c>
      <c r="P22" s="8">
        <v>4</v>
      </c>
      <c r="Q22" s="11" t="s">
        <v>132</v>
      </c>
      <c r="R22" s="11">
        <v>13</v>
      </c>
      <c r="S22" s="14" t="s">
        <v>219</v>
      </c>
    </row>
    <row r="23" spans="1:19" ht="13.5" customHeight="1" x14ac:dyDescent="0.3">
      <c r="A23" s="18">
        <v>5</v>
      </c>
      <c r="B23" s="18" t="s">
        <v>447</v>
      </c>
      <c r="C23" s="11">
        <v>1021</v>
      </c>
      <c r="D23" s="11" t="s">
        <v>40</v>
      </c>
      <c r="E23" s="11" t="s">
        <v>59</v>
      </c>
      <c r="F23" s="11" t="s">
        <v>298</v>
      </c>
      <c r="G23" s="11" t="s">
        <v>299</v>
      </c>
      <c r="H23" s="13">
        <v>23506</v>
      </c>
      <c r="I23" s="3">
        <v>1</v>
      </c>
      <c r="J23" s="8" t="s">
        <v>205</v>
      </c>
      <c r="K23" s="9">
        <v>32266</v>
      </c>
      <c r="L23" s="3"/>
      <c r="M23" s="3">
        <v>16</v>
      </c>
      <c r="N23" s="8">
        <v>5</v>
      </c>
      <c r="O23" s="10" t="s">
        <v>11</v>
      </c>
      <c r="P23" s="8">
        <v>7</v>
      </c>
      <c r="Q23" s="11" t="s">
        <v>128</v>
      </c>
      <c r="R23" s="11">
        <v>35</v>
      </c>
      <c r="S23" s="10" t="s">
        <v>241</v>
      </c>
    </row>
    <row r="24" spans="1:19" ht="13.5" customHeight="1" x14ac:dyDescent="0.3">
      <c r="A24" s="18">
        <v>5</v>
      </c>
      <c r="B24" s="18" t="s">
        <v>447</v>
      </c>
      <c r="C24" s="11">
        <v>1022</v>
      </c>
      <c r="D24" s="11" t="s">
        <v>61</v>
      </c>
      <c r="E24" s="11" t="s">
        <v>60</v>
      </c>
      <c r="F24" s="11" t="s">
        <v>300</v>
      </c>
      <c r="G24" s="11" t="s">
        <v>301</v>
      </c>
      <c r="H24" s="13">
        <v>23688</v>
      </c>
      <c r="I24" s="3">
        <v>1</v>
      </c>
      <c r="J24" s="8" t="s">
        <v>205</v>
      </c>
      <c r="K24" s="9">
        <v>33543</v>
      </c>
      <c r="L24" s="3"/>
      <c r="M24" s="3">
        <v>14</v>
      </c>
      <c r="N24" s="8">
        <v>37</v>
      </c>
      <c r="O24" s="14" t="s">
        <v>183</v>
      </c>
      <c r="P24" s="8">
        <v>7</v>
      </c>
      <c r="Q24" s="11" t="s">
        <v>128</v>
      </c>
      <c r="R24" s="11">
        <v>38</v>
      </c>
      <c r="S24" s="14" t="s">
        <v>243</v>
      </c>
    </row>
    <row r="25" spans="1:19" ht="13.5" customHeight="1" x14ac:dyDescent="0.3">
      <c r="A25" s="18">
        <v>5</v>
      </c>
      <c r="B25" s="18" t="s">
        <v>447</v>
      </c>
      <c r="C25" s="11">
        <v>1023</v>
      </c>
      <c r="D25" s="11" t="s">
        <v>63</v>
      </c>
      <c r="E25" s="11" t="s">
        <v>62</v>
      </c>
      <c r="F25" s="11" t="s">
        <v>302</v>
      </c>
      <c r="G25" s="11" t="s">
        <v>303</v>
      </c>
      <c r="H25" s="13">
        <v>23871</v>
      </c>
      <c r="I25" s="3">
        <v>1</v>
      </c>
      <c r="J25" s="8" t="s">
        <v>205</v>
      </c>
      <c r="K25" s="9">
        <v>32266</v>
      </c>
      <c r="L25" s="3"/>
      <c r="M25" s="3">
        <v>12</v>
      </c>
      <c r="N25" s="8">
        <v>3</v>
      </c>
      <c r="O25" s="14" t="s">
        <v>181</v>
      </c>
      <c r="P25" s="8">
        <v>7</v>
      </c>
      <c r="Q25" s="11" t="s">
        <v>128</v>
      </c>
      <c r="R25" s="11">
        <v>34</v>
      </c>
      <c r="S25" s="14" t="s">
        <v>244</v>
      </c>
    </row>
    <row r="26" spans="1:19" ht="13.5" customHeight="1" x14ac:dyDescent="0.3">
      <c r="A26" s="18">
        <v>5</v>
      </c>
      <c r="B26" s="18" t="s">
        <v>447</v>
      </c>
      <c r="C26" s="11">
        <v>1024</v>
      </c>
      <c r="D26" s="11" t="s">
        <v>65</v>
      </c>
      <c r="E26" s="11" t="s">
        <v>64</v>
      </c>
      <c r="F26" s="11" t="s">
        <v>304</v>
      </c>
      <c r="G26" s="11" t="s">
        <v>305</v>
      </c>
      <c r="H26" s="13">
        <v>24053</v>
      </c>
      <c r="I26" s="3">
        <v>1</v>
      </c>
      <c r="J26" s="8" t="s">
        <v>205</v>
      </c>
      <c r="K26" s="9">
        <v>33543</v>
      </c>
      <c r="L26" s="3"/>
      <c r="M26" s="3">
        <v>12</v>
      </c>
      <c r="N26" s="8">
        <v>5</v>
      </c>
      <c r="O26" s="10" t="s">
        <v>11</v>
      </c>
      <c r="P26" s="8">
        <v>7</v>
      </c>
      <c r="Q26" s="11" t="s">
        <v>128</v>
      </c>
      <c r="R26" s="11">
        <v>35</v>
      </c>
      <c r="S26" s="10" t="s">
        <v>241</v>
      </c>
    </row>
    <row r="27" spans="1:19" ht="13.5" customHeight="1" x14ac:dyDescent="0.3">
      <c r="A27" s="18">
        <v>5</v>
      </c>
      <c r="B27" s="18" t="s">
        <v>447</v>
      </c>
      <c r="C27" s="11">
        <v>1025</v>
      </c>
      <c r="D27" s="11" t="s">
        <v>67</v>
      </c>
      <c r="E27" s="11" t="s">
        <v>66</v>
      </c>
      <c r="F27" s="11" t="s">
        <v>306</v>
      </c>
      <c r="G27" s="11" t="s">
        <v>307</v>
      </c>
      <c r="H27" s="13">
        <v>24236</v>
      </c>
      <c r="I27" s="3">
        <v>1</v>
      </c>
      <c r="J27" s="8" t="s">
        <v>205</v>
      </c>
      <c r="K27" s="9">
        <v>34821</v>
      </c>
      <c r="L27" s="3"/>
      <c r="M27" s="3">
        <v>21</v>
      </c>
      <c r="N27" s="8">
        <v>4</v>
      </c>
      <c r="O27" s="14" t="s">
        <v>186</v>
      </c>
      <c r="P27" s="8">
        <v>6</v>
      </c>
      <c r="Q27" s="11" t="s">
        <v>127</v>
      </c>
      <c r="R27" s="11">
        <v>28</v>
      </c>
      <c r="S27" s="14" t="s">
        <v>234</v>
      </c>
    </row>
    <row r="28" spans="1:19" ht="13.5" customHeight="1" x14ac:dyDescent="0.3">
      <c r="A28" s="18">
        <v>5</v>
      </c>
      <c r="B28" s="18" t="s">
        <v>447</v>
      </c>
      <c r="C28" s="11">
        <v>1026</v>
      </c>
      <c r="D28" s="11" t="s">
        <v>69</v>
      </c>
      <c r="E28" s="11" t="s">
        <v>68</v>
      </c>
      <c r="F28" s="11" t="s">
        <v>308</v>
      </c>
      <c r="G28" s="11" t="s">
        <v>309</v>
      </c>
      <c r="H28" s="13">
        <v>24418</v>
      </c>
      <c r="I28" s="3">
        <v>1</v>
      </c>
      <c r="J28" s="8" t="s">
        <v>205</v>
      </c>
      <c r="K28" s="9">
        <v>35368</v>
      </c>
      <c r="L28" s="3"/>
      <c r="M28" s="3">
        <v>16</v>
      </c>
      <c r="N28" s="8">
        <v>27</v>
      </c>
      <c r="O28" s="10" t="s">
        <v>10</v>
      </c>
      <c r="P28" s="8">
        <v>7</v>
      </c>
      <c r="Q28" s="11" t="s">
        <v>128</v>
      </c>
      <c r="R28" s="11">
        <v>36</v>
      </c>
      <c r="S28" s="10" t="s">
        <v>242</v>
      </c>
    </row>
    <row r="29" spans="1:19" ht="13.5" customHeight="1" x14ac:dyDescent="0.3">
      <c r="A29" s="18">
        <v>5</v>
      </c>
      <c r="B29" s="18" t="s">
        <v>447</v>
      </c>
      <c r="C29" s="11">
        <v>1027</v>
      </c>
      <c r="D29" s="11" t="s">
        <v>71</v>
      </c>
      <c r="E29" s="11" t="s">
        <v>70</v>
      </c>
      <c r="F29" s="11" t="s">
        <v>310</v>
      </c>
      <c r="G29" s="11" t="s">
        <v>311</v>
      </c>
      <c r="H29" s="13">
        <v>24601</v>
      </c>
      <c r="I29" s="3">
        <v>1</v>
      </c>
      <c r="J29" s="8" t="s">
        <v>205</v>
      </c>
      <c r="K29" s="9">
        <v>33726</v>
      </c>
      <c r="L29" s="3"/>
      <c r="M29" s="3">
        <v>26</v>
      </c>
      <c r="N29" s="8">
        <v>3</v>
      </c>
      <c r="O29" s="14" t="s">
        <v>181</v>
      </c>
      <c r="P29" s="8">
        <v>6</v>
      </c>
      <c r="Q29" s="11" t="s">
        <v>127</v>
      </c>
      <c r="R29" s="11">
        <v>27</v>
      </c>
      <c r="S29" s="14" t="s">
        <v>236</v>
      </c>
    </row>
    <row r="30" spans="1:19" ht="13.5" customHeight="1" x14ac:dyDescent="0.3">
      <c r="A30" s="18">
        <v>5</v>
      </c>
      <c r="B30" s="18" t="s">
        <v>447</v>
      </c>
      <c r="C30" s="11">
        <v>1028</v>
      </c>
      <c r="D30" s="11" t="s">
        <v>58</v>
      </c>
      <c r="E30" s="11" t="s">
        <v>72</v>
      </c>
      <c r="F30" s="11" t="s">
        <v>312</v>
      </c>
      <c r="G30" s="11" t="s">
        <v>313</v>
      </c>
      <c r="H30" s="13">
        <v>24783</v>
      </c>
      <c r="I30" s="3">
        <v>1</v>
      </c>
      <c r="J30" s="8" t="s">
        <v>205</v>
      </c>
      <c r="K30" s="9">
        <v>34638</v>
      </c>
      <c r="L30" s="7">
        <v>38836</v>
      </c>
      <c r="M30" s="3">
        <v>45</v>
      </c>
      <c r="N30" s="8">
        <v>3</v>
      </c>
      <c r="O30" s="14" t="s">
        <v>181</v>
      </c>
      <c r="P30" s="8">
        <v>1</v>
      </c>
      <c r="Q30" s="11" t="s">
        <v>129</v>
      </c>
      <c r="R30" s="11">
        <v>1</v>
      </c>
      <c r="S30" s="14" t="s">
        <v>208</v>
      </c>
    </row>
    <row r="31" spans="1:19" ht="13.5" customHeight="1" x14ac:dyDescent="0.3">
      <c r="A31" s="18">
        <v>5</v>
      </c>
      <c r="B31" s="18" t="s">
        <v>447</v>
      </c>
      <c r="C31" s="11">
        <v>1029</v>
      </c>
      <c r="D31" s="11" t="s">
        <v>74</v>
      </c>
      <c r="E31" s="11" t="s">
        <v>73</v>
      </c>
      <c r="F31" s="11" t="s">
        <v>314</v>
      </c>
      <c r="G31" s="11" t="s">
        <v>315</v>
      </c>
      <c r="H31" s="13">
        <v>24966</v>
      </c>
      <c r="I31" s="3">
        <v>1</v>
      </c>
      <c r="J31" s="8" t="s">
        <v>205</v>
      </c>
      <c r="K31" s="9">
        <v>34821</v>
      </c>
      <c r="L31" s="3"/>
      <c r="M31" s="3">
        <v>29</v>
      </c>
      <c r="N31" s="8">
        <v>24</v>
      </c>
      <c r="O31" s="14" t="s">
        <v>6</v>
      </c>
      <c r="P31" s="8">
        <v>5</v>
      </c>
      <c r="Q31" s="11" t="s">
        <v>130</v>
      </c>
      <c r="R31" s="11">
        <v>20</v>
      </c>
      <c r="S31" s="14" t="s">
        <v>230</v>
      </c>
    </row>
    <row r="32" spans="1:19" ht="13.5" customHeight="1" x14ac:dyDescent="0.3">
      <c r="A32" s="18">
        <v>5</v>
      </c>
      <c r="B32" s="18" t="s">
        <v>447</v>
      </c>
      <c r="C32" s="11">
        <v>1030</v>
      </c>
      <c r="D32" s="11" t="s">
        <v>76</v>
      </c>
      <c r="E32" s="11" t="s">
        <v>75</v>
      </c>
      <c r="F32" s="11" t="s">
        <v>316</v>
      </c>
      <c r="G32" s="11" t="s">
        <v>317</v>
      </c>
      <c r="H32" s="13">
        <v>25148</v>
      </c>
      <c r="I32" s="3">
        <v>1</v>
      </c>
      <c r="J32" s="8" t="s">
        <v>205</v>
      </c>
      <c r="K32" s="9">
        <v>33178</v>
      </c>
      <c r="L32" s="7">
        <v>39383</v>
      </c>
      <c r="M32" s="3">
        <v>43</v>
      </c>
      <c r="N32" s="8">
        <v>3</v>
      </c>
      <c r="O32" s="14" t="s">
        <v>181</v>
      </c>
      <c r="P32" s="8">
        <v>1</v>
      </c>
      <c r="Q32" s="11" t="s">
        <v>129</v>
      </c>
      <c r="R32" s="11">
        <v>1</v>
      </c>
      <c r="S32" s="14" t="s">
        <v>208</v>
      </c>
    </row>
    <row r="33" spans="1:19" ht="13.5" customHeight="1" x14ac:dyDescent="0.3">
      <c r="A33" s="18">
        <v>5</v>
      </c>
      <c r="B33" s="18" t="s">
        <v>447</v>
      </c>
      <c r="C33" s="11">
        <v>1031</v>
      </c>
      <c r="D33" s="11" t="s">
        <v>78</v>
      </c>
      <c r="E33" s="11" t="s">
        <v>77</v>
      </c>
      <c r="F33" s="11" t="s">
        <v>318</v>
      </c>
      <c r="G33" s="11" t="s">
        <v>319</v>
      </c>
      <c r="H33" s="13">
        <v>25331</v>
      </c>
      <c r="I33" s="3">
        <v>1</v>
      </c>
      <c r="J33" s="8" t="s">
        <v>205</v>
      </c>
      <c r="K33" s="9">
        <v>35551</v>
      </c>
      <c r="L33" s="3"/>
      <c r="M33" s="3">
        <v>18</v>
      </c>
      <c r="N33" s="8">
        <v>11</v>
      </c>
      <c r="O33" s="10" t="s">
        <v>9</v>
      </c>
      <c r="P33" s="8">
        <v>6</v>
      </c>
      <c r="Q33" s="11" t="s">
        <v>127</v>
      </c>
      <c r="R33" s="11">
        <v>29</v>
      </c>
      <c r="S33" s="10" t="s">
        <v>238</v>
      </c>
    </row>
    <row r="34" spans="1:19" ht="13.5" customHeight="1" x14ac:dyDescent="0.3">
      <c r="A34" s="18">
        <v>5</v>
      </c>
      <c r="B34" s="18" t="s">
        <v>447</v>
      </c>
      <c r="C34" s="11">
        <v>1032</v>
      </c>
      <c r="D34" s="11" t="s">
        <v>80</v>
      </c>
      <c r="E34" s="11" t="s">
        <v>79</v>
      </c>
      <c r="F34" s="11" t="s">
        <v>320</v>
      </c>
      <c r="G34" s="11" t="s">
        <v>321</v>
      </c>
      <c r="H34" s="13">
        <v>25513</v>
      </c>
      <c r="I34" s="3">
        <v>1</v>
      </c>
      <c r="J34" s="8" t="s">
        <v>205</v>
      </c>
      <c r="K34" s="9">
        <v>35003</v>
      </c>
      <c r="L34" s="7">
        <v>31883</v>
      </c>
      <c r="M34" s="3">
        <v>64</v>
      </c>
      <c r="N34" s="8">
        <v>36</v>
      </c>
      <c r="O34" s="10" t="s">
        <v>198</v>
      </c>
      <c r="P34" s="8">
        <v>8</v>
      </c>
      <c r="Q34" s="11" t="s">
        <v>131</v>
      </c>
      <c r="R34" s="11">
        <v>52</v>
      </c>
      <c r="S34" s="10" t="s">
        <v>252</v>
      </c>
    </row>
    <row r="35" spans="1:19" ht="13.5" customHeight="1" x14ac:dyDescent="0.3">
      <c r="A35" s="18">
        <v>5</v>
      </c>
      <c r="B35" s="18" t="s">
        <v>447</v>
      </c>
      <c r="C35" s="11">
        <v>1033</v>
      </c>
      <c r="D35" s="11" t="s">
        <v>82</v>
      </c>
      <c r="E35" s="11" t="s">
        <v>81</v>
      </c>
      <c r="F35" s="11" t="s">
        <v>322</v>
      </c>
      <c r="G35" s="11" t="s">
        <v>323</v>
      </c>
      <c r="H35" s="13">
        <v>25696</v>
      </c>
      <c r="I35" s="3">
        <v>1</v>
      </c>
      <c r="J35" s="8" t="s">
        <v>205</v>
      </c>
      <c r="K35" s="9">
        <v>34821</v>
      </c>
      <c r="L35" s="7">
        <v>40693</v>
      </c>
      <c r="M35" s="3">
        <v>40</v>
      </c>
      <c r="N35" s="8">
        <v>3</v>
      </c>
      <c r="O35" s="14" t="s">
        <v>181</v>
      </c>
      <c r="P35" s="8">
        <v>2</v>
      </c>
      <c r="Q35" s="11" t="s">
        <v>126</v>
      </c>
      <c r="R35" s="11">
        <v>9</v>
      </c>
      <c r="S35" s="14" t="s">
        <v>221</v>
      </c>
    </row>
    <row r="36" spans="1:19" ht="13.5" customHeight="1" x14ac:dyDescent="0.3">
      <c r="A36" s="18">
        <v>5</v>
      </c>
      <c r="B36" s="18" t="s">
        <v>447</v>
      </c>
      <c r="C36" s="11">
        <v>1034</v>
      </c>
      <c r="D36" s="11" t="s">
        <v>84</v>
      </c>
      <c r="E36" s="11" t="s">
        <v>83</v>
      </c>
      <c r="F36" s="11" t="s">
        <v>324</v>
      </c>
      <c r="G36" s="11" t="s">
        <v>325</v>
      </c>
      <c r="H36" s="13">
        <v>25878</v>
      </c>
      <c r="I36" s="3">
        <v>1</v>
      </c>
      <c r="J36" s="8" t="s">
        <v>205</v>
      </c>
      <c r="K36" s="9">
        <v>35733</v>
      </c>
      <c r="L36" s="3"/>
      <c r="M36" s="3">
        <v>22</v>
      </c>
      <c r="N36" s="8">
        <v>4</v>
      </c>
      <c r="O36" s="14" t="s">
        <v>186</v>
      </c>
      <c r="P36" s="8">
        <v>6</v>
      </c>
      <c r="Q36" s="11" t="s">
        <v>127</v>
      </c>
      <c r="R36" s="11">
        <v>28</v>
      </c>
      <c r="S36" s="14" t="s">
        <v>234</v>
      </c>
    </row>
    <row r="37" spans="1:19" ht="13.5" customHeight="1" x14ac:dyDescent="0.3">
      <c r="A37" s="18">
        <v>5</v>
      </c>
      <c r="B37" s="18" t="s">
        <v>447</v>
      </c>
      <c r="C37" s="11">
        <v>1035</v>
      </c>
      <c r="D37" s="11" t="s">
        <v>82</v>
      </c>
      <c r="E37" s="11" t="s">
        <v>85</v>
      </c>
      <c r="F37" s="11" t="s">
        <v>326</v>
      </c>
      <c r="G37" s="11" t="s">
        <v>327</v>
      </c>
      <c r="H37" s="13">
        <v>26061</v>
      </c>
      <c r="I37" s="3">
        <v>1</v>
      </c>
      <c r="J37" s="8" t="s">
        <v>205</v>
      </c>
      <c r="K37" s="9">
        <v>36646</v>
      </c>
      <c r="L37" s="7">
        <v>31883</v>
      </c>
      <c r="M37" s="3">
        <v>64</v>
      </c>
      <c r="N37" s="8">
        <v>35</v>
      </c>
      <c r="O37" s="10" t="s">
        <v>201</v>
      </c>
      <c r="P37" s="8">
        <v>8</v>
      </c>
      <c r="Q37" s="11" t="s">
        <v>131</v>
      </c>
      <c r="R37" s="11">
        <v>51</v>
      </c>
      <c r="S37" s="10" t="s">
        <v>254</v>
      </c>
    </row>
    <row r="38" spans="1:19" ht="13.5" customHeight="1" x14ac:dyDescent="0.3">
      <c r="A38" s="18">
        <v>5</v>
      </c>
      <c r="B38" s="18" t="s">
        <v>447</v>
      </c>
      <c r="C38" s="11">
        <v>1036</v>
      </c>
      <c r="D38" s="11" t="s">
        <v>87</v>
      </c>
      <c r="E38" s="11" t="s">
        <v>86</v>
      </c>
      <c r="F38" s="11" t="s">
        <v>328</v>
      </c>
      <c r="G38" s="11" t="s">
        <v>329</v>
      </c>
      <c r="H38" s="13">
        <v>26243</v>
      </c>
      <c r="I38" s="3">
        <v>1</v>
      </c>
      <c r="J38" s="8" t="s">
        <v>205</v>
      </c>
      <c r="K38" s="9">
        <v>34273</v>
      </c>
      <c r="L38" s="3"/>
      <c r="M38" s="3">
        <v>19</v>
      </c>
      <c r="N38" s="8">
        <v>33</v>
      </c>
      <c r="O38" s="10" t="s">
        <v>2</v>
      </c>
      <c r="P38" s="8">
        <v>8</v>
      </c>
      <c r="Q38" s="11" t="s">
        <v>131</v>
      </c>
      <c r="R38" s="11">
        <v>49</v>
      </c>
      <c r="S38" s="10" t="s">
        <v>256</v>
      </c>
    </row>
    <row r="39" spans="1:19" ht="13.5" customHeight="1" x14ac:dyDescent="0.3">
      <c r="A39" s="18">
        <v>5</v>
      </c>
      <c r="B39" s="18" t="s">
        <v>447</v>
      </c>
      <c r="C39" s="11">
        <v>1037</v>
      </c>
      <c r="D39" s="11" t="s">
        <v>89</v>
      </c>
      <c r="E39" s="11" t="s">
        <v>88</v>
      </c>
      <c r="F39" s="11" t="s">
        <v>330</v>
      </c>
      <c r="G39" s="11" t="s">
        <v>331</v>
      </c>
      <c r="H39" s="13">
        <v>26426</v>
      </c>
      <c r="I39" s="3">
        <v>1</v>
      </c>
      <c r="J39" s="8" t="s">
        <v>205</v>
      </c>
      <c r="K39" s="9">
        <v>34821</v>
      </c>
      <c r="L39" s="7">
        <v>41208</v>
      </c>
      <c r="M39" s="3">
        <v>38</v>
      </c>
      <c r="N39" s="8">
        <v>12</v>
      </c>
      <c r="O39" s="14" t="s">
        <v>182</v>
      </c>
      <c r="P39" s="8">
        <v>1</v>
      </c>
      <c r="Q39" s="11" t="s">
        <v>129</v>
      </c>
      <c r="R39" s="11">
        <v>3</v>
      </c>
      <c r="S39" s="14" t="s">
        <v>209</v>
      </c>
    </row>
    <row r="40" spans="1:19" ht="13.5" customHeight="1" x14ac:dyDescent="0.3">
      <c r="A40" s="18">
        <v>5</v>
      </c>
      <c r="B40" s="18" t="s">
        <v>447</v>
      </c>
      <c r="C40" s="11">
        <v>1038</v>
      </c>
      <c r="D40" s="11" t="s">
        <v>91</v>
      </c>
      <c r="E40" s="11" t="s">
        <v>90</v>
      </c>
      <c r="F40" s="11" t="s">
        <v>332</v>
      </c>
      <c r="G40" s="11" t="s">
        <v>333</v>
      </c>
      <c r="H40" s="13">
        <v>26608</v>
      </c>
      <c r="I40" s="3">
        <v>1</v>
      </c>
      <c r="J40" s="8" t="s">
        <v>205</v>
      </c>
      <c r="K40" s="9">
        <v>36098</v>
      </c>
      <c r="L40" s="3"/>
      <c r="M40" s="3">
        <v>17</v>
      </c>
      <c r="N40" s="8">
        <v>33</v>
      </c>
      <c r="O40" s="10" t="s">
        <v>2</v>
      </c>
      <c r="P40" s="8">
        <v>8</v>
      </c>
      <c r="Q40" s="11" t="s">
        <v>131</v>
      </c>
      <c r="R40" s="11">
        <v>49</v>
      </c>
      <c r="S40" s="10" t="s">
        <v>256</v>
      </c>
    </row>
    <row r="41" spans="1:19" ht="13.5" customHeight="1" x14ac:dyDescent="0.3">
      <c r="A41" s="18">
        <v>5</v>
      </c>
      <c r="B41" s="18" t="s">
        <v>447</v>
      </c>
      <c r="C41" s="11">
        <v>1039</v>
      </c>
      <c r="D41" s="11" t="s">
        <v>74</v>
      </c>
      <c r="E41" s="11" t="s">
        <v>92</v>
      </c>
      <c r="F41" s="11" t="s">
        <v>334</v>
      </c>
      <c r="G41" s="11" t="s">
        <v>335</v>
      </c>
      <c r="H41" s="13">
        <v>26791</v>
      </c>
      <c r="I41" s="3">
        <v>1</v>
      </c>
      <c r="J41" s="8" t="s">
        <v>205</v>
      </c>
      <c r="K41" s="9">
        <v>36646</v>
      </c>
      <c r="L41" s="7">
        <v>31153</v>
      </c>
      <c r="M41" s="3">
        <v>66</v>
      </c>
      <c r="N41" s="8">
        <v>37</v>
      </c>
      <c r="O41" s="14" t="s">
        <v>183</v>
      </c>
      <c r="P41" s="8">
        <v>8</v>
      </c>
      <c r="Q41" s="10" t="s">
        <v>131</v>
      </c>
      <c r="R41" s="10">
        <v>53</v>
      </c>
      <c r="S41" s="14" t="s">
        <v>247</v>
      </c>
    </row>
    <row r="42" spans="1:19" ht="13.5" customHeight="1" x14ac:dyDescent="0.3">
      <c r="A42" s="18">
        <v>5</v>
      </c>
      <c r="B42" s="18" t="s">
        <v>447</v>
      </c>
      <c r="C42" s="11">
        <v>1040</v>
      </c>
      <c r="D42" s="11" t="s">
        <v>94</v>
      </c>
      <c r="E42" s="11" t="s">
        <v>93</v>
      </c>
      <c r="F42" s="11" t="s">
        <v>336</v>
      </c>
      <c r="G42" s="11" t="s">
        <v>337</v>
      </c>
      <c r="H42" s="13">
        <v>26973</v>
      </c>
      <c r="I42" s="3">
        <v>1</v>
      </c>
      <c r="J42" s="8" t="s">
        <v>205</v>
      </c>
      <c r="K42" s="9">
        <v>36098</v>
      </c>
      <c r="L42" s="3"/>
      <c r="M42" s="3">
        <v>21</v>
      </c>
      <c r="N42" s="8">
        <v>11</v>
      </c>
      <c r="O42" s="10" t="s">
        <v>9</v>
      </c>
      <c r="P42" s="8">
        <v>6</v>
      </c>
      <c r="Q42" s="11" t="s">
        <v>127</v>
      </c>
      <c r="R42" s="11">
        <v>29</v>
      </c>
      <c r="S42" s="10" t="s">
        <v>238</v>
      </c>
    </row>
    <row r="43" spans="1:19" ht="13.5" customHeight="1" x14ac:dyDescent="0.3">
      <c r="A43" s="18">
        <v>5</v>
      </c>
      <c r="B43" s="18" t="s">
        <v>447</v>
      </c>
      <c r="C43" s="11">
        <v>1041</v>
      </c>
      <c r="D43" s="11" t="s">
        <v>96</v>
      </c>
      <c r="E43" s="11" t="s">
        <v>95</v>
      </c>
      <c r="F43" s="11" t="s">
        <v>338</v>
      </c>
      <c r="G43" s="11" t="s">
        <v>339</v>
      </c>
      <c r="H43" s="13">
        <v>27156</v>
      </c>
      <c r="I43" s="3">
        <v>1</v>
      </c>
      <c r="J43" s="8" t="s">
        <v>205</v>
      </c>
      <c r="K43" s="9">
        <v>37011</v>
      </c>
      <c r="L43" s="3"/>
      <c r="M43" s="3">
        <v>23</v>
      </c>
      <c r="N43" s="8">
        <v>32</v>
      </c>
      <c r="O43" s="10" t="s">
        <v>1</v>
      </c>
      <c r="P43" s="8">
        <v>8</v>
      </c>
      <c r="Q43" s="11" t="s">
        <v>131</v>
      </c>
      <c r="R43" s="11">
        <v>48</v>
      </c>
      <c r="S43" s="10" t="s">
        <v>251</v>
      </c>
    </row>
    <row r="44" spans="1:19" ht="13.5" customHeight="1" x14ac:dyDescent="0.3">
      <c r="A44" s="18">
        <v>5</v>
      </c>
      <c r="B44" s="18" t="s">
        <v>447</v>
      </c>
      <c r="C44" s="11">
        <v>1042</v>
      </c>
      <c r="D44" s="11" t="s">
        <v>98</v>
      </c>
      <c r="E44" s="11" t="s">
        <v>97</v>
      </c>
      <c r="F44" s="11" t="s">
        <v>340</v>
      </c>
      <c r="G44" s="11" t="s">
        <v>341</v>
      </c>
      <c r="H44" s="13">
        <v>27338</v>
      </c>
      <c r="I44" s="3">
        <v>1</v>
      </c>
      <c r="J44" s="8" t="s">
        <v>205</v>
      </c>
      <c r="K44" s="9">
        <v>36828</v>
      </c>
      <c r="L44" s="7" t="s">
        <v>449</v>
      </c>
      <c r="M44" s="3">
        <v>34</v>
      </c>
      <c r="N44" s="8">
        <v>1</v>
      </c>
      <c r="O44" s="14" t="s">
        <v>7</v>
      </c>
      <c r="P44" s="8">
        <v>2</v>
      </c>
      <c r="Q44" s="11" t="s">
        <v>126</v>
      </c>
      <c r="R44" s="11">
        <v>8</v>
      </c>
      <c r="S44" s="14" t="s">
        <v>222</v>
      </c>
    </row>
    <row r="45" spans="1:19" ht="13.5" customHeight="1" x14ac:dyDescent="0.3">
      <c r="A45" s="18">
        <v>5</v>
      </c>
      <c r="B45" s="18" t="s">
        <v>447</v>
      </c>
      <c r="C45" s="11">
        <v>1043</v>
      </c>
      <c r="D45" s="11" t="s">
        <v>100</v>
      </c>
      <c r="E45" s="11" t="s">
        <v>99</v>
      </c>
      <c r="F45" s="11" t="s">
        <v>342</v>
      </c>
      <c r="G45" s="11" t="s">
        <v>343</v>
      </c>
      <c r="H45" s="13">
        <v>27521</v>
      </c>
      <c r="I45" s="3">
        <v>1</v>
      </c>
      <c r="J45" s="8" t="s">
        <v>205</v>
      </c>
      <c r="K45" s="9">
        <v>35916</v>
      </c>
      <c r="L45" s="3"/>
      <c r="M45" s="3">
        <v>21</v>
      </c>
      <c r="N45" s="8">
        <v>33</v>
      </c>
      <c r="O45" s="10" t="s">
        <v>2</v>
      </c>
      <c r="P45" s="8">
        <v>8</v>
      </c>
      <c r="Q45" s="11" t="s">
        <v>131</v>
      </c>
      <c r="R45" s="11">
        <v>49</v>
      </c>
      <c r="S45" s="10" t="s">
        <v>256</v>
      </c>
    </row>
    <row r="46" spans="1:19" ht="13.5" customHeight="1" x14ac:dyDescent="0.3">
      <c r="A46" s="18">
        <v>5</v>
      </c>
      <c r="B46" s="18" t="s">
        <v>447</v>
      </c>
      <c r="C46" s="11">
        <v>1044</v>
      </c>
      <c r="D46" s="11" t="s">
        <v>98</v>
      </c>
      <c r="E46" s="11" t="s">
        <v>101</v>
      </c>
      <c r="F46" s="11" t="s">
        <v>344</v>
      </c>
      <c r="G46" s="11" t="s">
        <v>345</v>
      </c>
      <c r="H46" s="13">
        <v>27703</v>
      </c>
      <c r="I46" s="3">
        <v>1</v>
      </c>
      <c r="J46" s="8" t="s">
        <v>205</v>
      </c>
      <c r="K46" s="9">
        <v>37558</v>
      </c>
      <c r="L46" s="3"/>
      <c r="M46" s="3">
        <v>18</v>
      </c>
      <c r="N46" s="8">
        <v>7</v>
      </c>
      <c r="O46" s="10" t="s">
        <v>4</v>
      </c>
      <c r="P46" s="8">
        <v>8</v>
      </c>
      <c r="Q46" s="10" t="s">
        <v>131</v>
      </c>
      <c r="R46" s="10">
        <v>40</v>
      </c>
      <c r="S46" s="10" t="s">
        <v>246</v>
      </c>
    </row>
    <row r="47" spans="1:19" ht="13.5" customHeight="1" x14ac:dyDescent="0.3">
      <c r="A47" s="18">
        <v>5</v>
      </c>
      <c r="B47" s="18" t="s">
        <v>447</v>
      </c>
      <c r="C47" s="11">
        <v>1045</v>
      </c>
      <c r="D47" s="11" t="s">
        <v>103</v>
      </c>
      <c r="E47" s="11" t="s">
        <v>102</v>
      </c>
      <c r="F47" s="11" t="s">
        <v>346</v>
      </c>
      <c r="G47" s="11" t="s">
        <v>347</v>
      </c>
      <c r="H47" s="13">
        <v>27886</v>
      </c>
      <c r="I47" s="3">
        <v>1</v>
      </c>
      <c r="J47" s="8" t="s">
        <v>205</v>
      </c>
      <c r="K47" s="9">
        <v>36646</v>
      </c>
      <c r="L47" s="3"/>
      <c r="M47" s="3">
        <v>20</v>
      </c>
      <c r="N47" s="8">
        <v>4</v>
      </c>
      <c r="O47" s="14" t="s">
        <v>186</v>
      </c>
      <c r="P47" s="8">
        <v>6</v>
      </c>
      <c r="Q47" s="11" t="s">
        <v>127</v>
      </c>
      <c r="R47" s="11">
        <v>28</v>
      </c>
      <c r="S47" s="14" t="s">
        <v>234</v>
      </c>
    </row>
    <row r="48" spans="1:19" ht="13.5" customHeight="1" x14ac:dyDescent="0.3">
      <c r="A48" s="18">
        <v>5</v>
      </c>
      <c r="B48" s="18" t="s">
        <v>447</v>
      </c>
      <c r="C48" s="11">
        <v>1046</v>
      </c>
      <c r="D48" s="11" t="s">
        <v>32</v>
      </c>
      <c r="E48" s="11" t="s">
        <v>102</v>
      </c>
      <c r="F48" s="11" t="s">
        <v>348</v>
      </c>
      <c r="G48" s="11" t="s">
        <v>349</v>
      </c>
      <c r="H48" s="13">
        <v>28068</v>
      </c>
      <c r="I48" s="3">
        <v>1</v>
      </c>
      <c r="J48" s="8" t="s">
        <v>205</v>
      </c>
      <c r="K48" s="9">
        <v>36463</v>
      </c>
      <c r="L48" s="3"/>
      <c r="M48" s="3">
        <v>19</v>
      </c>
      <c r="N48" s="8">
        <v>7</v>
      </c>
      <c r="O48" s="10" t="s">
        <v>4</v>
      </c>
      <c r="P48" s="8">
        <v>8</v>
      </c>
      <c r="Q48" s="10" t="s">
        <v>131</v>
      </c>
      <c r="R48" s="10">
        <v>40</v>
      </c>
      <c r="S48" s="10" t="s">
        <v>246</v>
      </c>
    </row>
    <row r="49" spans="1:19" ht="13.5" customHeight="1" x14ac:dyDescent="0.3">
      <c r="A49" s="18">
        <v>5</v>
      </c>
      <c r="B49" s="18" t="s">
        <v>447</v>
      </c>
      <c r="C49" s="11">
        <v>1047</v>
      </c>
      <c r="D49" s="11" t="s">
        <v>105</v>
      </c>
      <c r="E49" s="11" t="s">
        <v>104</v>
      </c>
      <c r="F49" s="11" t="s">
        <v>350</v>
      </c>
      <c r="G49" s="11" t="s">
        <v>351</v>
      </c>
      <c r="H49" s="13">
        <v>28251</v>
      </c>
      <c r="I49" s="3">
        <v>4</v>
      </c>
      <c r="J49" s="8" t="s">
        <v>440</v>
      </c>
      <c r="K49" s="9">
        <v>37741</v>
      </c>
      <c r="L49" s="3"/>
      <c r="M49" s="3">
        <v>16</v>
      </c>
      <c r="N49" s="8">
        <v>7</v>
      </c>
      <c r="O49" s="10" t="s">
        <v>4</v>
      </c>
      <c r="P49" s="8">
        <v>8</v>
      </c>
      <c r="Q49" s="10" t="s">
        <v>131</v>
      </c>
      <c r="R49" s="10">
        <v>40</v>
      </c>
      <c r="S49" s="10" t="s">
        <v>246</v>
      </c>
    </row>
    <row r="50" spans="1:19" ht="13.5" customHeight="1" x14ac:dyDescent="0.3">
      <c r="A50" s="18">
        <v>5</v>
      </c>
      <c r="B50" s="18" t="s">
        <v>447</v>
      </c>
      <c r="C50" s="11">
        <v>1048</v>
      </c>
      <c r="D50" s="11" t="s">
        <v>107</v>
      </c>
      <c r="E50" s="11" t="s">
        <v>106</v>
      </c>
      <c r="F50" s="11" t="s">
        <v>352</v>
      </c>
      <c r="G50" s="11" t="s">
        <v>353</v>
      </c>
      <c r="H50" s="13">
        <v>28433</v>
      </c>
      <c r="I50" s="3">
        <v>1</v>
      </c>
      <c r="J50" s="8" t="s">
        <v>205</v>
      </c>
      <c r="K50" s="9">
        <v>37558</v>
      </c>
      <c r="L50" s="3"/>
      <c r="M50" s="3">
        <v>19</v>
      </c>
      <c r="N50" s="8">
        <v>33</v>
      </c>
      <c r="O50" s="10" t="s">
        <v>2</v>
      </c>
      <c r="P50" s="8">
        <v>8</v>
      </c>
      <c r="Q50" s="11" t="s">
        <v>131</v>
      </c>
      <c r="R50" s="11">
        <v>49</v>
      </c>
      <c r="S50" s="10" t="s">
        <v>256</v>
      </c>
    </row>
    <row r="51" spans="1:19" ht="13.5" customHeight="1" x14ac:dyDescent="0.3">
      <c r="A51" s="18">
        <v>5</v>
      </c>
      <c r="B51" s="18" t="s">
        <v>447</v>
      </c>
      <c r="C51" s="11">
        <v>1049</v>
      </c>
      <c r="D51" s="11" t="s">
        <v>74</v>
      </c>
      <c r="E51" s="11" t="s">
        <v>108</v>
      </c>
      <c r="F51" s="11" t="s">
        <v>354</v>
      </c>
      <c r="G51" s="11" t="s">
        <v>355</v>
      </c>
      <c r="H51" s="13">
        <v>28616</v>
      </c>
      <c r="I51" s="3">
        <v>1</v>
      </c>
      <c r="J51" s="8" t="s">
        <v>205</v>
      </c>
      <c r="K51" s="9">
        <v>37376</v>
      </c>
      <c r="L51" s="7">
        <v>42668</v>
      </c>
      <c r="M51" s="3">
        <v>34</v>
      </c>
      <c r="N51" s="8">
        <v>22</v>
      </c>
      <c r="O51" s="14" t="s">
        <v>14</v>
      </c>
      <c r="P51" s="8">
        <v>5</v>
      </c>
      <c r="Q51" s="11" t="s">
        <v>130</v>
      </c>
      <c r="R51" s="11">
        <v>18</v>
      </c>
      <c r="S51" s="14" t="s">
        <v>224</v>
      </c>
    </row>
    <row r="52" spans="1:19" ht="13.5" customHeight="1" x14ac:dyDescent="0.3">
      <c r="A52" s="18">
        <v>5</v>
      </c>
      <c r="B52" s="18" t="s">
        <v>447</v>
      </c>
      <c r="C52" s="11">
        <v>1050</v>
      </c>
      <c r="D52" s="11" t="s">
        <v>110</v>
      </c>
      <c r="E52" s="11" t="s">
        <v>109</v>
      </c>
      <c r="F52" s="11" t="s">
        <v>356</v>
      </c>
      <c r="G52" s="11" t="s">
        <v>357</v>
      </c>
      <c r="H52" s="13">
        <v>28798</v>
      </c>
      <c r="I52" s="3">
        <v>1</v>
      </c>
      <c r="J52" s="8" t="s">
        <v>205</v>
      </c>
      <c r="K52" s="9">
        <v>37193</v>
      </c>
      <c r="L52" s="7">
        <v>42668</v>
      </c>
      <c r="M52" s="3">
        <v>34</v>
      </c>
      <c r="N52" s="8">
        <v>19</v>
      </c>
      <c r="O52" s="14" t="s">
        <v>191</v>
      </c>
      <c r="P52" s="8">
        <v>4</v>
      </c>
      <c r="Q52" s="11" t="s">
        <v>132</v>
      </c>
      <c r="R52" s="11">
        <v>14</v>
      </c>
      <c r="S52" s="14" t="s">
        <v>218</v>
      </c>
    </row>
    <row r="53" spans="1:19" ht="13.5" customHeight="1" x14ac:dyDescent="0.3">
      <c r="A53" s="18">
        <v>5</v>
      </c>
      <c r="B53" s="18" t="s">
        <v>447</v>
      </c>
      <c r="C53" s="11">
        <v>1051</v>
      </c>
      <c r="D53" s="11" t="s">
        <v>112</v>
      </c>
      <c r="E53" s="11" t="s">
        <v>111</v>
      </c>
      <c r="F53" s="11" t="s">
        <v>358</v>
      </c>
      <c r="G53" s="11" t="s">
        <v>359</v>
      </c>
      <c r="H53" s="13">
        <v>28981</v>
      </c>
      <c r="I53" s="3">
        <v>1</v>
      </c>
      <c r="J53" s="8" t="s">
        <v>205</v>
      </c>
      <c r="K53" s="9">
        <v>38471</v>
      </c>
      <c r="L53" s="7">
        <v>32248</v>
      </c>
      <c r="M53" s="3">
        <v>63</v>
      </c>
      <c r="N53" s="8">
        <v>34</v>
      </c>
      <c r="O53" s="10" t="s">
        <v>202</v>
      </c>
      <c r="P53" s="8">
        <v>8</v>
      </c>
      <c r="Q53" s="11" t="s">
        <v>131</v>
      </c>
      <c r="R53" s="11">
        <v>50</v>
      </c>
      <c r="S53" s="10" t="s">
        <v>255</v>
      </c>
    </row>
    <row r="54" spans="1:19" ht="13.5" customHeight="1" x14ac:dyDescent="0.3">
      <c r="A54" s="18">
        <v>5</v>
      </c>
      <c r="B54" s="18" t="s">
        <v>447</v>
      </c>
      <c r="C54" s="11">
        <v>1052</v>
      </c>
      <c r="D54" s="11" t="s">
        <v>21</v>
      </c>
      <c r="E54" s="11" t="s">
        <v>24</v>
      </c>
      <c r="F54" s="11" t="s">
        <v>417</v>
      </c>
      <c r="G54" s="15" t="s">
        <v>419</v>
      </c>
      <c r="H54" s="13">
        <v>29163</v>
      </c>
      <c r="I54" s="3">
        <v>1</v>
      </c>
      <c r="J54" s="8" t="s">
        <v>205</v>
      </c>
      <c r="K54" s="9">
        <v>39748</v>
      </c>
      <c r="L54" s="3"/>
      <c r="M54" s="3">
        <v>16</v>
      </c>
      <c r="N54" s="8">
        <v>9</v>
      </c>
      <c r="O54" s="10" t="s">
        <v>3</v>
      </c>
      <c r="P54" s="8">
        <v>8</v>
      </c>
      <c r="Q54" s="10" t="s">
        <v>131</v>
      </c>
      <c r="R54" s="10">
        <v>46</v>
      </c>
      <c r="S54" s="10" t="s">
        <v>249</v>
      </c>
    </row>
    <row r="55" spans="1:19" ht="13.5" customHeight="1" x14ac:dyDescent="0.3">
      <c r="A55" s="18">
        <v>5</v>
      </c>
      <c r="B55" s="18" t="s">
        <v>447</v>
      </c>
      <c r="C55" s="11">
        <v>1053</v>
      </c>
      <c r="D55" s="11" t="s">
        <v>113</v>
      </c>
      <c r="E55" s="11" t="s">
        <v>51</v>
      </c>
      <c r="F55" s="11" t="s">
        <v>425</v>
      </c>
      <c r="G55" s="15" t="s">
        <v>439</v>
      </c>
      <c r="H55" s="13">
        <v>29346</v>
      </c>
      <c r="I55" s="3">
        <v>1</v>
      </c>
      <c r="J55" s="8" t="s">
        <v>205</v>
      </c>
      <c r="K55" s="9">
        <v>40296</v>
      </c>
      <c r="L55" s="3"/>
      <c r="M55" s="3">
        <v>20</v>
      </c>
      <c r="N55" s="8">
        <v>32</v>
      </c>
      <c r="O55" s="10" t="s">
        <v>1</v>
      </c>
      <c r="P55" s="8">
        <v>8</v>
      </c>
      <c r="Q55" s="11" t="s">
        <v>131</v>
      </c>
      <c r="R55" s="11"/>
      <c r="S55" s="10" t="s">
        <v>251</v>
      </c>
    </row>
    <row r="56" spans="1:19" ht="13.5" customHeight="1" x14ac:dyDescent="0.3">
      <c r="A56" s="18">
        <v>5</v>
      </c>
      <c r="B56" s="18" t="s">
        <v>447</v>
      </c>
      <c r="C56" s="11">
        <v>1054</v>
      </c>
      <c r="D56" s="11" t="s">
        <v>25</v>
      </c>
      <c r="E56" s="11" t="s">
        <v>73</v>
      </c>
      <c r="F56" s="11" t="s">
        <v>360</v>
      </c>
      <c r="G56" s="11" t="s">
        <v>361</v>
      </c>
      <c r="H56" s="13">
        <v>29528</v>
      </c>
      <c r="I56" s="3">
        <v>1</v>
      </c>
      <c r="J56" s="8" t="s">
        <v>205</v>
      </c>
      <c r="K56" s="9">
        <v>39748</v>
      </c>
      <c r="L56" s="3"/>
      <c r="M56" s="3">
        <v>20</v>
      </c>
      <c r="N56" s="8">
        <v>33</v>
      </c>
      <c r="O56" s="10" t="s">
        <v>2</v>
      </c>
      <c r="P56" s="8">
        <v>8</v>
      </c>
      <c r="Q56" s="11" t="s">
        <v>131</v>
      </c>
      <c r="R56" s="11">
        <v>49</v>
      </c>
      <c r="S56" s="10" t="s">
        <v>256</v>
      </c>
    </row>
    <row r="57" spans="1:19" ht="13.5" customHeight="1" x14ac:dyDescent="0.3">
      <c r="A57" s="18">
        <v>5</v>
      </c>
      <c r="B57" s="18" t="s">
        <v>447</v>
      </c>
      <c r="C57" s="11">
        <v>1055</v>
      </c>
      <c r="D57" s="11" t="s">
        <v>29</v>
      </c>
      <c r="E57" s="11" t="s">
        <v>86</v>
      </c>
      <c r="F57" s="11" t="s">
        <v>362</v>
      </c>
      <c r="G57" s="11" t="s">
        <v>363</v>
      </c>
      <c r="H57" s="13">
        <v>29711</v>
      </c>
      <c r="I57" s="3">
        <v>1</v>
      </c>
      <c r="J57" s="8" t="s">
        <v>205</v>
      </c>
      <c r="K57" s="9">
        <v>37741</v>
      </c>
      <c r="L57" s="3"/>
      <c r="M57" s="3">
        <v>26</v>
      </c>
      <c r="N57" s="8">
        <v>24</v>
      </c>
      <c r="O57" s="14" t="s">
        <v>6</v>
      </c>
      <c r="P57" s="8">
        <v>5</v>
      </c>
      <c r="Q57" s="11" t="s">
        <v>130</v>
      </c>
      <c r="R57" s="11">
        <v>20</v>
      </c>
      <c r="S57" s="14" t="s">
        <v>230</v>
      </c>
    </row>
    <row r="58" spans="1:19" ht="13.5" customHeight="1" x14ac:dyDescent="0.3">
      <c r="A58" s="18">
        <v>5</v>
      </c>
      <c r="B58" s="18" t="s">
        <v>447</v>
      </c>
      <c r="C58" s="11">
        <v>1056</v>
      </c>
      <c r="D58" s="11" t="s">
        <v>52</v>
      </c>
      <c r="E58" s="11" t="s">
        <v>62</v>
      </c>
      <c r="F58" s="11" t="s">
        <v>364</v>
      </c>
      <c r="G58" s="11" t="s">
        <v>365</v>
      </c>
      <c r="H58" s="13">
        <v>29893</v>
      </c>
      <c r="I58" s="3">
        <v>1</v>
      </c>
      <c r="J58" s="8" t="s">
        <v>205</v>
      </c>
      <c r="K58" s="9">
        <v>38288</v>
      </c>
      <c r="L58" s="3"/>
      <c r="M58" s="3">
        <v>19</v>
      </c>
      <c r="N58" s="8">
        <v>30</v>
      </c>
      <c r="O58" s="10" t="s">
        <v>133</v>
      </c>
      <c r="P58" s="8">
        <v>6</v>
      </c>
      <c r="Q58" s="11" t="s">
        <v>127</v>
      </c>
      <c r="R58" s="11">
        <v>32</v>
      </c>
      <c r="S58" s="10" t="s">
        <v>240</v>
      </c>
    </row>
    <row r="59" spans="1:19" ht="13.5" customHeight="1" x14ac:dyDescent="0.3">
      <c r="A59" s="18">
        <v>5</v>
      </c>
      <c r="B59" s="18" t="s">
        <v>447</v>
      </c>
      <c r="C59" s="11">
        <v>1057</v>
      </c>
      <c r="D59" s="11" t="s">
        <v>42</v>
      </c>
      <c r="E59" s="11" t="s">
        <v>106</v>
      </c>
      <c r="F59" s="11" t="s">
        <v>366</v>
      </c>
      <c r="G59" s="11" t="s">
        <v>367</v>
      </c>
      <c r="H59" s="13">
        <v>30076</v>
      </c>
      <c r="I59" s="3">
        <v>1</v>
      </c>
      <c r="J59" s="8" t="s">
        <v>205</v>
      </c>
      <c r="K59" s="9">
        <v>39931</v>
      </c>
      <c r="L59" s="3"/>
      <c r="M59" s="3">
        <v>29</v>
      </c>
      <c r="N59" s="8">
        <v>25</v>
      </c>
      <c r="O59" s="14" t="s">
        <v>184</v>
      </c>
      <c r="P59" s="8">
        <v>5</v>
      </c>
      <c r="Q59" s="11" t="s">
        <v>130</v>
      </c>
      <c r="R59" s="11">
        <v>21</v>
      </c>
      <c r="S59" s="14" t="s">
        <v>227</v>
      </c>
    </row>
    <row r="60" spans="1:19" ht="13.5" customHeight="1" x14ac:dyDescent="0.3">
      <c r="A60" s="18">
        <v>5</v>
      </c>
      <c r="B60" s="18" t="s">
        <v>447</v>
      </c>
      <c r="C60" s="11">
        <v>1058</v>
      </c>
      <c r="D60" s="11" t="s">
        <v>27</v>
      </c>
      <c r="E60" s="11" t="s">
        <v>83</v>
      </c>
      <c r="F60" s="11" t="s">
        <v>368</v>
      </c>
      <c r="G60" s="11" t="s">
        <v>369</v>
      </c>
      <c r="H60" s="13">
        <v>30258</v>
      </c>
      <c r="I60" s="3">
        <v>1</v>
      </c>
      <c r="J60" s="8" t="s">
        <v>205</v>
      </c>
      <c r="K60" s="9">
        <v>39383</v>
      </c>
      <c r="L60" s="7">
        <v>43398</v>
      </c>
      <c r="M60" s="3">
        <v>32</v>
      </c>
      <c r="N60" s="8">
        <v>1</v>
      </c>
      <c r="O60" s="14" t="s">
        <v>7</v>
      </c>
      <c r="P60" s="8">
        <v>2</v>
      </c>
      <c r="Q60" s="11" t="s">
        <v>126</v>
      </c>
      <c r="R60" s="11">
        <v>8</v>
      </c>
      <c r="S60" s="14" t="s">
        <v>222</v>
      </c>
    </row>
    <row r="61" spans="1:19" ht="13.5" customHeight="1" x14ac:dyDescent="0.3">
      <c r="A61" s="18">
        <v>5</v>
      </c>
      <c r="B61" s="18" t="s">
        <v>447</v>
      </c>
      <c r="C61" s="11">
        <v>1059</v>
      </c>
      <c r="D61" s="11" t="s">
        <v>115</v>
      </c>
      <c r="E61" s="11" t="s">
        <v>114</v>
      </c>
      <c r="F61" s="11" t="s">
        <v>370</v>
      </c>
      <c r="G61" s="11" t="s">
        <v>371</v>
      </c>
      <c r="H61" s="13">
        <v>30076</v>
      </c>
      <c r="I61" s="3">
        <v>1</v>
      </c>
      <c r="J61" s="8" t="s">
        <v>205</v>
      </c>
      <c r="K61" s="9">
        <v>38471</v>
      </c>
      <c r="L61" s="7" t="s">
        <v>449</v>
      </c>
      <c r="M61" s="3">
        <v>35</v>
      </c>
      <c r="N61" s="8">
        <v>37</v>
      </c>
      <c r="O61" s="14" t="s">
        <v>183</v>
      </c>
      <c r="P61" s="8">
        <v>1</v>
      </c>
      <c r="Q61" s="11" t="s">
        <v>129</v>
      </c>
      <c r="R61" s="11">
        <v>7</v>
      </c>
      <c r="S61" s="14" t="s">
        <v>210</v>
      </c>
    </row>
    <row r="62" spans="1:19" ht="13.5" customHeight="1" x14ac:dyDescent="0.3">
      <c r="A62" s="18">
        <v>5</v>
      </c>
      <c r="B62" s="18" t="s">
        <v>447</v>
      </c>
      <c r="C62" s="11">
        <v>1060</v>
      </c>
      <c r="D62" s="11" t="s">
        <v>76</v>
      </c>
      <c r="E62" s="11" t="s">
        <v>116</v>
      </c>
      <c r="F62" s="11" t="s">
        <v>372</v>
      </c>
      <c r="G62" s="11" t="s">
        <v>373</v>
      </c>
      <c r="H62" s="13">
        <v>29893</v>
      </c>
      <c r="I62" s="3">
        <v>1</v>
      </c>
      <c r="J62" s="8" t="s">
        <v>205</v>
      </c>
      <c r="K62" s="9">
        <v>39748</v>
      </c>
      <c r="L62" s="3"/>
      <c r="M62" s="3">
        <v>15</v>
      </c>
      <c r="N62" s="8">
        <v>7</v>
      </c>
      <c r="O62" s="10" t="s">
        <v>4</v>
      </c>
      <c r="P62" s="8">
        <v>8</v>
      </c>
      <c r="Q62" s="10" t="s">
        <v>131</v>
      </c>
      <c r="R62" s="10">
        <v>40</v>
      </c>
      <c r="S62" s="10" t="s">
        <v>246</v>
      </c>
    </row>
    <row r="63" spans="1:19" ht="13.5" customHeight="1" x14ac:dyDescent="0.3">
      <c r="A63" s="18">
        <v>5</v>
      </c>
      <c r="B63" s="18" t="s">
        <v>447</v>
      </c>
      <c r="C63" s="11">
        <v>1061</v>
      </c>
      <c r="D63" s="11" t="s">
        <v>61</v>
      </c>
      <c r="E63" s="11" t="s">
        <v>88</v>
      </c>
      <c r="F63" s="11" t="s">
        <v>374</v>
      </c>
      <c r="G63" s="11" t="s">
        <v>375</v>
      </c>
      <c r="H63" s="13">
        <v>29711</v>
      </c>
      <c r="I63" s="3">
        <v>1</v>
      </c>
      <c r="J63" s="8" t="s">
        <v>205</v>
      </c>
      <c r="K63" s="9">
        <v>39201</v>
      </c>
      <c r="L63" s="3"/>
      <c r="M63" s="3">
        <v>18</v>
      </c>
      <c r="N63" s="8">
        <v>7</v>
      </c>
      <c r="O63" s="10" t="s">
        <v>4</v>
      </c>
      <c r="P63" s="8">
        <v>8</v>
      </c>
      <c r="Q63" s="10" t="s">
        <v>131</v>
      </c>
      <c r="R63" s="10">
        <v>40</v>
      </c>
      <c r="S63" s="10" t="s">
        <v>246</v>
      </c>
    </row>
    <row r="64" spans="1:19" ht="13.5" customHeight="1" x14ac:dyDescent="0.3">
      <c r="A64" s="18">
        <v>5</v>
      </c>
      <c r="B64" s="18" t="s">
        <v>447</v>
      </c>
      <c r="C64" s="11">
        <v>1062</v>
      </c>
      <c r="D64" s="11" t="s">
        <v>94</v>
      </c>
      <c r="E64" s="11" t="s">
        <v>117</v>
      </c>
      <c r="F64" s="11" t="s">
        <v>376</v>
      </c>
      <c r="G64" s="11" t="s">
        <v>377</v>
      </c>
      <c r="H64" s="13">
        <v>29528</v>
      </c>
      <c r="I64" s="3">
        <v>1</v>
      </c>
      <c r="J64" s="8" t="s">
        <v>205</v>
      </c>
      <c r="K64" s="9">
        <v>39018</v>
      </c>
      <c r="L64" s="3"/>
      <c r="M64" s="3">
        <v>16</v>
      </c>
      <c r="N64" s="8">
        <v>7</v>
      </c>
      <c r="O64" s="10" t="s">
        <v>4</v>
      </c>
      <c r="P64" s="8">
        <v>8</v>
      </c>
      <c r="Q64" s="10" t="s">
        <v>131</v>
      </c>
      <c r="R64" s="10">
        <v>40</v>
      </c>
      <c r="S64" s="10" t="s">
        <v>246</v>
      </c>
    </row>
    <row r="65" spans="1:19" ht="13.5" customHeight="1" x14ac:dyDescent="0.3">
      <c r="A65" s="18">
        <v>5</v>
      </c>
      <c r="B65" s="18" t="s">
        <v>447</v>
      </c>
      <c r="C65" s="11">
        <v>1063</v>
      </c>
      <c r="D65" s="11" t="s">
        <v>69</v>
      </c>
      <c r="E65" s="11" t="s">
        <v>41</v>
      </c>
      <c r="F65" s="11" t="s">
        <v>378</v>
      </c>
      <c r="G65" s="11" t="s">
        <v>379</v>
      </c>
      <c r="H65" s="13">
        <v>29346</v>
      </c>
      <c r="I65" s="3">
        <v>1</v>
      </c>
      <c r="J65" s="8" t="s">
        <v>205</v>
      </c>
      <c r="K65" s="9">
        <v>37741</v>
      </c>
      <c r="L65" s="3"/>
      <c r="M65" s="3">
        <v>18</v>
      </c>
      <c r="N65" s="8">
        <v>29</v>
      </c>
      <c r="O65" s="10" t="s">
        <v>196</v>
      </c>
      <c r="P65" s="8">
        <v>6</v>
      </c>
      <c r="Q65" s="11" t="s">
        <v>127</v>
      </c>
      <c r="R65" s="11">
        <v>31</v>
      </c>
      <c r="S65" s="10" t="s">
        <v>239</v>
      </c>
    </row>
    <row r="66" spans="1:19" ht="13.5" customHeight="1" x14ac:dyDescent="0.3">
      <c r="A66" s="18">
        <v>5</v>
      </c>
      <c r="B66" s="18" t="s">
        <v>447</v>
      </c>
      <c r="C66" s="11">
        <v>1064</v>
      </c>
      <c r="D66" s="11" t="s">
        <v>23</v>
      </c>
      <c r="E66" s="11" t="s">
        <v>92</v>
      </c>
      <c r="F66" s="11" t="s">
        <v>380</v>
      </c>
      <c r="G66" s="11" t="s">
        <v>381</v>
      </c>
      <c r="H66" s="13">
        <v>29163</v>
      </c>
      <c r="I66" s="3">
        <v>1</v>
      </c>
      <c r="J66" s="8" t="s">
        <v>205</v>
      </c>
      <c r="K66" s="9">
        <v>37193</v>
      </c>
      <c r="L66" s="3"/>
      <c r="M66" s="3">
        <v>27</v>
      </c>
      <c r="N66" s="8">
        <v>41</v>
      </c>
      <c r="O66" s="14" t="s">
        <v>5</v>
      </c>
      <c r="P66" s="8">
        <v>5</v>
      </c>
      <c r="Q66" s="11" t="s">
        <v>130</v>
      </c>
      <c r="R66" s="11">
        <v>26</v>
      </c>
      <c r="S66" s="14" t="s">
        <v>233</v>
      </c>
    </row>
    <row r="67" spans="1:19" ht="13.5" customHeight="1" x14ac:dyDescent="0.3">
      <c r="A67" s="18">
        <v>5</v>
      </c>
      <c r="B67" s="18" t="s">
        <v>447</v>
      </c>
      <c r="C67" s="11">
        <v>1065</v>
      </c>
      <c r="D67" s="11" t="s">
        <v>56</v>
      </c>
      <c r="E67" s="11" t="s">
        <v>55</v>
      </c>
      <c r="F67" s="11" t="s">
        <v>424</v>
      </c>
      <c r="G67" s="15" t="s">
        <v>432</v>
      </c>
      <c r="H67" s="13">
        <v>28981</v>
      </c>
      <c r="I67" s="3">
        <v>1</v>
      </c>
      <c r="J67" s="8" t="s">
        <v>205</v>
      </c>
      <c r="K67" s="9">
        <v>38471</v>
      </c>
      <c r="L67" s="3"/>
      <c r="M67" s="3">
        <v>25</v>
      </c>
      <c r="N67" s="8">
        <v>37</v>
      </c>
      <c r="O67" s="14" t="s">
        <v>183</v>
      </c>
      <c r="P67" s="8">
        <v>5</v>
      </c>
      <c r="Q67" s="11" t="s">
        <v>130</v>
      </c>
      <c r="R67" s="11">
        <v>23</v>
      </c>
      <c r="S67" s="14" t="s">
        <v>228</v>
      </c>
    </row>
    <row r="68" spans="1:19" ht="13.5" customHeight="1" x14ac:dyDescent="0.3">
      <c r="A68" s="18">
        <v>5</v>
      </c>
      <c r="B68" s="18" t="s">
        <v>447</v>
      </c>
      <c r="C68" s="11">
        <v>1066</v>
      </c>
      <c r="D68" s="11" t="s">
        <v>48</v>
      </c>
      <c r="E68" s="11" t="s">
        <v>111</v>
      </c>
      <c r="F68" s="11" t="s">
        <v>382</v>
      </c>
      <c r="G68" s="11" t="s">
        <v>383</v>
      </c>
      <c r="H68" s="13">
        <v>28798</v>
      </c>
      <c r="I68" s="3">
        <v>1</v>
      </c>
      <c r="J68" s="8" t="s">
        <v>205</v>
      </c>
      <c r="K68" s="9">
        <v>38653</v>
      </c>
      <c r="L68" s="3"/>
      <c r="M68" s="3">
        <v>19</v>
      </c>
      <c r="N68" s="8">
        <v>31</v>
      </c>
      <c r="O68" s="10" t="s">
        <v>200</v>
      </c>
      <c r="P68" s="8">
        <v>8</v>
      </c>
      <c r="Q68" s="11" t="s">
        <v>131</v>
      </c>
      <c r="R68" s="11">
        <v>47</v>
      </c>
      <c r="S68" s="10" t="s">
        <v>253</v>
      </c>
    </row>
    <row r="69" spans="1:19" ht="13.5" customHeight="1" x14ac:dyDescent="0.3">
      <c r="A69" s="18">
        <v>5</v>
      </c>
      <c r="B69" s="18" t="s">
        <v>447</v>
      </c>
      <c r="C69" s="11">
        <v>1067</v>
      </c>
      <c r="D69" s="11" t="s">
        <v>71</v>
      </c>
      <c r="E69" s="11" t="s">
        <v>118</v>
      </c>
      <c r="F69" s="11" t="s">
        <v>384</v>
      </c>
      <c r="G69" s="11" t="s">
        <v>385</v>
      </c>
      <c r="H69" s="13">
        <v>28616</v>
      </c>
      <c r="I69" s="3">
        <v>1</v>
      </c>
      <c r="J69" s="8" t="s">
        <v>205</v>
      </c>
      <c r="K69" s="9">
        <v>37741</v>
      </c>
      <c r="L69" s="3"/>
      <c r="M69" s="3">
        <v>19</v>
      </c>
      <c r="N69" s="8">
        <v>8</v>
      </c>
      <c r="O69" s="10" t="s">
        <v>199</v>
      </c>
      <c r="P69" s="8">
        <v>8</v>
      </c>
      <c r="Q69" s="10" t="s">
        <v>131</v>
      </c>
      <c r="R69" s="10">
        <v>45</v>
      </c>
      <c r="S69" s="10" t="s">
        <v>250</v>
      </c>
    </row>
    <row r="70" spans="1:19" ht="13.5" customHeight="1" x14ac:dyDescent="0.3">
      <c r="A70" s="18">
        <v>5</v>
      </c>
      <c r="B70" s="18" t="s">
        <v>447</v>
      </c>
      <c r="C70" s="11">
        <v>1068</v>
      </c>
      <c r="D70" s="11" t="s">
        <v>80</v>
      </c>
      <c r="E70" s="11" t="s">
        <v>119</v>
      </c>
      <c r="F70" s="11" t="s">
        <v>437</v>
      </c>
      <c r="G70" s="15" t="s">
        <v>438</v>
      </c>
      <c r="H70" s="13">
        <v>28433</v>
      </c>
      <c r="I70" s="3">
        <v>4</v>
      </c>
      <c r="J70" s="8" t="s">
        <v>440</v>
      </c>
      <c r="K70" s="9">
        <v>38288</v>
      </c>
      <c r="L70" s="3"/>
      <c r="M70" s="3">
        <v>17</v>
      </c>
      <c r="N70" s="8">
        <v>33</v>
      </c>
      <c r="O70" s="10" t="s">
        <v>2</v>
      </c>
      <c r="P70" s="8">
        <v>8</v>
      </c>
      <c r="Q70" s="11" t="s">
        <v>131</v>
      </c>
      <c r="R70" s="11">
        <v>49</v>
      </c>
      <c r="S70" s="10" t="s">
        <v>256</v>
      </c>
    </row>
    <row r="71" spans="1:19" ht="13.5" customHeight="1" x14ac:dyDescent="0.3">
      <c r="A71" s="18">
        <v>5</v>
      </c>
      <c r="B71" s="18" t="s">
        <v>447</v>
      </c>
      <c r="C71" s="11">
        <v>1069</v>
      </c>
      <c r="D71" s="11" t="s">
        <v>84</v>
      </c>
      <c r="E71" s="11" t="s">
        <v>120</v>
      </c>
      <c r="F71" s="11" t="s">
        <v>386</v>
      </c>
      <c r="G71" s="11" t="s">
        <v>387</v>
      </c>
      <c r="H71" s="13">
        <v>28251</v>
      </c>
      <c r="I71" s="3">
        <v>1</v>
      </c>
      <c r="J71" s="8" t="s">
        <v>205</v>
      </c>
      <c r="K71" s="9">
        <v>37376</v>
      </c>
      <c r="L71" s="7" t="s">
        <v>449</v>
      </c>
      <c r="M71" s="3">
        <v>33</v>
      </c>
      <c r="N71" s="8">
        <v>22</v>
      </c>
      <c r="O71" s="14" t="s">
        <v>14</v>
      </c>
      <c r="P71" s="8">
        <v>5</v>
      </c>
      <c r="Q71" s="11" t="s">
        <v>130</v>
      </c>
      <c r="R71" s="11">
        <v>18</v>
      </c>
      <c r="S71" s="14" t="s">
        <v>224</v>
      </c>
    </row>
    <row r="72" spans="1:19" ht="13.5" customHeight="1" x14ac:dyDescent="0.3">
      <c r="A72" s="18">
        <v>5</v>
      </c>
      <c r="B72" s="18" t="s">
        <v>447</v>
      </c>
      <c r="C72" s="11">
        <v>1070</v>
      </c>
      <c r="D72" s="11" t="s">
        <v>65</v>
      </c>
      <c r="E72" s="11" t="s">
        <v>60</v>
      </c>
      <c r="F72" s="11" t="s">
        <v>388</v>
      </c>
      <c r="G72" s="11" t="s">
        <v>389</v>
      </c>
      <c r="H72" s="13">
        <v>28068</v>
      </c>
      <c r="I72" s="3">
        <v>1</v>
      </c>
      <c r="J72" s="8" t="s">
        <v>205</v>
      </c>
      <c r="K72" s="9">
        <v>38288</v>
      </c>
      <c r="L72" s="3"/>
      <c r="M72" s="3">
        <v>26</v>
      </c>
      <c r="N72" s="8">
        <v>25</v>
      </c>
      <c r="O72" s="14" t="s">
        <v>184</v>
      </c>
      <c r="P72" s="8">
        <v>5</v>
      </c>
      <c r="Q72" s="11" t="s">
        <v>130</v>
      </c>
      <c r="R72" s="11">
        <v>21</v>
      </c>
      <c r="S72" s="14" t="s">
        <v>227</v>
      </c>
    </row>
    <row r="73" spans="1:19" ht="13.5" customHeight="1" x14ac:dyDescent="0.3">
      <c r="A73" s="18">
        <v>5</v>
      </c>
      <c r="B73" s="18" t="s">
        <v>447</v>
      </c>
      <c r="C73" s="11">
        <v>1071</v>
      </c>
      <c r="D73" s="11" t="s">
        <v>74</v>
      </c>
      <c r="E73" s="11" t="s">
        <v>108</v>
      </c>
      <c r="F73" s="11" t="s">
        <v>420</v>
      </c>
      <c r="G73" s="15" t="s">
        <v>436</v>
      </c>
      <c r="H73" s="13">
        <v>27886</v>
      </c>
      <c r="I73" s="3">
        <v>1</v>
      </c>
      <c r="J73" s="8" t="s">
        <v>205</v>
      </c>
      <c r="K73" s="9">
        <v>37376</v>
      </c>
      <c r="L73" s="3"/>
      <c r="M73" s="3">
        <v>21</v>
      </c>
      <c r="N73" s="8">
        <v>11</v>
      </c>
      <c r="O73" s="10" t="s">
        <v>9</v>
      </c>
      <c r="P73" s="8">
        <v>6</v>
      </c>
      <c r="Q73" s="11" t="s">
        <v>127</v>
      </c>
      <c r="R73" s="11">
        <v>29</v>
      </c>
      <c r="S73" s="10" t="s">
        <v>238</v>
      </c>
    </row>
    <row r="74" spans="1:19" ht="13.5" customHeight="1" x14ac:dyDescent="0.3">
      <c r="A74" s="18">
        <v>5</v>
      </c>
      <c r="B74" s="18" t="s">
        <v>447</v>
      </c>
      <c r="C74" s="11">
        <v>1072</v>
      </c>
      <c r="D74" s="11" t="s">
        <v>74</v>
      </c>
      <c r="E74" s="11" t="s">
        <v>102</v>
      </c>
      <c r="F74" s="11" t="s">
        <v>390</v>
      </c>
      <c r="G74" s="11" t="s">
        <v>391</v>
      </c>
      <c r="H74" s="13">
        <v>27703</v>
      </c>
      <c r="I74" s="3">
        <v>1</v>
      </c>
      <c r="J74" s="8" t="s">
        <v>205</v>
      </c>
      <c r="K74" s="9">
        <v>35733</v>
      </c>
      <c r="L74" s="7">
        <v>42668</v>
      </c>
      <c r="M74" s="3">
        <v>34</v>
      </c>
      <c r="N74" s="8">
        <v>15</v>
      </c>
      <c r="O74" s="14" t="s">
        <v>190</v>
      </c>
      <c r="P74" s="8">
        <v>3</v>
      </c>
      <c r="Q74" s="11" t="s">
        <v>192</v>
      </c>
      <c r="R74" s="11">
        <v>12</v>
      </c>
      <c r="S74" s="14" t="s">
        <v>215</v>
      </c>
    </row>
    <row r="75" spans="1:19" ht="13.5" customHeight="1" x14ac:dyDescent="0.3">
      <c r="A75" s="18">
        <v>5</v>
      </c>
      <c r="B75" s="18" t="s">
        <v>447</v>
      </c>
      <c r="C75" s="11">
        <v>1073</v>
      </c>
      <c r="D75" s="11" t="s">
        <v>74</v>
      </c>
      <c r="E75" s="11" t="s">
        <v>53</v>
      </c>
      <c r="F75" s="11" t="s">
        <v>392</v>
      </c>
      <c r="G75" s="11" t="s">
        <v>393</v>
      </c>
      <c r="H75" s="13">
        <v>27521</v>
      </c>
      <c r="I75" s="3">
        <v>1</v>
      </c>
      <c r="J75" s="8" t="s">
        <v>205</v>
      </c>
      <c r="K75" s="9">
        <v>37011</v>
      </c>
      <c r="L75" s="3"/>
      <c r="M75" s="3">
        <v>20</v>
      </c>
      <c r="N75" s="8">
        <v>4</v>
      </c>
      <c r="O75" s="14" t="s">
        <v>186</v>
      </c>
      <c r="P75" s="8">
        <v>6</v>
      </c>
      <c r="Q75" s="11" t="s">
        <v>127</v>
      </c>
      <c r="R75" s="11">
        <v>28</v>
      </c>
      <c r="S75" s="14" t="s">
        <v>234</v>
      </c>
    </row>
    <row r="76" spans="1:19" ht="13.5" customHeight="1" x14ac:dyDescent="0.3">
      <c r="A76" s="18">
        <v>5</v>
      </c>
      <c r="B76" s="18" t="s">
        <v>447</v>
      </c>
      <c r="C76" s="11">
        <v>1074</v>
      </c>
      <c r="D76" s="11" t="s">
        <v>107</v>
      </c>
      <c r="E76" s="11" t="s">
        <v>101</v>
      </c>
      <c r="F76" s="11" t="s">
        <v>394</v>
      </c>
      <c r="G76" s="11" t="s">
        <v>395</v>
      </c>
      <c r="H76" s="13">
        <v>27338</v>
      </c>
      <c r="I76" s="3">
        <v>1</v>
      </c>
      <c r="J76" s="8" t="s">
        <v>205</v>
      </c>
      <c r="K76" s="9">
        <v>37193</v>
      </c>
      <c r="L76" s="3"/>
      <c r="M76" s="3">
        <v>17</v>
      </c>
      <c r="N76" s="8">
        <v>33</v>
      </c>
      <c r="O76" s="10" t="s">
        <v>2</v>
      </c>
      <c r="P76" s="8">
        <v>8</v>
      </c>
      <c r="Q76" s="11" t="s">
        <v>131</v>
      </c>
      <c r="R76" s="11">
        <v>49</v>
      </c>
      <c r="S76" s="10" t="s">
        <v>256</v>
      </c>
    </row>
    <row r="77" spans="1:19" ht="13.5" customHeight="1" x14ac:dyDescent="0.3">
      <c r="A77" s="18">
        <v>5</v>
      </c>
      <c r="B77" s="18" t="s">
        <v>447</v>
      </c>
      <c r="C77" s="11">
        <v>1075</v>
      </c>
      <c r="D77" s="11" t="s">
        <v>100</v>
      </c>
      <c r="E77" s="11" t="s">
        <v>47</v>
      </c>
      <c r="F77" s="11" t="s">
        <v>396</v>
      </c>
      <c r="G77" s="11" t="s">
        <v>397</v>
      </c>
      <c r="H77" s="13">
        <v>27156</v>
      </c>
      <c r="I77" s="3">
        <v>1</v>
      </c>
      <c r="J77" s="8" t="s">
        <v>205</v>
      </c>
      <c r="K77" s="9">
        <v>35551</v>
      </c>
      <c r="L77" s="7" t="s">
        <v>450</v>
      </c>
      <c r="M77" s="3">
        <v>42</v>
      </c>
      <c r="N77" s="8">
        <v>16</v>
      </c>
      <c r="O77" s="14" t="s">
        <v>187</v>
      </c>
      <c r="P77" s="8">
        <v>1</v>
      </c>
      <c r="Q77" s="11" t="s">
        <v>129</v>
      </c>
      <c r="R77" s="11">
        <v>5</v>
      </c>
      <c r="S77" s="14" t="s">
        <v>214</v>
      </c>
    </row>
    <row r="78" spans="1:19" ht="13.5" customHeight="1" x14ac:dyDescent="0.3">
      <c r="A78" s="18">
        <v>5</v>
      </c>
      <c r="B78" s="18" t="s">
        <v>447</v>
      </c>
      <c r="C78" s="11">
        <v>1076</v>
      </c>
      <c r="D78" s="11" t="s">
        <v>87</v>
      </c>
      <c r="E78" s="11" t="s">
        <v>109</v>
      </c>
      <c r="F78" s="11" t="s">
        <v>398</v>
      </c>
      <c r="G78" s="11" t="s">
        <v>399</v>
      </c>
      <c r="H78" s="13">
        <v>26973</v>
      </c>
      <c r="I78" s="3">
        <v>1</v>
      </c>
      <c r="J78" s="8" t="s">
        <v>205</v>
      </c>
      <c r="K78" s="9">
        <v>36098</v>
      </c>
      <c r="L78" s="3"/>
      <c r="M78" s="3">
        <v>26</v>
      </c>
      <c r="N78" s="8">
        <v>25</v>
      </c>
      <c r="O78" s="14" t="s">
        <v>184</v>
      </c>
      <c r="P78" s="8">
        <v>5</v>
      </c>
      <c r="Q78" s="11" t="s">
        <v>130</v>
      </c>
      <c r="R78" s="11">
        <v>21</v>
      </c>
      <c r="S78" s="14" t="s">
        <v>227</v>
      </c>
    </row>
    <row r="79" spans="1:19" ht="13.5" customHeight="1" x14ac:dyDescent="0.3">
      <c r="A79" s="18">
        <v>5</v>
      </c>
      <c r="B79" s="18" t="s">
        <v>447</v>
      </c>
      <c r="C79" s="11">
        <v>1077</v>
      </c>
      <c r="D79" s="11" t="s">
        <v>121</v>
      </c>
      <c r="E79" s="11" t="s">
        <v>68</v>
      </c>
      <c r="F79" s="11" t="s">
        <v>400</v>
      </c>
      <c r="G79" s="11" t="s">
        <v>401</v>
      </c>
      <c r="H79" s="13">
        <v>26791</v>
      </c>
      <c r="I79" s="3">
        <v>1</v>
      </c>
      <c r="J79" s="8" t="s">
        <v>205</v>
      </c>
      <c r="K79" s="9">
        <v>37376</v>
      </c>
      <c r="L79" s="7">
        <v>44128</v>
      </c>
      <c r="M79" s="3">
        <v>30</v>
      </c>
      <c r="N79" s="8">
        <v>25</v>
      </c>
      <c r="O79" s="14" t="s">
        <v>184</v>
      </c>
      <c r="P79" s="8">
        <v>5</v>
      </c>
      <c r="Q79" s="11" t="s">
        <v>130</v>
      </c>
      <c r="R79" s="11">
        <v>21</v>
      </c>
      <c r="S79" s="14" t="s">
        <v>227</v>
      </c>
    </row>
    <row r="80" spans="1:19" ht="13.5" customHeight="1" x14ac:dyDescent="0.3">
      <c r="A80" s="18">
        <v>5</v>
      </c>
      <c r="B80" s="18" t="s">
        <v>447</v>
      </c>
      <c r="C80" s="11">
        <v>1078</v>
      </c>
      <c r="D80" s="11" t="s">
        <v>122</v>
      </c>
      <c r="E80" s="11" t="s">
        <v>22</v>
      </c>
      <c r="F80" s="11" t="s">
        <v>402</v>
      </c>
      <c r="G80" s="11" t="s">
        <v>403</v>
      </c>
      <c r="H80" s="13">
        <v>28251</v>
      </c>
      <c r="I80" s="3">
        <v>1</v>
      </c>
      <c r="J80" s="8" t="s">
        <v>205</v>
      </c>
      <c r="K80" s="9">
        <v>38106</v>
      </c>
      <c r="L80" s="3"/>
      <c r="M80" s="3">
        <v>19</v>
      </c>
      <c r="N80" s="8">
        <v>29</v>
      </c>
      <c r="O80" s="10" t="s">
        <v>196</v>
      </c>
      <c r="P80" s="8">
        <v>6</v>
      </c>
      <c r="Q80" s="11" t="s">
        <v>127</v>
      </c>
      <c r="R80" s="11">
        <v>31</v>
      </c>
      <c r="S80" s="10" t="s">
        <v>239</v>
      </c>
    </row>
    <row r="81" spans="1:19" ht="13.5" customHeight="1" x14ac:dyDescent="0.3">
      <c r="A81" s="18">
        <v>5</v>
      </c>
      <c r="B81" s="18" t="s">
        <v>447</v>
      </c>
      <c r="C81" s="11">
        <v>1079</v>
      </c>
      <c r="D81" s="11" t="s">
        <v>82</v>
      </c>
      <c r="E81" s="11" t="s">
        <v>26</v>
      </c>
      <c r="F81" s="11" t="s">
        <v>404</v>
      </c>
      <c r="G81" s="11" t="s">
        <v>405</v>
      </c>
      <c r="H81" s="13">
        <v>28068</v>
      </c>
      <c r="I81" s="3">
        <v>3</v>
      </c>
      <c r="J81" s="8" t="s">
        <v>207</v>
      </c>
      <c r="K81" s="9">
        <v>36463</v>
      </c>
      <c r="L81" s="3"/>
      <c r="M81" s="3">
        <v>29</v>
      </c>
      <c r="N81" s="8">
        <v>23</v>
      </c>
      <c r="O81" s="14" t="s">
        <v>441</v>
      </c>
      <c r="P81" s="8">
        <v>5</v>
      </c>
      <c r="Q81" s="11" t="s">
        <v>130</v>
      </c>
      <c r="R81" s="11">
        <v>19</v>
      </c>
      <c r="S81" s="14" t="s">
        <v>443</v>
      </c>
    </row>
    <row r="82" spans="1:19" ht="13.5" customHeight="1" x14ac:dyDescent="0.3">
      <c r="A82" s="18">
        <v>5</v>
      </c>
      <c r="B82" s="18" t="s">
        <v>447</v>
      </c>
      <c r="C82" s="11">
        <v>1080</v>
      </c>
      <c r="D82" s="11" t="s">
        <v>82</v>
      </c>
      <c r="E82" s="11" t="s">
        <v>35</v>
      </c>
      <c r="F82" s="11" t="s">
        <v>427</v>
      </c>
      <c r="G82" s="15" t="s">
        <v>430</v>
      </c>
      <c r="H82" s="13">
        <v>27886</v>
      </c>
      <c r="I82" s="3">
        <v>4</v>
      </c>
      <c r="J82" s="8" t="s">
        <v>440</v>
      </c>
      <c r="K82" s="9">
        <v>37376</v>
      </c>
      <c r="L82" s="3"/>
      <c r="M82" s="3">
        <v>19</v>
      </c>
      <c r="N82" s="8">
        <v>32</v>
      </c>
      <c r="O82" s="10" t="s">
        <v>1</v>
      </c>
      <c r="P82" s="8">
        <v>8</v>
      </c>
      <c r="Q82" s="11" t="s">
        <v>131</v>
      </c>
      <c r="R82" s="11">
        <v>48</v>
      </c>
      <c r="S82" s="10" t="s">
        <v>251</v>
      </c>
    </row>
    <row r="83" spans="1:19" ht="13.5" customHeight="1" x14ac:dyDescent="0.3">
      <c r="A83" s="18">
        <v>5</v>
      </c>
      <c r="B83" s="18" t="s">
        <v>447</v>
      </c>
      <c r="C83" s="11">
        <v>1081</v>
      </c>
      <c r="D83" s="11" t="s">
        <v>36</v>
      </c>
      <c r="E83" s="11" t="s">
        <v>75</v>
      </c>
      <c r="F83" s="11" t="s">
        <v>406</v>
      </c>
      <c r="G83" s="11" t="s">
        <v>407</v>
      </c>
      <c r="H83" s="13">
        <v>27703</v>
      </c>
      <c r="I83" s="3">
        <v>3</v>
      </c>
      <c r="J83" s="8" t="s">
        <v>207</v>
      </c>
      <c r="K83" s="9">
        <v>36828</v>
      </c>
      <c r="L83" s="3"/>
      <c r="M83" s="3">
        <v>13</v>
      </c>
      <c r="N83" s="8">
        <v>5</v>
      </c>
      <c r="O83" s="10" t="s">
        <v>11</v>
      </c>
      <c r="P83" s="8">
        <v>7</v>
      </c>
      <c r="Q83" s="11" t="s">
        <v>128</v>
      </c>
      <c r="R83" s="11">
        <v>35</v>
      </c>
      <c r="S83" s="10" t="s">
        <v>241</v>
      </c>
    </row>
    <row r="84" spans="1:19" ht="13.5" customHeight="1" x14ac:dyDescent="0.3">
      <c r="A84" s="18">
        <v>5</v>
      </c>
      <c r="B84" s="18" t="s">
        <v>447</v>
      </c>
      <c r="C84" s="11">
        <v>1082</v>
      </c>
      <c r="D84" s="11" t="s">
        <v>46</v>
      </c>
      <c r="E84" s="11" t="s">
        <v>49</v>
      </c>
      <c r="F84" s="11" t="s">
        <v>408</v>
      </c>
      <c r="G84" s="11" t="s">
        <v>409</v>
      </c>
      <c r="H84" s="13">
        <v>27521</v>
      </c>
      <c r="I84" s="3">
        <v>3</v>
      </c>
      <c r="J84" s="8" t="s">
        <v>207</v>
      </c>
      <c r="K84" s="9">
        <v>38106</v>
      </c>
      <c r="L84" s="7">
        <v>42121</v>
      </c>
      <c r="M84" s="3">
        <v>36</v>
      </c>
      <c r="N84" s="8">
        <v>3</v>
      </c>
      <c r="O84" s="14" t="s">
        <v>181</v>
      </c>
      <c r="P84" s="8">
        <v>5</v>
      </c>
      <c r="Q84" s="11" t="s">
        <v>130</v>
      </c>
      <c r="R84" s="11">
        <v>15</v>
      </c>
      <c r="S84" s="14" t="s">
        <v>226</v>
      </c>
    </row>
    <row r="85" spans="1:19" ht="13.5" customHeight="1" x14ac:dyDescent="0.3">
      <c r="A85" s="18">
        <v>5</v>
      </c>
      <c r="B85" s="18" t="s">
        <v>447</v>
      </c>
      <c r="C85" s="11">
        <v>1083</v>
      </c>
      <c r="D85" s="11" t="s">
        <v>58</v>
      </c>
      <c r="E85" s="11" t="s">
        <v>95</v>
      </c>
      <c r="F85" s="11" t="s">
        <v>421</v>
      </c>
      <c r="G85" s="15" t="s">
        <v>435</v>
      </c>
      <c r="H85" s="13">
        <v>27338</v>
      </c>
      <c r="I85" s="3">
        <v>3</v>
      </c>
      <c r="J85" s="8" t="s">
        <v>207</v>
      </c>
      <c r="K85" s="9">
        <v>37923</v>
      </c>
      <c r="L85" s="3"/>
      <c r="M85" s="3">
        <v>16</v>
      </c>
      <c r="N85" s="8">
        <v>37</v>
      </c>
      <c r="O85" s="14" t="s">
        <v>183</v>
      </c>
      <c r="P85" s="8">
        <v>6</v>
      </c>
      <c r="Q85" s="11" t="s">
        <v>127</v>
      </c>
      <c r="R85" s="11">
        <v>33</v>
      </c>
      <c r="S85" s="14" t="s">
        <v>235</v>
      </c>
    </row>
    <row r="86" spans="1:19" ht="13.5" customHeight="1" x14ac:dyDescent="0.3">
      <c r="A86" s="18">
        <v>5</v>
      </c>
      <c r="B86" s="18" t="s">
        <v>447</v>
      </c>
      <c r="C86" s="11">
        <v>1084</v>
      </c>
      <c r="D86" s="11" t="s">
        <v>58</v>
      </c>
      <c r="E86" s="11" t="s">
        <v>79</v>
      </c>
      <c r="F86" s="11" t="s">
        <v>423</v>
      </c>
      <c r="G86" s="15" t="s">
        <v>433</v>
      </c>
      <c r="H86" s="13">
        <v>14363</v>
      </c>
      <c r="I86" s="3">
        <v>2</v>
      </c>
      <c r="J86" s="8" t="s">
        <v>206</v>
      </c>
      <c r="K86" s="9">
        <v>27871</v>
      </c>
      <c r="L86" s="3"/>
      <c r="M86" s="3">
        <v>24</v>
      </c>
      <c r="N86" s="8">
        <v>24</v>
      </c>
      <c r="O86" s="14" t="s">
        <v>6</v>
      </c>
      <c r="P86" s="8">
        <v>5</v>
      </c>
      <c r="Q86" s="11" t="s">
        <v>130</v>
      </c>
      <c r="R86" s="11">
        <v>20</v>
      </c>
      <c r="S86" s="14" t="s">
        <v>230</v>
      </c>
    </row>
    <row r="87" spans="1:19" ht="13.5" customHeight="1" x14ac:dyDescent="0.3">
      <c r="A87" s="18">
        <v>5</v>
      </c>
      <c r="B87" s="18" t="s">
        <v>447</v>
      </c>
      <c r="C87" s="11">
        <v>1085</v>
      </c>
      <c r="D87" s="11" t="s">
        <v>38</v>
      </c>
      <c r="E87" s="11" t="s">
        <v>45</v>
      </c>
      <c r="F87" s="11" t="s">
        <v>426</v>
      </c>
      <c r="G87" s="15" t="s">
        <v>431</v>
      </c>
      <c r="H87" s="13">
        <v>13633</v>
      </c>
      <c r="I87" s="3">
        <v>2</v>
      </c>
      <c r="J87" s="8" t="s">
        <v>206</v>
      </c>
      <c r="K87" s="9">
        <v>26411</v>
      </c>
      <c r="L87" s="3"/>
      <c r="M87" s="3">
        <v>24</v>
      </c>
      <c r="N87" s="8">
        <v>26</v>
      </c>
      <c r="O87" s="14" t="s">
        <v>194</v>
      </c>
      <c r="P87" s="8">
        <v>5</v>
      </c>
      <c r="Q87" s="11" t="s">
        <v>130</v>
      </c>
      <c r="R87" s="11">
        <v>22</v>
      </c>
      <c r="S87" s="14" t="s">
        <v>229</v>
      </c>
    </row>
    <row r="88" spans="1:19" ht="13.5" customHeight="1" x14ac:dyDescent="0.3">
      <c r="A88" s="18">
        <v>5</v>
      </c>
      <c r="B88" s="18" t="s">
        <v>447</v>
      </c>
      <c r="C88" s="11">
        <v>1086</v>
      </c>
      <c r="D88" s="11" t="s">
        <v>123</v>
      </c>
      <c r="E88" s="11" t="s">
        <v>85</v>
      </c>
      <c r="F88" s="11" t="s">
        <v>422</v>
      </c>
      <c r="G88" s="15" t="s">
        <v>434</v>
      </c>
      <c r="H88" s="13">
        <v>12903</v>
      </c>
      <c r="I88" s="3">
        <v>2</v>
      </c>
      <c r="J88" s="8" t="s">
        <v>206</v>
      </c>
      <c r="K88" s="9">
        <v>28603</v>
      </c>
      <c r="L88" s="7">
        <v>35168</v>
      </c>
      <c r="M88" s="3">
        <v>55</v>
      </c>
      <c r="N88" s="8">
        <v>33</v>
      </c>
      <c r="O88" s="10" t="s">
        <v>2</v>
      </c>
      <c r="P88" s="8">
        <v>8</v>
      </c>
      <c r="Q88" s="11" t="s">
        <v>131</v>
      </c>
      <c r="R88" s="11">
        <v>49</v>
      </c>
      <c r="S88" s="10" t="s">
        <v>256</v>
      </c>
    </row>
    <row r="89" spans="1:19" ht="13.5" customHeight="1" x14ac:dyDescent="0.3">
      <c r="A89" s="18">
        <v>5</v>
      </c>
      <c r="B89" s="18" t="s">
        <v>447</v>
      </c>
      <c r="C89" s="11">
        <v>1087</v>
      </c>
      <c r="D89" s="11" t="s">
        <v>112</v>
      </c>
      <c r="E89" s="11" t="s">
        <v>20</v>
      </c>
      <c r="F89" s="11" t="s">
        <v>410</v>
      </c>
      <c r="G89" s="11" t="s">
        <v>411</v>
      </c>
      <c r="H89" s="13">
        <v>12173</v>
      </c>
      <c r="I89" s="3">
        <v>2</v>
      </c>
      <c r="J89" s="8" t="s">
        <v>206</v>
      </c>
      <c r="K89" s="9">
        <v>28238</v>
      </c>
      <c r="L89" s="3"/>
      <c r="M89" s="3">
        <v>23</v>
      </c>
      <c r="N89" s="8">
        <v>4</v>
      </c>
      <c r="O89" s="14" t="s">
        <v>186</v>
      </c>
      <c r="P89" s="8">
        <v>6</v>
      </c>
      <c r="Q89" s="11" t="s">
        <v>127</v>
      </c>
      <c r="R89" s="11">
        <v>28</v>
      </c>
      <c r="S89" s="14" t="s">
        <v>234</v>
      </c>
    </row>
    <row r="90" spans="1:19" ht="13.5" customHeight="1" x14ac:dyDescent="0.3">
      <c r="A90" s="18">
        <v>5</v>
      </c>
      <c r="B90" s="18" t="s">
        <v>447</v>
      </c>
      <c r="C90" s="11">
        <v>1088</v>
      </c>
      <c r="D90" s="11" t="s">
        <v>96</v>
      </c>
      <c r="E90" s="11" t="s">
        <v>90</v>
      </c>
      <c r="F90" s="11" t="s">
        <v>412</v>
      </c>
      <c r="G90" s="11" t="s">
        <v>413</v>
      </c>
      <c r="H90" s="13">
        <v>11443</v>
      </c>
      <c r="I90" s="3">
        <v>2</v>
      </c>
      <c r="J90" s="8" t="s">
        <v>206</v>
      </c>
      <c r="K90" s="9">
        <v>24585</v>
      </c>
      <c r="L90" s="7" t="s">
        <v>449</v>
      </c>
      <c r="M90" s="3">
        <v>34</v>
      </c>
      <c r="N90" s="8">
        <v>14</v>
      </c>
      <c r="O90" s="14" t="s">
        <v>189</v>
      </c>
      <c r="P90" s="8">
        <v>3</v>
      </c>
      <c r="Q90" s="11" t="s">
        <v>192</v>
      </c>
      <c r="R90" s="11">
        <v>11</v>
      </c>
      <c r="S90" s="14" t="s">
        <v>216</v>
      </c>
    </row>
    <row r="91" spans="1:19" ht="13.5" customHeight="1" x14ac:dyDescent="0.3">
      <c r="A91" s="18">
        <v>5</v>
      </c>
      <c r="B91" s="18" t="s">
        <v>447</v>
      </c>
      <c r="C91" s="11">
        <v>1089</v>
      </c>
      <c r="D91" s="11" t="s">
        <v>89</v>
      </c>
      <c r="E91" s="11" t="s">
        <v>37</v>
      </c>
      <c r="F91" s="11" t="s">
        <v>414</v>
      </c>
      <c r="G91" s="11" t="s">
        <v>415</v>
      </c>
      <c r="H91" s="13">
        <v>47238</v>
      </c>
      <c r="I91" s="3">
        <v>2</v>
      </c>
      <c r="J91" s="8" t="s">
        <v>206</v>
      </c>
      <c r="K91" s="9">
        <v>27508</v>
      </c>
      <c r="L91" s="7">
        <v>33708</v>
      </c>
      <c r="M91" s="3">
        <v>59</v>
      </c>
      <c r="N91" s="8">
        <v>33</v>
      </c>
      <c r="O91" s="10" t="s">
        <v>2</v>
      </c>
      <c r="P91" s="8">
        <v>8</v>
      </c>
      <c r="Q91" s="11" t="s">
        <v>131</v>
      </c>
      <c r="R91" s="11">
        <v>49</v>
      </c>
      <c r="S91" s="10" t="s">
        <v>256</v>
      </c>
    </row>
    <row r="92" spans="1:19" x14ac:dyDescent="0.3">
      <c r="P92" s="12"/>
    </row>
  </sheetData>
  <sortState xmlns:xlrd2="http://schemas.microsoft.com/office/spreadsheetml/2017/richdata2" ref="A2:S92">
    <sortCondition ref="C2:C92"/>
  </sortState>
  <hyperlinks>
    <hyperlink ref="G2" r:id="rId1" xr:uid="{8BDC228C-9355-4D19-A740-06C35295F4F4}"/>
    <hyperlink ref="G54" r:id="rId2" xr:uid="{A2B3AF3B-A82A-4B8B-BA6D-DD6F545A61B4}"/>
    <hyperlink ref="G9" r:id="rId3" xr:uid="{A7981560-F82F-449C-B6DD-781860DB76F9}"/>
    <hyperlink ref="G82" r:id="rId4" xr:uid="{2E9B2ABE-E51F-43EA-ADFA-40943681C50C}"/>
    <hyperlink ref="G87" r:id="rId5" xr:uid="{D6D8E101-7467-472E-84AF-7E1B07F497BD}"/>
    <hyperlink ref="G67" r:id="rId6" xr:uid="{A68D2100-15A9-4229-A56B-7D8F8D7CF2A1}"/>
    <hyperlink ref="G86" r:id="rId7" xr:uid="{C3A84DB5-541F-43FD-B0E3-50DB06625FE0}"/>
    <hyperlink ref="G88" r:id="rId8" xr:uid="{69E87016-B214-4AE4-8D43-B8509A014312}"/>
    <hyperlink ref="G85" r:id="rId9" xr:uid="{4B50C264-832D-4758-A217-96CD3E4A0038}"/>
    <hyperlink ref="G73" r:id="rId10" xr:uid="{51672072-E1A7-4E76-AF65-DDDF6D581CC0}"/>
    <hyperlink ref="G70" r:id="rId11" xr:uid="{29891530-EEB6-4287-9819-4B9D2B0A73BB}"/>
    <hyperlink ref="G55" r:id="rId12" xr:uid="{704A2128-CA49-4F91-976E-8A7C3919A936}"/>
  </hyperlinks>
  <pageMargins left="0.7" right="0.7" top="0.75" bottom="0.75" header="0.3" footer="0.3"/>
  <pageSetup orientation="portrait" horizontalDpi="0" verticalDpi="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"/>
  <sheetViews>
    <sheetView zoomScale="96" zoomScaleNormal="96" workbookViewId="0">
      <selection activeCell="G1" sqref="G1:G1048576"/>
    </sheetView>
  </sheetViews>
  <sheetFormatPr defaultRowHeight="14.4" x14ac:dyDescent="0.3"/>
  <cols>
    <col min="1" max="1" width="34.88671875" customWidth="1"/>
    <col min="2" max="2" width="11.44140625" style="83" customWidth="1"/>
    <col min="3" max="3" width="21.109375" customWidth="1"/>
    <col min="4" max="4" width="18.33203125" customWidth="1"/>
    <col min="5" max="5" width="24.88671875" customWidth="1"/>
    <col min="6" max="6" width="33.5546875" customWidth="1"/>
    <col min="12" max="12" width="16.77734375" customWidth="1"/>
    <col min="15" max="15" width="28.33203125" customWidth="1"/>
  </cols>
  <sheetData>
    <row r="1" spans="1:17" x14ac:dyDescent="0.3">
      <c r="A1" s="5" t="s">
        <v>170</v>
      </c>
      <c r="B1" s="81" t="s">
        <v>171</v>
      </c>
      <c r="C1" s="5"/>
      <c r="D1" s="5" t="s">
        <v>172</v>
      </c>
      <c r="E1" s="5"/>
      <c r="G1" s="31" t="s">
        <v>416</v>
      </c>
      <c r="I1" s="5" t="s">
        <v>170</v>
      </c>
      <c r="J1" t="str">
        <f>SUBSTITUTE(G1,".","")</f>
        <v>SWyatt</v>
      </c>
      <c r="K1" s="5" t="s">
        <v>172</v>
      </c>
      <c r="L1" s="5" t="s">
        <v>510</v>
      </c>
      <c r="M1" t="str">
        <f>SUBSTITUTE(J1,".","")</f>
        <v>SWyatt</v>
      </c>
      <c r="N1" s="81" t="s">
        <v>176</v>
      </c>
      <c r="O1" s="5" t="s">
        <v>511</v>
      </c>
      <c r="P1" t="str">
        <f>SUBSTITUTE(M1,".","")</f>
        <v>SWyatt</v>
      </c>
      <c r="Q1" s="81" t="s">
        <v>176</v>
      </c>
    </row>
    <row r="2" spans="1:17" x14ac:dyDescent="0.3">
      <c r="A2" s="5" t="s">
        <v>173</v>
      </c>
      <c r="B2" s="81" t="s">
        <v>171</v>
      </c>
      <c r="C2" s="5" t="s">
        <v>178</v>
      </c>
      <c r="D2" s="5" t="s">
        <v>171</v>
      </c>
      <c r="E2" s="5" t="s">
        <v>179</v>
      </c>
      <c r="F2" s="5" t="s">
        <v>174</v>
      </c>
      <c r="G2" s="31" t="s">
        <v>260</v>
      </c>
      <c r="I2" s="5" t="s">
        <v>170</v>
      </c>
      <c r="J2" t="str">
        <f t="shared" ref="J2:J65" si="0">SUBSTITUTE(G2,".","")</f>
        <v>DWright</v>
      </c>
      <c r="K2" s="5" t="s">
        <v>172</v>
      </c>
      <c r="L2" s="5" t="s">
        <v>510</v>
      </c>
      <c r="M2" t="str">
        <f t="shared" ref="M2:M65" si="1">SUBSTITUTE(J2,".","")</f>
        <v>DWright</v>
      </c>
      <c r="N2" s="81" t="s">
        <v>176</v>
      </c>
      <c r="O2" s="5" t="s">
        <v>511</v>
      </c>
      <c r="P2" t="str">
        <f t="shared" ref="P2:P65" si="2">SUBSTITUTE(M2,".","")</f>
        <v>DWright</v>
      </c>
      <c r="Q2" s="81" t="s">
        <v>176</v>
      </c>
    </row>
    <row r="3" spans="1:17" x14ac:dyDescent="0.3">
      <c r="A3" s="5" t="s">
        <v>175</v>
      </c>
      <c r="B3" s="81" t="s">
        <v>176</v>
      </c>
      <c r="C3" s="5"/>
      <c r="G3" s="31" t="s">
        <v>262</v>
      </c>
      <c r="I3" s="5" t="s">
        <v>170</v>
      </c>
      <c r="J3" t="str">
        <f t="shared" si="0"/>
        <v>AWorral</v>
      </c>
      <c r="K3" s="5" t="s">
        <v>172</v>
      </c>
      <c r="L3" s="5" t="s">
        <v>510</v>
      </c>
      <c r="M3" t="str">
        <f t="shared" si="1"/>
        <v>AWorral</v>
      </c>
      <c r="N3" s="81" t="s">
        <v>176</v>
      </c>
      <c r="O3" s="5" t="s">
        <v>511</v>
      </c>
      <c r="P3" t="str">
        <f t="shared" si="2"/>
        <v>AWorral</v>
      </c>
      <c r="Q3" s="81" t="s">
        <v>176</v>
      </c>
    </row>
    <row r="4" spans="1:17" x14ac:dyDescent="0.3">
      <c r="A4" s="5" t="s">
        <v>177</v>
      </c>
      <c r="B4" s="81" t="s">
        <v>176</v>
      </c>
      <c r="C4" s="5"/>
      <c r="G4" s="31" t="s">
        <v>264</v>
      </c>
      <c r="I4" s="5" t="s">
        <v>170</v>
      </c>
      <c r="J4" t="str">
        <f t="shared" si="0"/>
        <v>BWooton</v>
      </c>
      <c r="K4" s="5" t="s">
        <v>172</v>
      </c>
      <c r="L4" s="5" t="s">
        <v>510</v>
      </c>
      <c r="M4" t="str">
        <f t="shared" si="1"/>
        <v>BWooton</v>
      </c>
      <c r="N4" s="81" t="s">
        <v>176</v>
      </c>
      <c r="O4" s="5" t="s">
        <v>511</v>
      </c>
      <c r="P4" t="str">
        <f t="shared" si="2"/>
        <v>BWooton</v>
      </c>
      <c r="Q4" s="81" t="s">
        <v>176</v>
      </c>
    </row>
    <row r="5" spans="1:17" x14ac:dyDescent="0.3">
      <c r="G5" s="31" t="s">
        <v>266</v>
      </c>
      <c r="I5" s="5" t="s">
        <v>170</v>
      </c>
      <c r="J5" t="str">
        <f t="shared" si="0"/>
        <v>AWiddes</v>
      </c>
      <c r="K5" s="5" t="s">
        <v>172</v>
      </c>
      <c r="L5" s="5" t="s">
        <v>510</v>
      </c>
      <c r="M5" t="str">
        <f t="shared" si="1"/>
        <v>AWiddes</v>
      </c>
      <c r="N5" s="81" t="s">
        <v>176</v>
      </c>
      <c r="O5" s="5" t="s">
        <v>511</v>
      </c>
      <c r="P5" t="str">
        <f t="shared" si="2"/>
        <v>AWiddes</v>
      </c>
      <c r="Q5" s="81" t="s">
        <v>176</v>
      </c>
    </row>
    <row r="6" spans="1:17" x14ac:dyDescent="0.3">
      <c r="G6" s="31" t="s">
        <v>268</v>
      </c>
      <c r="I6" s="5" t="s">
        <v>170</v>
      </c>
      <c r="J6" t="str">
        <f t="shared" si="0"/>
        <v>WWehland</v>
      </c>
      <c r="K6" s="5" t="s">
        <v>172</v>
      </c>
      <c r="L6" s="5" t="s">
        <v>510</v>
      </c>
      <c r="M6" t="str">
        <f t="shared" si="1"/>
        <v>WWehland</v>
      </c>
      <c r="N6" s="81" t="s">
        <v>176</v>
      </c>
      <c r="O6" s="5" t="s">
        <v>511</v>
      </c>
      <c r="P6" t="str">
        <f t="shared" si="2"/>
        <v>WWehland</v>
      </c>
      <c r="Q6" s="81" t="s">
        <v>176</v>
      </c>
    </row>
    <row r="7" spans="1:17" x14ac:dyDescent="0.3">
      <c r="A7" s="5" t="s">
        <v>170</v>
      </c>
      <c r="B7" s="81" t="s">
        <v>171</v>
      </c>
      <c r="C7" s="5"/>
      <c r="D7" s="5" t="s">
        <v>172</v>
      </c>
      <c r="E7" s="5"/>
      <c r="G7" s="31" t="s">
        <v>270</v>
      </c>
      <c r="I7" s="5" t="s">
        <v>170</v>
      </c>
      <c r="J7" t="str">
        <f t="shared" si="0"/>
        <v>PThomas</v>
      </c>
      <c r="K7" s="5" t="s">
        <v>172</v>
      </c>
      <c r="L7" s="5" t="s">
        <v>510</v>
      </c>
      <c r="M7" t="str">
        <f t="shared" si="1"/>
        <v>PThomas</v>
      </c>
      <c r="N7" s="81" t="s">
        <v>176</v>
      </c>
      <c r="O7" s="5" t="s">
        <v>511</v>
      </c>
      <c r="P7" t="str">
        <f t="shared" si="2"/>
        <v>PThomas</v>
      </c>
      <c r="Q7" s="81" t="s">
        <v>176</v>
      </c>
    </row>
    <row r="8" spans="1:17" x14ac:dyDescent="0.3">
      <c r="G8" s="31" t="s">
        <v>428</v>
      </c>
      <c r="I8" s="5" t="s">
        <v>170</v>
      </c>
      <c r="J8" t="str">
        <f t="shared" si="0"/>
        <v>PThomas1</v>
      </c>
      <c r="K8" s="5" t="s">
        <v>172</v>
      </c>
      <c r="L8" s="5" t="s">
        <v>510</v>
      </c>
      <c r="M8" t="str">
        <f t="shared" si="1"/>
        <v>PThomas1</v>
      </c>
      <c r="N8" s="81" t="s">
        <v>176</v>
      </c>
      <c r="O8" s="5" t="s">
        <v>511</v>
      </c>
      <c r="P8" t="str">
        <f t="shared" si="2"/>
        <v>PThomas1</v>
      </c>
      <c r="Q8" s="81" t="s">
        <v>176</v>
      </c>
    </row>
    <row r="9" spans="1:17" x14ac:dyDescent="0.3">
      <c r="B9" s="82"/>
      <c r="G9" s="31" t="s">
        <v>272</v>
      </c>
      <c r="I9" s="5" t="s">
        <v>170</v>
      </c>
      <c r="J9" t="str">
        <f t="shared" si="0"/>
        <v>JStone</v>
      </c>
      <c r="K9" s="5" t="s">
        <v>172</v>
      </c>
      <c r="L9" s="5" t="s">
        <v>510</v>
      </c>
      <c r="M9" t="str">
        <f t="shared" si="1"/>
        <v>JStone</v>
      </c>
      <c r="N9" s="81" t="s">
        <v>176</v>
      </c>
      <c r="O9" s="5" t="s">
        <v>511</v>
      </c>
      <c r="P9" t="str">
        <f t="shared" si="2"/>
        <v>JStone</v>
      </c>
      <c r="Q9" s="81" t="s">
        <v>176</v>
      </c>
    </row>
    <row r="10" spans="1:17" x14ac:dyDescent="0.3">
      <c r="A10" s="5" t="s">
        <v>173</v>
      </c>
      <c r="B10" s="83" t="str">
        <f t="shared" ref="B10:B41" si="3">SUBSTITUTE(G1,".","")</f>
        <v>SWyatt</v>
      </c>
      <c r="C10" s="5" t="s">
        <v>178</v>
      </c>
      <c r="D10" s="83" t="str">
        <f t="shared" ref="D10:D17" si="4">SUBSTITUTE(G1,".","")</f>
        <v>SWyatt</v>
      </c>
      <c r="E10" s="5" t="s">
        <v>179</v>
      </c>
      <c r="F10" s="5" t="s">
        <v>174</v>
      </c>
      <c r="G10" s="31" t="s">
        <v>274</v>
      </c>
      <c r="I10" s="5" t="s">
        <v>170</v>
      </c>
      <c r="J10" t="str">
        <f t="shared" si="0"/>
        <v>JStewart</v>
      </c>
      <c r="K10" s="5" t="s">
        <v>172</v>
      </c>
      <c r="L10" s="5" t="s">
        <v>510</v>
      </c>
      <c r="M10" t="str">
        <f t="shared" si="1"/>
        <v>JStewart</v>
      </c>
      <c r="N10" s="81" t="s">
        <v>176</v>
      </c>
      <c r="O10" s="5" t="s">
        <v>511</v>
      </c>
      <c r="P10" t="str">
        <f t="shared" si="2"/>
        <v>JStewart</v>
      </c>
      <c r="Q10" s="81" t="s">
        <v>176</v>
      </c>
    </row>
    <row r="11" spans="1:17" x14ac:dyDescent="0.3">
      <c r="A11" s="5" t="s">
        <v>173</v>
      </c>
      <c r="B11" s="83" t="str">
        <f t="shared" si="3"/>
        <v>DWright</v>
      </c>
      <c r="C11" s="5" t="s">
        <v>178</v>
      </c>
      <c r="D11" s="83" t="str">
        <f t="shared" si="4"/>
        <v>DWright</v>
      </c>
      <c r="E11" s="5" t="s">
        <v>179</v>
      </c>
      <c r="F11" s="5" t="s">
        <v>174</v>
      </c>
      <c r="G11" s="31" t="s">
        <v>276</v>
      </c>
      <c r="I11" s="5" t="s">
        <v>170</v>
      </c>
      <c r="J11" t="str">
        <f t="shared" si="0"/>
        <v>TStansbury</v>
      </c>
      <c r="K11" s="5" t="s">
        <v>172</v>
      </c>
      <c r="L11" s="5" t="s">
        <v>510</v>
      </c>
      <c r="M11" t="str">
        <f t="shared" si="1"/>
        <v>TStansbury</v>
      </c>
      <c r="N11" s="81" t="s">
        <v>176</v>
      </c>
      <c r="O11" s="5" t="s">
        <v>511</v>
      </c>
      <c r="P11" t="str">
        <f t="shared" si="2"/>
        <v>TStansbury</v>
      </c>
      <c r="Q11" s="81" t="s">
        <v>176</v>
      </c>
    </row>
    <row r="12" spans="1:17" x14ac:dyDescent="0.3">
      <c r="A12" s="5" t="s">
        <v>173</v>
      </c>
      <c r="B12" s="83" t="str">
        <f t="shared" si="3"/>
        <v>AWorral</v>
      </c>
      <c r="C12" s="5" t="s">
        <v>178</v>
      </c>
      <c r="D12" s="83" t="str">
        <f t="shared" si="4"/>
        <v>AWorral</v>
      </c>
      <c r="E12" s="5" t="s">
        <v>179</v>
      </c>
      <c r="F12" s="5" t="s">
        <v>174</v>
      </c>
      <c r="G12" s="31" t="s">
        <v>278</v>
      </c>
      <c r="I12" s="5" t="s">
        <v>170</v>
      </c>
      <c r="J12" t="str">
        <f t="shared" si="0"/>
        <v>SStansbury</v>
      </c>
      <c r="K12" s="5" t="s">
        <v>172</v>
      </c>
      <c r="L12" s="5" t="s">
        <v>510</v>
      </c>
      <c r="M12" t="str">
        <f t="shared" si="1"/>
        <v>SStansbury</v>
      </c>
      <c r="N12" s="81" t="s">
        <v>176</v>
      </c>
      <c r="O12" s="5" t="s">
        <v>511</v>
      </c>
      <c r="P12" t="str">
        <f t="shared" si="2"/>
        <v>SStansbury</v>
      </c>
      <c r="Q12" s="81" t="s">
        <v>176</v>
      </c>
    </row>
    <row r="13" spans="1:17" x14ac:dyDescent="0.3">
      <c r="A13" s="5" t="s">
        <v>173</v>
      </c>
      <c r="B13" s="83" t="str">
        <f t="shared" si="3"/>
        <v>BWooton</v>
      </c>
      <c r="C13" s="5" t="s">
        <v>178</v>
      </c>
      <c r="D13" s="83" t="str">
        <f t="shared" si="4"/>
        <v>BWooton</v>
      </c>
      <c r="E13" s="5" t="s">
        <v>179</v>
      </c>
      <c r="F13" s="5" t="s">
        <v>174</v>
      </c>
      <c r="G13" s="31" t="s">
        <v>280</v>
      </c>
      <c r="I13" s="5" t="s">
        <v>170</v>
      </c>
      <c r="J13" t="str">
        <f t="shared" si="0"/>
        <v>BSomers</v>
      </c>
      <c r="K13" s="5" t="s">
        <v>172</v>
      </c>
      <c r="L13" s="5" t="s">
        <v>510</v>
      </c>
      <c r="M13" t="str">
        <f t="shared" si="1"/>
        <v>BSomers</v>
      </c>
      <c r="N13" s="81" t="s">
        <v>176</v>
      </c>
      <c r="O13" s="5" t="s">
        <v>511</v>
      </c>
      <c r="P13" t="str">
        <f t="shared" si="2"/>
        <v>BSomers</v>
      </c>
      <c r="Q13" s="81" t="s">
        <v>176</v>
      </c>
    </row>
    <row r="14" spans="1:17" x14ac:dyDescent="0.3">
      <c r="A14" s="5" t="s">
        <v>173</v>
      </c>
      <c r="B14" s="83" t="str">
        <f t="shared" si="3"/>
        <v>AWiddes</v>
      </c>
      <c r="C14" s="5" t="s">
        <v>178</v>
      </c>
      <c r="D14" s="83" t="str">
        <f t="shared" si="4"/>
        <v>AWiddes</v>
      </c>
      <c r="E14" s="5" t="s">
        <v>179</v>
      </c>
      <c r="F14" s="5" t="s">
        <v>174</v>
      </c>
      <c r="G14" s="31" t="s">
        <v>282</v>
      </c>
      <c r="I14" s="5" t="s">
        <v>170</v>
      </c>
      <c r="J14" t="str">
        <f t="shared" si="0"/>
        <v>SSimmins</v>
      </c>
      <c r="K14" s="5" t="s">
        <v>172</v>
      </c>
      <c r="L14" s="5" t="s">
        <v>510</v>
      </c>
      <c r="M14" t="str">
        <f t="shared" si="1"/>
        <v>SSimmins</v>
      </c>
      <c r="N14" s="81" t="s">
        <v>176</v>
      </c>
      <c r="O14" s="5" t="s">
        <v>511</v>
      </c>
      <c r="P14" t="str">
        <f t="shared" si="2"/>
        <v>SSimmins</v>
      </c>
      <c r="Q14" s="81" t="s">
        <v>176</v>
      </c>
    </row>
    <row r="15" spans="1:17" x14ac:dyDescent="0.3">
      <c r="A15" s="5" t="s">
        <v>173</v>
      </c>
      <c r="B15" s="83" t="str">
        <f t="shared" si="3"/>
        <v>WWehland</v>
      </c>
      <c r="C15" s="5" t="s">
        <v>178</v>
      </c>
      <c r="D15" s="83" t="str">
        <f t="shared" si="4"/>
        <v>WWehland</v>
      </c>
      <c r="E15" s="5" t="s">
        <v>179</v>
      </c>
      <c r="F15" s="5" t="s">
        <v>174</v>
      </c>
      <c r="G15" s="31" t="s">
        <v>284</v>
      </c>
      <c r="I15" s="5" t="s">
        <v>170</v>
      </c>
      <c r="J15" t="str">
        <f t="shared" si="0"/>
        <v>JRipkin</v>
      </c>
      <c r="K15" s="5" t="s">
        <v>172</v>
      </c>
      <c r="L15" s="5" t="s">
        <v>510</v>
      </c>
      <c r="M15" t="str">
        <f t="shared" si="1"/>
        <v>JRipkin</v>
      </c>
      <c r="N15" s="81" t="s">
        <v>176</v>
      </c>
      <c r="O15" s="5" t="s">
        <v>511</v>
      </c>
      <c r="P15" t="str">
        <f t="shared" si="2"/>
        <v>JRipkin</v>
      </c>
      <c r="Q15" s="81" t="s">
        <v>176</v>
      </c>
    </row>
    <row r="16" spans="1:17" x14ac:dyDescent="0.3">
      <c r="A16" s="5" t="s">
        <v>173</v>
      </c>
      <c r="B16" s="83" t="str">
        <f t="shared" si="3"/>
        <v>PThomas</v>
      </c>
      <c r="C16" s="5" t="s">
        <v>178</v>
      </c>
      <c r="D16" s="83" t="str">
        <f t="shared" si="4"/>
        <v>PThomas</v>
      </c>
      <c r="E16" s="5" t="s">
        <v>179</v>
      </c>
      <c r="F16" s="5" t="s">
        <v>174</v>
      </c>
      <c r="G16" s="31" t="s">
        <v>286</v>
      </c>
      <c r="I16" s="5" t="s">
        <v>170</v>
      </c>
      <c r="J16" t="str">
        <f t="shared" si="0"/>
        <v>DReed</v>
      </c>
      <c r="K16" s="5" t="s">
        <v>172</v>
      </c>
      <c r="L16" s="5" t="s">
        <v>510</v>
      </c>
      <c r="M16" t="str">
        <f t="shared" si="1"/>
        <v>DReed</v>
      </c>
      <c r="N16" s="81" t="s">
        <v>176</v>
      </c>
      <c r="O16" s="5" t="s">
        <v>511</v>
      </c>
      <c r="P16" t="str">
        <f t="shared" si="2"/>
        <v>DReed</v>
      </c>
      <c r="Q16" s="81" t="s">
        <v>176</v>
      </c>
    </row>
    <row r="17" spans="1:17" x14ac:dyDescent="0.3">
      <c r="A17" s="5" t="s">
        <v>173</v>
      </c>
      <c r="B17" s="83" t="str">
        <f t="shared" si="3"/>
        <v>PThomas1</v>
      </c>
      <c r="C17" s="5" t="s">
        <v>178</v>
      </c>
      <c r="D17" s="83" t="str">
        <f t="shared" si="4"/>
        <v>PThomas1</v>
      </c>
      <c r="E17" s="5" t="s">
        <v>179</v>
      </c>
      <c r="F17" s="5" t="s">
        <v>174</v>
      </c>
      <c r="G17" s="31" t="s">
        <v>288</v>
      </c>
      <c r="I17" s="5" t="s">
        <v>170</v>
      </c>
      <c r="J17" t="str">
        <f t="shared" si="0"/>
        <v>NProuty</v>
      </c>
      <c r="K17" s="5" t="s">
        <v>172</v>
      </c>
      <c r="L17" s="5" t="s">
        <v>510</v>
      </c>
      <c r="M17" t="str">
        <f t="shared" si="1"/>
        <v>NProuty</v>
      </c>
      <c r="N17" s="81" t="s">
        <v>176</v>
      </c>
      <c r="O17" s="5" t="s">
        <v>511</v>
      </c>
      <c r="P17" t="str">
        <f t="shared" si="2"/>
        <v>NProuty</v>
      </c>
      <c r="Q17" s="81" t="s">
        <v>176</v>
      </c>
    </row>
    <row r="18" spans="1:17" x14ac:dyDescent="0.3">
      <c r="A18" s="5" t="s">
        <v>173</v>
      </c>
      <c r="B18" s="83" t="str">
        <f t="shared" si="3"/>
        <v>JStone</v>
      </c>
      <c r="C18" s="5" t="s">
        <v>178</v>
      </c>
      <c r="D18" s="83" t="str">
        <f t="shared" ref="D18:D74" si="5">SUBSTITUTE(G9,".","")</f>
        <v>JStone</v>
      </c>
      <c r="E18" s="5" t="s">
        <v>179</v>
      </c>
      <c r="F18" s="5" t="s">
        <v>174</v>
      </c>
      <c r="G18" s="31" t="s">
        <v>290</v>
      </c>
      <c r="I18" s="5" t="s">
        <v>170</v>
      </c>
      <c r="J18" t="str">
        <f t="shared" si="0"/>
        <v>APregmon</v>
      </c>
      <c r="K18" s="5" t="s">
        <v>172</v>
      </c>
      <c r="L18" s="5" t="s">
        <v>510</v>
      </c>
      <c r="M18" t="str">
        <f t="shared" si="1"/>
        <v>APregmon</v>
      </c>
      <c r="N18" s="81" t="s">
        <v>176</v>
      </c>
      <c r="O18" s="5" t="s">
        <v>511</v>
      </c>
      <c r="P18" t="str">
        <f t="shared" si="2"/>
        <v>APregmon</v>
      </c>
      <c r="Q18" s="81" t="s">
        <v>176</v>
      </c>
    </row>
    <row r="19" spans="1:17" x14ac:dyDescent="0.3">
      <c r="A19" s="5" t="s">
        <v>173</v>
      </c>
      <c r="B19" s="83" t="str">
        <f t="shared" si="3"/>
        <v>JStewart</v>
      </c>
      <c r="C19" s="5" t="s">
        <v>178</v>
      </c>
      <c r="D19" s="83" t="str">
        <f t="shared" si="5"/>
        <v>JStewart</v>
      </c>
      <c r="E19" s="5" t="s">
        <v>179</v>
      </c>
      <c r="F19" s="5" t="s">
        <v>174</v>
      </c>
      <c r="G19" s="31" t="s">
        <v>292</v>
      </c>
      <c r="I19" s="5" t="s">
        <v>170</v>
      </c>
      <c r="J19" t="str">
        <f t="shared" si="0"/>
        <v>RPolott</v>
      </c>
      <c r="K19" s="5" t="s">
        <v>172</v>
      </c>
      <c r="L19" s="5" t="s">
        <v>510</v>
      </c>
      <c r="M19" t="str">
        <f t="shared" si="1"/>
        <v>RPolott</v>
      </c>
      <c r="N19" s="81" t="s">
        <v>176</v>
      </c>
      <c r="O19" s="5" t="s">
        <v>511</v>
      </c>
      <c r="P19" t="str">
        <f t="shared" si="2"/>
        <v>RPolott</v>
      </c>
      <c r="Q19" s="81" t="s">
        <v>176</v>
      </c>
    </row>
    <row r="20" spans="1:17" x14ac:dyDescent="0.3">
      <c r="A20" s="5" t="s">
        <v>173</v>
      </c>
      <c r="B20" s="83" t="str">
        <f t="shared" si="3"/>
        <v>TStansbury</v>
      </c>
      <c r="C20" s="5" t="s">
        <v>178</v>
      </c>
      <c r="D20" s="83" t="str">
        <f t="shared" si="5"/>
        <v>TStansbury</v>
      </c>
      <c r="E20" s="5" t="s">
        <v>179</v>
      </c>
      <c r="F20" s="5" t="s">
        <v>174</v>
      </c>
      <c r="G20" s="31" t="s">
        <v>294</v>
      </c>
      <c r="I20" s="5" t="s">
        <v>170</v>
      </c>
      <c r="J20" t="str">
        <f t="shared" si="0"/>
        <v>DParker</v>
      </c>
      <c r="K20" s="5" t="s">
        <v>172</v>
      </c>
      <c r="L20" s="5" t="s">
        <v>510</v>
      </c>
      <c r="M20" t="str">
        <f t="shared" si="1"/>
        <v>DParker</v>
      </c>
      <c r="N20" s="81" t="s">
        <v>176</v>
      </c>
      <c r="O20" s="5" t="s">
        <v>511</v>
      </c>
      <c r="P20" t="str">
        <f t="shared" si="2"/>
        <v>DParker</v>
      </c>
      <c r="Q20" s="81" t="s">
        <v>176</v>
      </c>
    </row>
    <row r="21" spans="1:17" x14ac:dyDescent="0.3">
      <c r="A21" s="5" t="s">
        <v>173</v>
      </c>
      <c r="B21" s="83" t="str">
        <f t="shared" si="3"/>
        <v>SStansbury</v>
      </c>
      <c r="C21" s="5" t="s">
        <v>178</v>
      </c>
      <c r="D21" s="83" t="str">
        <f t="shared" si="5"/>
        <v>SStansbury</v>
      </c>
      <c r="E21" s="5" t="s">
        <v>179</v>
      </c>
      <c r="F21" s="5" t="s">
        <v>174</v>
      </c>
      <c r="G21" s="31" t="s">
        <v>296</v>
      </c>
      <c r="I21" s="5" t="s">
        <v>170</v>
      </c>
      <c r="J21" t="str">
        <f t="shared" si="0"/>
        <v>JNilson</v>
      </c>
      <c r="K21" s="5" t="s">
        <v>172</v>
      </c>
      <c r="L21" s="5" t="s">
        <v>510</v>
      </c>
      <c r="M21" t="str">
        <f t="shared" si="1"/>
        <v>JNilson</v>
      </c>
      <c r="N21" s="81" t="s">
        <v>176</v>
      </c>
      <c r="O21" s="5" t="s">
        <v>511</v>
      </c>
      <c r="P21" t="str">
        <f t="shared" si="2"/>
        <v>JNilson</v>
      </c>
      <c r="Q21" s="81" t="s">
        <v>176</v>
      </c>
    </row>
    <row r="22" spans="1:17" x14ac:dyDescent="0.3">
      <c r="A22" s="5" t="s">
        <v>173</v>
      </c>
      <c r="B22" s="83" t="str">
        <f t="shared" si="3"/>
        <v>BSomers</v>
      </c>
      <c r="C22" s="5" t="s">
        <v>178</v>
      </c>
      <c r="D22" s="83" t="str">
        <f t="shared" si="5"/>
        <v>BSomers</v>
      </c>
      <c r="E22" s="5" t="s">
        <v>179</v>
      </c>
      <c r="F22" s="5" t="s">
        <v>174</v>
      </c>
      <c r="G22" s="31" t="s">
        <v>298</v>
      </c>
      <c r="I22" s="5" t="s">
        <v>170</v>
      </c>
      <c r="J22" t="str">
        <f t="shared" si="0"/>
        <v>SNelson</v>
      </c>
      <c r="K22" s="5" t="s">
        <v>172</v>
      </c>
      <c r="L22" s="5" t="s">
        <v>510</v>
      </c>
      <c r="M22" t="str">
        <f t="shared" si="1"/>
        <v>SNelson</v>
      </c>
      <c r="N22" s="81" t="s">
        <v>176</v>
      </c>
      <c r="O22" s="5" t="s">
        <v>511</v>
      </c>
      <c r="P22" t="str">
        <f t="shared" si="2"/>
        <v>SNelson</v>
      </c>
      <c r="Q22" s="81" t="s">
        <v>176</v>
      </c>
    </row>
    <row r="23" spans="1:17" x14ac:dyDescent="0.3">
      <c r="A23" s="5" t="s">
        <v>173</v>
      </c>
      <c r="B23" s="83" t="str">
        <f t="shared" si="3"/>
        <v>SSimmins</v>
      </c>
      <c r="C23" s="5" t="s">
        <v>178</v>
      </c>
      <c r="D23" s="83" t="str">
        <f t="shared" si="5"/>
        <v>SSimmins</v>
      </c>
      <c r="E23" s="5" t="s">
        <v>179</v>
      </c>
      <c r="F23" s="5" t="s">
        <v>174</v>
      </c>
      <c r="G23" s="31" t="s">
        <v>300</v>
      </c>
      <c r="I23" s="5" t="s">
        <v>170</v>
      </c>
      <c r="J23" t="str">
        <f t="shared" si="0"/>
        <v>CNabb</v>
      </c>
      <c r="K23" s="5" t="s">
        <v>172</v>
      </c>
      <c r="L23" s="5" t="s">
        <v>510</v>
      </c>
      <c r="M23" t="str">
        <f t="shared" si="1"/>
        <v>CNabb</v>
      </c>
      <c r="N23" s="81" t="s">
        <v>176</v>
      </c>
      <c r="O23" s="5" t="s">
        <v>511</v>
      </c>
      <c r="P23" t="str">
        <f t="shared" si="2"/>
        <v>CNabb</v>
      </c>
      <c r="Q23" s="81" t="s">
        <v>176</v>
      </c>
    </row>
    <row r="24" spans="1:17" x14ac:dyDescent="0.3">
      <c r="A24" s="5" t="s">
        <v>173</v>
      </c>
      <c r="B24" s="83" t="str">
        <f t="shared" si="3"/>
        <v>JRipkin</v>
      </c>
      <c r="C24" s="5" t="s">
        <v>178</v>
      </c>
      <c r="D24" s="83" t="str">
        <f t="shared" si="5"/>
        <v>JRipkin</v>
      </c>
      <c r="E24" s="5" t="s">
        <v>179</v>
      </c>
      <c r="F24" s="5" t="s">
        <v>174</v>
      </c>
      <c r="G24" s="31" t="s">
        <v>302</v>
      </c>
      <c r="I24" s="5" t="s">
        <v>170</v>
      </c>
      <c r="J24" t="str">
        <f t="shared" si="0"/>
        <v>RMurthy</v>
      </c>
      <c r="K24" s="5" t="s">
        <v>172</v>
      </c>
      <c r="L24" s="5" t="s">
        <v>510</v>
      </c>
      <c r="M24" t="str">
        <f t="shared" si="1"/>
        <v>RMurthy</v>
      </c>
      <c r="N24" s="81" t="s">
        <v>176</v>
      </c>
      <c r="O24" s="5" t="s">
        <v>511</v>
      </c>
      <c r="P24" t="str">
        <f t="shared" si="2"/>
        <v>RMurthy</v>
      </c>
      <c r="Q24" s="81" t="s">
        <v>176</v>
      </c>
    </row>
    <row r="25" spans="1:17" x14ac:dyDescent="0.3">
      <c r="A25" s="5" t="s">
        <v>173</v>
      </c>
      <c r="B25" s="83" t="str">
        <f t="shared" si="3"/>
        <v>DReed</v>
      </c>
      <c r="C25" s="5" t="s">
        <v>178</v>
      </c>
      <c r="D25" s="83" t="str">
        <f t="shared" si="5"/>
        <v>DReed</v>
      </c>
      <c r="E25" s="5" t="s">
        <v>179</v>
      </c>
      <c r="F25" s="5" t="s">
        <v>174</v>
      </c>
      <c r="G25" s="31" t="s">
        <v>304</v>
      </c>
      <c r="I25" s="5" t="s">
        <v>170</v>
      </c>
      <c r="J25" t="str">
        <f t="shared" si="0"/>
        <v>EMudd</v>
      </c>
      <c r="K25" s="5" t="s">
        <v>172</v>
      </c>
      <c r="L25" s="5" t="s">
        <v>510</v>
      </c>
      <c r="M25" t="str">
        <f t="shared" si="1"/>
        <v>EMudd</v>
      </c>
      <c r="N25" s="81" t="s">
        <v>176</v>
      </c>
      <c r="O25" s="5" t="s">
        <v>511</v>
      </c>
      <c r="P25" t="str">
        <f t="shared" si="2"/>
        <v>EMudd</v>
      </c>
      <c r="Q25" s="81" t="s">
        <v>176</v>
      </c>
    </row>
    <row r="26" spans="1:17" x14ac:dyDescent="0.3">
      <c r="A26" s="5" t="s">
        <v>173</v>
      </c>
      <c r="B26" s="83" t="str">
        <f t="shared" si="3"/>
        <v>NProuty</v>
      </c>
      <c r="C26" s="5" t="s">
        <v>178</v>
      </c>
      <c r="D26" s="83" t="str">
        <f t="shared" si="5"/>
        <v>NProuty</v>
      </c>
      <c r="E26" s="5" t="s">
        <v>179</v>
      </c>
      <c r="F26" s="5" t="s">
        <v>174</v>
      </c>
      <c r="G26" s="31" t="s">
        <v>306</v>
      </c>
      <c r="I26" s="5" t="s">
        <v>170</v>
      </c>
      <c r="J26" t="str">
        <f t="shared" si="0"/>
        <v>PMiller</v>
      </c>
      <c r="K26" s="5" t="s">
        <v>172</v>
      </c>
      <c r="L26" s="5" t="s">
        <v>510</v>
      </c>
      <c r="M26" t="str">
        <f t="shared" si="1"/>
        <v>PMiller</v>
      </c>
      <c r="N26" s="81" t="s">
        <v>176</v>
      </c>
      <c r="O26" s="5" t="s">
        <v>511</v>
      </c>
      <c r="P26" t="str">
        <f t="shared" si="2"/>
        <v>PMiller</v>
      </c>
      <c r="Q26" s="81" t="s">
        <v>176</v>
      </c>
    </row>
    <row r="27" spans="1:17" x14ac:dyDescent="0.3">
      <c r="A27" s="5" t="s">
        <v>173</v>
      </c>
      <c r="B27" s="83" t="str">
        <f t="shared" si="3"/>
        <v>APregmon</v>
      </c>
      <c r="C27" s="5" t="s">
        <v>178</v>
      </c>
      <c r="D27" s="83" t="str">
        <f t="shared" si="5"/>
        <v>APregmon</v>
      </c>
      <c r="E27" s="5" t="s">
        <v>179</v>
      </c>
      <c r="F27" s="5" t="s">
        <v>174</v>
      </c>
      <c r="G27" s="31" t="s">
        <v>308</v>
      </c>
      <c r="I27" s="5" t="s">
        <v>170</v>
      </c>
      <c r="J27" t="str">
        <f t="shared" si="0"/>
        <v>DMcMillan</v>
      </c>
      <c r="K27" s="5" t="s">
        <v>172</v>
      </c>
      <c r="L27" s="5" t="s">
        <v>510</v>
      </c>
      <c r="M27" t="str">
        <f t="shared" si="1"/>
        <v>DMcMillan</v>
      </c>
      <c r="N27" s="81" t="s">
        <v>176</v>
      </c>
      <c r="O27" s="5" t="s">
        <v>511</v>
      </c>
      <c r="P27" t="str">
        <f t="shared" si="2"/>
        <v>DMcMillan</v>
      </c>
      <c r="Q27" s="81" t="s">
        <v>176</v>
      </c>
    </row>
    <row r="28" spans="1:17" x14ac:dyDescent="0.3">
      <c r="A28" s="5" t="s">
        <v>173</v>
      </c>
      <c r="B28" s="83" t="str">
        <f t="shared" si="3"/>
        <v>RPolott</v>
      </c>
      <c r="C28" s="5" t="s">
        <v>178</v>
      </c>
      <c r="D28" s="83" t="str">
        <f t="shared" si="5"/>
        <v>RPolott</v>
      </c>
      <c r="E28" s="5" t="s">
        <v>179</v>
      </c>
      <c r="F28" s="5" t="s">
        <v>174</v>
      </c>
      <c r="G28" s="31" t="s">
        <v>310</v>
      </c>
      <c r="I28" s="5" t="s">
        <v>170</v>
      </c>
      <c r="J28" t="str">
        <f t="shared" si="0"/>
        <v>DMcKissick</v>
      </c>
      <c r="K28" s="5" t="s">
        <v>172</v>
      </c>
      <c r="L28" s="5" t="s">
        <v>510</v>
      </c>
      <c r="M28" t="str">
        <f t="shared" si="1"/>
        <v>DMcKissick</v>
      </c>
      <c r="N28" s="81" t="s">
        <v>176</v>
      </c>
      <c r="O28" s="5" t="s">
        <v>511</v>
      </c>
      <c r="P28" t="str">
        <f t="shared" si="2"/>
        <v>DMcKissick</v>
      </c>
      <c r="Q28" s="81" t="s">
        <v>176</v>
      </c>
    </row>
    <row r="29" spans="1:17" x14ac:dyDescent="0.3">
      <c r="A29" s="5" t="s">
        <v>173</v>
      </c>
      <c r="B29" s="83" t="str">
        <f t="shared" si="3"/>
        <v>DParker</v>
      </c>
      <c r="C29" s="5" t="s">
        <v>178</v>
      </c>
      <c r="D29" s="83" t="str">
        <f t="shared" si="5"/>
        <v>DParker</v>
      </c>
      <c r="E29" s="5" t="s">
        <v>179</v>
      </c>
      <c r="F29" s="5" t="s">
        <v>174</v>
      </c>
      <c r="G29" s="31" t="s">
        <v>312</v>
      </c>
      <c r="I29" s="5" t="s">
        <v>170</v>
      </c>
      <c r="J29" t="str">
        <f t="shared" si="0"/>
        <v>JMayfield</v>
      </c>
      <c r="K29" s="5" t="s">
        <v>172</v>
      </c>
      <c r="L29" s="5" t="s">
        <v>510</v>
      </c>
      <c r="M29" t="str">
        <f t="shared" si="1"/>
        <v>JMayfield</v>
      </c>
      <c r="N29" s="81" t="s">
        <v>176</v>
      </c>
      <c r="O29" s="5" t="s">
        <v>511</v>
      </c>
      <c r="P29" t="str">
        <f t="shared" si="2"/>
        <v>JMayfield</v>
      </c>
      <c r="Q29" s="81" t="s">
        <v>176</v>
      </c>
    </row>
    <row r="30" spans="1:17" x14ac:dyDescent="0.3">
      <c r="A30" s="5" t="s">
        <v>173</v>
      </c>
      <c r="B30" s="83" t="str">
        <f t="shared" si="3"/>
        <v>JNilson</v>
      </c>
      <c r="C30" s="5" t="s">
        <v>178</v>
      </c>
      <c r="D30" s="83" t="str">
        <f t="shared" si="5"/>
        <v>JNilson</v>
      </c>
      <c r="E30" s="5" t="s">
        <v>179</v>
      </c>
      <c r="F30" s="5" t="s">
        <v>174</v>
      </c>
      <c r="G30" s="31" t="s">
        <v>314</v>
      </c>
      <c r="I30" s="5" t="s">
        <v>170</v>
      </c>
      <c r="J30" t="str">
        <f t="shared" si="0"/>
        <v>EMartin</v>
      </c>
      <c r="K30" s="5" t="s">
        <v>172</v>
      </c>
      <c r="L30" s="5" t="s">
        <v>510</v>
      </c>
      <c r="M30" t="str">
        <f t="shared" si="1"/>
        <v>EMartin</v>
      </c>
      <c r="N30" s="81" t="s">
        <v>176</v>
      </c>
      <c r="O30" s="5" t="s">
        <v>511</v>
      </c>
      <c r="P30" t="str">
        <f t="shared" si="2"/>
        <v>EMartin</v>
      </c>
      <c r="Q30" s="81" t="s">
        <v>176</v>
      </c>
    </row>
    <row r="31" spans="1:17" x14ac:dyDescent="0.3">
      <c r="A31" s="5" t="s">
        <v>173</v>
      </c>
      <c r="B31" s="83" t="str">
        <f t="shared" si="3"/>
        <v>SNelson</v>
      </c>
      <c r="C31" s="5" t="s">
        <v>178</v>
      </c>
      <c r="D31" s="83" t="str">
        <f t="shared" si="5"/>
        <v>SNelson</v>
      </c>
      <c r="E31" s="5" t="s">
        <v>179</v>
      </c>
      <c r="F31" s="5" t="s">
        <v>174</v>
      </c>
      <c r="G31" s="31" t="s">
        <v>316</v>
      </c>
      <c r="I31" s="5" t="s">
        <v>170</v>
      </c>
      <c r="J31" t="str">
        <f t="shared" si="0"/>
        <v>CKeting</v>
      </c>
      <c r="K31" s="5" t="s">
        <v>172</v>
      </c>
      <c r="L31" s="5" t="s">
        <v>510</v>
      </c>
      <c r="M31" t="str">
        <f t="shared" si="1"/>
        <v>CKeting</v>
      </c>
      <c r="N31" s="81" t="s">
        <v>176</v>
      </c>
      <c r="O31" s="5" t="s">
        <v>511</v>
      </c>
      <c r="P31" t="str">
        <f t="shared" si="2"/>
        <v>CKeting</v>
      </c>
      <c r="Q31" s="81" t="s">
        <v>176</v>
      </c>
    </row>
    <row r="32" spans="1:17" x14ac:dyDescent="0.3">
      <c r="A32" s="5" t="s">
        <v>173</v>
      </c>
      <c r="B32" s="83" t="str">
        <f t="shared" si="3"/>
        <v>CNabb</v>
      </c>
      <c r="C32" s="5" t="s">
        <v>178</v>
      </c>
      <c r="D32" s="83" t="str">
        <f t="shared" si="5"/>
        <v>CNabb</v>
      </c>
      <c r="E32" s="5" t="s">
        <v>179</v>
      </c>
      <c r="F32" s="5" t="s">
        <v>174</v>
      </c>
      <c r="G32" s="31" t="s">
        <v>318</v>
      </c>
      <c r="I32" s="5" t="s">
        <v>170</v>
      </c>
      <c r="J32" t="str">
        <f t="shared" si="0"/>
        <v>SKatz</v>
      </c>
      <c r="K32" s="5" t="s">
        <v>172</v>
      </c>
      <c r="L32" s="5" t="s">
        <v>510</v>
      </c>
      <c r="M32" t="str">
        <f t="shared" si="1"/>
        <v>SKatz</v>
      </c>
      <c r="N32" s="81" t="s">
        <v>176</v>
      </c>
      <c r="O32" s="5" t="s">
        <v>511</v>
      </c>
      <c r="P32" t="str">
        <f t="shared" si="2"/>
        <v>SKatz</v>
      </c>
      <c r="Q32" s="81" t="s">
        <v>176</v>
      </c>
    </row>
    <row r="33" spans="1:17" x14ac:dyDescent="0.3">
      <c r="A33" s="5" t="s">
        <v>173</v>
      </c>
      <c r="B33" s="83" t="str">
        <f t="shared" si="3"/>
        <v>RMurthy</v>
      </c>
      <c r="C33" s="5" t="s">
        <v>178</v>
      </c>
      <c r="D33" s="83" t="str">
        <f t="shared" si="5"/>
        <v>RMurthy</v>
      </c>
      <c r="E33" s="5" t="s">
        <v>179</v>
      </c>
      <c r="F33" s="5" t="s">
        <v>174</v>
      </c>
      <c r="G33" s="31" t="s">
        <v>320</v>
      </c>
      <c r="I33" s="5" t="s">
        <v>170</v>
      </c>
      <c r="J33" t="str">
        <f t="shared" si="0"/>
        <v>DJohnston</v>
      </c>
      <c r="K33" s="5" t="s">
        <v>172</v>
      </c>
      <c r="L33" s="5" t="s">
        <v>510</v>
      </c>
      <c r="M33" t="str">
        <f t="shared" si="1"/>
        <v>DJohnston</v>
      </c>
      <c r="N33" s="81" t="s">
        <v>176</v>
      </c>
      <c r="O33" s="5" t="s">
        <v>511</v>
      </c>
      <c r="P33" t="str">
        <f t="shared" si="2"/>
        <v>DJohnston</v>
      </c>
      <c r="Q33" s="81" t="s">
        <v>176</v>
      </c>
    </row>
    <row r="34" spans="1:17" x14ac:dyDescent="0.3">
      <c r="A34" s="5" t="s">
        <v>173</v>
      </c>
      <c r="B34" s="83" t="str">
        <f t="shared" si="3"/>
        <v>EMudd</v>
      </c>
      <c r="C34" s="5" t="s">
        <v>178</v>
      </c>
      <c r="D34" s="83" t="str">
        <f t="shared" si="5"/>
        <v>EMudd</v>
      </c>
      <c r="E34" s="5" t="s">
        <v>179</v>
      </c>
      <c r="F34" s="5" t="s">
        <v>174</v>
      </c>
      <c r="G34" s="31" t="s">
        <v>322</v>
      </c>
      <c r="I34" s="5" t="s">
        <v>170</v>
      </c>
      <c r="J34" t="str">
        <f t="shared" si="0"/>
        <v>JJohnson</v>
      </c>
      <c r="K34" s="5" t="s">
        <v>172</v>
      </c>
      <c r="L34" s="5" t="s">
        <v>510</v>
      </c>
      <c r="M34" t="str">
        <f t="shared" si="1"/>
        <v>JJohnson</v>
      </c>
      <c r="N34" s="81" t="s">
        <v>176</v>
      </c>
      <c r="O34" s="5" t="s">
        <v>511</v>
      </c>
      <c r="P34" t="str">
        <f t="shared" si="2"/>
        <v>JJohnson</v>
      </c>
      <c r="Q34" s="81" t="s">
        <v>176</v>
      </c>
    </row>
    <row r="35" spans="1:17" x14ac:dyDescent="0.3">
      <c r="A35" s="5" t="s">
        <v>173</v>
      </c>
      <c r="B35" s="83" t="str">
        <f t="shared" si="3"/>
        <v>PMiller</v>
      </c>
      <c r="C35" s="5" t="s">
        <v>178</v>
      </c>
      <c r="D35" s="83" t="str">
        <f t="shared" si="5"/>
        <v>PMiller</v>
      </c>
      <c r="E35" s="5" t="s">
        <v>179</v>
      </c>
      <c r="F35" s="5" t="s">
        <v>174</v>
      </c>
      <c r="G35" s="31" t="s">
        <v>324</v>
      </c>
      <c r="I35" s="5" t="s">
        <v>170</v>
      </c>
      <c r="J35" t="str">
        <f t="shared" si="0"/>
        <v>DJenkins</v>
      </c>
      <c r="K35" s="5" t="s">
        <v>172</v>
      </c>
      <c r="L35" s="5" t="s">
        <v>510</v>
      </c>
      <c r="M35" t="str">
        <f t="shared" si="1"/>
        <v>DJenkins</v>
      </c>
      <c r="N35" s="81" t="s">
        <v>176</v>
      </c>
      <c r="O35" s="5" t="s">
        <v>511</v>
      </c>
      <c r="P35" t="str">
        <f t="shared" si="2"/>
        <v>DJenkins</v>
      </c>
      <c r="Q35" s="81" t="s">
        <v>176</v>
      </c>
    </row>
    <row r="36" spans="1:17" x14ac:dyDescent="0.3">
      <c r="A36" s="5" t="s">
        <v>173</v>
      </c>
      <c r="B36" s="83" t="str">
        <f t="shared" si="3"/>
        <v>DMcMillan</v>
      </c>
      <c r="C36" s="5" t="s">
        <v>178</v>
      </c>
      <c r="D36" s="83" t="str">
        <f t="shared" si="5"/>
        <v>DMcMillan</v>
      </c>
      <c r="E36" s="5" t="s">
        <v>179</v>
      </c>
      <c r="F36" s="5" t="s">
        <v>174</v>
      </c>
      <c r="G36" s="31" t="s">
        <v>326</v>
      </c>
      <c r="I36" s="5" t="s">
        <v>170</v>
      </c>
      <c r="J36" t="str">
        <f t="shared" si="0"/>
        <v>JHolman</v>
      </c>
      <c r="K36" s="5" t="s">
        <v>172</v>
      </c>
      <c r="L36" s="5" t="s">
        <v>510</v>
      </c>
      <c r="M36" t="str">
        <f t="shared" si="1"/>
        <v>JHolman</v>
      </c>
      <c r="N36" s="81" t="s">
        <v>176</v>
      </c>
      <c r="O36" s="5" t="s">
        <v>511</v>
      </c>
      <c r="P36" t="str">
        <f t="shared" si="2"/>
        <v>JHolman</v>
      </c>
      <c r="Q36" s="81" t="s">
        <v>176</v>
      </c>
    </row>
    <row r="37" spans="1:17" x14ac:dyDescent="0.3">
      <c r="A37" s="5" t="s">
        <v>173</v>
      </c>
      <c r="B37" s="83" t="str">
        <f t="shared" si="3"/>
        <v>DMcKissick</v>
      </c>
      <c r="C37" s="5" t="s">
        <v>178</v>
      </c>
      <c r="D37" s="83" t="str">
        <f t="shared" si="5"/>
        <v>DMcKissick</v>
      </c>
      <c r="E37" s="5" t="s">
        <v>179</v>
      </c>
      <c r="F37" s="5" t="s">
        <v>174</v>
      </c>
      <c r="G37" s="31" t="s">
        <v>328</v>
      </c>
      <c r="I37" s="5" t="s">
        <v>170</v>
      </c>
      <c r="J37" t="str">
        <f t="shared" si="0"/>
        <v>HHeisler</v>
      </c>
      <c r="K37" s="5" t="s">
        <v>172</v>
      </c>
      <c r="L37" s="5" t="s">
        <v>510</v>
      </c>
      <c r="M37" t="str">
        <f t="shared" si="1"/>
        <v>HHeisler</v>
      </c>
      <c r="N37" s="81" t="s">
        <v>176</v>
      </c>
      <c r="O37" s="5" t="s">
        <v>511</v>
      </c>
      <c r="P37" t="str">
        <f t="shared" si="2"/>
        <v>HHeisler</v>
      </c>
      <c r="Q37" s="81" t="s">
        <v>176</v>
      </c>
    </row>
    <row r="38" spans="1:17" x14ac:dyDescent="0.3">
      <c r="A38" s="5" t="s">
        <v>173</v>
      </c>
      <c r="B38" s="83" t="str">
        <f t="shared" si="3"/>
        <v>JMayfield</v>
      </c>
      <c r="C38" s="5" t="s">
        <v>178</v>
      </c>
      <c r="D38" s="83" t="str">
        <f t="shared" si="5"/>
        <v>JMayfield</v>
      </c>
      <c r="E38" s="5" t="s">
        <v>179</v>
      </c>
      <c r="F38" s="5" t="s">
        <v>174</v>
      </c>
      <c r="G38" s="31" t="s">
        <v>330</v>
      </c>
      <c r="I38" s="5" t="s">
        <v>170</v>
      </c>
      <c r="J38" t="str">
        <f t="shared" si="0"/>
        <v>MHarris</v>
      </c>
      <c r="K38" s="5" t="s">
        <v>172</v>
      </c>
      <c r="L38" s="5" t="s">
        <v>510</v>
      </c>
      <c r="M38" t="str">
        <f t="shared" si="1"/>
        <v>MHarris</v>
      </c>
      <c r="N38" s="81" t="s">
        <v>176</v>
      </c>
      <c r="O38" s="5" t="s">
        <v>511</v>
      </c>
      <c r="P38" t="str">
        <f t="shared" si="2"/>
        <v>MHarris</v>
      </c>
      <c r="Q38" s="81" t="s">
        <v>176</v>
      </c>
    </row>
    <row r="39" spans="1:17" x14ac:dyDescent="0.3">
      <c r="A39" s="5" t="s">
        <v>173</v>
      </c>
      <c r="B39" s="83" t="str">
        <f t="shared" si="3"/>
        <v>EMartin</v>
      </c>
      <c r="C39" s="5" t="s">
        <v>178</v>
      </c>
      <c r="D39" s="83" t="str">
        <f t="shared" si="5"/>
        <v>EMartin</v>
      </c>
      <c r="E39" s="5" t="s">
        <v>179</v>
      </c>
      <c r="F39" s="5" t="s">
        <v>174</v>
      </c>
      <c r="G39" s="31" t="s">
        <v>332</v>
      </c>
      <c r="I39" s="5" t="s">
        <v>170</v>
      </c>
      <c r="J39" t="str">
        <f t="shared" si="0"/>
        <v>RHanzdo</v>
      </c>
      <c r="K39" s="5" t="s">
        <v>172</v>
      </c>
      <c r="L39" s="5" t="s">
        <v>510</v>
      </c>
      <c r="M39" t="str">
        <f t="shared" si="1"/>
        <v>RHanzdo</v>
      </c>
      <c r="N39" s="81" t="s">
        <v>176</v>
      </c>
      <c r="O39" s="5" t="s">
        <v>511</v>
      </c>
      <c r="P39" t="str">
        <f t="shared" si="2"/>
        <v>RHanzdo</v>
      </c>
      <c r="Q39" s="81" t="s">
        <v>176</v>
      </c>
    </row>
    <row r="40" spans="1:17" x14ac:dyDescent="0.3">
      <c r="A40" s="5" t="s">
        <v>173</v>
      </c>
      <c r="B40" s="83" t="str">
        <f t="shared" si="3"/>
        <v>CKeting</v>
      </c>
      <c r="C40" s="5" t="s">
        <v>178</v>
      </c>
      <c r="D40" s="83" t="str">
        <f t="shared" si="5"/>
        <v>CKeting</v>
      </c>
      <c r="E40" s="5" t="s">
        <v>179</v>
      </c>
      <c r="F40" s="5" t="s">
        <v>174</v>
      </c>
      <c r="G40" s="31" t="s">
        <v>334</v>
      </c>
      <c r="I40" s="5" t="s">
        <v>170</v>
      </c>
      <c r="J40" t="str">
        <f t="shared" si="0"/>
        <v>EHalle</v>
      </c>
      <c r="K40" s="5" t="s">
        <v>172</v>
      </c>
      <c r="L40" s="5" t="s">
        <v>510</v>
      </c>
      <c r="M40" t="str">
        <f t="shared" si="1"/>
        <v>EHalle</v>
      </c>
      <c r="N40" s="81" t="s">
        <v>176</v>
      </c>
      <c r="O40" s="5" t="s">
        <v>511</v>
      </c>
      <c r="P40" t="str">
        <f t="shared" si="2"/>
        <v>EHalle</v>
      </c>
      <c r="Q40" s="81" t="s">
        <v>176</v>
      </c>
    </row>
    <row r="41" spans="1:17" x14ac:dyDescent="0.3">
      <c r="A41" s="5" t="s">
        <v>173</v>
      </c>
      <c r="B41" s="83" t="str">
        <f t="shared" si="3"/>
        <v>SKatz</v>
      </c>
      <c r="C41" s="5" t="s">
        <v>178</v>
      </c>
      <c r="D41" s="83" t="str">
        <f t="shared" si="5"/>
        <v>SKatz</v>
      </c>
      <c r="E41" s="5" t="s">
        <v>179</v>
      </c>
      <c r="F41" s="5" t="s">
        <v>174</v>
      </c>
      <c r="G41" s="31" t="s">
        <v>336</v>
      </c>
      <c r="I41" s="5" t="s">
        <v>170</v>
      </c>
      <c r="J41" t="str">
        <f t="shared" si="0"/>
        <v>DGeriach</v>
      </c>
      <c r="K41" s="5" t="s">
        <v>172</v>
      </c>
      <c r="L41" s="5" t="s">
        <v>510</v>
      </c>
      <c r="M41" t="str">
        <f t="shared" si="1"/>
        <v>DGeriach</v>
      </c>
      <c r="N41" s="81" t="s">
        <v>176</v>
      </c>
      <c r="O41" s="5" t="s">
        <v>511</v>
      </c>
      <c r="P41" t="str">
        <f t="shared" si="2"/>
        <v>DGeriach</v>
      </c>
      <c r="Q41" s="81" t="s">
        <v>176</v>
      </c>
    </row>
    <row r="42" spans="1:17" x14ac:dyDescent="0.3">
      <c r="A42" s="5" t="s">
        <v>173</v>
      </c>
      <c r="B42" s="83" t="str">
        <f t="shared" ref="B42:B73" si="6">SUBSTITUTE(G33,".","")</f>
        <v>DJohnston</v>
      </c>
      <c r="C42" s="5" t="s">
        <v>178</v>
      </c>
      <c r="D42" s="83" t="str">
        <f t="shared" si="5"/>
        <v>DJohnston</v>
      </c>
      <c r="E42" s="5" t="s">
        <v>179</v>
      </c>
      <c r="F42" s="5" t="s">
        <v>174</v>
      </c>
      <c r="G42" s="31" t="s">
        <v>338</v>
      </c>
      <c r="I42" s="5" t="s">
        <v>170</v>
      </c>
      <c r="J42" t="str">
        <f t="shared" si="0"/>
        <v>LForman</v>
      </c>
      <c r="K42" s="5" t="s">
        <v>172</v>
      </c>
      <c r="L42" s="5" t="s">
        <v>510</v>
      </c>
      <c r="M42" t="str">
        <f t="shared" si="1"/>
        <v>LForman</v>
      </c>
      <c r="N42" s="81" t="s">
        <v>176</v>
      </c>
      <c r="O42" s="5" t="s">
        <v>511</v>
      </c>
      <c r="P42" t="str">
        <f t="shared" si="2"/>
        <v>LForman</v>
      </c>
      <c r="Q42" s="81" t="s">
        <v>176</v>
      </c>
    </row>
    <row r="43" spans="1:17" x14ac:dyDescent="0.3">
      <c r="A43" s="5" t="s">
        <v>173</v>
      </c>
      <c r="B43" s="83" t="str">
        <f t="shared" si="6"/>
        <v>JJohnson</v>
      </c>
      <c r="C43" s="5" t="s">
        <v>178</v>
      </c>
      <c r="D43" s="83" t="str">
        <f t="shared" si="5"/>
        <v>JJohnson</v>
      </c>
      <c r="E43" s="5" t="s">
        <v>179</v>
      </c>
      <c r="F43" s="5" t="s">
        <v>174</v>
      </c>
      <c r="G43" s="31" t="s">
        <v>340</v>
      </c>
      <c r="I43" s="5" t="s">
        <v>170</v>
      </c>
      <c r="J43" t="str">
        <f t="shared" si="0"/>
        <v>MFarmer</v>
      </c>
      <c r="K43" s="5" t="s">
        <v>172</v>
      </c>
      <c r="L43" s="5" t="s">
        <v>510</v>
      </c>
      <c r="M43" t="str">
        <f t="shared" si="1"/>
        <v>MFarmer</v>
      </c>
      <c r="N43" s="81" t="s">
        <v>176</v>
      </c>
      <c r="O43" s="5" t="s">
        <v>511</v>
      </c>
      <c r="P43" t="str">
        <f t="shared" si="2"/>
        <v>MFarmer</v>
      </c>
      <c r="Q43" s="81" t="s">
        <v>176</v>
      </c>
    </row>
    <row r="44" spans="1:17" x14ac:dyDescent="0.3">
      <c r="A44" s="5" t="s">
        <v>173</v>
      </c>
      <c r="B44" s="83" t="str">
        <f t="shared" si="6"/>
        <v>DJenkins</v>
      </c>
      <c r="C44" s="5" t="s">
        <v>178</v>
      </c>
      <c r="D44" s="83" t="str">
        <f t="shared" si="5"/>
        <v>DJenkins</v>
      </c>
      <c r="E44" s="5" t="s">
        <v>179</v>
      </c>
      <c r="F44" s="5" t="s">
        <v>174</v>
      </c>
      <c r="G44" s="31" t="s">
        <v>342</v>
      </c>
      <c r="I44" s="5" t="s">
        <v>170</v>
      </c>
      <c r="J44" t="str">
        <f t="shared" si="0"/>
        <v>GDupont</v>
      </c>
      <c r="K44" s="5" t="s">
        <v>172</v>
      </c>
      <c r="L44" s="5" t="s">
        <v>510</v>
      </c>
      <c r="M44" t="str">
        <f t="shared" si="1"/>
        <v>GDupont</v>
      </c>
      <c r="N44" s="81" t="s">
        <v>176</v>
      </c>
      <c r="O44" s="5" t="s">
        <v>511</v>
      </c>
      <c r="P44" t="str">
        <f t="shared" si="2"/>
        <v>GDupont</v>
      </c>
      <c r="Q44" s="81" t="s">
        <v>176</v>
      </c>
    </row>
    <row r="45" spans="1:17" x14ac:dyDescent="0.3">
      <c r="A45" s="5" t="s">
        <v>173</v>
      </c>
      <c r="B45" s="83" t="str">
        <f t="shared" si="6"/>
        <v>JHolman</v>
      </c>
      <c r="C45" s="5" t="s">
        <v>178</v>
      </c>
      <c r="D45" s="83" t="str">
        <f t="shared" si="5"/>
        <v>JHolman</v>
      </c>
      <c r="E45" s="5" t="s">
        <v>179</v>
      </c>
      <c r="F45" s="5" t="s">
        <v>174</v>
      </c>
      <c r="G45" s="31" t="s">
        <v>344</v>
      </c>
      <c r="I45" s="5" t="s">
        <v>170</v>
      </c>
      <c r="J45" t="str">
        <f t="shared" si="0"/>
        <v>MDunn</v>
      </c>
      <c r="K45" s="5" t="s">
        <v>172</v>
      </c>
      <c r="L45" s="5" t="s">
        <v>510</v>
      </c>
      <c r="M45" t="str">
        <f t="shared" si="1"/>
        <v>MDunn</v>
      </c>
      <c r="N45" s="81" t="s">
        <v>176</v>
      </c>
      <c r="O45" s="5" t="s">
        <v>511</v>
      </c>
      <c r="P45" t="str">
        <f t="shared" si="2"/>
        <v>MDunn</v>
      </c>
      <c r="Q45" s="81" t="s">
        <v>176</v>
      </c>
    </row>
    <row r="46" spans="1:17" x14ac:dyDescent="0.3">
      <c r="A46" s="5" t="s">
        <v>173</v>
      </c>
      <c r="B46" s="83" t="str">
        <f t="shared" si="6"/>
        <v>HHeisler</v>
      </c>
      <c r="C46" s="5" t="s">
        <v>178</v>
      </c>
      <c r="D46" s="83" t="str">
        <f t="shared" si="5"/>
        <v>HHeisler</v>
      </c>
      <c r="E46" s="5" t="s">
        <v>179</v>
      </c>
      <c r="F46" s="5" t="s">
        <v>174</v>
      </c>
      <c r="G46" s="31" t="s">
        <v>346</v>
      </c>
      <c r="I46" s="5" t="s">
        <v>170</v>
      </c>
      <c r="J46" t="str">
        <f t="shared" si="0"/>
        <v>WDoering</v>
      </c>
      <c r="K46" s="5" t="s">
        <v>172</v>
      </c>
      <c r="L46" s="5" t="s">
        <v>510</v>
      </c>
      <c r="M46" t="str">
        <f t="shared" si="1"/>
        <v>WDoering</v>
      </c>
      <c r="N46" s="81" t="s">
        <v>176</v>
      </c>
      <c r="O46" s="5" t="s">
        <v>511</v>
      </c>
      <c r="P46" t="str">
        <f t="shared" si="2"/>
        <v>WDoering</v>
      </c>
      <c r="Q46" s="81" t="s">
        <v>176</v>
      </c>
    </row>
    <row r="47" spans="1:17" x14ac:dyDescent="0.3">
      <c r="A47" s="5" t="s">
        <v>173</v>
      </c>
      <c r="B47" s="83" t="str">
        <f t="shared" si="6"/>
        <v>MHarris</v>
      </c>
      <c r="C47" s="5" t="s">
        <v>178</v>
      </c>
      <c r="D47" s="83" t="str">
        <f t="shared" si="5"/>
        <v>MHarris</v>
      </c>
      <c r="E47" s="5" t="s">
        <v>179</v>
      </c>
      <c r="F47" s="5" t="s">
        <v>174</v>
      </c>
      <c r="G47" s="31" t="s">
        <v>348</v>
      </c>
      <c r="I47" s="5" t="s">
        <v>170</v>
      </c>
      <c r="J47" t="str">
        <f t="shared" si="0"/>
        <v>TDoering</v>
      </c>
      <c r="K47" s="5" t="s">
        <v>172</v>
      </c>
      <c r="L47" s="5" t="s">
        <v>510</v>
      </c>
      <c r="M47" t="str">
        <f t="shared" si="1"/>
        <v>TDoering</v>
      </c>
      <c r="N47" s="81" t="s">
        <v>176</v>
      </c>
      <c r="O47" s="5" t="s">
        <v>511</v>
      </c>
      <c r="P47" t="str">
        <f t="shared" si="2"/>
        <v>TDoering</v>
      </c>
      <c r="Q47" s="81" t="s">
        <v>176</v>
      </c>
    </row>
    <row r="48" spans="1:17" x14ac:dyDescent="0.3">
      <c r="A48" s="5" t="s">
        <v>173</v>
      </c>
      <c r="B48" s="83" t="str">
        <f t="shared" si="6"/>
        <v>RHanzdo</v>
      </c>
      <c r="C48" s="5" t="s">
        <v>178</v>
      </c>
      <c r="D48" s="83" t="str">
        <f t="shared" si="5"/>
        <v>RHanzdo</v>
      </c>
      <c r="E48" s="5" t="s">
        <v>179</v>
      </c>
      <c r="F48" s="5" t="s">
        <v>174</v>
      </c>
      <c r="G48" s="31" t="s">
        <v>350</v>
      </c>
      <c r="I48" s="5" t="s">
        <v>170</v>
      </c>
      <c r="J48" t="str">
        <f t="shared" si="0"/>
        <v>RConstable</v>
      </c>
      <c r="K48" s="5" t="s">
        <v>172</v>
      </c>
      <c r="L48" s="5" t="s">
        <v>510</v>
      </c>
      <c r="M48" t="str">
        <f t="shared" si="1"/>
        <v>RConstable</v>
      </c>
      <c r="N48" s="81" t="s">
        <v>176</v>
      </c>
      <c r="O48" s="5" t="s">
        <v>511</v>
      </c>
      <c r="P48" t="str">
        <f t="shared" si="2"/>
        <v>RConstable</v>
      </c>
      <c r="Q48" s="81" t="s">
        <v>176</v>
      </c>
    </row>
    <row r="49" spans="1:17" x14ac:dyDescent="0.3">
      <c r="A49" s="5" t="s">
        <v>173</v>
      </c>
      <c r="B49" s="83" t="str">
        <f t="shared" si="6"/>
        <v>EHalle</v>
      </c>
      <c r="C49" s="5" t="s">
        <v>178</v>
      </c>
      <c r="D49" s="83" t="str">
        <f t="shared" si="5"/>
        <v>EHalle</v>
      </c>
      <c r="E49" s="5" t="s">
        <v>179</v>
      </c>
      <c r="F49" s="5" t="s">
        <v>174</v>
      </c>
      <c r="G49" s="31" t="s">
        <v>352</v>
      </c>
      <c r="I49" s="5" t="s">
        <v>170</v>
      </c>
      <c r="J49" t="str">
        <f t="shared" si="0"/>
        <v>EColson</v>
      </c>
      <c r="K49" s="5" t="s">
        <v>172</v>
      </c>
      <c r="L49" s="5" t="s">
        <v>510</v>
      </c>
      <c r="M49" t="str">
        <f t="shared" si="1"/>
        <v>EColson</v>
      </c>
      <c r="N49" s="81" t="s">
        <v>176</v>
      </c>
      <c r="O49" s="5" t="s">
        <v>511</v>
      </c>
      <c r="P49" t="str">
        <f t="shared" si="2"/>
        <v>EColson</v>
      </c>
      <c r="Q49" s="81" t="s">
        <v>176</v>
      </c>
    </row>
    <row r="50" spans="1:17" x14ac:dyDescent="0.3">
      <c r="A50" s="5" t="s">
        <v>173</v>
      </c>
      <c r="B50" s="83" t="str">
        <f t="shared" si="6"/>
        <v>DGeriach</v>
      </c>
      <c r="C50" s="5" t="s">
        <v>178</v>
      </c>
      <c r="D50" s="83" t="str">
        <f t="shared" si="5"/>
        <v>DGeriach</v>
      </c>
      <c r="E50" s="5" t="s">
        <v>179</v>
      </c>
      <c r="F50" s="5" t="s">
        <v>174</v>
      </c>
      <c r="G50" s="31" t="s">
        <v>354</v>
      </c>
      <c r="I50" s="5" t="s">
        <v>170</v>
      </c>
      <c r="J50" t="str">
        <f t="shared" si="0"/>
        <v>EClaggett</v>
      </c>
      <c r="K50" s="5" t="s">
        <v>172</v>
      </c>
      <c r="L50" s="5" t="s">
        <v>510</v>
      </c>
      <c r="M50" t="str">
        <f t="shared" si="1"/>
        <v>EClaggett</v>
      </c>
      <c r="N50" s="81" t="s">
        <v>176</v>
      </c>
      <c r="O50" s="5" t="s">
        <v>511</v>
      </c>
      <c r="P50" t="str">
        <f t="shared" si="2"/>
        <v>EClaggett</v>
      </c>
      <c r="Q50" s="81" t="s">
        <v>176</v>
      </c>
    </row>
    <row r="51" spans="1:17" x14ac:dyDescent="0.3">
      <c r="A51" s="5" t="s">
        <v>173</v>
      </c>
      <c r="B51" s="83" t="str">
        <f t="shared" si="6"/>
        <v>LForman</v>
      </c>
      <c r="C51" s="5" t="s">
        <v>178</v>
      </c>
      <c r="D51" s="83" t="str">
        <f t="shared" si="5"/>
        <v>LForman</v>
      </c>
      <c r="E51" s="5" t="s">
        <v>179</v>
      </c>
      <c r="F51" s="5" t="s">
        <v>174</v>
      </c>
      <c r="G51" s="31" t="s">
        <v>356</v>
      </c>
      <c r="I51" s="5" t="s">
        <v>170</v>
      </c>
      <c r="J51" t="str">
        <f t="shared" si="0"/>
        <v>SBullit</v>
      </c>
      <c r="K51" s="5" t="s">
        <v>172</v>
      </c>
      <c r="L51" s="5" t="s">
        <v>510</v>
      </c>
      <c r="M51" t="str">
        <f t="shared" si="1"/>
        <v>SBullit</v>
      </c>
      <c r="N51" s="81" t="s">
        <v>176</v>
      </c>
      <c r="O51" s="5" t="s">
        <v>511</v>
      </c>
      <c r="P51" t="str">
        <f t="shared" si="2"/>
        <v>SBullit</v>
      </c>
      <c r="Q51" s="81" t="s">
        <v>176</v>
      </c>
    </row>
    <row r="52" spans="1:17" x14ac:dyDescent="0.3">
      <c r="A52" s="5" t="s">
        <v>173</v>
      </c>
      <c r="B52" s="83" t="str">
        <f t="shared" si="6"/>
        <v>MFarmer</v>
      </c>
      <c r="C52" s="5" t="s">
        <v>178</v>
      </c>
      <c r="D52" s="83" t="str">
        <f t="shared" si="5"/>
        <v>MFarmer</v>
      </c>
      <c r="E52" s="5" t="s">
        <v>179</v>
      </c>
      <c r="F52" s="5" t="s">
        <v>174</v>
      </c>
      <c r="G52" s="31" t="s">
        <v>358</v>
      </c>
      <c r="I52" s="5" t="s">
        <v>170</v>
      </c>
      <c r="J52" t="str">
        <f t="shared" si="0"/>
        <v>JBond</v>
      </c>
      <c r="K52" s="5" t="s">
        <v>172</v>
      </c>
      <c r="L52" s="5" t="s">
        <v>510</v>
      </c>
      <c r="M52" t="str">
        <f t="shared" si="1"/>
        <v>JBond</v>
      </c>
      <c r="N52" s="81" t="s">
        <v>176</v>
      </c>
      <c r="O52" s="5" t="s">
        <v>511</v>
      </c>
      <c r="P52" t="str">
        <f t="shared" si="2"/>
        <v>JBond</v>
      </c>
      <c r="Q52" s="81" t="s">
        <v>176</v>
      </c>
    </row>
    <row r="53" spans="1:17" x14ac:dyDescent="0.3">
      <c r="A53" s="5" t="s">
        <v>173</v>
      </c>
      <c r="B53" s="83" t="str">
        <f t="shared" si="6"/>
        <v>GDupont</v>
      </c>
      <c r="C53" s="5" t="s">
        <v>178</v>
      </c>
      <c r="D53" s="83" t="str">
        <f t="shared" si="5"/>
        <v>GDupont</v>
      </c>
      <c r="E53" s="5" t="s">
        <v>179</v>
      </c>
      <c r="F53" s="5" t="s">
        <v>174</v>
      </c>
      <c r="G53" s="31" t="s">
        <v>417</v>
      </c>
      <c r="I53" s="5" t="s">
        <v>170</v>
      </c>
      <c r="J53" t="str">
        <f t="shared" si="0"/>
        <v>SWorral</v>
      </c>
      <c r="K53" s="5" t="s">
        <v>172</v>
      </c>
      <c r="L53" s="5" t="s">
        <v>510</v>
      </c>
      <c r="M53" t="str">
        <f t="shared" si="1"/>
        <v>SWorral</v>
      </c>
      <c r="N53" s="81" t="s">
        <v>176</v>
      </c>
      <c r="O53" s="5" t="s">
        <v>511</v>
      </c>
      <c r="P53" t="str">
        <f t="shared" si="2"/>
        <v>SWorral</v>
      </c>
      <c r="Q53" s="81" t="s">
        <v>176</v>
      </c>
    </row>
    <row r="54" spans="1:17" x14ac:dyDescent="0.3">
      <c r="A54" s="5" t="s">
        <v>173</v>
      </c>
      <c r="B54" s="83" t="str">
        <f t="shared" si="6"/>
        <v>MDunn</v>
      </c>
      <c r="C54" s="5" t="s">
        <v>178</v>
      </c>
      <c r="D54" s="83" t="str">
        <f t="shared" si="5"/>
        <v>MDunn</v>
      </c>
      <c r="E54" s="5" t="s">
        <v>179</v>
      </c>
      <c r="F54" s="5" t="s">
        <v>174</v>
      </c>
      <c r="G54" s="31" t="s">
        <v>425</v>
      </c>
      <c r="I54" s="5" t="s">
        <v>170</v>
      </c>
      <c r="J54" t="str">
        <f t="shared" si="0"/>
        <v>APregmon1</v>
      </c>
      <c r="K54" s="5" t="s">
        <v>172</v>
      </c>
      <c r="L54" s="5" t="s">
        <v>510</v>
      </c>
      <c r="M54" t="str">
        <f t="shared" si="1"/>
        <v>APregmon1</v>
      </c>
      <c r="N54" s="81" t="s">
        <v>176</v>
      </c>
      <c r="O54" s="5" t="s">
        <v>511</v>
      </c>
      <c r="P54" t="str">
        <f t="shared" si="2"/>
        <v>APregmon1</v>
      </c>
      <c r="Q54" s="81" t="s">
        <v>176</v>
      </c>
    </row>
    <row r="55" spans="1:17" x14ac:dyDescent="0.3">
      <c r="A55" s="5" t="s">
        <v>173</v>
      </c>
      <c r="B55" s="83" t="str">
        <f t="shared" si="6"/>
        <v>WDoering</v>
      </c>
      <c r="C55" s="5" t="s">
        <v>178</v>
      </c>
      <c r="D55" s="83" t="str">
        <f t="shared" si="5"/>
        <v>WDoering</v>
      </c>
      <c r="E55" s="5" t="s">
        <v>179</v>
      </c>
      <c r="F55" s="5" t="s">
        <v>174</v>
      </c>
      <c r="G55" s="31" t="s">
        <v>360</v>
      </c>
      <c r="I55" s="5" t="s">
        <v>170</v>
      </c>
      <c r="J55" t="str">
        <f t="shared" si="0"/>
        <v>AMartin</v>
      </c>
      <c r="K55" s="5" t="s">
        <v>172</v>
      </c>
      <c r="L55" s="5" t="s">
        <v>510</v>
      </c>
      <c r="M55" t="str">
        <f t="shared" si="1"/>
        <v>AMartin</v>
      </c>
      <c r="N55" s="81" t="s">
        <v>176</v>
      </c>
      <c r="O55" s="5" t="s">
        <v>511</v>
      </c>
      <c r="P55" t="str">
        <f t="shared" si="2"/>
        <v>AMartin</v>
      </c>
      <c r="Q55" s="81" t="s">
        <v>176</v>
      </c>
    </row>
    <row r="56" spans="1:17" x14ac:dyDescent="0.3">
      <c r="A56" s="5" t="s">
        <v>173</v>
      </c>
      <c r="B56" s="83" t="str">
        <f t="shared" si="6"/>
        <v>TDoering</v>
      </c>
      <c r="C56" s="5" t="s">
        <v>178</v>
      </c>
      <c r="D56" s="83" t="str">
        <f t="shared" si="5"/>
        <v>TDoering</v>
      </c>
      <c r="E56" s="5" t="s">
        <v>179</v>
      </c>
      <c r="F56" s="5" t="s">
        <v>174</v>
      </c>
      <c r="G56" s="31" t="s">
        <v>362</v>
      </c>
      <c r="I56" s="5" t="s">
        <v>170</v>
      </c>
      <c r="J56" t="str">
        <f t="shared" si="0"/>
        <v>AHeisler</v>
      </c>
      <c r="K56" s="5" t="s">
        <v>172</v>
      </c>
      <c r="L56" s="5" t="s">
        <v>510</v>
      </c>
      <c r="M56" t="str">
        <f t="shared" si="1"/>
        <v>AHeisler</v>
      </c>
      <c r="N56" s="81" t="s">
        <v>176</v>
      </c>
      <c r="O56" s="5" t="s">
        <v>511</v>
      </c>
      <c r="P56" t="str">
        <f t="shared" si="2"/>
        <v>AHeisler</v>
      </c>
      <c r="Q56" s="81" t="s">
        <v>176</v>
      </c>
    </row>
    <row r="57" spans="1:17" x14ac:dyDescent="0.3">
      <c r="A57" s="5" t="s">
        <v>173</v>
      </c>
      <c r="B57" s="83" t="str">
        <f t="shared" si="6"/>
        <v>RConstable</v>
      </c>
      <c r="C57" s="5" t="s">
        <v>178</v>
      </c>
      <c r="D57" s="83" t="str">
        <f t="shared" si="5"/>
        <v>RConstable</v>
      </c>
      <c r="E57" s="5" t="s">
        <v>179</v>
      </c>
      <c r="F57" s="5" t="s">
        <v>174</v>
      </c>
      <c r="G57" s="31" t="s">
        <v>364</v>
      </c>
      <c r="I57" s="5" t="s">
        <v>170</v>
      </c>
      <c r="J57" t="str">
        <f t="shared" si="0"/>
        <v>AMurthy</v>
      </c>
      <c r="K57" s="5" t="s">
        <v>172</v>
      </c>
      <c r="L57" s="5" t="s">
        <v>510</v>
      </c>
      <c r="M57" t="str">
        <f t="shared" si="1"/>
        <v>AMurthy</v>
      </c>
      <c r="N57" s="81" t="s">
        <v>176</v>
      </c>
      <c r="O57" s="5" t="s">
        <v>511</v>
      </c>
      <c r="P57" t="str">
        <f t="shared" si="2"/>
        <v>AMurthy</v>
      </c>
      <c r="Q57" s="81" t="s">
        <v>176</v>
      </c>
    </row>
    <row r="58" spans="1:17" x14ac:dyDescent="0.3">
      <c r="A58" s="5" t="s">
        <v>173</v>
      </c>
      <c r="B58" s="83" t="str">
        <f t="shared" si="6"/>
        <v>EColson</v>
      </c>
      <c r="C58" s="5" t="s">
        <v>178</v>
      </c>
      <c r="D58" s="83" t="str">
        <f t="shared" si="5"/>
        <v>EColson</v>
      </c>
      <c r="E58" s="5" t="s">
        <v>179</v>
      </c>
      <c r="F58" s="5" t="s">
        <v>174</v>
      </c>
      <c r="G58" s="31" t="s">
        <v>366</v>
      </c>
      <c r="I58" s="5" t="s">
        <v>170</v>
      </c>
      <c r="J58" t="str">
        <f t="shared" si="0"/>
        <v>BColson</v>
      </c>
      <c r="K58" s="5" t="s">
        <v>172</v>
      </c>
      <c r="L58" s="5" t="s">
        <v>510</v>
      </c>
      <c r="M58" t="str">
        <f t="shared" si="1"/>
        <v>BColson</v>
      </c>
      <c r="N58" s="81" t="s">
        <v>176</v>
      </c>
      <c r="O58" s="5" t="s">
        <v>511</v>
      </c>
      <c r="P58" t="str">
        <f t="shared" si="2"/>
        <v>BColson</v>
      </c>
      <c r="Q58" s="81" t="s">
        <v>176</v>
      </c>
    </row>
    <row r="59" spans="1:17" x14ac:dyDescent="0.3">
      <c r="A59" s="5" t="s">
        <v>173</v>
      </c>
      <c r="B59" s="83" t="str">
        <f t="shared" si="6"/>
        <v>EClaggett</v>
      </c>
      <c r="C59" s="5" t="s">
        <v>178</v>
      </c>
      <c r="D59" s="83" t="str">
        <f t="shared" si="5"/>
        <v>EClaggett</v>
      </c>
      <c r="E59" s="5" t="s">
        <v>179</v>
      </c>
      <c r="F59" s="5" t="s">
        <v>174</v>
      </c>
      <c r="G59" s="31" t="s">
        <v>368</v>
      </c>
      <c r="I59" s="5" t="s">
        <v>170</v>
      </c>
      <c r="J59" t="str">
        <f t="shared" si="0"/>
        <v>BJenkins</v>
      </c>
      <c r="K59" s="5" t="s">
        <v>172</v>
      </c>
      <c r="L59" s="5" t="s">
        <v>510</v>
      </c>
      <c r="M59" t="str">
        <f t="shared" si="1"/>
        <v>BJenkins</v>
      </c>
      <c r="N59" s="81" t="s">
        <v>176</v>
      </c>
      <c r="O59" s="5" t="s">
        <v>511</v>
      </c>
      <c r="P59" t="str">
        <f t="shared" si="2"/>
        <v>BJenkins</v>
      </c>
      <c r="Q59" s="81" t="s">
        <v>176</v>
      </c>
    </row>
    <row r="60" spans="1:17" x14ac:dyDescent="0.3">
      <c r="A60" s="5" t="s">
        <v>173</v>
      </c>
      <c r="B60" s="83" t="str">
        <f t="shared" si="6"/>
        <v>SBullit</v>
      </c>
      <c r="C60" s="5" t="s">
        <v>178</v>
      </c>
      <c r="D60" s="83" t="str">
        <f t="shared" si="5"/>
        <v>SBullit</v>
      </c>
      <c r="E60" s="5" t="s">
        <v>179</v>
      </c>
      <c r="F60" s="5" t="s">
        <v>174</v>
      </c>
      <c r="G60" s="31" t="s">
        <v>370</v>
      </c>
      <c r="I60" s="5" t="s">
        <v>170</v>
      </c>
      <c r="J60" t="str">
        <f t="shared" si="0"/>
        <v>CBeckley</v>
      </c>
      <c r="K60" s="5" t="s">
        <v>172</v>
      </c>
      <c r="L60" s="5" t="s">
        <v>510</v>
      </c>
      <c r="M60" t="str">
        <f t="shared" si="1"/>
        <v>CBeckley</v>
      </c>
      <c r="N60" s="81" t="s">
        <v>176</v>
      </c>
      <c r="O60" s="5" t="s">
        <v>511</v>
      </c>
      <c r="P60" t="str">
        <f t="shared" si="2"/>
        <v>CBeckley</v>
      </c>
      <c r="Q60" s="81" t="s">
        <v>176</v>
      </c>
    </row>
    <row r="61" spans="1:17" x14ac:dyDescent="0.3">
      <c r="A61" s="5" t="s">
        <v>173</v>
      </c>
      <c r="B61" s="83" t="str">
        <f t="shared" si="6"/>
        <v>JBond</v>
      </c>
      <c r="C61" s="5" t="s">
        <v>178</v>
      </c>
      <c r="D61" s="83" t="str">
        <f t="shared" si="5"/>
        <v>JBond</v>
      </c>
      <c r="E61" s="5" t="s">
        <v>179</v>
      </c>
      <c r="F61" s="5" t="s">
        <v>174</v>
      </c>
      <c r="G61" s="31" t="s">
        <v>372</v>
      </c>
      <c r="I61" s="5" t="s">
        <v>170</v>
      </c>
      <c r="J61" t="str">
        <f t="shared" si="0"/>
        <v>CBixler</v>
      </c>
      <c r="K61" s="5" t="s">
        <v>172</v>
      </c>
      <c r="L61" s="5" t="s">
        <v>510</v>
      </c>
      <c r="M61" t="str">
        <f t="shared" si="1"/>
        <v>CBixler</v>
      </c>
      <c r="N61" s="81" t="s">
        <v>176</v>
      </c>
      <c r="O61" s="5" t="s">
        <v>511</v>
      </c>
      <c r="P61" t="str">
        <f t="shared" si="2"/>
        <v>CBixler</v>
      </c>
      <c r="Q61" s="81" t="s">
        <v>176</v>
      </c>
    </row>
    <row r="62" spans="1:17" x14ac:dyDescent="0.3">
      <c r="A62" s="5" t="s">
        <v>173</v>
      </c>
      <c r="B62" s="83" t="str">
        <f t="shared" si="6"/>
        <v>SWorral</v>
      </c>
      <c r="C62" s="5" t="s">
        <v>178</v>
      </c>
      <c r="D62" s="83" t="str">
        <f t="shared" si="5"/>
        <v>SWorral</v>
      </c>
      <c r="E62" s="5" t="s">
        <v>179</v>
      </c>
      <c r="F62" s="5" t="s">
        <v>174</v>
      </c>
      <c r="G62" s="31" t="s">
        <v>374</v>
      </c>
      <c r="I62" s="5" t="s">
        <v>170</v>
      </c>
      <c r="J62" t="str">
        <f t="shared" si="0"/>
        <v>CHarris</v>
      </c>
      <c r="K62" s="5" t="s">
        <v>172</v>
      </c>
      <c r="L62" s="5" t="s">
        <v>510</v>
      </c>
      <c r="M62" t="str">
        <f t="shared" si="1"/>
        <v>CHarris</v>
      </c>
      <c r="N62" s="81" t="s">
        <v>176</v>
      </c>
      <c r="O62" s="5" t="s">
        <v>511</v>
      </c>
      <c r="P62" t="str">
        <f t="shared" si="2"/>
        <v>CHarris</v>
      </c>
      <c r="Q62" s="81" t="s">
        <v>176</v>
      </c>
    </row>
    <row r="63" spans="1:17" x14ac:dyDescent="0.3">
      <c r="A63" s="5" t="s">
        <v>173</v>
      </c>
      <c r="B63" s="83" t="str">
        <f t="shared" si="6"/>
        <v>APregmon1</v>
      </c>
      <c r="C63" s="5" t="s">
        <v>178</v>
      </c>
      <c r="D63" s="83" t="str">
        <f t="shared" si="5"/>
        <v>APregmon1</v>
      </c>
      <c r="E63" s="5" t="s">
        <v>179</v>
      </c>
      <c r="F63" s="5" t="s">
        <v>174</v>
      </c>
      <c r="G63" s="31" t="s">
        <v>376</v>
      </c>
      <c r="I63" s="5" t="s">
        <v>170</v>
      </c>
      <c r="J63" t="str">
        <f t="shared" si="0"/>
        <v>DBlazek-White</v>
      </c>
      <c r="K63" s="5" t="s">
        <v>172</v>
      </c>
      <c r="L63" s="5" t="s">
        <v>510</v>
      </c>
      <c r="M63" t="str">
        <f t="shared" si="1"/>
        <v>DBlazek-White</v>
      </c>
      <c r="N63" s="81" t="s">
        <v>176</v>
      </c>
      <c r="O63" s="5" t="s">
        <v>511</v>
      </c>
      <c r="P63" t="str">
        <f t="shared" si="2"/>
        <v>DBlazek-White</v>
      </c>
      <c r="Q63" s="81" t="s">
        <v>176</v>
      </c>
    </row>
    <row r="64" spans="1:17" x14ac:dyDescent="0.3">
      <c r="A64" s="5" t="s">
        <v>173</v>
      </c>
      <c r="B64" s="83" t="str">
        <f t="shared" si="6"/>
        <v>AMartin</v>
      </c>
      <c r="C64" s="5" t="s">
        <v>178</v>
      </c>
      <c r="D64" s="83" t="str">
        <f t="shared" si="5"/>
        <v>AMartin</v>
      </c>
      <c r="E64" s="5" t="s">
        <v>179</v>
      </c>
      <c r="F64" s="5" t="s">
        <v>174</v>
      </c>
      <c r="G64" s="31" t="s">
        <v>378</v>
      </c>
      <c r="I64" s="5" t="s">
        <v>170</v>
      </c>
      <c r="J64" t="str">
        <f t="shared" si="0"/>
        <v>DSomers</v>
      </c>
      <c r="K64" s="5" t="s">
        <v>172</v>
      </c>
      <c r="L64" s="5" t="s">
        <v>510</v>
      </c>
      <c r="M64" t="str">
        <f t="shared" si="1"/>
        <v>DSomers</v>
      </c>
      <c r="N64" s="81" t="s">
        <v>176</v>
      </c>
      <c r="O64" s="5" t="s">
        <v>511</v>
      </c>
      <c r="P64" t="str">
        <f t="shared" si="2"/>
        <v>DSomers</v>
      </c>
      <c r="Q64" s="81" t="s">
        <v>176</v>
      </c>
    </row>
    <row r="65" spans="1:17" x14ac:dyDescent="0.3">
      <c r="A65" s="5" t="s">
        <v>173</v>
      </c>
      <c r="B65" s="83" t="str">
        <f t="shared" si="6"/>
        <v>AHeisler</v>
      </c>
      <c r="C65" s="5" t="s">
        <v>178</v>
      </c>
      <c r="D65" s="83" t="str">
        <f t="shared" si="5"/>
        <v>AHeisler</v>
      </c>
      <c r="E65" s="5" t="s">
        <v>179</v>
      </c>
      <c r="F65" s="5" t="s">
        <v>174</v>
      </c>
      <c r="G65" s="31" t="s">
        <v>380</v>
      </c>
      <c r="I65" s="5" t="s">
        <v>170</v>
      </c>
      <c r="J65" t="str">
        <f t="shared" si="0"/>
        <v>DHalle</v>
      </c>
      <c r="K65" s="5" t="s">
        <v>172</v>
      </c>
      <c r="L65" s="5" t="s">
        <v>510</v>
      </c>
      <c r="M65" t="str">
        <f t="shared" si="1"/>
        <v>DHalle</v>
      </c>
      <c r="N65" s="81" t="s">
        <v>176</v>
      </c>
      <c r="O65" s="5" t="s">
        <v>511</v>
      </c>
      <c r="P65" t="str">
        <f t="shared" si="2"/>
        <v>DHalle</v>
      </c>
      <c r="Q65" s="81" t="s">
        <v>176</v>
      </c>
    </row>
    <row r="66" spans="1:17" x14ac:dyDescent="0.3">
      <c r="A66" s="5" t="s">
        <v>173</v>
      </c>
      <c r="B66" s="83" t="str">
        <f t="shared" si="6"/>
        <v>AMurthy</v>
      </c>
      <c r="C66" s="5" t="s">
        <v>178</v>
      </c>
      <c r="D66" s="83" t="str">
        <f t="shared" si="5"/>
        <v>AMurthy</v>
      </c>
      <c r="E66" s="5" t="s">
        <v>179</v>
      </c>
      <c r="F66" s="5" t="s">
        <v>174</v>
      </c>
      <c r="G66" s="31" t="s">
        <v>424</v>
      </c>
      <c r="I66" s="5" t="s">
        <v>170</v>
      </c>
      <c r="J66" t="str">
        <f t="shared" ref="J66:J90" si="7">SUBSTITUTE(G66,".","")</f>
        <v>DParker1</v>
      </c>
      <c r="K66" s="5" t="s">
        <v>172</v>
      </c>
      <c r="L66" s="5" t="s">
        <v>510</v>
      </c>
      <c r="M66" t="str">
        <f t="shared" ref="M66:M90" si="8">SUBSTITUTE(J66,".","")</f>
        <v>DParker1</v>
      </c>
      <c r="N66" s="81" t="s">
        <v>176</v>
      </c>
      <c r="O66" s="5" t="s">
        <v>511</v>
      </c>
      <c r="P66" t="str">
        <f t="shared" ref="P66:P90" si="9">SUBSTITUTE(M66,".","")</f>
        <v>DParker1</v>
      </c>
      <c r="Q66" s="81" t="s">
        <v>176</v>
      </c>
    </row>
    <row r="67" spans="1:17" x14ac:dyDescent="0.3">
      <c r="A67" s="5" t="s">
        <v>173</v>
      </c>
      <c r="B67" s="83" t="str">
        <f t="shared" si="6"/>
        <v>BColson</v>
      </c>
      <c r="C67" s="5" t="s">
        <v>178</v>
      </c>
      <c r="D67" s="83" t="str">
        <f t="shared" si="5"/>
        <v>BColson</v>
      </c>
      <c r="E67" s="5" t="s">
        <v>179</v>
      </c>
      <c r="F67" s="5" t="s">
        <v>174</v>
      </c>
      <c r="G67" s="31" t="s">
        <v>382</v>
      </c>
      <c r="I67" s="5" t="s">
        <v>170</v>
      </c>
      <c r="J67" t="str">
        <f t="shared" si="7"/>
        <v>DBond</v>
      </c>
      <c r="K67" s="5" t="s">
        <v>172</v>
      </c>
      <c r="L67" s="5" t="s">
        <v>510</v>
      </c>
      <c r="M67" t="str">
        <f t="shared" si="8"/>
        <v>DBond</v>
      </c>
      <c r="N67" s="81" t="s">
        <v>176</v>
      </c>
      <c r="O67" s="5" t="s">
        <v>511</v>
      </c>
      <c r="P67" t="str">
        <f t="shared" si="9"/>
        <v>DBond</v>
      </c>
      <c r="Q67" s="81" t="s">
        <v>176</v>
      </c>
    </row>
    <row r="68" spans="1:17" x14ac:dyDescent="0.3">
      <c r="A68" s="5" t="s">
        <v>173</v>
      </c>
      <c r="B68" s="83" t="str">
        <f t="shared" si="6"/>
        <v>BJenkins</v>
      </c>
      <c r="C68" s="5" t="s">
        <v>178</v>
      </c>
      <c r="D68" s="83" t="str">
        <f t="shared" si="5"/>
        <v>BJenkins</v>
      </c>
      <c r="E68" s="5" t="s">
        <v>179</v>
      </c>
      <c r="F68" s="5" t="s">
        <v>174</v>
      </c>
      <c r="G68" s="31" t="s">
        <v>384</v>
      </c>
      <c r="I68" s="5" t="s">
        <v>170</v>
      </c>
      <c r="J68" t="str">
        <f t="shared" si="7"/>
        <v>DAdams</v>
      </c>
      <c r="K68" s="5" t="s">
        <v>172</v>
      </c>
      <c r="L68" s="5" t="s">
        <v>510</v>
      </c>
      <c r="M68" t="str">
        <f t="shared" si="8"/>
        <v>DAdams</v>
      </c>
      <c r="N68" s="81" t="s">
        <v>176</v>
      </c>
      <c r="O68" s="5" t="s">
        <v>511</v>
      </c>
      <c r="P68" t="str">
        <f t="shared" si="9"/>
        <v>DAdams</v>
      </c>
      <c r="Q68" s="81" t="s">
        <v>176</v>
      </c>
    </row>
    <row r="69" spans="1:17" x14ac:dyDescent="0.3">
      <c r="A69" s="5" t="s">
        <v>173</v>
      </c>
      <c r="B69" s="83" t="str">
        <f t="shared" si="6"/>
        <v>CBeckley</v>
      </c>
      <c r="C69" s="5" t="s">
        <v>178</v>
      </c>
      <c r="D69" s="83" t="str">
        <f t="shared" si="5"/>
        <v>CBeckley</v>
      </c>
      <c r="E69" s="5" t="s">
        <v>179</v>
      </c>
      <c r="F69" s="5" t="s">
        <v>174</v>
      </c>
      <c r="G69" s="31" t="s">
        <v>437</v>
      </c>
      <c r="I69" s="5" t="s">
        <v>170</v>
      </c>
      <c r="J69" t="str">
        <f t="shared" si="7"/>
        <v>DAllen1</v>
      </c>
      <c r="K69" s="5" t="s">
        <v>172</v>
      </c>
      <c r="L69" s="5" t="s">
        <v>510</v>
      </c>
      <c r="M69" t="str">
        <f t="shared" si="8"/>
        <v>DAllen1</v>
      </c>
      <c r="N69" s="81" t="s">
        <v>176</v>
      </c>
      <c r="O69" s="5" t="s">
        <v>511</v>
      </c>
      <c r="P69" t="str">
        <f t="shared" si="9"/>
        <v>DAllen1</v>
      </c>
      <c r="Q69" s="81" t="s">
        <v>176</v>
      </c>
    </row>
    <row r="70" spans="1:17" x14ac:dyDescent="0.3">
      <c r="A70" s="5" t="s">
        <v>173</v>
      </c>
      <c r="B70" s="83" t="str">
        <f t="shared" si="6"/>
        <v>CBixler</v>
      </c>
      <c r="C70" s="5" t="s">
        <v>178</v>
      </c>
      <c r="D70" s="83" t="str">
        <f t="shared" si="5"/>
        <v>CBixler</v>
      </c>
      <c r="E70" s="5" t="s">
        <v>179</v>
      </c>
      <c r="F70" s="5" t="s">
        <v>174</v>
      </c>
      <c r="G70" s="31" t="s">
        <v>386</v>
      </c>
      <c r="I70" s="5" t="s">
        <v>170</v>
      </c>
      <c r="J70" t="str">
        <f t="shared" si="7"/>
        <v>DAlan</v>
      </c>
      <c r="K70" s="5" t="s">
        <v>172</v>
      </c>
      <c r="L70" s="5" t="s">
        <v>510</v>
      </c>
      <c r="M70" t="str">
        <f t="shared" si="8"/>
        <v>DAlan</v>
      </c>
      <c r="N70" s="81" t="s">
        <v>176</v>
      </c>
      <c r="O70" s="5" t="s">
        <v>511</v>
      </c>
      <c r="P70" t="str">
        <f t="shared" si="9"/>
        <v>DAlan</v>
      </c>
      <c r="Q70" s="81" t="s">
        <v>176</v>
      </c>
    </row>
    <row r="71" spans="1:17" x14ac:dyDescent="0.3">
      <c r="A71" s="5" t="s">
        <v>173</v>
      </c>
      <c r="B71" s="83" t="str">
        <f t="shared" si="6"/>
        <v>CHarris</v>
      </c>
      <c r="C71" s="5" t="s">
        <v>178</v>
      </c>
      <c r="D71" s="83" t="str">
        <f t="shared" si="5"/>
        <v>CHarris</v>
      </c>
      <c r="E71" s="5" t="s">
        <v>179</v>
      </c>
      <c r="F71" s="5" t="s">
        <v>174</v>
      </c>
      <c r="G71" s="31" t="s">
        <v>388</v>
      </c>
      <c r="I71" s="5" t="s">
        <v>170</v>
      </c>
      <c r="J71" t="str">
        <f t="shared" si="7"/>
        <v>ENabb</v>
      </c>
      <c r="K71" s="5" t="s">
        <v>172</v>
      </c>
      <c r="L71" s="5" t="s">
        <v>510</v>
      </c>
      <c r="M71" t="str">
        <f t="shared" si="8"/>
        <v>ENabb</v>
      </c>
      <c r="N71" s="81" t="s">
        <v>176</v>
      </c>
      <c r="O71" s="5" t="s">
        <v>511</v>
      </c>
      <c r="P71" t="str">
        <f t="shared" si="9"/>
        <v>ENabb</v>
      </c>
      <c r="Q71" s="81" t="s">
        <v>176</v>
      </c>
    </row>
    <row r="72" spans="1:17" x14ac:dyDescent="0.3">
      <c r="A72" s="5" t="s">
        <v>173</v>
      </c>
      <c r="B72" s="83" t="str">
        <f t="shared" si="6"/>
        <v>DBlazek-White</v>
      </c>
      <c r="C72" s="5" t="s">
        <v>178</v>
      </c>
      <c r="D72" s="83" t="str">
        <f t="shared" si="5"/>
        <v>DBlazek-White</v>
      </c>
      <c r="E72" s="5" t="s">
        <v>179</v>
      </c>
      <c r="F72" s="5" t="s">
        <v>174</v>
      </c>
      <c r="G72" s="31" t="s">
        <v>420</v>
      </c>
      <c r="I72" s="5" t="s">
        <v>170</v>
      </c>
      <c r="J72" t="str">
        <f t="shared" si="7"/>
        <v>EClaggett1</v>
      </c>
      <c r="K72" s="5" t="s">
        <v>172</v>
      </c>
      <c r="L72" s="5" t="s">
        <v>510</v>
      </c>
      <c r="M72" t="str">
        <f t="shared" si="8"/>
        <v>EClaggett1</v>
      </c>
      <c r="N72" s="81" t="s">
        <v>176</v>
      </c>
      <c r="O72" s="5" t="s">
        <v>511</v>
      </c>
      <c r="P72" t="str">
        <f t="shared" si="9"/>
        <v>EClaggett1</v>
      </c>
      <c r="Q72" s="81" t="s">
        <v>176</v>
      </c>
    </row>
    <row r="73" spans="1:17" x14ac:dyDescent="0.3">
      <c r="A73" s="5" t="s">
        <v>173</v>
      </c>
      <c r="B73" s="83" t="str">
        <f t="shared" si="6"/>
        <v>DSomers</v>
      </c>
      <c r="C73" s="5" t="s">
        <v>178</v>
      </c>
      <c r="D73" s="83" t="str">
        <f t="shared" si="5"/>
        <v>DSomers</v>
      </c>
      <c r="E73" s="5" t="s">
        <v>179</v>
      </c>
      <c r="F73" s="5" t="s">
        <v>174</v>
      </c>
      <c r="G73" s="31" t="s">
        <v>390</v>
      </c>
      <c r="I73" s="5" t="s">
        <v>170</v>
      </c>
      <c r="J73" t="str">
        <f t="shared" si="7"/>
        <v>EDoering</v>
      </c>
      <c r="K73" s="5" t="s">
        <v>172</v>
      </c>
      <c r="L73" s="5" t="s">
        <v>510</v>
      </c>
      <c r="M73" t="str">
        <f t="shared" si="8"/>
        <v>EDoering</v>
      </c>
      <c r="N73" s="81" t="s">
        <v>176</v>
      </c>
      <c r="O73" s="5" t="s">
        <v>511</v>
      </c>
      <c r="P73" t="str">
        <f t="shared" si="9"/>
        <v>EDoering</v>
      </c>
      <c r="Q73" s="81" t="s">
        <v>176</v>
      </c>
    </row>
    <row r="74" spans="1:17" x14ac:dyDescent="0.3">
      <c r="A74" s="5" t="s">
        <v>173</v>
      </c>
      <c r="B74" s="83" t="str">
        <f t="shared" ref="B74:B105" si="10">SUBSTITUTE(G65,".","")</f>
        <v>DHalle</v>
      </c>
      <c r="C74" s="5" t="s">
        <v>178</v>
      </c>
      <c r="D74" s="83" t="str">
        <f t="shared" si="5"/>
        <v>DHalle</v>
      </c>
      <c r="E74" s="5" t="s">
        <v>179</v>
      </c>
      <c r="F74" s="5" t="s">
        <v>174</v>
      </c>
      <c r="G74" s="31" t="s">
        <v>392</v>
      </c>
      <c r="I74" s="5" t="s">
        <v>170</v>
      </c>
      <c r="J74" t="str">
        <f t="shared" si="7"/>
        <v>EPolott</v>
      </c>
      <c r="K74" s="5" t="s">
        <v>172</v>
      </c>
      <c r="L74" s="5" t="s">
        <v>510</v>
      </c>
      <c r="M74" t="str">
        <f t="shared" si="8"/>
        <v>EPolott</v>
      </c>
      <c r="N74" s="81" t="s">
        <v>176</v>
      </c>
      <c r="O74" s="5" t="s">
        <v>511</v>
      </c>
      <c r="P74" t="str">
        <f t="shared" si="9"/>
        <v>EPolott</v>
      </c>
      <c r="Q74" s="81" t="s">
        <v>176</v>
      </c>
    </row>
    <row r="75" spans="1:17" x14ac:dyDescent="0.3">
      <c r="A75" s="5" t="s">
        <v>173</v>
      </c>
      <c r="B75" s="83" t="str">
        <f t="shared" si="10"/>
        <v>DParker1</v>
      </c>
      <c r="C75" s="5" t="s">
        <v>178</v>
      </c>
      <c r="D75" s="83" t="str">
        <f t="shared" ref="D75:D99" si="11">SUBSTITUTE(G66,".","")</f>
        <v>DParker1</v>
      </c>
      <c r="E75" s="5" t="s">
        <v>179</v>
      </c>
      <c r="F75" s="5" t="s">
        <v>174</v>
      </c>
      <c r="G75" s="31" t="s">
        <v>394</v>
      </c>
      <c r="I75" s="5" t="s">
        <v>170</v>
      </c>
      <c r="J75" t="str">
        <f t="shared" si="7"/>
        <v>EDunn</v>
      </c>
      <c r="K75" s="5" t="s">
        <v>172</v>
      </c>
      <c r="L75" s="5" t="s">
        <v>510</v>
      </c>
      <c r="M75" t="str">
        <f t="shared" si="8"/>
        <v>EDunn</v>
      </c>
      <c r="N75" s="81" t="s">
        <v>176</v>
      </c>
      <c r="O75" s="5" t="s">
        <v>511</v>
      </c>
      <c r="P75" t="str">
        <f t="shared" si="9"/>
        <v>EDunn</v>
      </c>
      <c r="Q75" s="81" t="s">
        <v>176</v>
      </c>
    </row>
    <row r="76" spans="1:17" x14ac:dyDescent="0.3">
      <c r="A76" s="5" t="s">
        <v>173</v>
      </c>
      <c r="B76" s="83" t="str">
        <f t="shared" si="10"/>
        <v>DBond</v>
      </c>
      <c r="C76" s="5" t="s">
        <v>178</v>
      </c>
      <c r="D76" s="83" t="str">
        <f t="shared" si="11"/>
        <v>DBond</v>
      </c>
      <c r="E76" s="5" t="s">
        <v>179</v>
      </c>
      <c r="F76" s="5" t="s">
        <v>174</v>
      </c>
      <c r="G76" s="31" t="s">
        <v>396</v>
      </c>
      <c r="I76" s="5" t="s">
        <v>170</v>
      </c>
      <c r="J76" t="str">
        <f t="shared" si="7"/>
        <v>GReed</v>
      </c>
      <c r="K76" s="5" t="s">
        <v>172</v>
      </c>
      <c r="L76" s="5" t="s">
        <v>510</v>
      </c>
      <c r="M76" t="str">
        <f t="shared" si="8"/>
        <v>GReed</v>
      </c>
      <c r="N76" s="81" t="s">
        <v>176</v>
      </c>
      <c r="O76" s="5" t="s">
        <v>511</v>
      </c>
      <c r="P76" t="str">
        <f t="shared" si="9"/>
        <v>GReed</v>
      </c>
      <c r="Q76" s="81" t="s">
        <v>176</v>
      </c>
    </row>
    <row r="77" spans="1:17" x14ac:dyDescent="0.3">
      <c r="A77" s="5" t="s">
        <v>173</v>
      </c>
      <c r="B77" s="83" t="str">
        <f t="shared" si="10"/>
        <v>DAdams</v>
      </c>
      <c r="C77" s="5" t="s">
        <v>178</v>
      </c>
      <c r="D77" s="83" t="str">
        <f t="shared" si="11"/>
        <v>DAdams</v>
      </c>
      <c r="E77" s="5" t="s">
        <v>179</v>
      </c>
      <c r="F77" s="5" t="s">
        <v>174</v>
      </c>
      <c r="G77" s="31" t="s">
        <v>398</v>
      </c>
      <c r="I77" s="5" t="s">
        <v>170</v>
      </c>
      <c r="J77" t="str">
        <f t="shared" si="7"/>
        <v>HBullit</v>
      </c>
      <c r="K77" s="5" t="s">
        <v>172</v>
      </c>
      <c r="L77" s="5" t="s">
        <v>510</v>
      </c>
      <c r="M77" t="str">
        <f t="shared" si="8"/>
        <v>HBullit</v>
      </c>
      <c r="N77" s="81" t="s">
        <v>176</v>
      </c>
      <c r="O77" s="5" t="s">
        <v>511</v>
      </c>
      <c r="P77" t="str">
        <f t="shared" si="9"/>
        <v>HBullit</v>
      </c>
      <c r="Q77" s="81" t="s">
        <v>176</v>
      </c>
    </row>
    <row r="78" spans="1:17" x14ac:dyDescent="0.3">
      <c r="A78" s="5" t="s">
        <v>173</v>
      </c>
      <c r="B78" s="83" t="str">
        <f t="shared" si="10"/>
        <v>DAllen1</v>
      </c>
      <c r="C78" s="5" t="s">
        <v>178</v>
      </c>
      <c r="D78" s="83" t="str">
        <f t="shared" si="11"/>
        <v>DAllen1</v>
      </c>
      <c r="E78" s="5" t="s">
        <v>179</v>
      </c>
      <c r="F78" s="5" t="s">
        <v>174</v>
      </c>
      <c r="G78" s="31" t="s">
        <v>400</v>
      </c>
      <c r="I78" s="5" t="s">
        <v>170</v>
      </c>
      <c r="J78" t="str">
        <f t="shared" si="7"/>
        <v>HMcMillan</v>
      </c>
      <c r="K78" s="5" t="s">
        <v>172</v>
      </c>
      <c r="L78" s="5" t="s">
        <v>510</v>
      </c>
      <c r="M78" t="str">
        <f t="shared" si="8"/>
        <v>HMcMillan</v>
      </c>
      <c r="N78" s="81" t="s">
        <v>176</v>
      </c>
      <c r="O78" s="5" t="s">
        <v>511</v>
      </c>
      <c r="P78" t="str">
        <f t="shared" si="9"/>
        <v>HMcMillan</v>
      </c>
      <c r="Q78" s="81" t="s">
        <v>176</v>
      </c>
    </row>
    <row r="79" spans="1:17" x14ac:dyDescent="0.3">
      <c r="A79" s="5" t="s">
        <v>173</v>
      </c>
      <c r="B79" s="83" t="str">
        <f t="shared" si="10"/>
        <v>DAlan</v>
      </c>
      <c r="C79" s="5" t="s">
        <v>178</v>
      </c>
      <c r="D79" s="83" t="str">
        <f t="shared" si="11"/>
        <v>DAlan</v>
      </c>
      <c r="E79" s="5" t="s">
        <v>179</v>
      </c>
      <c r="F79" s="5" t="s">
        <v>174</v>
      </c>
      <c r="G79" s="31" t="s">
        <v>402</v>
      </c>
      <c r="I79" s="5" t="s">
        <v>170</v>
      </c>
      <c r="J79" t="str">
        <f t="shared" si="7"/>
        <v>HWright</v>
      </c>
      <c r="K79" s="5" t="s">
        <v>172</v>
      </c>
      <c r="L79" s="5" t="s">
        <v>510</v>
      </c>
      <c r="M79" t="str">
        <f t="shared" si="8"/>
        <v>HWright</v>
      </c>
      <c r="N79" s="81" t="s">
        <v>176</v>
      </c>
      <c r="O79" s="5" t="s">
        <v>511</v>
      </c>
      <c r="P79" t="str">
        <f t="shared" si="9"/>
        <v>HWright</v>
      </c>
      <c r="Q79" s="81" t="s">
        <v>176</v>
      </c>
    </row>
    <row r="80" spans="1:17" x14ac:dyDescent="0.3">
      <c r="A80" s="5" t="s">
        <v>173</v>
      </c>
      <c r="B80" s="83" t="str">
        <f t="shared" si="10"/>
        <v>ENabb</v>
      </c>
      <c r="C80" s="5" t="s">
        <v>178</v>
      </c>
      <c r="D80" s="83" t="str">
        <f t="shared" si="11"/>
        <v>ENabb</v>
      </c>
      <c r="E80" s="5" t="s">
        <v>179</v>
      </c>
      <c r="F80" s="5" t="s">
        <v>174</v>
      </c>
      <c r="G80" s="31" t="s">
        <v>404</v>
      </c>
      <c r="I80" s="5" t="s">
        <v>170</v>
      </c>
      <c r="J80" t="str">
        <f t="shared" si="7"/>
        <v>JWooton</v>
      </c>
      <c r="K80" s="5" t="s">
        <v>172</v>
      </c>
      <c r="L80" s="5" t="s">
        <v>510</v>
      </c>
      <c r="M80" t="str">
        <f t="shared" si="8"/>
        <v>JWooton</v>
      </c>
      <c r="N80" s="81" t="s">
        <v>176</v>
      </c>
      <c r="O80" s="5" t="s">
        <v>511</v>
      </c>
      <c r="P80" t="str">
        <f t="shared" si="9"/>
        <v>JWooton</v>
      </c>
      <c r="Q80" s="81" t="s">
        <v>176</v>
      </c>
    </row>
    <row r="81" spans="1:17" x14ac:dyDescent="0.3">
      <c r="A81" s="5" t="s">
        <v>173</v>
      </c>
      <c r="B81" s="83" t="str">
        <f t="shared" si="10"/>
        <v>EClaggett1</v>
      </c>
      <c r="C81" s="5" t="s">
        <v>178</v>
      </c>
      <c r="D81" s="83" t="str">
        <f t="shared" si="11"/>
        <v>EClaggett1</v>
      </c>
      <c r="E81" s="5" t="s">
        <v>179</v>
      </c>
      <c r="F81" s="5" t="s">
        <v>174</v>
      </c>
      <c r="G81" s="31" t="s">
        <v>427</v>
      </c>
      <c r="I81" s="5" t="s">
        <v>170</v>
      </c>
      <c r="J81" t="str">
        <f t="shared" si="7"/>
        <v>JStone1</v>
      </c>
      <c r="K81" s="5" t="s">
        <v>172</v>
      </c>
      <c r="L81" s="5" t="s">
        <v>510</v>
      </c>
      <c r="M81" t="str">
        <f t="shared" si="8"/>
        <v>JStone1</v>
      </c>
      <c r="N81" s="81" t="s">
        <v>176</v>
      </c>
      <c r="O81" s="5" t="s">
        <v>511</v>
      </c>
      <c r="P81" t="str">
        <f t="shared" si="9"/>
        <v>JStone1</v>
      </c>
      <c r="Q81" s="81" t="s">
        <v>176</v>
      </c>
    </row>
    <row r="82" spans="1:17" x14ac:dyDescent="0.3">
      <c r="A82" s="5" t="s">
        <v>173</v>
      </c>
      <c r="B82" s="83" t="str">
        <f t="shared" si="10"/>
        <v>EDoering</v>
      </c>
      <c r="C82" s="5" t="s">
        <v>178</v>
      </c>
      <c r="D82" s="83" t="str">
        <f t="shared" si="11"/>
        <v>EDoering</v>
      </c>
      <c r="E82" s="5" t="s">
        <v>179</v>
      </c>
      <c r="F82" s="5" t="s">
        <v>174</v>
      </c>
      <c r="G82" s="31" t="s">
        <v>406</v>
      </c>
      <c r="I82" s="5" t="s">
        <v>170</v>
      </c>
      <c r="J82" t="str">
        <f t="shared" si="7"/>
        <v>JKeting</v>
      </c>
      <c r="K82" s="5" t="s">
        <v>172</v>
      </c>
      <c r="L82" s="5" t="s">
        <v>510</v>
      </c>
      <c r="M82" t="str">
        <f t="shared" si="8"/>
        <v>JKeting</v>
      </c>
      <c r="N82" s="81" t="s">
        <v>176</v>
      </c>
      <c r="O82" s="5" t="s">
        <v>511</v>
      </c>
      <c r="P82" t="str">
        <f t="shared" si="9"/>
        <v>JKeting</v>
      </c>
      <c r="Q82" s="81" t="s">
        <v>176</v>
      </c>
    </row>
    <row r="83" spans="1:17" x14ac:dyDescent="0.3">
      <c r="A83" s="5" t="s">
        <v>173</v>
      </c>
      <c r="B83" s="83" t="str">
        <f t="shared" si="10"/>
        <v>EPolott</v>
      </c>
      <c r="C83" s="5" t="s">
        <v>178</v>
      </c>
      <c r="D83" s="83" t="str">
        <f t="shared" si="11"/>
        <v>EPolott</v>
      </c>
      <c r="E83" s="5" t="s">
        <v>179</v>
      </c>
      <c r="F83" s="5" t="s">
        <v>174</v>
      </c>
      <c r="G83" s="31" t="s">
        <v>408</v>
      </c>
      <c r="I83" s="5" t="s">
        <v>170</v>
      </c>
      <c r="J83" t="str">
        <f t="shared" si="7"/>
        <v>JProuty</v>
      </c>
      <c r="K83" s="5" t="s">
        <v>172</v>
      </c>
      <c r="L83" s="5" t="s">
        <v>510</v>
      </c>
      <c r="M83" t="str">
        <f t="shared" si="8"/>
        <v>JProuty</v>
      </c>
      <c r="N83" s="81" t="s">
        <v>176</v>
      </c>
      <c r="O83" s="5" t="s">
        <v>511</v>
      </c>
      <c r="P83" t="str">
        <f t="shared" si="9"/>
        <v>JProuty</v>
      </c>
      <c r="Q83" s="81" t="s">
        <v>176</v>
      </c>
    </row>
    <row r="84" spans="1:17" x14ac:dyDescent="0.3">
      <c r="A84" s="5" t="s">
        <v>173</v>
      </c>
      <c r="B84" s="83" t="str">
        <f t="shared" si="10"/>
        <v>EDunn</v>
      </c>
      <c r="C84" s="5" t="s">
        <v>178</v>
      </c>
      <c r="D84" s="83" t="str">
        <f t="shared" si="11"/>
        <v>EDunn</v>
      </c>
      <c r="E84" s="5" t="s">
        <v>179</v>
      </c>
      <c r="F84" s="5" t="s">
        <v>174</v>
      </c>
      <c r="G84" s="31" t="s">
        <v>421</v>
      </c>
      <c r="I84" s="5" t="s">
        <v>170</v>
      </c>
      <c r="J84" t="str">
        <f t="shared" si="7"/>
        <v>JForman1</v>
      </c>
      <c r="K84" s="5" t="s">
        <v>172</v>
      </c>
      <c r="L84" s="5" t="s">
        <v>510</v>
      </c>
      <c r="M84" t="str">
        <f t="shared" si="8"/>
        <v>JForman1</v>
      </c>
      <c r="N84" s="81" t="s">
        <v>176</v>
      </c>
      <c r="O84" s="5" t="s">
        <v>511</v>
      </c>
      <c r="P84" t="str">
        <f t="shared" si="9"/>
        <v>JForman1</v>
      </c>
      <c r="Q84" s="81" t="s">
        <v>176</v>
      </c>
    </row>
    <row r="85" spans="1:17" x14ac:dyDescent="0.3">
      <c r="A85" s="5" t="s">
        <v>173</v>
      </c>
      <c r="B85" s="83" t="str">
        <f t="shared" si="10"/>
        <v>GReed</v>
      </c>
      <c r="C85" s="5" t="s">
        <v>178</v>
      </c>
      <c r="D85" s="83" t="str">
        <f t="shared" si="11"/>
        <v>GReed</v>
      </c>
      <c r="E85" s="5" t="s">
        <v>179</v>
      </c>
      <c r="F85" s="5" t="s">
        <v>174</v>
      </c>
      <c r="G85" s="31" t="s">
        <v>423</v>
      </c>
      <c r="I85" s="5" t="s">
        <v>170</v>
      </c>
      <c r="J85" t="str">
        <f t="shared" si="7"/>
        <v>JJohnston1</v>
      </c>
      <c r="K85" s="5" t="s">
        <v>172</v>
      </c>
      <c r="L85" s="5" t="s">
        <v>510</v>
      </c>
      <c r="M85" t="str">
        <f t="shared" si="8"/>
        <v>JJohnston1</v>
      </c>
      <c r="N85" s="81" t="s">
        <v>176</v>
      </c>
      <c r="O85" s="5" t="s">
        <v>511</v>
      </c>
      <c r="P85" t="str">
        <f t="shared" si="9"/>
        <v>JJohnston1</v>
      </c>
      <c r="Q85" s="81" t="s">
        <v>176</v>
      </c>
    </row>
    <row r="86" spans="1:17" x14ac:dyDescent="0.3">
      <c r="A86" s="5" t="s">
        <v>173</v>
      </c>
      <c r="B86" s="83" t="str">
        <f t="shared" si="10"/>
        <v>HBullit</v>
      </c>
      <c r="C86" s="5" t="s">
        <v>178</v>
      </c>
      <c r="D86" s="83" t="str">
        <f t="shared" si="11"/>
        <v>HBullit</v>
      </c>
      <c r="E86" s="5" t="s">
        <v>179</v>
      </c>
      <c r="F86" s="5" t="s">
        <v>174</v>
      </c>
      <c r="G86" s="31" t="s">
        <v>426</v>
      </c>
      <c r="I86" s="5" t="s">
        <v>170</v>
      </c>
      <c r="J86" t="str">
        <f t="shared" si="7"/>
        <v>JRipkin1</v>
      </c>
      <c r="K86" s="5" t="s">
        <v>172</v>
      </c>
      <c r="L86" s="5" t="s">
        <v>510</v>
      </c>
      <c r="M86" t="str">
        <f t="shared" si="8"/>
        <v>JRipkin1</v>
      </c>
      <c r="N86" s="81" t="s">
        <v>176</v>
      </c>
      <c r="O86" s="5" t="s">
        <v>511</v>
      </c>
      <c r="P86" t="str">
        <f t="shared" si="9"/>
        <v>JRipkin1</v>
      </c>
      <c r="Q86" s="81" t="s">
        <v>176</v>
      </c>
    </row>
    <row r="87" spans="1:17" x14ac:dyDescent="0.3">
      <c r="A87" s="5" t="s">
        <v>173</v>
      </c>
      <c r="B87" s="83" t="str">
        <f t="shared" si="10"/>
        <v>HMcMillan</v>
      </c>
      <c r="C87" s="5" t="s">
        <v>178</v>
      </c>
      <c r="D87" s="83" t="str">
        <f t="shared" si="11"/>
        <v>HMcMillan</v>
      </c>
      <c r="E87" s="5" t="s">
        <v>179</v>
      </c>
      <c r="F87" s="5" t="s">
        <v>174</v>
      </c>
      <c r="G87" s="31" t="s">
        <v>422</v>
      </c>
      <c r="I87" s="5" t="s">
        <v>170</v>
      </c>
      <c r="J87" t="str">
        <f t="shared" si="7"/>
        <v>JHolman1</v>
      </c>
      <c r="K87" s="5" t="s">
        <v>172</v>
      </c>
      <c r="L87" s="5" t="s">
        <v>510</v>
      </c>
      <c r="M87" t="str">
        <f t="shared" si="8"/>
        <v>JHolman1</v>
      </c>
      <c r="N87" s="81" t="s">
        <v>176</v>
      </c>
      <c r="O87" s="5" t="s">
        <v>511</v>
      </c>
      <c r="P87" t="str">
        <f t="shared" si="9"/>
        <v>JHolman1</v>
      </c>
      <c r="Q87" s="81" t="s">
        <v>176</v>
      </c>
    </row>
    <row r="88" spans="1:17" x14ac:dyDescent="0.3">
      <c r="A88" s="5" t="s">
        <v>173</v>
      </c>
      <c r="B88" s="83" t="str">
        <f t="shared" si="10"/>
        <v>HWright</v>
      </c>
      <c r="C88" s="5" t="s">
        <v>178</v>
      </c>
      <c r="D88" s="83" t="str">
        <f t="shared" si="11"/>
        <v>HWright</v>
      </c>
      <c r="E88" s="5" t="s">
        <v>179</v>
      </c>
      <c r="F88" s="5" t="s">
        <v>174</v>
      </c>
      <c r="G88" s="31" t="s">
        <v>410</v>
      </c>
      <c r="I88" s="5" t="s">
        <v>170</v>
      </c>
      <c r="J88" t="str">
        <f t="shared" si="7"/>
        <v>JWyatt</v>
      </c>
      <c r="K88" s="5" t="s">
        <v>172</v>
      </c>
      <c r="L88" s="5" t="s">
        <v>510</v>
      </c>
      <c r="M88" t="str">
        <f t="shared" si="8"/>
        <v>JWyatt</v>
      </c>
      <c r="N88" s="81" t="s">
        <v>176</v>
      </c>
      <c r="O88" s="5" t="s">
        <v>511</v>
      </c>
      <c r="P88" t="str">
        <f t="shared" si="9"/>
        <v>JWyatt</v>
      </c>
      <c r="Q88" s="81" t="s">
        <v>176</v>
      </c>
    </row>
    <row r="89" spans="1:17" x14ac:dyDescent="0.3">
      <c r="A89" s="5" t="s">
        <v>173</v>
      </c>
      <c r="B89" s="83" t="str">
        <f t="shared" si="10"/>
        <v>JWooton</v>
      </c>
      <c r="C89" s="5" t="s">
        <v>178</v>
      </c>
      <c r="D89" s="83" t="str">
        <f t="shared" si="11"/>
        <v>JWooton</v>
      </c>
      <c r="E89" s="5" t="s">
        <v>179</v>
      </c>
      <c r="F89" s="5" t="s">
        <v>174</v>
      </c>
      <c r="G89" s="31" t="s">
        <v>412</v>
      </c>
      <c r="I89" s="5" t="s">
        <v>170</v>
      </c>
      <c r="J89" t="str">
        <f t="shared" si="7"/>
        <v>LHanzdo</v>
      </c>
      <c r="K89" s="5" t="s">
        <v>172</v>
      </c>
      <c r="L89" s="5" t="s">
        <v>510</v>
      </c>
      <c r="M89" t="str">
        <f t="shared" si="8"/>
        <v>LHanzdo</v>
      </c>
      <c r="N89" s="81" t="s">
        <v>176</v>
      </c>
      <c r="O89" s="5" t="s">
        <v>511</v>
      </c>
      <c r="P89" t="str">
        <f t="shared" si="9"/>
        <v>LHanzdo</v>
      </c>
      <c r="Q89" s="81" t="s">
        <v>176</v>
      </c>
    </row>
    <row r="90" spans="1:17" x14ac:dyDescent="0.3">
      <c r="A90" s="5" t="s">
        <v>173</v>
      </c>
      <c r="B90" s="83" t="str">
        <f t="shared" si="10"/>
        <v>JStone1</v>
      </c>
      <c r="C90" s="5" t="s">
        <v>178</v>
      </c>
      <c r="D90" s="83" t="str">
        <f t="shared" si="11"/>
        <v>JStone1</v>
      </c>
      <c r="E90" s="5" t="s">
        <v>179</v>
      </c>
      <c r="F90" s="5" t="s">
        <v>174</v>
      </c>
      <c r="G90" s="31" t="s">
        <v>414</v>
      </c>
      <c r="I90" s="5" t="s">
        <v>170</v>
      </c>
      <c r="J90" t="str">
        <f t="shared" si="7"/>
        <v>MStewart</v>
      </c>
      <c r="K90" s="5" t="s">
        <v>172</v>
      </c>
      <c r="L90" s="5" t="s">
        <v>510</v>
      </c>
      <c r="M90" t="str">
        <f t="shared" si="8"/>
        <v>MStewart</v>
      </c>
      <c r="N90" s="81" t="s">
        <v>176</v>
      </c>
      <c r="O90" s="5" t="s">
        <v>511</v>
      </c>
      <c r="P90" t="str">
        <f t="shared" si="9"/>
        <v>MStewart</v>
      </c>
      <c r="Q90" s="81" t="s">
        <v>176</v>
      </c>
    </row>
    <row r="91" spans="1:17" x14ac:dyDescent="0.3">
      <c r="A91" s="5" t="s">
        <v>173</v>
      </c>
      <c r="B91" s="83" t="str">
        <f t="shared" si="10"/>
        <v>JKeting</v>
      </c>
      <c r="C91" s="5" t="s">
        <v>178</v>
      </c>
      <c r="D91" s="83" t="str">
        <f t="shared" si="11"/>
        <v>JKeting</v>
      </c>
      <c r="E91" s="5" t="s">
        <v>179</v>
      </c>
      <c r="F91" s="5" t="s">
        <v>174</v>
      </c>
    </row>
    <row r="92" spans="1:17" x14ac:dyDescent="0.3">
      <c r="A92" s="5" t="s">
        <v>173</v>
      </c>
      <c r="B92" s="83" t="str">
        <f t="shared" si="10"/>
        <v>JProuty</v>
      </c>
      <c r="C92" s="5" t="s">
        <v>178</v>
      </c>
      <c r="D92" s="83" t="str">
        <f t="shared" si="11"/>
        <v>JProuty</v>
      </c>
      <c r="E92" s="5" t="s">
        <v>179</v>
      </c>
      <c r="F92" s="5" t="s">
        <v>174</v>
      </c>
    </row>
    <row r="93" spans="1:17" x14ac:dyDescent="0.3">
      <c r="A93" s="5" t="s">
        <v>173</v>
      </c>
      <c r="B93" s="83" t="str">
        <f t="shared" si="10"/>
        <v>JForman1</v>
      </c>
      <c r="C93" s="5" t="s">
        <v>178</v>
      </c>
      <c r="D93" s="83" t="str">
        <f t="shared" si="11"/>
        <v>JForman1</v>
      </c>
      <c r="E93" s="5" t="s">
        <v>179</v>
      </c>
      <c r="F93" s="5" t="s">
        <v>174</v>
      </c>
    </row>
    <row r="94" spans="1:17" x14ac:dyDescent="0.3">
      <c r="A94" s="5" t="s">
        <v>173</v>
      </c>
      <c r="B94" s="83" t="str">
        <f t="shared" si="10"/>
        <v>JJohnston1</v>
      </c>
      <c r="C94" s="5" t="s">
        <v>178</v>
      </c>
      <c r="D94" s="83" t="str">
        <f t="shared" si="11"/>
        <v>JJohnston1</v>
      </c>
      <c r="E94" s="5" t="s">
        <v>179</v>
      </c>
      <c r="F94" s="5" t="s">
        <v>174</v>
      </c>
    </row>
    <row r="95" spans="1:17" x14ac:dyDescent="0.3">
      <c r="A95" s="5" t="s">
        <v>173</v>
      </c>
      <c r="B95" s="83" t="str">
        <f t="shared" si="10"/>
        <v>JRipkin1</v>
      </c>
      <c r="C95" s="5" t="s">
        <v>178</v>
      </c>
      <c r="D95" s="83" t="str">
        <f t="shared" si="11"/>
        <v>JRipkin1</v>
      </c>
      <c r="E95" s="5" t="s">
        <v>179</v>
      </c>
      <c r="F95" s="5" t="s">
        <v>174</v>
      </c>
    </row>
    <row r="96" spans="1:17" x14ac:dyDescent="0.3">
      <c r="A96" s="5" t="s">
        <v>173</v>
      </c>
      <c r="B96" s="83" t="str">
        <f t="shared" si="10"/>
        <v>JHolman1</v>
      </c>
      <c r="C96" s="5" t="s">
        <v>178</v>
      </c>
      <c r="D96" s="83" t="str">
        <f t="shared" si="11"/>
        <v>JHolman1</v>
      </c>
      <c r="E96" s="5" t="s">
        <v>179</v>
      </c>
      <c r="F96" s="5" t="s">
        <v>174</v>
      </c>
    </row>
    <row r="97" spans="1:6" x14ac:dyDescent="0.3">
      <c r="A97" s="5" t="s">
        <v>173</v>
      </c>
      <c r="B97" s="83" t="str">
        <f t="shared" si="10"/>
        <v>JWyatt</v>
      </c>
      <c r="C97" s="5" t="s">
        <v>178</v>
      </c>
      <c r="D97" s="83" t="str">
        <f t="shared" si="11"/>
        <v>JWyatt</v>
      </c>
      <c r="E97" s="5" t="s">
        <v>179</v>
      </c>
      <c r="F97" s="5" t="s">
        <v>174</v>
      </c>
    </row>
    <row r="98" spans="1:6" x14ac:dyDescent="0.3">
      <c r="A98" s="5" t="s">
        <v>173</v>
      </c>
      <c r="B98" s="83" t="str">
        <f t="shared" si="10"/>
        <v>LHanzdo</v>
      </c>
      <c r="C98" s="5" t="s">
        <v>178</v>
      </c>
      <c r="D98" s="83" t="str">
        <f t="shared" si="11"/>
        <v>LHanzdo</v>
      </c>
      <c r="E98" s="5" t="s">
        <v>179</v>
      </c>
      <c r="F98" s="5" t="s">
        <v>174</v>
      </c>
    </row>
    <row r="99" spans="1:6" x14ac:dyDescent="0.3">
      <c r="A99" s="5" t="s">
        <v>173</v>
      </c>
      <c r="B99" s="83" t="str">
        <f t="shared" si="10"/>
        <v>MStewart</v>
      </c>
      <c r="C99" s="5" t="s">
        <v>178</v>
      </c>
      <c r="D99" s="83" t="str">
        <f t="shared" si="11"/>
        <v>MStewart</v>
      </c>
      <c r="E99" s="5" t="s">
        <v>179</v>
      </c>
      <c r="F99" s="5" t="s">
        <v>174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2"/>
  <sheetViews>
    <sheetView workbookViewId="0">
      <selection activeCell="G2" sqref="G2:I9"/>
    </sheetView>
  </sheetViews>
  <sheetFormatPr defaultRowHeight="14.4" x14ac:dyDescent="0.3"/>
  <cols>
    <col min="1" max="1" width="5.88671875" style="12" customWidth="1"/>
    <col min="2" max="2" width="26.109375" style="12" customWidth="1"/>
    <col min="3" max="3" width="4.88671875" customWidth="1"/>
    <col min="4" max="4" width="25.44140625" style="12" customWidth="1"/>
  </cols>
  <sheetData>
    <row r="1" spans="1:8" ht="36" x14ac:dyDescent="0.3">
      <c r="A1" s="21" t="s">
        <v>169</v>
      </c>
      <c r="B1" s="21" t="s">
        <v>203</v>
      </c>
      <c r="C1" s="21" t="s">
        <v>442</v>
      </c>
      <c r="D1" s="21" t="s">
        <v>125</v>
      </c>
    </row>
    <row r="2" spans="1:8" s="4" customFormat="1" ht="12.9" customHeight="1" x14ac:dyDescent="0.3">
      <c r="A2" s="8">
        <v>3</v>
      </c>
      <c r="B2" s="14" t="s">
        <v>181</v>
      </c>
      <c r="C2" s="8">
        <v>1</v>
      </c>
      <c r="D2" s="11" t="s">
        <v>129</v>
      </c>
      <c r="G2" s="4">
        <v>1</v>
      </c>
      <c r="H2" s="102" t="s">
        <v>129</v>
      </c>
    </row>
    <row r="3" spans="1:8" s="4" customFormat="1" ht="11.4" customHeight="1" x14ac:dyDescent="0.3">
      <c r="A3" s="8">
        <v>6</v>
      </c>
      <c r="B3" s="14" t="s">
        <v>0</v>
      </c>
      <c r="C3" s="8">
        <v>1</v>
      </c>
      <c r="D3" s="11" t="s">
        <v>129</v>
      </c>
      <c r="G3" s="4">
        <v>2</v>
      </c>
      <c r="H3" s="102" t="s">
        <v>126</v>
      </c>
    </row>
    <row r="4" spans="1:8" s="4" customFormat="1" ht="11.4" customHeight="1" x14ac:dyDescent="0.3">
      <c r="A4" s="8">
        <v>12</v>
      </c>
      <c r="B4" s="14" t="s">
        <v>182</v>
      </c>
      <c r="C4" s="8">
        <v>1</v>
      </c>
      <c r="D4" s="11" t="s">
        <v>129</v>
      </c>
      <c r="G4" s="91">
        <v>3</v>
      </c>
      <c r="H4" s="102" t="s">
        <v>192</v>
      </c>
    </row>
    <row r="5" spans="1:8" s="4" customFormat="1" ht="11.4" customHeight="1" x14ac:dyDescent="0.3">
      <c r="A5" s="8">
        <v>13</v>
      </c>
      <c r="B5" s="14" t="s">
        <v>124</v>
      </c>
      <c r="C5" s="8">
        <v>1</v>
      </c>
      <c r="D5" s="11" t="s">
        <v>129</v>
      </c>
      <c r="G5" s="91">
        <v>4</v>
      </c>
      <c r="H5" s="102" t="s">
        <v>132</v>
      </c>
    </row>
    <row r="6" spans="1:8" s="4" customFormat="1" ht="11.4" customHeight="1" x14ac:dyDescent="0.3">
      <c r="A6" s="8">
        <v>16</v>
      </c>
      <c r="B6" s="14" t="s">
        <v>187</v>
      </c>
      <c r="C6" s="8">
        <v>1</v>
      </c>
      <c r="D6" s="11" t="s">
        <v>129</v>
      </c>
      <c r="G6" s="91">
        <v>5</v>
      </c>
      <c r="H6" s="102" t="s">
        <v>130</v>
      </c>
    </row>
    <row r="7" spans="1:8" s="4" customFormat="1" ht="11.4" customHeight="1" x14ac:dyDescent="0.3">
      <c r="A7" s="8">
        <v>17</v>
      </c>
      <c r="B7" s="14" t="s">
        <v>8</v>
      </c>
      <c r="C7" s="8">
        <v>1</v>
      </c>
      <c r="D7" s="11" t="s">
        <v>129</v>
      </c>
      <c r="G7" s="91">
        <v>6</v>
      </c>
      <c r="H7" s="102" t="s">
        <v>127</v>
      </c>
    </row>
    <row r="8" spans="1:8" s="4" customFormat="1" ht="11.4" customHeight="1" x14ac:dyDescent="0.3">
      <c r="A8" s="8">
        <v>37</v>
      </c>
      <c r="B8" s="14" t="s">
        <v>183</v>
      </c>
      <c r="C8" s="8">
        <v>1</v>
      </c>
      <c r="D8" s="11" t="s">
        <v>129</v>
      </c>
      <c r="G8" s="91">
        <v>7</v>
      </c>
      <c r="H8" s="102" t="s">
        <v>128</v>
      </c>
    </row>
    <row r="9" spans="1:8" s="4" customFormat="1" ht="11.4" customHeight="1" x14ac:dyDescent="0.3">
      <c r="A9" s="8">
        <v>1</v>
      </c>
      <c r="B9" s="14" t="s">
        <v>7</v>
      </c>
      <c r="C9" s="8">
        <v>2</v>
      </c>
      <c r="D9" s="11" t="s">
        <v>126</v>
      </c>
      <c r="G9" s="91">
        <v>8</v>
      </c>
      <c r="H9" s="108" t="s">
        <v>131</v>
      </c>
    </row>
    <row r="10" spans="1:8" s="4" customFormat="1" ht="11.4" customHeight="1" x14ac:dyDescent="0.3">
      <c r="A10" s="8">
        <v>2</v>
      </c>
      <c r="B10" s="14" t="s">
        <v>188</v>
      </c>
      <c r="C10" s="8">
        <v>2</v>
      </c>
      <c r="D10" s="11" t="s">
        <v>126</v>
      </c>
    </row>
    <row r="11" spans="1:8" s="4" customFormat="1" ht="11.4" customHeight="1" x14ac:dyDescent="0.3">
      <c r="A11" s="8">
        <v>3</v>
      </c>
      <c r="B11" s="14" t="s">
        <v>181</v>
      </c>
      <c r="C11" s="8">
        <v>2</v>
      </c>
      <c r="D11" s="11" t="s">
        <v>126</v>
      </c>
    </row>
    <row r="12" spans="1:8" s="4" customFormat="1" ht="11.4" customHeight="1" x14ac:dyDescent="0.3">
      <c r="A12" s="8">
        <v>3</v>
      </c>
      <c r="B12" s="14" t="s">
        <v>181</v>
      </c>
      <c r="C12" s="8">
        <v>3</v>
      </c>
      <c r="D12" s="11" t="s">
        <v>192</v>
      </c>
    </row>
    <row r="13" spans="1:8" s="4" customFormat="1" ht="11.4" customHeight="1" x14ac:dyDescent="0.3">
      <c r="A13" s="8">
        <v>14</v>
      </c>
      <c r="B13" s="14" t="s">
        <v>189</v>
      </c>
      <c r="C13" s="8">
        <v>3</v>
      </c>
      <c r="D13" s="11" t="s">
        <v>192</v>
      </c>
    </row>
    <row r="14" spans="1:8" s="4" customFormat="1" ht="11.4" customHeight="1" x14ac:dyDescent="0.3">
      <c r="A14" s="8">
        <v>15</v>
      </c>
      <c r="B14" s="14" t="s">
        <v>190</v>
      </c>
      <c r="C14" s="8">
        <v>3</v>
      </c>
      <c r="D14" s="11" t="s">
        <v>192</v>
      </c>
    </row>
    <row r="15" spans="1:8" s="4" customFormat="1" ht="11.4" customHeight="1" x14ac:dyDescent="0.3">
      <c r="A15" s="8">
        <v>18</v>
      </c>
      <c r="B15" s="14" t="s">
        <v>132</v>
      </c>
      <c r="C15" s="8">
        <v>4</v>
      </c>
      <c r="D15" s="11" t="s">
        <v>132</v>
      </c>
    </row>
    <row r="16" spans="1:8" s="4" customFormat="1" ht="11.4" customHeight="1" x14ac:dyDescent="0.3">
      <c r="A16" s="8">
        <v>19</v>
      </c>
      <c r="B16" s="14" t="s">
        <v>191</v>
      </c>
      <c r="C16" s="8">
        <v>4</v>
      </c>
      <c r="D16" s="11" t="s">
        <v>132</v>
      </c>
    </row>
    <row r="17" spans="1:8" s="4" customFormat="1" ht="11.4" customHeight="1" x14ac:dyDescent="0.3">
      <c r="A17" s="8">
        <v>3</v>
      </c>
      <c r="B17" s="14" t="s">
        <v>181</v>
      </c>
      <c r="C17" s="8">
        <v>5</v>
      </c>
      <c r="D17" s="11" t="s">
        <v>130</v>
      </c>
    </row>
    <row r="18" spans="1:8" s="4" customFormat="1" ht="11.4" customHeight="1" x14ac:dyDescent="0.25">
      <c r="A18" s="8">
        <v>10</v>
      </c>
      <c r="B18" s="14" t="s">
        <v>12</v>
      </c>
      <c r="C18" s="8">
        <v>5</v>
      </c>
      <c r="D18" s="10" t="s">
        <v>130</v>
      </c>
    </row>
    <row r="19" spans="1:8" s="4" customFormat="1" ht="11.4" customHeight="1" x14ac:dyDescent="0.3">
      <c r="A19" s="8">
        <v>21</v>
      </c>
      <c r="B19" s="14" t="s">
        <v>193</v>
      </c>
      <c r="C19" s="8">
        <v>5</v>
      </c>
      <c r="D19" s="11" t="s">
        <v>130</v>
      </c>
    </row>
    <row r="20" spans="1:8" s="4" customFormat="1" ht="11.4" customHeight="1" x14ac:dyDescent="0.3">
      <c r="A20" s="8">
        <v>22</v>
      </c>
      <c r="B20" s="14" t="s">
        <v>14</v>
      </c>
      <c r="C20" s="8">
        <v>5</v>
      </c>
      <c r="D20" s="11" t="s">
        <v>130</v>
      </c>
      <c r="H20"/>
    </row>
    <row r="21" spans="1:8" s="4" customFormat="1" ht="11.4" customHeight="1" x14ac:dyDescent="0.3">
      <c r="A21" s="8">
        <v>23</v>
      </c>
      <c r="B21" s="14" t="s">
        <v>441</v>
      </c>
      <c r="C21" s="8">
        <v>5</v>
      </c>
      <c r="D21" s="11" t="s">
        <v>130</v>
      </c>
      <c r="H21"/>
    </row>
    <row r="22" spans="1:8" s="4" customFormat="1" ht="11.4" customHeight="1" x14ac:dyDescent="0.3">
      <c r="A22" s="8">
        <v>24</v>
      </c>
      <c r="B22" s="14" t="s">
        <v>6</v>
      </c>
      <c r="C22" s="8">
        <v>5</v>
      </c>
      <c r="D22" s="11" t="s">
        <v>130</v>
      </c>
      <c r="H22"/>
    </row>
    <row r="23" spans="1:8" s="4" customFormat="1" ht="11.4" customHeight="1" x14ac:dyDescent="0.3">
      <c r="A23" s="8">
        <v>25</v>
      </c>
      <c r="B23" s="14" t="s">
        <v>184</v>
      </c>
      <c r="C23" s="8">
        <v>5</v>
      </c>
      <c r="D23" s="11" t="s">
        <v>130</v>
      </c>
      <c r="H23"/>
    </row>
    <row r="24" spans="1:8" s="4" customFormat="1" ht="11.4" customHeight="1" x14ac:dyDescent="0.3">
      <c r="A24" s="8">
        <v>26</v>
      </c>
      <c r="B24" s="14" t="s">
        <v>194</v>
      </c>
      <c r="C24" s="8">
        <v>5</v>
      </c>
      <c r="D24" s="11" t="s">
        <v>130</v>
      </c>
      <c r="H24"/>
    </row>
    <row r="25" spans="1:8" ht="15" customHeight="1" x14ac:dyDescent="0.3">
      <c r="A25" s="8">
        <v>37</v>
      </c>
      <c r="B25" s="14" t="s">
        <v>183</v>
      </c>
      <c r="C25" s="8">
        <v>5</v>
      </c>
      <c r="D25" s="11" t="s">
        <v>130</v>
      </c>
    </row>
    <row r="26" spans="1:8" ht="15" customHeight="1" x14ac:dyDescent="0.3">
      <c r="A26" s="8">
        <v>39</v>
      </c>
      <c r="B26" s="14" t="s">
        <v>13</v>
      </c>
      <c r="C26" s="8">
        <v>5</v>
      </c>
      <c r="D26" s="11" t="s">
        <v>130</v>
      </c>
    </row>
    <row r="27" spans="1:8" ht="15" customHeight="1" x14ac:dyDescent="0.3">
      <c r="A27" s="8">
        <v>40</v>
      </c>
      <c r="B27" s="14" t="s">
        <v>185</v>
      </c>
      <c r="C27" s="8">
        <v>5</v>
      </c>
      <c r="D27" s="11" t="s">
        <v>130</v>
      </c>
    </row>
    <row r="28" spans="1:8" ht="15" customHeight="1" x14ac:dyDescent="0.3">
      <c r="A28" s="8">
        <v>41</v>
      </c>
      <c r="B28" s="14" t="s">
        <v>5</v>
      </c>
      <c r="C28" s="8">
        <v>5</v>
      </c>
      <c r="D28" s="11" t="s">
        <v>130</v>
      </c>
    </row>
    <row r="29" spans="1:8" ht="15" customHeight="1" x14ac:dyDescent="0.3">
      <c r="A29" s="8">
        <v>3</v>
      </c>
      <c r="B29" s="14" t="s">
        <v>181</v>
      </c>
      <c r="C29" s="8">
        <v>6</v>
      </c>
      <c r="D29" s="11" t="s">
        <v>127</v>
      </c>
    </row>
    <row r="30" spans="1:8" ht="15" customHeight="1" x14ac:dyDescent="0.3">
      <c r="A30" s="8">
        <v>4</v>
      </c>
      <c r="B30" s="14" t="s">
        <v>186</v>
      </c>
      <c r="C30" s="8">
        <v>6</v>
      </c>
      <c r="D30" s="11" t="s">
        <v>127</v>
      </c>
    </row>
    <row r="31" spans="1:8" ht="15" customHeight="1" x14ac:dyDescent="0.3">
      <c r="A31" s="8">
        <v>11</v>
      </c>
      <c r="B31" s="10" t="s">
        <v>9</v>
      </c>
      <c r="C31" s="8">
        <v>6</v>
      </c>
      <c r="D31" s="11" t="s">
        <v>127</v>
      </c>
    </row>
    <row r="32" spans="1:8" ht="15" customHeight="1" x14ac:dyDescent="0.3">
      <c r="A32" s="8">
        <v>20</v>
      </c>
      <c r="B32" s="10" t="s">
        <v>195</v>
      </c>
      <c r="C32" s="8">
        <v>6</v>
      </c>
      <c r="D32" s="11" t="s">
        <v>127</v>
      </c>
    </row>
    <row r="33" spans="1:4" ht="15" customHeight="1" x14ac:dyDescent="0.3">
      <c r="A33" s="8">
        <v>29</v>
      </c>
      <c r="B33" s="10" t="s">
        <v>196</v>
      </c>
      <c r="C33" s="8">
        <v>6</v>
      </c>
      <c r="D33" s="11" t="s">
        <v>127</v>
      </c>
    </row>
    <row r="34" spans="1:4" ht="15" customHeight="1" x14ac:dyDescent="0.3">
      <c r="A34" s="8">
        <v>30</v>
      </c>
      <c r="B34" s="10" t="s">
        <v>133</v>
      </c>
      <c r="C34" s="8">
        <v>6</v>
      </c>
      <c r="D34" s="11" t="s">
        <v>127</v>
      </c>
    </row>
    <row r="35" spans="1:4" ht="15" customHeight="1" x14ac:dyDescent="0.3">
      <c r="A35" s="8">
        <v>37</v>
      </c>
      <c r="B35" s="14" t="s">
        <v>183</v>
      </c>
      <c r="C35" s="8">
        <v>6</v>
      </c>
      <c r="D35" s="11" t="s">
        <v>127</v>
      </c>
    </row>
    <row r="36" spans="1:4" ht="15" customHeight="1" x14ac:dyDescent="0.3">
      <c r="A36" s="8">
        <v>3</v>
      </c>
      <c r="B36" s="14" t="s">
        <v>181</v>
      </c>
      <c r="C36" s="8">
        <v>7</v>
      </c>
      <c r="D36" s="11" t="s">
        <v>128</v>
      </c>
    </row>
    <row r="37" spans="1:4" ht="15" customHeight="1" x14ac:dyDescent="0.3">
      <c r="A37" s="8">
        <v>5</v>
      </c>
      <c r="B37" s="10" t="s">
        <v>11</v>
      </c>
      <c r="C37" s="8">
        <v>7</v>
      </c>
      <c r="D37" s="11" t="s">
        <v>128</v>
      </c>
    </row>
    <row r="38" spans="1:4" ht="15" customHeight="1" x14ac:dyDescent="0.3">
      <c r="A38" s="8">
        <v>27</v>
      </c>
      <c r="B38" s="10" t="s">
        <v>10</v>
      </c>
      <c r="C38" s="8">
        <v>7</v>
      </c>
      <c r="D38" s="11" t="s">
        <v>128</v>
      </c>
    </row>
    <row r="39" spans="1:4" ht="15" customHeight="1" x14ac:dyDescent="0.3">
      <c r="A39" s="8">
        <v>28</v>
      </c>
      <c r="B39" s="10" t="s">
        <v>197</v>
      </c>
      <c r="C39" s="8">
        <v>7</v>
      </c>
      <c r="D39" s="11" t="s">
        <v>128</v>
      </c>
    </row>
    <row r="40" spans="1:4" ht="15" customHeight="1" x14ac:dyDescent="0.3">
      <c r="A40" s="8">
        <v>37</v>
      </c>
      <c r="B40" s="14" t="s">
        <v>183</v>
      </c>
      <c r="C40" s="8">
        <v>7</v>
      </c>
      <c r="D40" s="11" t="s">
        <v>128</v>
      </c>
    </row>
    <row r="41" spans="1:4" ht="15" customHeight="1" x14ac:dyDescent="0.3">
      <c r="A41" s="8">
        <v>3</v>
      </c>
      <c r="B41" s="14" t="s">
        <v>181</v>
      </c>
      <c r="C41" s="8">
        <v>8</v>
      </c>
      <c r="D41" s="10" t="s">
        <v>131</v>
      </c>
    </row>
    <row r="42" spans="1:4" ht="15" customHeight="1" x14ac:dyDescent="0.3">
      <c r="A42" s="8">
        <v>7</v>
      </c>
      <c r="B42" s="10" t="s">
        <v>4</v>
      </c>
      <c r="C42" s="8">
        <v>8</v>
      </c>
      <c r="D42" s="10" t="s">
        <v>131</v>
      </c>
    </row>
    <row r="43" spans="1:4" ht="15" customHeight="1" x14ac:dyDescent="0.3">
      <c r="A43" s="8">
        <v>8</v>
      </c>
      <c r="B43" s="10" t="s">
        <v>199</v>
      </c>
      <c r="C43" s="8">
        <v>8</v>
      </c>
      <c r="D43" s="10" t="s">
        <v>131</v>
      </c>
    </row>
    <row r="44" spans="1:4" ht="15" customHeight="1" x14ac:dyDescent="0.3">
      <c r="A44" s="8">
        <v>9</v>
      </c>
      <c r="B44" s="10" t="s">
        <v>3</v>
      </c>
      <c r="C44" s="8">
        <v>8</v>
      </c>
      <c r="D44" s="10" t="s">
        <v>131</v>
      </c>
    </row>
    <row r="45" spans="1:4" ht="15" customHeight="1" x14ac:dyDescent="0.3">
      <c r="A45" s="8">
        <v>31</v>
      </c>
      <c r="B45" s="10" t="s">
        <v>200</v>
      </c>
      <c r="C45" s="8">
        <v>8</v>
      </c>
      <c r="D45" s="11" t="s">
        <v>131</v>
      </c>
    </row>
    <row r="46" spans="1:4" ht="15" customHeight="1" x14ac:dyDescent="0.3">
      <c r="A46" s="8">
        <v>32</v>
      </c>
      <c r="B46" s="10" t="s">
        <v>1</v>
      </c>
      <c r="C46" s="8">
        <v>8</v>
      </c>
      <c r="D46" s="11" t="s">
        <v>131</v>
      </c>
    </row>
    <row r="47" spans="1:4" ht="15" customHeight="1" x14ac:dyDescent="0.3">
      <c r="A47" s="8">
        <v>33</v>
      </c>
      <c r="B47" s="10" t="s">
        <v>2</v>
      </c>
      <c r="C47" s="8">
        <v>8</v>
      </c>
      <c r="D47" s="11" t="s">
        <v>131</v>
      </c>
    </row>
    <row r="48" spans="1:4" ht="15" customHeight="1" x14ac:dyDescent="0.3">
      <c r="A48" s="8">
        <v>34</v>
      </c>
      <c r="B48" s="10" t="s">
        <v>202</v>
      </c>
      <c r="C48" s="8">
        <v>8</v>
      </c>
      <c r="D48" s="11" t="s">
        <v>131</v>
      </c>
    </row>
    <row r="49" spans="1:4" ht="15" customHeight="1" x14ac:dyDescent="0.3">
      <c r="A49" s="8">
        <v>35</v>
      </c>
      <c r="B49" s="10" t="s">
        <v>201</v>
      </c>
      <c r="C49" s="8">
        <v>8</v>
      </c>
      <c r="D49" s="11" t="s">
        <v>131</v>
      </c>
    </row>
    <row r="50" spans="1:4" ht="15" customHeight="1" x14ac:dyDescent="0.3">
      <c r="A50" s="8">
        <v>36</v>
      </c>
      <c r="B50" s="10" t="s">
        <v>198</v>
      </c>
      <c r="C50" s="8">
        <v>8</v>
      </c>
      <c r="D50" s="11" t="s">
        <v>131</v>
      </c>
    </row>
    <row r="51" spans="1:4" ht="15" customHeight="1" x14ac:dyDescent="0.3">
      <c r="A51" s="8">
        <v>37</v>
      </c>
      <c r="B51" s="14" t="s">
        <v>183</v>
      </c>
      <c r="C51" s="8">
        <v>8</v>
      </c>
      <c r="D51" s="10" t="s">
        <v>131</v>
      </c>
    </row>
    <row r="52" spans="1:4" ht="15" customHeight="1" x14ac:dyDescent="0.3">
      <c r="A52"/>
      <c r="B52"/>
      <c r="D52"/>
    </row>
    <row r="53" spans="1:4" ht="15" customHeight="1" x14ac:dyDescent="0.3">
      <c r="A53"/>
      <c r="B53"/>
      <c r="D53"/>
    </row>
    <row r="54" spans="1:4" ht="15" customHeight="1" x14ac:dyDescent="0.3">
      <c r="A54"/>
      <c r="B54"/>
      <c r="D54"/>
    </row>
    <row r="55" spans="1:4" ht="15" customHeight="1" x14ac:dyDescent="0.3">
      <c r="A55"/>
      <c r="B55"/>
      <c r="D55"/>
    </row>
    <row r="56" spans="1:4" ht="15" customHeight="1" x14ac:dyDescent="0.3">
      <c r="A56"/>
      <c r="B56"/>
      <c r="D56"/>
    </row>
    <row r="57" spans="1:4" ht="15" customHeight="1" x14ac:dyDescent="0.3">
      <c r="A57"/>
      <c r="B57"/>
      <c r="D57"/>
    </row>
    <row r="58" spans="1:4" ht="15" customHeight="1" x14ac:dyDescent="0.3">
      <c r="A58"/>
      <c r="B58"/>
      <c r="D58"/>
    </row>
    <row r="59" spans="1:4" ht="15" customHeight="1" x14ac:dyDescent="0.3">
      <c r="A59"/>
      <c r="B59"/>
      <c r="D59"/>
    </row>
    <row r="60" spans="1:4" ht="15" customHeight="1" x14ac:dyDescent="0.3">
      <c r="A60"/>
      <c r="B60"/>
      <c r="D60"/>
    </row>
    <row r="61" spans="1:4" ht="15" customHeight="1" x14ac:dyDescent="0.3">
      <c r="A61"/>
      <c r="B61"/>
      <c r="D61"/>
    </row>
    <row r="62" spans="1:4" ht="15" customHeight="1" x14ac:dyDescent="0.3">
      <c r="A62"/>
      <c r="B62"/>
      <c r="D62"/>
    </row>
    <row r="63" spans="1:4" ht="15" customHeight="1" x14ac:dyDescent="0.3">
      <c r="A63"/>
      <c r="B63"/>
      <c r="D63"/>
    </row>
    <row r="64" spans="1:4" ht="15" customHeight="1" x14ac:dyDescent="0.3">
      <c r="A64"/>
      <c r="B64"/>
      <c r="D64"/>
    </row>
    <row r="65" customFormat="1" ht="15" customHeight="1" x14ac:dyDescent="0.3"/>
    <row r="66" customFormat="1" ht="15" customHeight="1" x14ac:dyDescent="0.3"/>
    <row r="67" customFormat="1" ht="15" customHeight="1" x14ac:dyDescent="0.3"/>
    <row r="68" customFormat="1" ht="15" customHeight="1" x14ac:dyDescent="0.3"/>
    <row r="69" customFormat="1" ht="15" customHeight="1" x14ac:dyDescent="0.3"/>
    <row r="70" customFormat="1" ht="15" customHeight="1" x14ac:dyDescent="0.3"/>
    <row r="71" customFormat="1" ht="15" customHeight="1" x14ac:dyDescent="0.3"/>
    <row r="72" customFormat="1" ht="15" customHeight="1" x14ac:dyDescent="0.3"/>
    <row r="73" customFormat="1" ht="15" customHeight="1" x14ac:dyDescent="0.3"/>
    <row r="74" customFormat="1" ht="15" customHeight="1" x14ac:dyDescent="0.3"/>
    <row r="75" customFormat="1" ht="15" customHeight="1" x14ac:dyDescent="0.3"/>
    <row r="76" customFormat="1" ht="15" customHeight="1" x14ac:dyDescent="0.3"/>
    <row r="77" customFormat="1" ht="15" customHeight="1" x14ac:dyDescent="0.3"/>
    <row r="78" customFormat="1" ht="15" customHeight="1" x14ac:dyDescent="0.3"/>
    <row r="79" customFormat="1" ht="15" customHeight="1" x14ac:dyDescent="0.3"/>
    <row r="80" customFormat="1" ht="15" customHeight="1" x14ac:dyDescent="0.3"/>
    <row r="81" spans="1:4" ht="15" customHeight="1" x14ac:dyDescent="0.3">
      <c r="A81"/>
      <c r="B81"/>
      <c r="D81"/>
    </row>
    <row r="82" spans="1:4" ht="15" customHeight="1" x14ac:dyDescent="0.3">
      <c r="A82"/>
      <c r="B82"/>
      <c r="D82"/>
    </row>
    <row r="83" spans="1:4" ht="15" customHeight="1" x14ac:dyDescent="0.3">
      <c r="A83"/>
      <c r="B83"/>
      <c r="D83"/>
    </row>
    <row r="84" spans="1:4" ht="15" customHeight="1" x14ac:dyDescent="0.3">
      <c r="A84"/>
      <c r="B84"/>
      <c r="D84"/>
    </row>
    <row r="85" spans="1:4" ht="15" customHeight="1" x14ac:dyDescent="0.3">
      <c r="A85"/>
      <c r="B85"/>
      <c r="D85"/>
    </row>
    <row r="86" spans="1:4" ht="15" customHeight="1" x14ac:dyDescent="0.3">
      <c r="A86"/>
      <c r="B86"/>
      <c r="D86"/>
    </row>
    <row r="87" spans="1:4" ht="15" customHeight="1" x14ac:dyDescent="0.3">
      <c r="A87"/>
      <c r="B87"/>
      <c r="D87"/>
    </row>
    <row r="88" spans="1:4" ht="15" customHeight="1" x14ac:dyDescent="0.3">
      <c r="A88"/>
      <c r="B88"/>
      <c r="D88"/>
    </row>
    <row r="89" spans="1:4" ht="15" customHeight="1" x14ac:dyDescent="0.3">
      <c r="A89"/>
      <c r="B89"/>
      <c r="D89"/>
    </row>
    <row r="90" spans="1:4" ht="15" customHeight="1" x14ac:dyDescent="0.3">
      <c r="A90"/>
      <c r="B90"/>
      <c r="D90"/>
    </row>
    <row r="91" spans="1:4" ht="15" customHeight="1" x14ac:dyDescent="0.3">
      <c r="A91"/>
      <c r="B91"/>
      <c r="D91"/>
    </row>
    <row r="92" spans="1:4" ht="15" customHeight="1" x14ac:dyDescent="0.3">
      <c r="C92" s="12"/>
    </row>
  </sheetData>
  <sortState xmlns:xlrd2="http://schemas.microsoft.com/office/spreadsheetml/2017/richdata2" ref="A2:D51">
    <sortCondition ref="C2:C5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E5EB-DB65-4018-A9CF-BEE9AB606D60}">
  <dimension ref="A1:P30"/>
  <sheetViews>
    <sheetView workbookViewId="0">
      <selection activeCell="L7" sqref="L7"/>
    </sheetView>
  </sheetViews>
  <sheetFormatPr defaultRowHeight="14.4" x14ac:dyDescent="0.3"/>
  <cols>
    <col min="1" max="1" width="26.5546875" customWidth="1"/>
    <col min="4" max="4" width="38.5546875" customWidth="1"/>
    <col min="5" max="5" width="28.44140625" customWidth="1"/>
    <col min="7" max="7" width="18.5546875" customWidth="1"/>
  </cols>
  <sheetData>
    <row r="1" spans="1:16" x14ac:dyDescent="0.3">
      <c r="A1" s="2" t="s">
        <v>129</v>
      </c>
    </row>
    <row r="2" spans="1:16" x14ac:dyDescent="0.3">
      <c r="A2" s="2" t="s">
        <v>192</v>
      </c>
      <c r="D2" t="s">
        <v>526</v>
      </c>
      <c r="E2" t="s">
        <v>527</v>
      </c>
      <c r="F2" s="109">
        <v>44325</v>
      </c>
      <c r="G2" t="s">
        <v>528</v>
      </c>
      <c r="I2" t="s">
        <v>529</v>
      </c>
      <c r="K2" t="s">
        <v>547</v>
      </c>
      <c r="L2" s="110" t="s">
        <v>565</v>
      </c>
      <c r="M2" s="109">
        <v>44325</v>
      </c>
      <c r="N2" t="s">
        <v>528</v>
      </c>
      <c r="P2" t="s">
        <v>529</v>
      </c>
    </row>
    <row r="3" spans="1:16" x14ac:dyDescent="0.3">
      <c r="A3" s="2" t="s">
        <v>132</v>
      </c>
      <c r="D3" t="s">
        <v>526</v>
      </c>
      <c r="E3" t="s">
        <v>530</v>
      </c>
      <c r="F3" s="109">
        <v>44325</v>
      </c>
      <c r="G3" t="s">
        <v>528</v>
      </c>
      <c r="I3" t="s">
        <v>529</v>
      </c>
      <c r="K3" t="s">
        <v>547</v>
      </c>
      <c r="L3" t="s">
        <v>548</v>
      </c>
      <c r="M3" s="109">
        <v>44325</v>
      </c>
      <c r="N3" t="s">
        <v>528</v>
      </c>
      <c r="P3" t="s">
        <v>529</v>
      </c>
    </row>
    <row r="4" spans="1:16" x14ac:dyDescent="0.3">
      <c r="A4" s="2" t="s">
        <v>126</v>
      </c>
      <c r="D4" t="s">
        <v>526</v>
      </c>
      <c r="E4" t="s">
        <v>531</v>
      </c>
      <c r="F4" s="109">
        <v>44325</v>
      </c>
      <c r="G4" t="s">
        <v>528</v>
      </c>
      <c r="I4" t="s">
        <v>529</v>
      </c>
      <c r="K4" t="s">
        <v>547</v>
      </c>
      <c r="L4" t="s">
        <v>549</v>
      </c>
      <c r="M4" s="109">
        <v>44325</v>
      </c>
      <c r="N4" t="s">
        <v>528</v>
      </c>
      <c r="P4" t="s">
        <v>529</v>
      </c>
    </row>
    <row r="5" spans="1:16" x14ac:dyDescent="0.3">
      <c r="A5" s="1" t="s">
        <v>130</v>
      </c>
      <c r="D5" t="s">
        <v>526</v>
      </c>
      <c r="E5" t="s">
        <v>532</v>
      </c>
      <c r="F5" s="109">
        <v>44325</v>
      </c>
      <c r="G5" t="s">
        <v>528</v>
      </c>
      <c r="I5" t="s">
        <v>529</v>
      </c>
      <c r="K5" t="s">
        <v>547</v>
      </c>
      <c r="L5" t="s">
        <v>550</v>
      </c>
      <c r="M5" s="109">
        <v>44325</v>
      </c>
      <c r="N5" t="s">
        <v>528</v>
      </c>
      <c r="P5" t="s">
        <v>529</v>
      </c>
    </row>
    <row r="6" spans="1:16" x14ac:dyDescent="0.3">
      <c r="A6" s="2" t="s">
        <v>127</v>
      </c>
      <c r="D6" t="s">
        <v>526</v>
      </c>
      <c r="E6" t="s">
        <v>533</v>
      </c>
      <c r="F6" s="109">
        <v>44325</v>
      </c>
      <c r="G6" t="s">
        <v>528</v>
      </c>
      <c r="I6" t="s">
        <v>529</v>
      </c>
      <c r="K6" t="s">
        <v>547</v>
      </c>
      <c r="L6" t="s">
        <v>551</v>
      </c>
      <c r="M6" s="109">
        <v>44325</v>
      </c>
      <c r="N6" t="s">
        <v>528</v>
      </c>
      <c r="P6" t="s">
        <v>529</v>
      </c>
    </row>
    <row r="7" spans="1:16" x14ac:dyDescent="0.3">
      <c r="A7" s="2" t="s">
        <v>128</v>
      </c>
      <c r="D7" t="s">
        <v>526</v>
      </c>
      <c r="E7" t="s">
        <v>534</v>
      </c>
      <c r="F7" s="109">
        <v>44325</v>
      </c>
      <c r="G7" t="s">
        <v>528</v>
      </c>
      <c r="I7" t="s">
        <v>529</v>
      </c>
      <c r="K7" t="s">
        <v>547</v>
      </c>
      <c r="L7" t="s">
        <v>552</v>
      </c>
      <c r="M7" s="109">
        <v>44325</v>
      </c>
      <c r="N7" t="s">
        <v>528</v>
      </c>
      <c r="P7" t="s">
        <v>529</v>
      </c>
    </row>
    <row r="8" spans="1:16" x14ac:dyDescent="0.3">
      <c r="A8" s="1" t="s">
        <v>131</v>
      </c>
      <c r="D8" t="s">
        <v>526</v>
      </c>
      <c r="E8" t="s">
        <v>535</v>
      </c>
      <c r="F8" s="109">
        <v>44325</v>
      </c>
      <c r="G8" t="s">
        <v>528</v>
      </c>
      <c r="I8" t="s">
        <v>529</v>
      </c>
      <c r="K8" t="s">
        <v>547</v>
      </c>
      <c r="L8" t="s">
        <v>553</v>
      </c>
      <c r="M8" s="109">
        <v>44325</v>
      </c>
      <c r="N8" t="s">
        <v>528</v>
      </c>
      <c r="P8" t="s">
        <v>529</v>
      </c>
    </row>
    <row r="9" spans="1:16" x14ac:dyDescent="0.3">
      <c r="D9" t="s">
        <v>526</v>
      </c>
      <c r="E9" t="s">
        <v>536</v>
      </c>
      <c r="F9" s="109">
        <v>44325</v>
      </c>
      <c r="G9" t="s">
        <v>528</v>
      </c>
      <c r="I9" t="s">
        <v>529</v>
      </c>
      <c r="K9" t="s">
        <v>547</v>
      </c>
      <c r="L9" t="s">
        <v>554</v>
      </c>
      <c r="M9" s="109">
        <v>44325</v>
      </c>
      <c r="N9" t="s">
        <v>528</v>
      </c>
      <c r="P9" t="s">
        <v>529</v>
      </c>
    </row>
    <row r="10" spans="1:16" x14ac:dyDescent="0.3">
      <c r="D10" t="s">
        <v>526</v>
      </c>
      <c r="E10" t="s">
        <v>537</v>
      </c>
      <c r="F10" s="109">
        <v>44325</v>
      </c>
      <c r="G10" t="s">
        <v>528</v>
      </c>
      <c r="I10" t="s">
        <v>529</v>
      </c>
      <c r="K10" t="s">
        <v>547</v>
      </c>
      <c r="L10" t="s">
        <v>555</v>
      </c>
      <c r="M10" s="109">
        <v>44325</v>
      </c>
      <c r="N10" t="s">
        <v>528</v>
      </c>
      <c r="P10" t="s">
        <v>529</v>
      </c>
    </row>
    <row r="11" spans="1:16" x14ac:dyDescent="0.3">
      <c r="K11" t="s">
        <v>547</v>
      </c>
      <c r="L11" t="s">
        <v>556</v>
      </c>
      <c r="M11" s="109">
        <v>44325</v>
      </c>
      <c r="N11" t="s">
        <v>528</v>
      </c>
      <c r="P11" t="s">
        <v>529</v>
      </c>
    </row>
    <row r="12" spans="1:16" x14ac:dyDescent="0.3">
      <c r="K12" t="s">
        <v>547</v>
      </c>
      <c r="L12" t="s">
        <v>557</v>
      </c>
      <c r="M12" s="109">
        <v>44325</v>
      </c>
      <c r="N12" t="s">
        <v>528</v>
      </c>
      <c r="P12" t="s">
        <v>529</v>
      </c>
    </row>
    <row r="13" spans="1:16" x14ac:dyDescent="0.3">
      <c r="D13" t="s">
        <v>538</v>
      </c>
      <c r="E13" s="89" t="s">
        <v>129</v>
      </c>
      <c r="G13" t="s">
        <v>566</v>
      </c>
      <c r="K13" t="s">
        <v>547</v>
      </c>
      <c r="L13" t="s">
        <v>558</v>
      </c>
      <c r="M13" s="109">
        <v>44325</v>
      </c>
      <c r="N13" t="s">
        <v>528</v>
      </c>
      <c r="P13" t="s">
        <v>529</v>
      </c>
    </row>
    <row r="14" spans="1:16" x14ac:dyDescent="0.3">
      <c r="D14" s="87" t="s">
        <v>539</v>
      </c>
      <c r="E14" s="89" t="s">
        <v>126</v>
      </c>
      <c r="G14" s="87" t="s">
        <v>567</v>
      </c>
      <c r="K14" t="s">
        <v>547</v>
      </c>
      <c r="L14" t="s">
        <v>559</v>
      </c>
      <c r="M14" s="109">
        <v>44325</v>
      </c>
      <c r="N14" t="s">
        <v>528</v>
      </c>
      <c r="P14" t="s">
        <v>529</v>
      </c>
    </row>
    <row r="15" spans="1:16" x14ac:dyDescent="0.3">
      <c r="D15" s="87" t="s">
        <v>540</v>
      </c>
      <c r="G15" s="87" t="s">
        <v>568</v>
      </c>
      <c r="K15" t="s">
        <v>547</v>
      </c>
      <c r="L15" t="s">
        <v>560</v>
      </c>
      <c r="M15" s="109">
        <v>44325</v>
      </c>
      <c r="N15" t="s">
        <v>528</v>
      </c>
      <c r="P15" t="s">
        <v>529</v>
      </c>
    </row>
    <row r="16" spans="1:16" x14ac:dyDescent="0.3">
      <c r="D16" s="87" t="s">
        <v>541</v>
      </c>
      <c r="E16" s="88" t="s">
        <v>130</v>
      </c>
      <c r="G16" s="87" t="s">
        <v>569</v>
      </c>
      <c r="K16" t="s">
        <v>547</v>
      </c>
      <c r="L16" t="s">
        <v>561</v>
      </c>
      <c r="M16" s="109">
        <v>44325</v>
      </c>
      <c r="N16" t="s">
        <v>528</v>
      </c>
      <c r="P16" t="s">
        <v>529</v>
      </c>
    </row>
    <row r="17" spans="4:16" x14ac:dyDescent="0.3">
      <c r="D17" s="87" t="s">
        <v>542</v>
      </c>
      <c r="G17" s="87" t="s">
        <v>570</v>
      </c>
      <c r="K17" t="s">
        <v>547</v>
      </c>
      <c r="L17" t="s">
        <v>562</v>
      </c>
      <c r="M17" s="109">
        <v>44325</v>
      </c>
      <c r="N17" t="s">
        <v>528</v>
      </c>
      <c r="P17" t="s">
        <v>529</v>
      </c>
    </row>
    <row r="18" spans="4:16" x14ac:dyDescent="0.3">
      <c r="D18" s="87" t="s">
        <v>543</v>
      </c>
      <c r="G18" s="87" t="s">
        <v>571</v>
      </c>
      <c r="K18" t="s">
        <v>547</v>
      </c>
      <c r="L18" t="s">
        <v>563</v>
      </c>
      <c r="M18" s="109">
        <v>44325</v>
      </c>
      <c r="N18" t="s">
        <v>528</v>
      </c>
      <c r="P18" t="s">
        <v>529</v>
      </c>
    </row>
    <row r="19" spans="4:16" x14ac:dyDescent="0.3">
      <c r="D19" s="87" t="s">
        <v>544</v>
      </c>
      <c r="E19" s="88" t="s">
        <v>131</v>
      </c>
      <c r="G19" s="87" t="s">
        <v>572</v>
      </c>
      <c r="K19" t="s">
        <v>547</v>
      </c>
      <c r="L19" t="s">
        <v>564</v>
      </c>
      <c r="M19" s="109">
        <v>44325</v>
      </c>
      <c r="N19" t="s">
        <v>528</v>
      </c>
      <c r="P19" t="s">
        <v>529</v>
      </c>
    </row>
    <row r="20" spans="4:16" x14ac:dyDescent="0.3">
      <c r="D20" s="87" t="s">
        <v>545</v>
      </c>
      <c r="G20" s="87" t="s">
        <v>573</v>
      </c>
    </row>
    <row r="21" spans="4:16" x14ac:dyDescent="0.3">
      <c r="D21" s="87" t="s">
        <v>546</v>
      </c>
      <c r="G21" s="87" t="s">
        <v>574</v>
      </c>
    </row>
    <row r="22" spans="4:16" x14ac:dyDescent="0.3">
      <c r="G22" s="87" t="s">
        <v>575</v>
      </c>
    </row>
    <row r="23" spans="4:16" x14ac:dyDescent="0.3">
      <c r="G23" s="87" t="s">
        <v>576</v>
      </c>
    </row>
    <row r="24" spans="4:16" x14ac:dyDescent="0.3">
      <c r="G24" s="87" t="s">
        <v>577</v>
      </c>
    </row>
    <row r="25" spans="4:16" x14ac:dyDescent="0.3">
      <c r="G25" s="87" t="s">
        <v>578</v>
      </c>
    </row>
    <row r="26" spans="4:16" x14ac:dyDescent="0.3">
      <c r="G26" s="87" t="s">
        <v>579</v>
      </c>
    </row>
    <row r="27" spans="4:16" x14ac:dyDescent="0.3">
      <c r="G27" s="87" t="s">
        <v>580</v>
      </c>
    </row>
    <row r="28" spans="4:16" x14ac:dyDescent="0.3">
      <c r="G28" s="87" t="s">
        <v>581</v>
      </c>
    </row>
    <row r="29" spans="4:16" x14ac:dyDescent="0.3">
      <c r="G29" s="87" t="s">
        <v>582</v>
      </c>
    </row>
    <row r="30" spans="4:16" x14ac:dyDescent="0.3">
      <c r="G30" s="87" t="s">
        <v>583</v>
      </c>
    </row>
  </sheetData>
  <sortState xmlns:xlrd2="http://schemas.microsoft.com/office/spreadsheetml/2017/richdata2" ref="A2:A27">
    <sortCondition ref="A2:A27"/>
  </sortState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6"/>
  <sheetViews>
    <sheetView workbookViewId="0">
      <selection activeCell="K10" sqref="K10"/>
    </sheetView>
  </sheetViews>
  <sheetFormatPr defaultRowHeight="14.4" x14ac:dyDescent="0.3"/>
  <cols>
    <col min="1" max="1" width="29.88671875" bestFit="1" customWidth="1"/>
    <col min="3" max="3" width="12.88671875" customWidth="1"/>
    <col min="4" max="4" width="35.33203125" customWidth="1"/>
    <col min="11" max="11" width="40" style="12" customWidth="1"/>
  </cols>
  <sheetData>
    <row r="1" spans="1:11" x14ac:dyDescent="0.3">
      <c r="A1" t="s">
        <v>168</v>
      </c>
      <c r="K1" s="49" t="s">
        <v>180</v>
      </c>
    </row>
    <row r="2" spans="1:11" x14ac:dyDescent="0.3">
      <c r="C2" t="s">
        <v>513</v>
      </c>
      <c r="D2" t="str">
        <f>SUBSTITUTE(G2," ","_")</f>
        <v>Administration__Administrative_Assistant</v>
      </c>
      <c r="E2" t="s">
        <v>176</v>
      </c>
      <c r="G2" t="str">
        <f t="shared" ref="G2:G33" si="0">SUBSTITUTE(K2,"-","")</f>
        <v>Administration  Administrative Assistant</v>
      </c>
      <c r="K2" s="45" t="s">
        <v>208</v>
      </c>
    </row>
    <row r="3" spans="1:11" x14ac:dyDescent="0.3">
      <c r="A3" t="s">
        <v>162</v>
      </c>
      <c r="C3" t="s">
        <v>513</v>
      </c>
      <c r="D3" t="str">
        <f t="shared" ref="D3:D51" si="1">SUBSTITUTE(G3," ","_")</f>
        <v>Finance__Administrative_Assistant</v>
      </c>
      <c r="E3" t="s">
        <v>176</v>
      </c>
      <c r="G3" t="str">
        <f t="shared" si="0"/>
        <v>Finance  Administrative Assistant</v>
      </c>
      <c r="K3" s="45" t="s">
        <v>221</v>
      </c>
    </row>
    <row r="4" spans="1:11" x14ac:dyDescent="0.3">
      <c r="A4" t="s">
        <v>163</v>
      </c>
      <c r="C4" t="s">
        <v>513</v>
      </c>
      <c r="D4" t="str">
        <f t="shared" si="1"/>
        <v>MIS__System_Admin</v>
      </c>
      <c r="E4" t="s">
        <v>176</v>
      </c>
      <c r="G4" t="str">
        <f t="shared" si="0"/>
        <v>MIS  System Admin</v>
      </c>
      <c r="K4" s="45" t="s">
        <v>231</v>
      </c>
    </row>
    <row r="5" spans="1:11" x14ac:dyDescent="0.3">
      <c r="A5" t="s">
        <v>164</v>
      </c>
      <c r="C5" t="s">
        <v>513</v>
      </c>
      <c r="D5" t="str">
        <f t="shared" si="1"/>
        <v>Publishing__Publisher</v>
      </c>
      <c r="E5" t="s">
        <v>176</v>
      </c>
      <c r="G5" t="str">
        <f t="shared" si="0"/>
        <v>Publishing  Publisher</v>
      </c>
      <c r="K5" s="46" t="s">
        <v>242</v>
      </c>
    </row>
    <row r="6" spans="1:11" x14ac:dyDescent="0.3">
      <c r="A6" t="s">
        <v>165</v>
      </c>
      <c r="C6" t="s">
        <v>513</v>
      </c>
      <c r="D6" t="str">
        <f t="shared" si="1"/>
        <v>Administration__CEO</v>
      </c>
      <c r="E6" t="s">
        <v>176</v>
      </c>
      <c r="G6" t="str">
        <f t="shared" si="0"/>
        <v>Administration  CEO</v>
      </c>
      <c r="K6" s="45" t="s">
        <v>211</v>
      </c>
    </row>
    <row r="7" spans="1:11" x14ac:dyDescent="0.3">
      <c r="A7" t="s">
        <v>166</v>
      </c>
      <c r="C7" t="s">
        <v>513</v>
      </c>
      <c r="D7" t="str">
        <f t="shared" si="1"/>
        <v>Administration__Executive_Assistant</v>
      </c>
      <c r="E7" t="s">
        <v>176</v>
      </c>
      <c r="G7" t="str">
        <f t="shared" si="0"/>
        <v>Administration  Executive Assistant</v>
      </c>
      <c r="K7" s="45" t="s">
        <v>209</v>
      </c>
    </row>
    <row r="8" spans="1:11" x14ac:dyDescent="0.3">
      <c r="A8" t="s">
        <v>167</v>
      </c>
      <c r="C8" t="s">
        <v>513</v>
      </c>
      <c r="D8" t="str">
        <f t="shared" si="1"/>
        <v>Sales__Sales_Manager</v>
      </c>
      <c r="E8" t="s">
        <v>176</v>
      </c>
      <c r="G8" t="str">
        <f t="shared" si="0"/>
        <v>Sales  Sales Manager</v>
      </c>
      <c r="K8" s="46" t="s">
        <v>251</v>
      </c>
    </row>
    <row r="9" spans="1:11" x14ac:dyDescent="0.3">
      <c r="C9" t="s">
        <v>513</v>
      </c>
      <c r="D9" t="str">
        <f t="shared" si="1"/>
        <v>Administration__General_Manager</v>
      </c>
      <c r="E9" t="s">
        <v>176</v>
      </c>
      <c r="G9" t="str">
        <f t="shared" si="0"/>
        <v>Administration  General Manager</v>
      </c>
      <c r="K9" s="48" t="s">
        <v>212</v>
      </c>
    </row>
    <row r="10" spans="1:11" x14ac:dyDescent="0.3">
      <c r="C10" t="s">
        <v>513</v>
      </c>
      <c r="D10" t="str">
        <f t="shared" si="1"/>
        <v>Administration__Lawyer</v>
      </c>
      <c r="E10" t="s">
        <v>176</v>
      </c>
      <c r="G10" t="str">
        <f t="shared" si="0"/>
        <v>Administration  Lawyer</v>
      </c>
      <c r="K10" s="45" t="s">
        <v>214</v>
      </c>
    </row>
    <row r="11" spans="1:11" x14ac:dyDescent="0.3">
      <c r="C11" t="s">
        <v>513</v>
      </c>
      <c r="D11" t="str">
        <f t="shared" si="1"/>
        <v>Administration__Legal_coordinator</v>
      </c>
      <c r="E11" t="s">
        <v>176</v>
      </c>
      <c r="G11" t="str">
        <f t="shared" si="0"/>
        <v>Administration  Legal coordinator</v>
      </c>
      <c r="K11" s="45" t="s">
        <v>213</v>
      </c>
    </row>
    <row r="12" spans="1:11" x14ac:dyDescent="0.3">
      <c r="C12" t="s">
        <v>513</v>
      </c>
      <c r="D12" t="str">
        <f t="shared" si="1"/>
        <v>Administration__Secretary</v>
      </c>
      <c r="E12" t="s">
        <v>176</v>
      </c>
      <c r="G12" t="str">
        <f t="shared" si="0"/>
        <v>Administration  Secretary</v>
      </c>
      <c r="K12" s="45" t="s">
        <v>210</v>
      </c>
    </row>
    <row r="13" spans="1:11" x14ac:dyDescent="0.3">
      <c r="C13" t="s">
        <v>513</v>
      </c>
      <c r="D13" t="str">
        <f t="shared" si="1"/>
        <v>Finance__Accountant</v>
      </c>
      <c r="E13" t="s">
        <v>176</v>
      </c>
      <c r="G13" t="str">
        <f t="shared" si="0"/>
        <v>Finance  Accountant</v>
      </c>
      <c r="K13" s="45" t="s">
        <v>222</v>
      </c>
    </row>
    <row r="14" spans="1:11" x14ac:dyDescent="0.3">
      <c r="C14" t="s">
        <v>513</v>
      </c>
      <c r="D14" t="str">
        <f t="shared" si="1"/>
        <v>Finance__Accounting_Manager</v>
      </c>
      <c r="E14" t="s">
        <v>176</v>
      </c>
      <c r="G14" t="str">
        <f t="shared" si="0"/>
        <v>Finance  Accounting Manager</v>
      </c>
      <c r="K14" s="45" t="s">
        <v>220</v>
      </c>
    </row>
    <row r="15" spans="1:11" x14ac:dyDescent="0.3">
      <c r="C15" t="s">
        <v>513</v>
      </c>
      <c r="D15" t="str">
        <f t="shared" si="1"/>
        <v>Human_Resources__Administrative_Assistant</v>
      </c>
      <c r="E15" t="s">
        <v>176</v>
      </c>
      <c r="G15" t="str">
        <f t="shared" si="0"/>
        <v>Human Resources  Administrative Assistant</v>
      </c>
      <c r="K15" s="45" t="s">
        <v>217</v>
      </c>
    </row>
    <row r="16" spans="1:11" x14ac:dyDescent="0.3">
      <c r="C16" t="s">
        <v>513</v>
      </c>
      <c r="D16" t="str">
        <f t="shared" si="1"/>
        <v>Human_Resources__HR_Manager</v>
      </c>
      <c r="E16" t="s">
        <v>176</v>
      </c>
      <c r="G16" t="str">
        <f t="shared" si="0"/>
        <v>Human Resources  HR Manager</v>
      </c>
      <c r="K16" s="45" t="s">
        <v>216</v>
      </c>
    </row>
    <row r="17" spans="3:11" x14ac:dyDescent="0.3">
      <c r="C17" t="s">
        <v>513</v>
      </c>
      <c r="D17" t="str">
        <f t="shared" si="1"/>
        <v>Human_Resources__HR_Specialist</v>
      </c>
      <c r="E17" t="s">
        <v>176</v>
      </c>
      <c r="G17" t="str">
        <f t="shared" si="0"/>
        <v>Human Resources  HR Specialist</v>
      </c>
      <c r="K17" s="45" t="s">
        <v>215</v>
      </c>
    </row>
    <row r="18" spans="3:11" x14ac:dyDescent="0.3">
      <c r="C18" t="s">
        <v>513</v>
      </c>
      <c r="D18" t="str">
        <f t="shared" si="1"/>
        <v>Maintenance__Maintenance</v>
      </c>
      <c r="E18" t="s">
        <v>176</v>
      </c>
      <c r="G18" t="str">
        <f t="shared" si="0"/>
        <v>Maintenance  Maintenance</v>
      </c>
      <c r="K18" s="45" t="s">
        <v>219</v>
      </c>
    </row>
    <row r="19" spans="3:11" x14ac:dyDescent="0.3">
      <c r="C19" t="s">
        <v>513</v>
      </c>
      <c r="D19" t="str">
        <f t="shared" si="1"/>
        <v>Maintenance__Maintenance_Supervisor</v>
      </c>
      <c r="E19" t="s">
        <v>176</v>
      </c>
      <c r="G19" t="str">
        <f t="shared" si="0"/>
        <v>Maintenance  Maintenance Supervisor</v>
      </c>
      <c r="K19" s="45" t="s">
        <v>218</v>
      </c>
    </row>
    <row r="20" spans="3:11" x14ac:dyDescent="0.3">
      <c r="C20" t="s">
        <v>513</v>
      </c>
      <c r="D20" t="str">
        <f t="shared" si="1"/>
        <v>MIS__Administrative_Assistant</v>
      </c>
      <c r="E20" t="s">
        <v>176</v>
      </c>
      <c r="G20" t="str">
        <f t="shared" si="0"/>
        <v>MIS  Administrative Assistant</v>
      </c>
      <c r="K20" s="45" t="s">
        <v>226</v>
      </c>
    </row>
    <row r="21" spans="3:11" x14ac:dyDescent="0.3">
      <c r="C21" t="s">
        <v>513</v>
      </c>
      <c r="D21" t="str">
        <f t="shared" si="1"/>
        <v>MIS__DBA</v>
      </c>
      <c r="E21" t="s">
        <v>176</v>
      </c>
      <c r="G21" t="str">
        <f t="shared" si="0"/>
        <v>MIS  DBA</v>
      </c>
      <c r="K21" s="45" t="s">
        <v>223</v>
      </c>
    </row>
    <row r="22" spans="3:11" x14ac:dyDescent="0.3">
      <c r="C22" t="s">
        <v>513</v>
      </c>
      <c r="D22" t="str">
        <f t="shared" si="1"/>
        <v>MIS__System_Security_Admin</v>
      </c>
      <c r="E22" t="s">
        <v>176</v>
      </c>
      <c r="G22" t="str">
        <f t="shared" si="0"/>
        <v>MIS  System Security Admin</v>
      </c>
      <c r="K22" s="45" t="s">
        <v>232</v>
      </c>
    </row>
    <row r="23" spans="3:11" x14ac:dyDescent="0.3">
      <c r="C23" t="s">
        <v>513</v>
      </c>
      <c r="D23" t="str">
        <f t="shared" si="1"/>
        <v>MIS__MIS_Manager</v>
      </c>
      <c r="E23" t="s">
        <v>176</v>
      </c>
      <c r="G23" t="str">
        <f t="shared" si="0"/>
        <v>MIS  MIS Manager</v>
      </c>
      <c r="K23" s="45" t="s">
        <v>225</v>
      </c>
    </row>
    <row r="24" spans="3:11" x14ac:dyDescent="0.3">
      <c r="C24" t="s">
        <v>513</v>
      </c>
      <c r="D24" t="str">
        <f t="shared" si="1"/>
        <v>MIS__Network_Admin</v>
      </c>
      <c r="E24" t="s">
        <v>176</v>
      </c>
      <c r="G24" t="str">
        <f t="shared" si="0"/>
        <v>MIS  Network Admin</v>
      </c>
      <c r="K24" s="45" t="s">
        <v>224</v>
      </c>
    </row>
    <row r="25" spans="3:11" x14ac:dyDescent="0.3">
      <c r="C25" t="s">
        <v>513</v>
      </c>
      <c r="D25" t="str">
        <f t="shared" si="1"/>
        <v>MIS__Network_manager</v>
      </c>
      <c r="E25" t="s">
        <v>176</v>
      </c>
      <c r="G25" t="str">
        <f t="shared" si="0"/>
        <v>MIS  Network manager</v>
      </c>
      <c r="K25" s="45" t="s">
        <v>443</v>
      </c>
    </row>
    <row r="26" spans="3:11" x14ac:dyDescent="0.3">
      <c r="C26" t="s">
        <v>513</v>
      </c>
      <c r="D26" t="str">
        <f t="shared" si="1"/>
        <v>MIS__Programmer</v>
      </c>
      <c r="E26" t="s">
        <v>176</v>
      </c>
      <c r="G26" t="str">
        <f t="shared" si="0"/>
        <v>MIS  Programmer</v>
      </c>
      <c r="K26" s="45" t="s">
        <v>230</v>
      </c>
    </row>
    <row r="27" spans="3:11" x14ac:dyDescent="0.3">
      <c r="C27" t="s">
        <v>513</v>
      </c>
      <c r="D27" t="str">
        <f t="shared" si="1"/>
        <v>MIS__Programmer_Analyst</v>
      </c>
      <c r="E27" t="s">
        <v>176</v>
      </c>
      <c r="G27" t="str">
        <f t="shared" si="0"/>
        <v>MIS  Programmer Analyst</v>
      </c>
      <c r="K27" s="45" t="s">
        <v>227</v>
      </c>
    </row>
    <row r="28" spans="3:11" x14ac:dyDescent="0.3">
      <c r="C28" t="s">
        <v>513</v>
      </c>
      <c r="D28" t="str">
        <f t="shared" si="1"/>
        <v>MIS__Project_Manager</v>
      </c>
      <c r="E28" t="s">
        <v>176</v>
      </c>
      <c r="G28" t="str">
        <f t="shared" si="0"/>
        <v>MIS  Project Manager</v>
      </c>
      <c r="K28" s="45" t="s">
        <v>229</v>
      </c>
    </row>
    <row r="29" spans="3:11" x14ac:dyDescent="0.3">
      <c r="C29" t="s">
        <v>513</v>
      </c>
      <c r="D29" t="str">
        <f t="shared" si="1"/>
        <v>MIS__Secretary</v>
      </c>
      <c r="E29" t="s">
        <v>176</v>
      </c>
      <c r="G29" t="str">
        <f t="shared" si="0"/>
        <v>MIS  Secretary</v>
      </c>
      <c r="K29" s="45" t="s">
        <v>228</v>
      </c>
    </row>
    <row r="30" spans="3:11" x14ac:dyDescent="0.3">
      <c r="C30" t="s">
        <v>513</v>
      </c>
      <c r="D30" t="str">
        <f t="shared" si="1"/>
        <v>MIS__Technician</v>
      </c>
      <c r="E30" t="s">
        <v>176</v>
      </c>
      <c r="G30" t="str">
        <f t="shared" si="0"/>
        <v>MIS  Technician</v>
      </c>
      <c r="K30" s="45" t="s">
        <v>233</v>
      </c>
    </row>
    <row r="31" spans="3:11" x14ac:dyDescent="0.3">
      <c r="C31" t="s">
        <v>513</v>
      </c>
      <c r="D31" t="str">
        <f t="shared" si="1"/>
        <v>Product_Development__Administrative_Assistant</v>
      </c>
      <c r="E31" t="s">
        <v>176</v>
      </c>
      <c r="G31" t="str">
        <f t="shared" si="0"/>
        <v>Product Development  Administrative Assistant</v>
      </c>
      <c r="K31" s="45" t="s">
        <v>236</v>
      </c>
    </row>
    <row r="32" spans="3:11" x14ac:dyDescent="0.3">
      <c r="C32" t="s">
        <v>513</v>
      </c>
      <c r="D32" t="str">
        <f t="shared" si="1"/>
        <v>Product_Development__Reviewer_</v>
      </c>
      <c r="E32" t="s">
        <v>176</v>
      </c>
      <c r="G32" t="str">
        <f t="shared" si="0"/>
        <v xml:space="preserve">Product Development  Reviewer </v>
      </c>
      <c r="K32" s="46" t="s">
        <v>239</v>
      </c>
    </row>
    <row r="33" spans="3:11" x14ac:dyDescent="0.3">
      <c r="C33" t="s">
        <v>513</v>
      </c>
      <c r="D33" t="str">
        <f t="shared" si="1"/>
        <v>Product_Development__Reviewer_Coordinator</v>
      </c>
      <c r="E33" t="s">
        <v>176</v>
      </c>
      <c r="G33" t="str">
        <f t="shared" si="0"/>
        <v>Product Development  Reviewer Coordinator</v>
      </c>
      <c r="K33" s="46" t="s">
        <v>240</v>
      </c>
    </row>
    <row r="34" spans="3:11" x14ac:dyDescent="0.3">
      <c r="C34" t="s">
        <v>513</v>
      </c>
      <c r="D34" t="str">
        <f t="shared" si="1"/>
        <v>Product_Development__Associate_editor</v>
      </c>
      <c r="E34" t="s">
        <v>176</v>
      </c>
      <c r="G34" t="str">
        <f t="shared" ref="G34:G51" si="2">SUBSTITUTE(K34,"-","")</f>
        <v>Product Development  Associate editor</v>
      </c>
      <c r="K34" s="45" t="s">
        <v>234</v>
      </c>
    </row>
    <row r="35" spans="3:11" x14ac:dyDescent="0.3">
      <c r="C35" t="s">
        <v>513</v>
      </c>
      <c r="D35" t="str">
        <f t="shared" si="1"/>
        <v>Product_Development__Editor</v>
      </c>
      <c r="E35" t="s">
        <v>176</v>
      </c>
      <c r="G35" t="str">
        <f t="shared" si="2"/>
        <v>Product Development  Editor</v>
      </c>
      <c r="K35" s="46" t="s">
        <v>238</v>
      </c>
    </row>
    <row r="36" spans="3:11" x14ac:dyDescent="0.3">
      <c r="C36" t="s">
        <v>513</v>
      </c>
      <c r="D36" t="str">
        <f t="shared" si="1"/>
        <v>Product_Development__Managing_Editor</v>
      </c>
      <c r="E36" t="s">
        <v>176</v>
      </c>
      <c r="G36" t="str">
        <f t="shared" si="2"/>
        <v>Product Development  Managing Editor</v>
      </c>
      <c r="K36" s="46" t="s">
        <v>237</v>
      </c>
    </row>
    <row r="37" spans="3:11" x14ac:dyDescent="0.3">
      <c r="C37" t="s">
        <v>513</v>
      </c>
      <c r="D37" t="str">
        <f t="shared" si="1"/>
        <v>Product_Development__Secretary</v>
      </c>
      <c r="E37" t="s">
        <v>176</v>
      </c>
      <c r="G37" t="str">
        <f t="shared" si="2"/>
        <v>Product Development  Secretary</v>
      </c>
      <c r="K37" s="45" t="s">
        <v>235</v>
      </c>
    </row>
    <row r="38" spans="3:11" x14ac:dyDescent="0.3">
      <c r="C38" t="s">
        <v>513</v>
      </c>
      <c r="D38" t="str">
        <f t="shared" si="1"/>
        <v>Publishing__Administrative_Assistant</v>
      </c>
      <c r="E38" t="s">
        <v>176</v>
      </c>
      <c r="G38" t="str">
        <f t="shared" si="2"/>
        <v>Publishing  Administrative Assistant</v>
      </c>
      <c r="K38" s="45" t="s">
        <v>244</v>
      </c>
    </row>
    <row r="39" spans="3:11" x14ac:dyDescent="0.3">
      <c r="C39" t="s">
        <v>513</v>
      </c>
      <c r="D39" t="str">
        <f t="shared" si="1"/>
        <v>Publishing__Associate_Publisher</v>
      </c>
      <c r="E39" t="s">
        <v>176</v>
      </c>
      <c r="G39" t="str">
        <f t="shared" si="2"/>
        <v>Publishing  Associate Publisher</v>
      </c>
      <c r="K39" s="46" t="s">
        <v>241</v>
      </c>
    </row>
    <row r="40" spans="3:11" x14ac:dyDescent="0.3">
      <c r="C40" t="s">
        <v>513</v>
      </c>
      <c r="D40" t="str">
        <f t="shared" si="1"/>
        <v>Publishing__Publishing_Manager</v>
      </c>
      <c r="E40" t="s">
        <v>176</v>
      </c>
      <c r="G40" t="str">
        <f t="shared" si="2"/>
        <v>Publishing  Publishing Manager</v>
      </c>
      <c r="K40" s="46" t="s">
        <v>245</v>
      </c>
    </row>
    <row r="41" spans="3:11" x14ac:dyDescent="0.3">
      <c r="C41" t="s">
        <v>513</v>
      </c>
      <c r="D41" t="str">
        <f t="shared" si="1"/>
        <v>Publishing__Secretary</v>
      </c>
      <c r="E41" t="s">
        <v>176</v>
      </c>
      <c r="G41" t="str">
        <f t="shared" si="2"/>
        <v>Publishing  Secretary</v>
      </c>
      <c r="K41" s="45" t="s">
        <v>243</v>
      </c>
    </row>
    <row r="42" spans="3:11" x14ac:dyDescent="0.3">
      <c r="C42" t="s">
        <v>513</v>
      </c>
      <c r="D42" t="str">
        <f t="shared" si="1"/>
        <v>Sales__Administrative_Assistant</v>
      </c>
      <c r="E42" t="s">
        <v>176</v>
      </c>
      <c r="G42" t="str">
        <f t="shared" si="2"/>
        <v>Sales  Administrative Assistant</v>
      </c>
      <c r="K42" s="45" t="s">
        <v>248</v>
      </c>
    </row>
    <row r="43" spans="3:11" x14ac:dyDescent="0.3">
      <c r="C43" t="s">
        <v>513</v>
      </c>
      <c r="D43" t="str">
        <f t="shared" si="1"/>
        <v>Sales__Customer_Service</v>
      </c>
      <c r="E43" t="s">
        <v>176</v>
      </c>
      <c r="G43" t="str">
        <f t="shared" si="2"/>
        <v>Sales  Customer Service</v>
      </c>
      <c r="K43" s="46" t="s">
        <v>246</v>
      </c>
    </row>
    <row r="44" spans="3:11" x14ac:dyDescent="0.3">
      <c r="C44" t="s">
        <v>513</v>
      </c>
      <c r="D44" t="str">
        <f t="shared" si="1"/>
        <v>Sales__Customer_Service_associate_Manager</v>
      </c>
      <c r="E44" t="s">
        <v>176</v>
      </c>
      <c r="G44" t="str">
        <f t="shared" si="2"/>
        <v>Sales  Customer Service associate Manager</v>
      </c>
      <c r="K44" s="46" t="s">
        <v>250</v>
      </c>
    </row>
    <row r="45" spans="3:11" x14ac:dyDescent="0.3">
      <c r="C45" t="s">
        <v>513</v>
      </c>
      <c r="D45" t="str">
        <f t="shared" si="1"/>
        <v>Sales__Customer_Service_Manager</v>
      </c>
      <c r="E45" t="s">
        <v>176</v>
      </c>
      <c r="G45" t="str">
        <f t="shared" si="2"/>
        <v>Sales  Customer Service Manager</v>
      </c>
      <c r="K45" s="46" t="s">
        <v>249</v>
      </c>
    </row>
    <row r="46" spans="3:11" x14ac:dyDescent="0.3">
      <c r="C46" t="s">
        <v>513</v>
      </c>
      <c r="D46" t="str">
        <f t="shared" si="1"/>
        <v>Sales__Sales_associate_Manager</v>
      </c>
      <c r="E46" t="s">
        <v>176</v>
      </c>
      <c r="G46" t="str">
        <f t="shared" si="2"/>
        <v>Sales  Sales associate Manager</v>
      </c>
      <c r="K46" s="46" t="s">
        <v>253</v>
      </c>
    </row>
    <row r="47" spans="3:11" x14ac:dyDescent="0.3">
      <c r="C47" t="s">
        <v>513</v>
      </c>
      <c r="D47" t="str">
        <f t="shared" si="1"/>
        <v>Sales__Sales_Representative</v>
      </c>
      <c r="E47" t="s">
        <v>176</v>
      </c>
      <c r="G47" t="str">
        <f t="shared" si="2"/>
        <v>Sales  Sales Representative</v>
      </c>
      <c r="K47" s="46" t="s">
        <v>256</v>
      </c>
    </row>
    <row r="48" spans="3:11" x14ac:dyDescent="0.3">
      <c r="C48" t="s">
        <v>513</v>
      </c>
      <c r="D48" t="str">
        <f t="shared" si="1"/>
        <v>Sales__Sales_Representative_Manager</v>
      </c>
      <c r="E48" t="s">
        <v>176</v>
      </c>
      <c r="G48" t="str">
        <f t="shared" si="2"/>
        <v>Sales  Sales Representative Manager</v>
      </c>
      <c r="K48" s="46" t="s">
        <v>254</v>
      </c>
    </row>
    <row r="49" spans="3:11" ht="27" x14ac:dyDescent="0.3">
      <c r="C49" t="s">
        <v>513</v>
      </c>
      <c r="D49" t="str">
        <f t="shared" si="1"/>
        <v>Sales__Sales_Representative_Associate_Manager</v>
      </c>
      <c r="E49" t="s">
        <v>176</v>
      </c>
      <c r="G49" t="str">
        <f t="shared" si="2"/>
        <v>Sales  Sales Representative Associate Manager</v>
      </c>
      <c r="K49" s="46" t="s">
        <v>255</v>
      </c>
    </row>
    <row r="50" spans="3:11" x14ac:dyDescent="0.3">
      <c r="C50" t="s">
        <v>513</v>
      </c>
      <c r="D50" t="str">
        <f t="shared" si="1"/>
        <v>Sales__Sales_Supervisor</v>
      </c>
      <c r="E50" t="s">
        <v>176</v>
      </c>
      <c r="G50" t="str">
        <f t="shared" si="2"/>
        <v>Sales  Sales Supervisor</v>
      </c>
      <c r="K50" s="46" t="s">
        <v>252</v>
      </c>
    </row>
    <row r="51" spans="3:11" x14ac:dyDescent="0.3">
      <c r="C51" t="s">
        <v>513</v>
      </c>
      <c r="D51" t="str">
        <f t="shared" si="1"/>
        <v>Sales__Secretary</v>
      </c>
      <c r="E51" t="s">
        <v>176</v>
      </c>
      <c r="G51" t="str">
        <f t="shared" si="2"/>
        <v>Sales  Secretary</v>
      </c>
      <c r="K51" s="45" t="s">
        <v>247</v>
      </c>
    </row>
    <row r="52" spans="3:11" x14ac:dyDescent="0.3">
      <c r="K52"/>
    </row>
    <row r="53" spans="3:11" x14ac:dyDescent="0.3">
      <c r="K53"/>
    </row>
    <row r="54" spans="3:11" x14ac:dyDescent="0.3">
      <c r="K54"/>
    </row>
    <row r="55" spans="3:11" x14ac:dyDescent="0.3">
      <c r="K55"/>
    </row>
    <row r="56" spans="3:11" x14ac:dyDescent="0.3">
      <c r="K56"/>
    </row>
    <row r="57" spans="3:11" x14ac:dyDescent="0.3">
      <c r="K57"/>
    </row>
    <row r="58" spans="3:11" x14ac:dyDescent="0.3">
      <c r="K58"/>
    </row>
    <row r="59" spans="3:11" x14ac:dyDescent="0.3">
      <c r="K59"/>
    </row>
    <row r="60" spans="3:11" x14ac:dyDescent="0.3">
      <c r="K60"/>
    </row>
    <row r="61" spans="3:11" x14ac:dyDescent="0.3">
      <c r="K61"/>
    </row>
    <row r="62" spans="3:11" x14ac:dyDescent="0.3">
      <c r="K62"/>
    </row>
    <row r="63" spans="3:11" x14ac:dyDescent="0.3">
      <c r="K63"/>
    </row>
    <row r="64" spans="3:11" x14ac:dyDescent="0.3">
      <c r="K64"/>
    </row>
    <row r="65" spans="11:11" x14ac:dyDescent="0.3">
      <c r="K65"/>
    </row>
    <row r="66" spans="11:11" x14ac:dyDescent="0.3">
      <c r="K66"/>
    </row>
    <row r="67" spans="11:11" x14ac:dyDescent="0.3">
      <c r="K67"/>
    </row>
    <row r="68" spans="11:11" x14ac:dyDescent="0.3">
      <c r="K68"/>
    </row>
    <row r="69" spans="11:11" x14ac:dyDescent="0.3">
      <c r="K69"/>
    </row>
    <row r="70" spans="11:11" x14ac:dyDescent="0.3">
      <c r="K70"/>
    </row>
    <row r="71" spans="11:11" x14ac:dyDescent="0.3">
      <c r="K71"/>
    </row>
    <row r="72" spans="11:11" x14ac:dyDescent="0.3">
      <c r="K72"/>
    </row>
    <row r="73" spans="11:11" x14ac:dyDescent="0.3">
      <c r="K73"/>
    </row>
    <row r="74" spans="11:11" x14ac:dyDescent="0.3">
      <c r="K74"/>
    </row>
    <row r="75" spans="11:11" x14ac:dyDescent="0.3">
      <c r="K75"/>
    </row>
    <row r="76" spans="11:11" x14ac:dyDescent="0.3">
      <c r="K76"/>
    </row>
    <row r="77" spans="11:11" x14ac:dyDescent="0.3">
      <c r="K77"/>
    </row>
    <row r="78" spans="11:11" x14ac:dyDescent="0.3">
      <c r="K78"/>
    </row>
    <row r="79" spans="11:11" x14ac:dyDescent="0.3">
      <c r="K79"/>
    </row>
    <row r="80" spans="11:11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  <row r="84" spans="11:11" x14ac:dyDescent="0.3">
      <c r="K84"/>
    </row>
    <row r="85" spans="11:11" x14ac:dyDescent="0.3">
      <c r="K85"/>
    </row>
    <row r="86" spans="11:11" x14ac:dyDescent="0.3">
      <c r="K86"/>
    </row>
    <row r="87" spans="11:11" x14ac:dyDescent="0.3">
      <c r="K87"/>
    </row>
    <row r="88" spans="11:11" x14ac:dyDescent="0.3">
      <c r="K88"/>
    </row>
    <row r="89" spans="11:11" x14ac:dyDescent="0.3">
      <c r="K89"/>
    </row>
    <row r="90" spans="11:11" x14ac:dyDescent="0.3">
      <c r="K90"/>
    </row>
    <row r="91" spans="11:11" x14ac:dyDescent="0.3">
      <c r="K91"/>
    </row>
    <row r="92" spans="11:11" x14ac:dyDescent="0.3">
      <c r="K92"/>
    </row>
    <row r="93" spans="11:11" x14ac:dyDescent="0.3">
      <c r="K93"/>
    </row>
    <row r="94" spans="11:11" x14ac:dyDescent="0.3">
      <c r="K94"/>
    </row>
    <row r="95" spans="11:11" x14ac:dyDescent="0.3">
      <c r="K95"/>
    </row>
    <row r="96" spans="11:11" x14ac:dyDescent="0.3">
      <c r="K96"/>
    </row>
    <row r="97" spans="11:11" x14ac:dyDescent="0.3">
      <c r="K97"/>
    </row>
    <row r="98" spans="11:11" x14ac:dyDescent="0.3">
      <c r="K98"/>
    </row>
    <row r="99" spans="11:11" x14ac:dyDescent="0.3">
      <c r="K99"/>
    </row>
    <row r="100" spans="11:11" x14ac:dyDescent="0.3">
      <c r="K100"/>
    </row>
    <row r="101" spans="11:11" x14ac:dyDescent="0.3">
      <c r="K101"/>
    </row>
    <row r="102" spans="11:11" x14ac:dyDescent="0.3">
      <c r="K102"/>
    </row>
    <row r="103" spans="11:11" x14ac:dyDescent="0.3">
      <c r="K103"/>
    </row>
    <row r="104" spans="11:11" x14ac:dyDescent="0.3">
      <c r="K104"/>
    </row>
    <row r="105" spans="11:11" x14ac:dyDescent="0.3">
      <c r="K105"/>
    </row>
    <row r="106" spans="11:11" x14ac:dyDescent="0.3">
      <c r="K10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05E5-F2E7-4EDC-8190-540AC54CB542}">
  <dimension ref="A1:N101"/>
  <sheetViews>
    <sheetView workbookViewId="0">
      <selection activeCell="I14" sqref="I14"/>
    </sheetView>
  </sheetViews>
  <sheetFormatPr defaultRowHeight="14.4" x14ac:dyDescent="0.3"/>
  <cols>
    <col min="14" max="14" width="8.88671875" style="87"/>
  </cols>
  <sheetData>
    <row r="1" spans="1:14" x14ac:dyDescent="0.3">
      <c r="A1" t="s">
        <v>584</v>
      </c>
      <c r="N1" s="102" t="s">
        <v>416</v>
      </c>
    </row>
    <row r="2" spans="1:14" x14ac:dyDescent="0.3">
      <c r="A2" t="s">
        <v>585</v>
      </c>
      <c r="B2" t="s">
        <v>586</v>
      </c>
      <c r="N2" s="102" t="s">
        <v>260</v>
      </c>
    </row>
    <row r="3" spans="1:14" x14ac:dyDescent="0.3">
      <c r="A3" t="s">
        <v>587</v>
      </c>
      <c r="N3" s="102" t="s">
        <v>262</v>
      </c>
    </row>
    <row r="4" spans="1:14" x14ac:dyDescent="0.3">
      <c r="A4" t="s">
        <v>588</v>
      </c>
      <c r="B4" t="s">
        <v>589</v>
      </c>
      <c r="N4" s="102" t="s">
        <v>264</v>
      </c>
    </row>
    <row r="5" spans="1:14" x14ac:dyDescent="0.3">
      <c r="A5" t="s">
        <v>590</v>
      </c>
      <c r="N5" s="102" t="s">
        <v>266</v>
      </c>
    </row>
    <row r="6" spans="1:14" x14ac:dyDescent="0.3">
      <c r="A6" t="s">
        <v>591</v>
      </c>
      <c r="N6" s="102" t="s">
        <v>268</v>
      </c>
    </row>
    <row r="7" spans="1:14" x14ac:dyDescent="0.3">
      <c r="A7" t="s">
        <v>592</v>
      </c>
      <c r="N7" s="102" t="s">
        <v>270</v>
      </c>
    </row>
    <row r="8" spans="1:14" x14ac:dyDescent="0.3">
      <c r="N8" s="102" t="s">
        <v>428</v>
      </c>
    </row>
    <row r="9" spans="1:14" x14ac:dyDescent="0.3">
      <c r="A9" t="s">
        <v>585</v>
      </c>
      <c r="B9" t="s">
        <v>593</v>
      </c>
      <c r="C9" t="s">
        <v>588</v>
      </c>
      <c r="D9" t="s">
        <v>594</v>
      </c>
      <c r="N9" s="102" t="s">
        <v>272</v>
      </c>
    </row>
    <row r="10" spans="1:14" x14ac:dyDescent="0.3">
      <c r="A10" t="str">
        <f>SUBSTITUTE(N1,".","")</f>
        <v>SWyatt</v>
      </c>
      <c r="B10" s="111">
        <v>44501</v>
      </c>
      <c r="D10">
        <v>5</v>
      </c>
      <c r="G10" t="s">
        <v>595</v>
      </c>
      <c r="H10" t="str">
        <f>_xlfn.CONCAT("'",A10,"'",",","'")</f>
        <v>'SWyatt','</v>
      </c>
      <c r="I10" s="111">
        <v>44501</v>
      </c>
      <c r="J10" t="str">
        <f>_xlfn.CONCAT("'",",","'",C10,"'",",","'",D10,"'")</f>
        <v>','','5'</v>
      </c>
      <c r="K10" t="s">
        <v>596</v>
      </c>
      <c r="N10" s="102" t="s">
        <v>274</v>
      </c>
    </row>
    <row r="11" spans="1:14" x14ac:dyDescent="0.3">
      <c r="A11" s="87" t="str">
        <f t="shared" ref="A11:A74" si="0">SUBSTITUTE(N2,".","")</f>
        <v>DWright</v>
      </c>
      <c r="B11" s="111">
        <v>44501</v>
      </c>
      <c r="D11" s="87">
        <v>5</v>
      </c>
      <c r="G11" s="87" t="s">
        <v>595</v>
      </c>
      <c r="H11" s="87" t="str">
        <f t="shared" ref="H11:H74" si="1">_xlfn.CONCAT("'",A11,"'",",","'")</f>
        <v>'DWright','</v>
      </c>
      <c r="I11" s="111">
        <v>44501</v>
      </c>
      <c r="J11" s="87" t="str">
        <f t="shared" ref="J11:J74" si="2">_xlfn.CONCAT("'",",","'",C11,"'",",","'",D11,"'")</f>
        <v>','','5'</v>
      </c>
      <c r="K11" s="87" t="s">
        <v>596</v>
      </c>
      <c r="N11" s="102" t="s">
        <v>276</v>
      </c>
    </row>
    <row r="12" spans="1:14" x14ac:dyDescent="0.3">
      <c r="A12" s="87" t="str">
        <f t="shared" si="0"/>
        <v>AWorral</v>
      </c>
      <c r="B12" s="111">
        <v>44501</v>
      </c>
      <c r="D12" s="87">
        <v>5</v>
      </c>
      <c r="G12" s="87" t="s">
        <v>595</v>
      </c>
      <c r="H12" s="87" t="str">
        <f t="shared" si="1"/>
        <v>'AWorral','</v>
      </c>
      <c r="I12" s="111">
        <v>44501</v>
      </c>
      <c r="J12" s="87" t="str">
        <f t="shared" si="2"/>
        <v>','','5'</v>
      </c>
      <c r="K12" s="87" t="s">
        <v>596</v>
      </c>
      <c r="N12" s="102" t="s">
        <v>278</v>
      </c>
    </row>
    <row r="13" spans="1:14" x14ac:dyDescent="0.3">
      <c r="A13" s="87" t="str">
        <f t="shared" si="0"/>
        <v>BWooton</v>
      </c>
      <c r="B13" s="111">
        <v>44501</v>
      </c>
      <c r="D13" s="87">
        <v>5</v>
      </c>
      <c r="G13" s="87" t="s">
        <v>595</v>
      </c>
      <c r="H13" s="87" t="str">
        <f t="shared" si="1"/>
        <v>'BWooton','</v>
      </c>
      <c r="I13" s="111">
        <v>44501</v>
      </c>
      <c r="J13" s="87" t="str">
        <f t="shared" si="2"/>
        <v>','','5'</v>
      </c>
      <c r="K13" s="87" t="s">
        <v>596</v>
      </c>
      <c r="N13" s="102" t="s">
        <v>280</v>
      </c>
    </row>
    <row r="14" spans="1:14" x14ac:dyDescent="0.3">
      <c r="A14" s="87" t="str">
        <f t="shared" si="0"/>
        <v>AWiddes</v>
      </c>
      <c r="B14" s="111">
        <v>44501</v>
      </c>
      <c r="D14" s="87">
        <v>5</v>
      </c>
      <c r="G14" s="87" t="s">
        <v>595</v>
      </c>
      <c r="H14" s="87" t="str">
        <f t="shared" si="1"/>
        <v>'AWiddes','</v>
      </c>
      <c r="I14" s="111">
        <v>44501</v>
      </c>
      <c r="J14" s="87" t="str">
        <f t="shared" si="2"/>
        <v>','','5'</v>
      </c>
      <c r="K14" s="87" t="s">
        <v>596</v>
      </c>
      <c r="N14" s="102" t="s">
        <v>282</v>
      </c>
    </row>
    <row r="15" spans="1:14" x14ac:dyDescent="0.3">
      <c r="A15" s="87" t="str">
        <f t="shared" si="0"/>
        <v>WWehland</v>
      </c>
      <c r="B15" s="111">
        <v>44501</v>
      </c>
      <c r="D15" s="87">
        <v>5</v>
      </c>
      <c r="G15" s="87" t="s">
        <v>595</v>
      </c>
      <c r="H15" s="87" t="str">
        <f t="shared" si="1"/>
        <v>'WWehland','</v>
      </c>
      <c r="I15" s="111">
        <v>44501</v>
      </c>
      <c r="J15" s="87" t="str">
        <f t="shared" si="2"/>
        <v>','','5'</v>
      </c>
      <c r="K15" s="87" t="s">
        <v>596</v>
      </c>
      <c r="N15" s="102" t="s">
        <v>284</v>
      </c>
    </row>
    <row r="16" spans="1:14" x14ac:dyDescent="0.3">
      <c r="A16" s="87" t="str">
        <f t="shared" si="0"/>
        <v>PThomas</v>
      </c>
      <c r="B16" s="111">
        <v>44501</v>
      </c>
      <c r="D16" s="87">
        <v>5</v>
      </c>
      <c r="G16" s="87" t="s">
        <v>595</v>
      </c>
      <c r="H16" s="87" t="str">
        <f t="shared" si="1"/>
        <v>'PThomas','</v>
      </c>
      <c r="I16" s="111">
        <v>44501</v>
      </c>
      <c r="J16" s="87" t="str">
        <f t="shared" si="2"/>
        <v>','','5'</v>
      </c>
      <c r="K16" s="87" t="s">
        <v>596</v>
      </c>
      <c r="N16" s="102" t="s">
        <v>286</v>
      </c>
    </row>
    <row r="17" spans="1:14" x14ac:dyDescent="0.3">
      <c r="A17" s="87" t="str">
        <f t="shared" si="0"/>
        <v>PThomas1</v>
      </c>
      <c r="B17" s="111">
        <v>44501</v>
      </c>
      <c r="D17" s="87">
        <v>5</v>
      </c>
      <c r="G17" s="87" t="s">
        <v>595</v>
      </c>
      <c r="H17" s="87" t="str">
        <f t="shared" si="1"/>
        <v>'PThomas1','</v>
      </c>
      <c r="I17" s="111">
        <v>44501</v>
      </c>
      <c r="J17" s="87" t="str">
        <f t="shared" si="2"/>
        <v>','','5'</v>
      </c>
      <c r="K17" s="87" t="s">
        <v>596</v>
      </c>
      <c r="N17" s="102" t="s">
        <v>288</v>
      </c>
    </row>
    <row r="18" spans="1:14" x14ac:dyDescent="0.3">
      <c r="A18" s="87" t="str">
        <f t="shared" si="0"/>
        <v>JStone</v>
      </c>
      <c r="B18" s="111">
        <v>44501</v>
      </c>
      <c r="D18" s="87">
        <v>5</v>
      </c>
      <c r="G18" s="87" t="s">
        <v>595</v>
      </c>
      <c r="H18" s="87" t="str">
        <f t="shared" si="1"/>
        <v>'JStone','</v>
      </c>
      <c r="I18" s="111">
        <v>44501</v>
      </c>
      <c r="J18" s="87" t="str">
        <f t="shared" si="2"/>
        <v>','','5'</v>
      </c>
      <c r="K18" s="87" t="s">
        <v>596</v>
      </c>
      <c r="N18" s="102" t="s">
        <v>290</v>
      </c>
    </row>
    <row r="19" spans="1:14" x14ac:dyDescent="0.3">
      <c r="A19" s="87" t="str">
        <f t="shared" si="0"/>
        <v>JStewart</v>
      </c>
      <c r="B19" s="111">
        <v>44501</v>
      </c>
      <c r="D19" s="87">
        <v>5</v>
      </c>
      <c r="G19" s="87" t="s">
        <v>595</v>
      </c>
      <c r="H19" s="87" t="str">
        <f t="shared" si="1"/>
        <v>'JStewart','</v>
      </c>
      <c r="I19" s="111">
        <v>44501</v>
      </c>
      <c r="J19" s="87" t="str">
        <f t="shared" si="2"/>
        <v>','','5'</v>
      </c>
      <c r="K19" s="87" t="s">
        <v>596</v>
      </c>
      <c r="N19" s="102" t="s">
        <v>292</v>
      </c>
    </row>
    <row r="20" spans="1:14" x14ac:dyDescent="0.3">
      <c r="A20" s="87" t="str">
        <f t="shared" si="0"/>
        <v>TStansbury</v>
      </c>
      <c r="B20" s="111">
        <v>44501</v>
      </c>
      <c r="D20" s="87">
        <v>5</v>
      </c>
      <c r="G20" s="87" t="s">
        <v>595</v>
      </c>
      <c r="H20" s="87" t="str">
        <f t="shared" si="1"/>
        <v>'TStansbury','</v>
      </c>
      <c r="I20" s="111">
        <v>44501</v>
      </c>
      <c r="J20" s="87" t="str">
        <f t="shared" si="2"/>
        <v>','','5'</v>
      </c>
      <c r="K20" s="87" t="s">
        <v>596</v>
      </c>
      <c r="N20" s="102" t="s">
        <v>294</v>
      </c>
    </row>
    <row r="21" spans="1:14" x14ac:dyDescent="0.3">
      <c r="A21" s="87" t="str">
        <f t="shared" si="0"/>
        <v>SStansbury</v>
      </c>
      <c r="B21" s="111">
        <v>44501</v>
      </c>
      <c r="D21" s="87">
        <v>5</v>
      </c>
      <c r="G21" s="87" t="s">
        <v>595</v>
      </c>
      <c r="H21" s="87" t="str">
        <f t="shared" si="1"/>
        <v>'SStansbury','</v>
      </c>
      <c r="I21" s="111">
        <v>44501</v>
      </c>
      <c r="J21" s="87" t="str">
        <f t="shared" si="2"/>
        <v>','','5'</v>
      </c>
      <c r="K21" s="87" t="s">
        <v>596</v>
      </c>
      <c r="N21" s="102" t="s">
        <v>296</v>
      </c>
    </row>
    <row r="22" spans="1:14" x14ac:dyDescent="0.3">
      <c r="A22" s="87" t="str">
        <f t="shared" si="0"/>
        <v>BSomers</v>
      </c>
      <c r="B22" s="111">
        <v>44501</v>
      </c>
      <c r="D22" s="87">
        <v>5</v>
      </c>
      <c r="G22" s="87" t="s">
        <v>595</v>
      </c>
      <c r="H22" s="87" t="str">
        <f t="shared" si="1"/>
        <v>'BSomers','</v>
      </c>
      <c r="I22" s="111">
        <v>44501</v>
      </c>
      <c r="J22" s="87" t="str">
        <f t="shared" si="2"/>
        <v>','','5'</v>
      </c>
      <c r="K22" s="87" t="s">
        <v>596</v>
      </c>
      <c r="N22" s="102" t="s">
        <v>298</v>
      </c>
    </row>
    <row r="23" spans="1:14" x14ac:dyDescent="0.3">
      <c r="A23" s="87" t="str">
        <f t="shared" si="0"/>
        <v>SSimmins</v>
      </c>
      <c r="B23" s="111">
        <v>44501</v>
      </c>
      <c r="D23" s="87">
        <v>5</v>
      </c>
      <c r="G23" s="87" t="s">
        <v>595</v>
      </c>
      <c r="H23" s="87" t="str">
        <f t="shared" si="1"/>
        <v>'SSimmins','</v>
      </c>
      <c r="I23" s="111">
        <v>44501</v>
      </c>
      <c r="J23" s="87" t="str">
        <f t="shared" si="2"/>
        <v>','','5'</v>
      </c>
      <c r="K23" s="87" t="s">
        <v>596</v>
      </c>
      <c r="N23" s="102" t="s">
        <v>300</v>
      </c>
    </row>
    <row r="24" spans="1:14" x14ac:dyDescent="0.3">
      <c r="A24" s="87" t="str">
        <f t="shared" si="0"/>
        <v>JRipkin</v>
      </c>
      <c r="B24" s="111">
        <v>44501</v>
      </c>
      <c r="D24" s="87">
        <v>5</v>
      </c>
      <c r="G24" s="87" t="s">
        <v>595</v>
      </c>
      <c r="H24" s="87" t="str">
        <f t="shared" si="1"/>
        <v>'JRipkin','</v>
      </c>
      <c r="I24" s="111">
        <v>44501</v>
      </c>
      <c r="J24" s="87" t="str">
        <f t="shared" si="2"/>
        <v>','','5'</v>
      </c>
      <c r="K24" s="87" t="s">
        <v>596</v>
      </c>
      <c r="N24" s="102" t="s">
        <v>302</v>
      </c>
    </row>
    <row r="25" spans="1:14" x14ac:dyDescent="0.3">
      <c r="A25" s="87" t="str">
        <f t="shared" si="0"/>
        <v>DReed</v>
      </c>
      <c r="B25" s="111">
        <v>44501</v>
      </c>
      <c r="D25" s="87">
        <v>5</v>
      </c>
      <c r="G25" s="87" t="s">
        <v>595</v>
      </c>
      <c r="H25" s="87" t="str">
        <f t="shared" si="1"/>
        <v>'DReed','</v>
      </c>
      <c r="I25" s="111">
        <v>44501</v>
      </c>
      <c r="J25" s="87" t="str">
        <f t="shared" si="2"/>
        <v>','','5'</v>
      </c>
      <c r="K25" s="87" t="s">
        <v>596</v>
      </c>
      <c r="N25" s="102" t="s">
        <v>304</v>
      </c>
    </row>
    <row r="26" spans="1:14" x14ac:dyDescent="0.3">
      <c r="A26" s="87" t="str">
        <f t="shared" si="0"/>
        <v>NProuty</v>
      </c>
      <c r="B26" s="111">
        <v>44501</v>
      </c>
      <c r="D26" s="87">
        <v>5</v>
      </c>
      <c r="G26" s="87" t="s">
        <v>595</v>
      </c>
      <c r="H26" s="87" t="str">
        <f t="shared" si="1"/>
        <v>'NProuty','</v>
      </c>
      <c r="I26" s="111">
        <v>44501</v>
      </c>
      <c r="J26" s="87" t="str">
        <f t="shared" si="2"/>
        <v>','','5'</v>
      </c>
      <c r="K26" s="87" t="s">
        <v>596</v>
      </c>
      <c r="N26" s="102" t="s">
        <v>306</v>
      </c>
    </row>
    <row r="27" spans="1:14" x14ac:dyDescent="0.3">
      <c r="A27" s="87" t="str">
        <f t="shared" si="0"/>
        <v>APregmon</v>
      </c>
      <c r="B27" s="111">
        <v>44501</v>
      </c>
      <c r="D27" s="87">
        <v>5</v>
      </c>
      <c r="G27" s="87" t="s">
        <v>595</v>
      </c>
      <c r="H27" s="87" t="str">
        <f t="shared" si="1"/>
        <v>'APregmon','</v>
      </c>
      <c r="I27" s="111">
        <v>44501</v>
      </c>
      <c r="J27" s="87" t="str">
        <f t="shared" si="2"/>
        <v>','','5'</v>
      </c>
      <c r="K27" s="87" t="s">
        <v>596</v>
      </c>
      <c r="N27" s="102" t="s">
        <v>308</v>
      </c>
    </row>
    <row r="28" spans="1:14" x14ac:dyDescent="0.3">
      <c r="A28" s="87" t="str">
        <f t="shared" si="0"/>
        <v>RPolott</v>
      </c>
      <c r="B28" s="111">
        <v>44501</v>
      </c>
      <c r="D28" s="87">
        <v>5</v>
      </c>
      <c r="G28" s="87" t="s">
        <v>595</v>
      </c>
      <c r="H28" s="87" t="str">
        <f t="shared" si="1"/>
        <v>'RPolott','</v>
      </c>
      <c r="I28" s="111">
        <v>44501</v>
      </c>
      <c r="J28" s="87" t="str">
        <f t="shared" si="2"/>
        <v>','','5'</v>
      </c>
      <c r="K28" s="87" t="s">
        <v>596</v>
      </c>
      <c r="N28" s="102" t="s">
        <v>310</v>
      </c>
    </row>
    <row r="29" spans="1:14" x14ac:dyDescent="0.3">
      <c r="A29" s="87" t="str">
        <f t="shared" si="0"/>
        <v>DParker</v>
      </c>
      <c r="B29" s="111">
        <v>44501</v>
      </c>
      <c r="D29" s="87">
        <v>5</v>
      </c>
      <c r="G29" s="87" t="s">
        <v>595</v>
      </c>
      <c r="H29" s="87" t="str">
        <f t="shared" si="1"/>
        <v>'DParker','</v>
      </c>
      <c r="I29" s="111">
        <v>44501</v>
      </c>
      <c r="J29" s="87" t="str">
        <f t="shared" si="2"/>
        <v>','','5'</v>
      </c>
      <c r="K29" s="87" t="s">
        <v>596</v>
      </c>
      <c r="N29" s="102" t="s">
        <v>312</v>
      </c>
    </row>
    <row r="30" spans="1:14" x14ac:dyDescent="0.3">
      <c r="A30" s="87" t="str">
        <f t="shared" si="0"/>
        <v>JNilson</v>
      </c>
      <c r="B30" s="111">
        <v>44501</v>
      </c>
      <c r="D30" s="87">
        <v>5</v>
      </c>
      <c r="G30" s="87" t="s">
        <v>595</v>
      </c>
      <c r="H30" s="87" t="str">
        <f t="shared" si="1"/>
        <v>'JNilson','</v>
      </c>
      <c r="I30" s="111">
        <v>44501</v>
      </c>
      <c r="J30" s="87" t="str">
        <f t="shared" si="2"/>
        <v>','','5'</v>
      </c>
      <c r="K30" s="87" t="s">
        <v>596</v>
      </c>
      <c r="N30" s="102" t="s">
        <v>314</v>
      </c>
    </row>
    <row r="31" spans="1:14" x14ac:dyDescent="0.3">
      <c r="A31" s="87" t="str">
        <f t="shared" si="0"/>
        <v>SNelson</v>
      </c>
      <c r="B31" s="111">
        <v>44501</v>
      </c>
      <c r="D31" s="87">
        <v>5</v>
      </c>
      <c r="G31" s="87" t="s">
        <v>595</v>
      </c>
      <c r="H31" s="87" t="str">
        <f t="shared" si="1"/>
        <v>'SNelson','</v>
      </c>
      <c r="I31" s="111">
        <v>44501</v>
      </c>
      <c r="J31" s="87" t="str">
        <f t="shared" si="2"/>
        <v>','','5'</v>
      </c>
      <c r="K31" s="87" t="s">
        <v>596</v>
      </c>
      <c r="N31" s="102" t="s">
        <v>316</v>
      </c>
    </row>
    <row r="32" spans="1:14" x14ac:dyDescent="0.3">
      <c r="A32" s="87" t="str">
        <f t="shared" si="0"/>
        <v>CNabb</v>
      </c>
      <c r="B32" s="111">
        <v>44501</v>
      </c>
      <c r="D32" s="87">
        <v>5</v>
      </c>
      <c r="G32" s="87" t="s">
        <v>595</v>
      </c>
      <c r="H32" s="87" t="str">
        <f t="shared" si="1"/>
        <v>'CNabb','</v>
      </c>
      <c r="I32" s="111">
        <v>44501</v>
      </c>
      <c r="J32" s="87" t="str">
        <f t="shared" si="2"/>
        <v>','','5'</v>
      </c>
      <c r="K32" s="87" t="s">
        <v>596</v>
      </c>
      <c r="N32" s="102" t="s">
        <v>318</v>
      </c>
    </row>
    <row r="33" spans="1:14" x14ac:dyDescent="0.3">
      <c r="A33" s="87" t="str">
        <f t="shared" si="0"/>
        <v>RMurthy</v>
      </c>
      <c r="B33" s="111">
        <v>44501</v>
      </c>
      <c r="D33" s="87">
        <v>5</v>
      </c>
      <c r="G33" s="87" t="s">
        <v>595</v>
      </c>
      <c r="H33" s="87" t="str">
        <f t="shared" si="1"/>
        <v>'RMurthy','</v>
      </c>
      <c r="I33" s="111">
        <v>44501</v>
      </c>
      <c r="J33" s="87" t="str">
        <f t="shared" si="2"/>
        <v>','','5'</v>
      </c>
      <c r="K33" s="87" t="s">
        <v>596</v>
      </c>
      <c r="N33" s="102" t="s">
        <v>320</v>
      </c>
    </row>
    <row r="34" spans="1:14" x14ac:dyDescent="0.3">
      <c r="A34" s="87" t="str">
        <f t="shared" si="0"/>
        <v>EMudd</v>
      </c>
      <c r="B34" s="111">
        <v>44501</v>
      </c>
      <c r="D34" s="87">
        <v>5</v>
      </c>
      <c r="G34" s="87" t="s">
        <v>595</v>
      </c>
      <c r="H34" s="87" t="str">
        <f t="shared" si="1"/>
        <v>'EMudd','</v>
      </c>
      <c r="I34" s="111">
        <v>44501</v>
      </c>
      <c r="J34" s="87" t="str">
        <f t="shared" si="2"/>
        <v>','','5'</v>
      </c>
      <c r="K34" s="87" t="s">
        <v>596</v>
      </c>
      <c r="N34" s="102" t="s">
        <v>322</v>
      </c>
    </row>
    <row r="35" spans="1:14" x14ac:dyDescent="0.3">
      <c r="A35" s="87" t="str">
        <f t="shared" si="0"/>
        <v>PMiller</v>
      </c>
      <c r="B35" s="111">
        <v>44501</v>
      </c>
      <c r="D35" s="87">
        <v>5</v>
      </c>
      <c r="G35" s="87" t="s">
        <v>595</v>
      </c>
      <c r="H35" s="87" t="str">
        <f t="shared" si="1"/>
        <v>'PMiller','</v>
      </c>
      <c r="I35" s="111">
        <v>44501</v>
      </c>
      <c r="J35" s="87" t="str">
        <f t="shared" si="2"/>
        <v>','','5'</v>
      </c>
      <c r="K35" s="87" t="s">
        <v>596</v>
      </c>
      <c r="N35" s="102" t="s">
        <v>324</v>
      </c>
    </row>
    <row r="36" spans="1:14" x14ac:dyDescent="0.3">
      <c r="A36" s="87" t="str">
        <f t="shared" si="0"/>
        <v>DMcMillan</v>
      </c>
      <c r="B36" s="111">
        <v>44501</v>
      </c>
      <c r="D36" s="87">
        <v>5</v>
      </c>
      <c r="G36" s="87" t="s">
        <v>595</v>
      </c>
      <c r="H36" s="87" t="str">
        <f t="shared" si="1"/>
        <v>'DMcMillan','</v>
      </c>
      <c r="I36" s="111">
        <v>44501</v>
      </c>
      <c r="J36" s="87" t="str">
        <f t="shared" si="2"/>
        <v>','','5'</v>
      </c>
      <c r="K36" s="87" t="s">
        <v>596</v>
      </c>
      <c r="N36" s="102" t="s">
        <v>326</v>
      </c>
    </row>
    <row r="37" spans="1:14" x14ac:dyDescent="0.3">
      <c r="A37" s="87" t="str">
        <f t="shared" si="0"/>
        <v>DMcKissick</v>
      </c>
      <c r="B37" s="111">
        <v>44501</v>
      </c>
      <c r="D37" s="87">
        <v>5</v>
      </c>
      <c r="G37" s="87" t="s">
        <v>595</v>
      </c>
      <c r="H37" s="87" t="str">
        <f t="shared" si="1"/>
        <v>'DMcKissick','</v>
      </c>
      <c r="I37" s="111">
        <v>44501</v>
      </c>
      <c r="J37" s="87" t="str">
        <f t="shared" si="2"/>
        <v>','','5'</v>
      </c>
      <c r="K37" s="87" t="s">
        <v>596</v>
      </c>
      <c r="N37" s="102" t="s">
        <v>328</v>
      </c>
    </row>
    <row r="38" spans="1:14" x14ac:dyDescent="0.3">
      <c r="A38" s="87" t="str">
        <f t="shared" si="0"/>
        <v>JMayfield</v>
      </c>
      <c r="B38" s="111">
        <v>44501</v>
      </c>
      <c r="D38" s="87">
        <v>5</v>
      </c>
      <c r="G38" s="87" t="s">
        <v>595</v>
      </c>
      <c r="H38" s="87" t="str">
        <f t="shared" si="1"/>
        <v>'JMayfield','</v>
      </c>
      <c r="I38" s="111">
        <v>44501</v>
      </c>
      <c r="J38" s="87" t="str">
        <f t="shared" si="2"/>
        <v>','','5'</v>
      </c>
      <c r="K38" s="87" t="s">
        <v>596</v>
      </c>
      <c r="N38" s="102" t="s">
        <v>330</v>
      </c>
    </row>
    <row r="39" spans="1:14" x14ac:dyDescent="0.3">
      <c r="A39" s="87" t="str">
        <f t="shared" si="0"/>
        <v>EMartin</v>
      </c>
      <c r="B39" s="111">
        <v>44501</v>
      </c>
      <c r="D39" s="87">
        <v>5</v>
      </c>
      <c r="G39" s="87" t="s">
        <v>595</v>
      </c>
      <c r="H39" s="87" t="str">
        <f t="shared" si="1"/>
        <v>'EMartin','</v>
      </c>
      <c r="I39" s="111">
        <v>44501</v>
      </c>
      <c r="J39" s="87" t="str">
        <f t="shared" si="2"/>
        <v>','','5'</v>
      </c>
      <c r="K39" s="87" t="s">
        <v>596</v>
      </c>
      <c r="N39" s="102" t="s">
        <v>332</v>
      </c>
    </row>
    <row r="40" spans="1:14" x14ac:dyDescent="0.3">
      <c r="A40" s="87" t="str">
        <f t="shared" si="0"/>
        <v>CKeting</v>
      </c>
      <c r="B40" s="111">
        <v>44501</v>
      </c>
      <c r="D40" s="87">
        <v>5</v>
      </c>
      <c r="G40" s="87" t="s">
        <v>595</v>
      </c>
      <c r="H40" s="87" t="str">
        <f t="shared" si="1"/>
        <v>'CKeting','</v>
      </c>
      <c r="I40" s="111">
        <v>44501</v>
      </c>
      <c r="J40" s="87" t="str">
        <f t="shared" si="2"/>
        <v>','','5'</v>
      </c>
      <c r="K40" s="87" t="s">
        <v>596</v>
      </c>
      <c r="N40" s="102" t="s">
        <v>334</v>
      </c>
    </row>
    <row r="41" spans="1:14" x14ac:dyDescent="0.3">
      <c r="A41" s="87" t="str">
        <f t="shared" si="0"/>
        <v>SKatz</v>
      </c>
      <c r="B41" s="111">
        <v>44501</v>
      </c>
      <c r="D41" s="87">
        <v>5</v>
      </c>
      <c r="G41" s="87" t="s">
        <v>595</v>
      </c>
      <c r="H41" s="87" t="str">
        <f t="shared" si="1"/>
        <v>'SKatz','</v>
      </c>
      <c r="I41" s="111">
        <v>44501</v>
      </c>
      <c r="J41" s="87" t="str">
        <f t="shared" si="2"/>
        <v>','','5'</v>
      </c>
      <c r="K41" s="87" t="s">
        <v>596</v>
      </c>
      <c r="N41" s="102" t="s">
        <v>336</v>
      </c>
    </row>
    <row r="42" spans="1:14" x14ac:dyDescent="0.3">
      <c r="A42" s="87" t="str">
        <f t="shared" si="0"/>
        <v>DJohnston</v>
      </c>
      <c r="B42" s="111">
        <v>44501</v>
      </c>
      <c r="D42" s="87">
        <v>5</v>
      </c>
      <c r="G42" s="87" t="s">
        <v>595</v>
      </c>
      <c r="H42" s="87" t="str">
        <f t="shared" si="1"/>
        <v>'DJohnston','</v>
      </c>
      <c r="I42" s="111">
        <v>44501</v>
      </c>
      <c r="J42" s="87" t="str">
        <f t="shared" si="2"/>
        <v>','','5'</v>
      </c>
      <c r="K42" s="87" t="s">
        <v>596</v>
      </c>
      <c r="N42" s="102" t="s">
        <v>338</v>
      </c>
    </row>
    <row r="43" spans="1:14" x14ac:dyDescent="0.3">
      <c r="A43" s="87" t="str">
        <f t="shared" si="0"/>
        <v>JJohnson</v>
      </c>
      <c r="B43" s="111">
        <v>44501</v>
      </c>
      <c r="D43" s="87">
        <v>5</v>
      </c>
      <c r="G43" s="87" t="s">
        <v>595</v>
      </c>
      <c r="H43" s="87" t="str">
        <f t="shared" si="1"/>
        <v>'JJohnson','</v>
      </c>
      <c r="I43" s="111">
        <v>44501</v>
      </c>
      <c r="J43" s="87" t="str">
        <f t="shared" si="2"/>
        <v>','','5'</v>
      </c>
      <c r="K43" s="87" t="s">
        <v>596</v>
      </c>
      <c r="N43" s="102" t="s">
        <v>340</v>
      </c>
    </row>
    <row r="44" spans="1:14" x14ac:dyDescent="0.3">
      <c r="A44" s="87" t="str">
        <f t="shared" si="0"/>
        <v>DJenkins</v>
      </c>
      <c r="B44" s="111">
        <v>44501</v>
      </c>
      <c r="D44" s="87">
        <v>5</v>
      </c>
      <c r="G44" s="87" t="s">
        <v>595</v>
      </c>
      <c r="H44" s="87" t="str">
        <f t="shared" si="1"/>
        <v>'DJenkins','</v>
      </c>
      <c r="I44" s="111">
        <v>44501</v>
      </c>
      <c r="J44" s="87" t="str">
        <f t="shared" si="2"/>
        <v>','','5'</v>
      </c>
      <c r="K44" s="87" t="s">
        <v>596</v>
      </c>
      <c r="N44" s="102" t="s">
        <v>342</v>
      </c>
    </row>
    <row r="45" spans="1:14" x14ac:dyDescent="0.3">
      <c r="A45" s="87" t="str">
        <f t="shared" si="0"/>
        <v>JHolman</v>
      </c>
      <c r="B45" s="111">
        <v>44501</v>
      </c>
      <c r="D45" s="87">
        <v>5</v>
      </c>
      <c r="G45" s="87" t="s">
        <v>595</v>
      </c>
      <c r="H45" s="87" t="str">
        <f t="shared" si="1"/>
        <v>'JHolman','</v>
      </c>
      <c r="I45" s="111">
        <v>44501</v>
      </c>
      <c r="J45" s="87" t="str">
        <f t="shared" si="2"/>
        <v>','','5'</v>
      </c>
      <c r="K45" s="87" t="s">
        <v>596</v>
      </c>
      <c r="N45" s="102" t="s">
        <v>344</v>
      </c>
    </row>
    <row r="46" spans="1:14" x14ac:dyDescent="0.3">
      <c r="A46" s="87" t="str">
        <f t="shared" si="0"/>
        <v>HHeisler</v>
      </c>
      <c r="B46" s="111">
        <v>44501</v>
      </c>
      <c r="D46" s="87">
        <v>5</v>
      </c>
      <c r="G46" s="87" t="s">
        <v>595</v>
      </c>
      <c r="H46" s="87" t="str">
        <f t="shared" si="1"/>
        <v>'HHeisler','</v>
      </c>
      <c r="I46" s="111">
        <v>44501</v>
      </c>
      <c r="J46" s="87" t="str">
        <f t="shared" si="2"/>
        <v>','','5'</v>
      </c>
      <c r="K46" s="87" t="s">
        <v>596</v>
      </c>
      <c r="N46" s="102" t="s">
        <v>346</v>
      </c>
    </row>
    <row r="47" spans="1:14" x14ac:dyDescent="0.3">
      <c r="A47" s="87" t="str">
        <f t="shared" si="0"/>
        <v>MHarris</v>
      </c>
      <c r="B47" s="111">
        <v>44501</v>
      </c>
      <c r="D47" s="87">
        <v>5</v>
      </c>
      <c r="G47" s="87" t="s">
        <v>595</v>
      </c>
      <c r="H47" s="87" t="str">
        <f t="shared" si="1"/>
        <v>'MHarris','</v>
      </c>
      <c r="I47" s="111">
        <v>44501</v>
      </c>
      <c r="J47" s="87" t="str">
        <f t="shared" si="2"/>
        <v>','','5'</v>
      </c>
      <c r="K47" s="87" t="s">
        <v>596</v>
      </c>
      <c r="N47" s="102" t="s">
        <v>348</v>
      </c>
    </row>
    <row r="48" spans="1:14" x14ac:dyDescent="0.3">
      <c r="A48" s="87" t="str">
        <f t="shared" si="0"/>
        <v>RHanzdo</v>
      </c>
      <c r="B48" s="111">
        <v>44501</v>
      </c>
      <c r="D48" s="87">
        <v>5</v>
      </c>
      <c r="G48" s="87" t="s">
        <v>595</v>
      </c>
      <c r="H48" s="87" t="str">
        <f t="shared" si="1"/>
        <v>'RHanzdo','</v>
      </c>
      <c r="I48" s="111">
        <v>44501</v>
      </c>
      <c r="J48" s="87" t="str">
        <f t="shared" si="2"/>
        <v>','','5'</v>
      </c>
      <c r="K48" s="87" t="s">
        <v>596</v>
      </c>
      <c r="N48" s="102" t="s">
        <v>350</v>
      </c>
    </row>
    <row r="49" spans="1:14" x14ac:dyDescent="0.3">
      <c r="A49" s="87" t="str">
        <f t="shared" si="0"/>
        <v>EHalle</v>
      </c>
      <c r="B49" s="111">
        <v>44501</v>
      </c>
      <c r="D49" s="87">
        <v>5</v>
      </c>
      <c r="G49" s="87" t="s">
        <v>595</v>
      </c>
      <c r="H49" s="87" t="str">
        <f t="shared" si="1"/>
        <v>'EHalle','</v>
      </c>
      <c r="I49" s="111">
        <v>44501</v>
      </c>
      <c r="J49" s="87" t="str">
        <f t="shared" si="2"/>
        <v>','','5'</v>
      </c>
      <c r="K49" s="87" t="s">
        <v>596</v>
      </c>
      <c r="N49" s="102" t="s">
        <v>352</v>
      </c>
    </row>
    <row r="50" spans="1:14" x14ac:dyDescent="0.3">
      <c r="A50" s="87" t="str">
        <f t="shared" si="0"/>
        <v>DGeriach</v>
      </c>
      <c r="B50" s="111">
        <v>44501</v>
      </c>
      <c r="D50" s="87">
        <v>5</v>
      </c>
      <c r="G50" s="87" t="s">
        <v>595</v>
      </c>
      <c r="H50" s="87" t="str">
        <f t="shared" si="1"/>
        <v>'DGeriach','</v>
      </c>
      <c r="I50" s="111">
        <v>44501</v>
      </c>
      <c r="J50" s="87" t="str">
        <f t="shared" si="2"/>
        <v>','','5'</v>
      </c>
      <c r="K50" s="87" t="s">
        <v>596</v>
      </c>
      <c r="N50" s="102" t="s">
        <v>354</v>
      </c>
    </row>
    <row r="51" spans="1:14" x14ac:dyDescent="0.3">
      <c r="A51" s="87" t="str">
        <f t="shared" si="0"/>
        <v>LForman</v>
      </c>
      <c r="B51" s="111">
        <v>44501</v>
      </c>
      <c r="D51" s="87">
        <v>5</v>
      </c>
      <c r="G51" s="87" t="s">
        <v>595</v>
      </c>
      <c r="H51" s="87" t="str">
        <f t="shared" si="1"/>
        <v>'LForman','</v>
      </c>
      <c r="I51" s="111">
        <v>44501</v>
      </c>
      <c r="J51" s="87" t="str">
        <f t="shared" si="2"/>
        <v>','','5'</v>
      </c>
      <c r="K51" s="87" t="s">
        <v>596</v>
      </c>
      <c r="N51" s="102" t="s">
        <v>356</v>
      </c>
    </row>
    <row r="52" spans="1:14" x14ac:dyDescent="0.3">
      <c r="A52" s="87" t="str">
        <f t="shared" si="0"/>
        <v>MFarmer</v>
      </c>
      <c r="B52" s="111">
        <v>44501</v>
      </c>
      <c r="D52" s="87">
        <v>5</v>
      </c>
      <c r="G52" s="87" t="s">
        <v>595</v>
      </c>
      <c r="H52" s="87" t="str">
        <f t="shared" si="1"/>
        <v>'MFarmer','</v>
      </c>
      <c r="I52" s="111">
        <v>44501</v>
      </c>
      <c r="J52" s="87" t="str">
        <f t="shared" si="2"/>
        <v>','','5'</v>
      </c>
      <c r="K52" s="87" t="s">
        <v>596</v>
      </c>
      <c r="N52" s="102" t="s">
        <v>358</v>
      </c>
    </row>
    <row r="53" spans="1:14" x14ac:dyDescent="0.3">
      <c r="A53" s="87" t="str">
        <f t="shared" si="0"/>
        <v>GDupont</v>
      </c>
      <c r="B53" s="111">
        <v>44501</v>
      </c>
      <c r="D53" s="87">
        <v>5</v>
      </c>
      <c r="G53" s="87" t="s">
        <v>595</v>
      </c>
      <c r="H53" s="87" t="str">
        <f t="shared" si="1"/>
        <v>'GDupont','</v>
      </c>
      <c r="I53" s="111">
        <v>44501</v>
      </c>
      <c r="J53" s="87" t="str">
        <f t="shared" si="2"/>
        <v>','','5'</v>
      </c>
      <c r="K53" s="87" t="s">
        <v>596</v>
      </c>
      <c r="N53" s="102" t="s">
        <v>417</v>
      </c>
    </row>
    <row r="54" spans="1:14" x14ac:dyDescent="0.3">
      <c r="A54" s="87" t="str">
        <f t="shared" si="0"/>
        <v>MDunn</v>
      </c>
      <c r="B54" s="111">
        <v>44501</v>
      </c>
      <c r="D54" s="87">
        <v>5</v>
      </c>
      <c r="G54" s="87" t="s">
        <v>595</v>
      </c>
      <c r="H54" s="87" t="str">
        <f t="shared" si="1"/>
        <v>'MDunn','</v>
      </c>
      <c r="I54" s="111">
        <v>44501</v>
      </c>
      <c r="J54" s="87" t="str">
        <f t="shared" si="2"/>
        <v>','','5'</v>
      </c>
      <c r="K54" s="87" t="s">
        <v>596</v>
      </c>
      <c r="N54" s="102" t="s">
        <v>425</v>
      </c>
    </row>
    <row r="55" spans="1:14" x14ac:dyDescent="0.3">
      <c r="A55" s="87" t="str">
        <f t="shared" si="0"/>
        <v>WDoering</v>
      </c>
      <c r="B55" s="111">
        <v>44501</v>
      </c>
      <c r="D55" s="87">
        <v>5</v>
      </c>
      <c r="G55" s="87" t="s">
        <v>595</v>
      </c>
      <c r="H55" s="87" t="str">
        <f t="shared" si="1"/>
        <v>'WDoering','</v>
      </c>
      <c r="I55" s="111">
        <v>44501</v>
      </c>
      <c r="J55" s="87" t="str">
        <f t="shared" si="2"/>
        <v>','','5'</v>
      </c>
      <c r="K55" s="87" t="s">
        <v>596</v>
      </c>
      <c r="N55" s="102" t="s">
        <v>360</v>
      </c>
    </row>
    <row r="56" spans="1:14" x14ac:dyDescent="0.3">
      <c r="A56" s="87" t="str">
        <f t="shared" si="0"/>
        <v>TDoering</v>
      </c>
      <c r="B56" s="111">
        <v>44501</v>
      </c>
      <c r="D56" s="87">
        <v>5</v>
      </c>
      <c r="G56" s="87" t="s">
        <v>595</v>
      </c>
      <c r="H56" s="87" t="str">
        <f t="shared" si="1"/>
        <v>'TDoering','</v>
      </c>
      <c r="I56" s="111">
        <v>44501</v>
      </c>
      <c r="J56" s="87" t="str">
        <f t="shared" si="2"/>
        <v>','','5'</v>
      </c>
      <c r="K56" s="87" t="s">
        <v>596</v>
      </c>
      <c r="N56" s="102" t="s">
        <v>362</v>
      </c>
    </row>
    <row r="57" spans="1:14" x14ac:dyDescent="0.3">
      <c r="A57" s="87" t="str">
        <f t="shared" si="0"/>
        <v>RConstable</v>
      </c>
      <c r="B57" s="111">
        <v>44501</v>
      </c>
      <c r="D57" s="87">
        <v>5</v>
      </c>
      <c r="G57" s="87" t="s">
        <v>595</v>
      </c>
      <c r="H57" s="87" t="str">
        <f t="shared" si="1"/>
        <v>'RConstable','</v>
      </c>
      <c r="I57" s="111">
        <v>44501</v>
      </c>
      <c r="J57" s="87" t="str">
        <f t="shared" si="2"/>
        <v>','','5'</v>
      </c>
      <c r="K57" s="87" t="s">
        <v>596</v>
      </c>
      <c r="N57" s="102" t="s">
        <v>364</v>
      </c>
    </row>
    <row r="58" spans="1:14" x14ac:dyDescent="0.3">
      <c r="A58" s="87" t="str">
        <f t="shared" si="0"/>
        <v>EColson</v>
      </c>
      <c r="B58" s="111">
        <v>44501</v>
      </c>
      <c r="D58" s="87">
        <v>5</v>
      </c>
      <c r="G58" s="87" t="s">
        <v>595</v>
      </c>
      <c r="H58" s="87" t="str">
        <f t="shared" si="1"/>
        <v>'EColson','</v>
      </c>
      <c r="I58" s="111">
        <v>44501</v>
      </c>
      <c r="J58" s="87" t="str">
        <f t="shared" si="2"/>
        <v>','','5'</v>
      </c>
      <c r="K58" s="87" t="s">
        <v>596</v>
      </c>
      <c r="N58" s="102" t="s">
        <v>366</v>
      </c>
    </row>
    <row r="59" spans="1:14" x14ac:dyDescent="0.3">
      <c r="A59" s="87" t="str">
        <f t="shared" si="0"/>
        <v>EClaggett</v>
      </c>
      <c r="B59" s="111">
        <v>44501</v>
      </c>
      <c r="D59" s="87">
        <v>5</v>
      </c>
      <c r="G59" s="87" t="s">
        <v>595</v>
      </c>
      <c r="H59" s="87" t="str">
        <f t="shared" si="1"/>
        <v>'EClaggett','</v>
      </c>
      <c r="I59" s="111">
        <v>44501</v>
      </c>
      <c r="J59" s="87" t="str">
        <f t="shared" si="2"/>
        <v>','','5'</v>
      </c>
      <c r="K59" s="87" t="s">
        <v>596</v>
      </c>
      <c r="N59" s="102" t="s">
        <v>368</v>
      </c>
    </row>
    <row r="60" spans="1:14" x14ac:dyDescent="0.3">
      <c r="A60" s="87" t="str">
        <f t="shared" si="0"/>
        <v>SBullit</v>
      </c>
      <c r="B60" s="111">
        <v>44501</v>
      </c>
      <c r="D60" s="87">
        <v>5</v>
      </c>
      <c r="G60" s="87" t="s">
        <v>595</v>
      </c>
      <c r="H60" s="87" t="str">
        <f t="shared" si="1"/>
        <v>'SBullit','</v>
      </c>
      <c r="I60" s="111">
        <v>44501</v>
      </c>
      <c r="J60" s="87" t="str">
        <f t="shared" si="2"/>
        <v>','','5'</v>
      </c>
      <c r="K60" s="87" t="s">
        <v>596</v>
      </c>
      <c r="N60" s="102" t="s">
        <v>370</v>
      </c>
    </row>
    <row r="61" spans="1:14" x14ac:dyDescent="0.3">
      <c r="A61" s="87" t="str">
        <f t="shared" si="0"/>
        <v>JBond</v>
      </c>
      <c r="B61" s="111">
        <v>44501</v>
      </c>
      <c r="D61" s="87">
        <v>5</v>
      </c>
      <c r="G61" s="87" t="s">
        <v>595</v>
      </c>
      <c r="H61" s="87" t="str">
        <f t="shared" si="1"/>
        <v>'JBond','</v>
      </c>
      <c r="I61" s="111">
        <v>44501</v>
      </c>
      <c r="J61" s="87" t="str">
        <f t="shared" si="2"/>
        <v>','','5'</v>
      </c>
      <c r="K61" s="87" t="s">
        <v>596</v>
      </c>
      <c r="N61" s="102" t="s">
        <v>372</v>
      </c>
    </row>
    <row r="62" spans="1:14" x14ac:dyDescent="0.3">
      <c r="A62" s="87" t="str">
        <f t="shared" si="0"/>
        <v>SWorral</v>
      </c>
      <c r="B62" s="111">
        <v>44501</v>
      </c>
      <c r="D62" s="87">
        <v>5</v>
      </c>
      <c r="G62" s="87" t="s">
        <v>595</v>
      </c>
      <c r="H62" s="87" t="str">
        <f t="shared" si="1"/>
        <v>'SWorral','</v>
      </c>
      <c r="I62" s="111">
        <v>44501</v>
      </c>
      <c r="J62" s="87" t="str">
        <f t="shared" si="2"/>
        <v>','','5'</v>
      </c>
      <c r="K62" s="87" t="s">
        <v>596</v>
      </c>
      <c r="N62" s="102" t="s">
        <v>374</v>
      </c>
    </row>
    <row r="63" spans="1:14" x14ac:dyDescent="0.3">
      <c r="A63" s="87" t="str">
        <f t="shared" si="0"/>
        <v>APregmon1</v>
      </c>
      <c r="B63" s="111">
        <v>44501</v>
      </c>
      <c r="D63" s="87">
        <v>5</v>
      </c>
      <c r="G63" s="87" t="s">
        <v>595</v>
      </c>
      <c r="H63" s="87" t="str">
        <f t="shared" si="1"/>
        <v>'APregmon1','</v>
      </c>
      <c r="I63" s="111">
        <v>44501</v>
      </c>
      <c r="J63" s="87" t="str">
        <f t="shared" si="2"/>
        <v>','','5'</v>
      </c>
      <c r="K63" s="87" t="s">
        <v>596</v>
      </c>
      <c r="N63" s="102" t="s">
        <v>376</v>
      </c>
    </row>
    <row r="64" spans="1:14" x14ac:dyDescent="0.3">
      <c r="A64" s="87" t="str">
        <f t="shared" si="0"/>
        <v>AMartin</v>
      </c>
      <c r="B64" s="111">
        <v>44501</v>
      </c>
      <c r="D64" s="87">
        <v>5</v>
      </c>
      <c r="G64" s="87" t="s">
        <v>595</v>
      </c>
      <c r="H64" s="87" t="str">
        <f t="shared" si="1"/>
        <v>'AMartin','</v>
      </c>
      <c r="I64" s="111">
        <v>44501</v>
      </c>
      <c r="J64" s="87" t="str">
        <f t="shared" si="2"/>
        <v>','','5'</v>
      </c>
      <c r="K64" s="87" t="s">
        <v>596</v>
      </c>
      <c r="N64" s="102" t="s">
        <v>378</v>
      </c>
    </row>
    <row r="65" spans="1:14" x14ac:dyDescent="0.3">
      <c r="A65" s="87" t="str">
        <f t="shared" si="0"/>
        <v>AHeisler</v>
      </c>
      <c r="B65" s="111">
        <v>44501</v>
      </c>
      <c r="D65" s="87">
        <v>5</v>
      </c>
      <c r="G65" s="87" t="s">
        <v>595</v>
      </c>
      <c r="H65" s="87" t="str">
        <f t="shared" si="1"/>
        <v>'AHeisler','</v>
      </c>
      <c r="I65" s="111">
        <v>44501</v>
      </c>
      <c r="J65" s="87" t="str">
        <f t="shared" si="2"/>
        <v>','','5'</v>
      </c>
      <c r="K65" s="87" t="s">
        <v>596</v>
      </c>
      <c r="N65" s="102" t="s">
        <v>380</v>
      </c>
    </row>
    <row r="66" spans="1:14" x14ac:dyDescent="0.3">
      <c r="A66" s="87" t="str">
        <f t="shared" si="0"/>
        <v>AMurthy</v>
      </c>
      <c r="B66" s="111">
        <v>44501</v>
      </c>
      <c r="D66" s="87">
        <v>5</v>
      </c>
      <c r="G66" s="87" t="s">
        <v>595</v>
      </c>
      <c r="H66" s="87" t="str">
        <f t="shared" si="1"/>
        <v>'AMurthy','</v>
      </c>
      <c r="I66" s="111">
        <v>44501</v>
      </c>
      <c r="J66" s="87" t="str">
        <f t="shared" si="2"/>
        <v>','','5'</v>
      </c>
      <c r="K66" s="87" t="s">
        <v>596</v>
      </c>
      <c r="N66" s="102" t="s">
        <v>424</v>
      </c>
    </row>
    <row r="67" spans="1:14" x14ac:dyDescent="0.3">
      <c r="A67" s="87" t="str">
        <f t="shared" si="0"/>
        <v>BColson</v>
      </c>
      <c r="B67" s="111">
        <v>44501</v>
      </c>
      <c r="D67" s="87">
        <v>5</v>
      </c>
      <c r="G67" s="87" t="s">
        <v>595</v>
      </c>
      <c r="H67" s="87" t="str">
        <f t="shared" si="1"/>
        <v>'BColson','</v>
      </c>
      <c r="I67" s="111">
        <v>44501</v>
      </c>
      <c r="J67" s="87" t="str">
        <f t="shared" si="2"/>
        <v>','','5'</v>
      </c>
      <c r="K67" s="87" t="s">
        <v>596</v>
      </c>
      <c r="N67" s="102" t="s">
        <v>382</v>
      </c>
    </row>
    <row r="68" spans="1:14" x14ac:dyDescent="0.3">
      <c r="A68" s="87" t="str">
        <f t="shared" si="0"/>
        <v>BJenkins</v>
      </c>
      <c r="B68" s="111">
        <v>44501</v>
      </c>
      <c r="D68" s="87">
        <v>5</v>
      </c>
      <c r="G68" s="87" t="s">
        <v>595</v>
      </c>
      <c r="H68" s="87" t="str">
        <f t="shared" si="1"/>
        <v>'BJenkins','</v>
      </c>
      <c r="I68" s="111">
        <v>44501</v>
      </c>
      <c r="J68" s="87" t="str">
        <f t="shared" si="2"/>
        <v>','','5'</v>
      </c>
      <c r="K68" s="87" t="s">
        <v>596</v>
      </c>
      <c r="N68" s="102" t="s">
        <v>384</v>
      </c>
    </row>
    <row r="69" spans="1:14" x14ac:dyDescent="0.3">
      <c r="A69" s="87" t="str">
        <f t="shared" si="0"/>
        <v>CBeckley</v>
      </c>
      <c r="B69" s="111">
        <v>44501</v>
      </c>
      <c r="D69" s="87">
        <v>5</v>
      </c>
      <c r="G69" s="87" t="s">
        <v>595</v>
      </c>
      <c r="H69" s="87" t="str">
        <f t="shared" si="1"/>
        <v>'CBeckley','</v>
      </c>
      <c r="I69" s="111">
        <v>44501</v>
      </c>
      <c r="J69" s="87" t="str">
        <f t="shared" si="2"/>
        <v>','','5'</v>
      </c>
      <c r="K69" s="87" t="s">
        <v>596</v>
      </c>
      <c r="N69" s="102" t="s">
        <v>437</v>
      </c>
    </row>
    <row r="70" spans="1:14" x14ac:dyDescent="0.3">
      <c r="A70" s="87" t="str">
        <f t="shared" si="0"/>
        <v>CBixler</v>
      </c>
      <c r="B70" s="111">
        <v>44501</v>
      </c>
      <c r="D70" s="87">
        <v>5</v>
      </c>
      <c r="G70" s="87" t="s">
        <v>595</v>
      </c>
      <c r="H70" s="87" t="str">
        <f t="shared" si="1"/>
        <v>'CBixler','</v>
      </c>
      <c r="I70" s="111">
        <v>44501</v>
      </c>
      <c r="J70" s="87" t="str">
        <f t="shared" si="2"/>
        <v>','','5'</v>
      </c>
      <c r="K70" s="87" t="s">
        <v>596</v>
      </c>
      <c r="N70" s="102" t="s">
        <v>386</v>
      </c>
    </row>
    <row r="71" spans="1:14" x14ac:dyDescent="0.3">
      <c r="A71" s="87" t="str">
        <f t="shared" si="0"/>
        <v>CHarris</v>
      </c>
      <c r="B71" s="111">
        <v>44501</v>
      </c>
      <c r="D71" s="87">
        <v>5</v>
      </c>
      <c r="G71" s="87" t="s">
        <v>595</v>
      </c>
      <c r="H71" s="87" t="str">
        <f t="shared" si="1"/>
        <v>'CHarris','</v>
      </c>
      <c r="I71" s="111">
        <v>44501</v>
      </c>
      <c r="J71" s="87" t="str">
        <f t="shared" si="2"/>
        <v>','','5'</v>
      </c>
      <c r="K71" s="87" t="s">
        <v>596</v>
      </c>
      <c r="N71" s="102" t="s">
        <v>388</v>
      </c>
    </row>
    <row r="72" spans="1:14" x14ac:dyDescent="0.3">
      <c r="A72" s="87" t="str">
        <f t="shared" si="0"/>
        <v>DBlazek-White</v>
      </c>
      <c r="B72" s="111">
        <v>44501</v>
      </c>
      <c r="D72" s="87">
        <v>5</v>
      </c>
      <c r="G72" s="87" t="s">
        <v>595</v>
      </c>
      <c r="H72" s="87" t="str">
        <f t="shared" si="1"/>
        <v>'DBlazek-White','</v>
      </c>
      <c r="I72" s="111">
        <v>44501</v>
      </c>
      <c r="J72" s="87" t="str">
        <f t="shared" si="2"/>
        <v>','','5'</v>
      </c>
      <c r="K72" s="87" t="s">
        <v>596</v>
      </c>
      <c r="N72" s="102" t="s">
        <v>420</v>
      </c>
    </row>
    <row r="73" spans="1:14" x14ac:dyDescent="0.3">
      <c r="A73" s="87" t="str">
        <f t="shared" si="0"/>
        <v>DSomers</v>
      </c>
      <c r="B73" s="111">
        <v>44501</v>
      </c>
      <c r="D73" s="87">
        <v>5</v>
      </c>
      <c r="G73" s="87" t="s">
        <v>595</v>
      </c>
      <c r="H73" s="87" t="str">
        <f t="shared" si="1"/>
        <v>'DSomers','</v>
      </c>
      <c r="I73" s="111">
        <v>44501</v>
      </c>
      <c r="J73" s="87" t="str">
        <f t="shared" si="2"/>
        <v>','','5'</v>
      </c>
      <c r="K73" s="87" t="s">
        <v>596</v>
      </c>
      <c r="N73" s="102" t="s">
        <v>390</v>
      </c>
    </row>
    <row r="74" spans="1:14" x14ac:dyDescent="0.3">
      <c r="A74" s="87" t="str">
        <f t="shared" si="0"/>
        <v>DHalle</v>
      </c>
      <c r="B74" s="111">
        <v>44501</v>
      </c>
      <c r="D74" s="87">
        <v>5</v>
      </c>
      <c r="G74" s="87" t="s">
        <v>595</v>
      </c>
      <c r="H74" s="87" t="str">
        <f t="shared" si="1"/>
        <v>'DHalle','</v>
      </c>
      <c r="I74" s="111">
        <v>44501</v>
      </c>
      <c r="J74" s="87" t="str">
        <f t="shared" si="2"/>
        <v>','','5'</v>
      </c>
      <c r="K74" s="87" t="s">
        <v>596</v>
      </c>
      <c r="N74" s="102" t="s">
        <v>392</v>
      </c>
    </row>
    <row r="75" spans="1:14" x14ac:dyDescent="0.3">
      <c r="A75" s="87" t="str">
        <f t="shared" ref="A75:A97" si="3">SUBSTITUTE(N66,".","")</f>
        <v>DParker1</v>
      </c>
      <c r="B75" s="111">
        <v>44501</v>
      </c>
      <c r="D75" s="87">
        <v>5</v>
      </c>
      <c r="G75" s="87" t="s">
        <v>595</v>
      </c>
      <c r="H75" s="87" t="str">
        <f t="shared" ref="H75:H99" si="4">_xlfn.CONCAT("'",A75,"'",",","'")</f>
        <v>'DParker1','</v>
      </c>
      <c r="I75" s="111">
        <v>44501</v>
      </c>
      <c r="J75" s="87" t="str">
        <f t="shared" ref="J75:J99" si="5">_xlfn.CONCAT("'",",","'",C75,"'",",","'",D75,"'")</f>
        <v>','','5'</v>
      </c>
      <c r="K75" s="87" t="s">
        <v>596</v>
      </c>
      <c r="N75" s="102" t="s">
        <v>394</v>
      </c>
    </row>
    <row r="76" spans="1:14" x14ac:dyDescent="0.3">
      <c r="A76" s="87" t="str">
        <f t="shared" si="3"/>
        <v>DBond</v>
      </c>
      <c r="B76" s="111">
        <v>44501</v>
      </c>
      <c r="D76" s="87">
        <v>5</v>
      </c>
      <c r="G76" s="87" t="s">
        <v>595</v>
      </c>
      <c r="H76" s="87" t="str">
        <f t="shared" si="4"/>
        <v>'DBond','</v>
      </c>
      <c r="I76" s="111">
        <v>44501</v>
      </c>
      <c r="J76" s="87" t="str">
        <f t="shared" si="5"/>
        <v>','','5'</v>
      </c>
      <c r="K76" s="87" t="s">
        <v>596</v>
      </c>
      <c r="N76" s="102" t="s">
        <v>396</v>
      </c>
    </row>
    <row r="77" spans="1:14" x14ac:dyDescent="0.3">
      <c r="A77" s="87" t="str">
        <f t="shared" si="3"/>
        <v>DAdams</v>
      </c>
      <c r="B77" s="111">
        <v>44501</v>
      </c>
      <c r="D77" s="87">
        <v>5</v>
      </c>
      <c r="G77" s="87" t="s">
        <v>595</v>
      </c>
      <c r="H77" s="87" t="str">
        <f t="shared" si="4"/>
        <v>'DAdams','</v>
      </c>
      <c r="I77" s="111">
        <v>44501</v>
      </c>
      <c r="J77" s="87" t="str">
        <f t="shared" si="5"/>
        <v>','','5'</v>
      </c>
      <c r="K77" s="87" t="s">
        <v>596</v>
      </c>
      <c r="N77" s="102" t="s">
        <v>398</v>
      </c>
    </row>
    <row r="78" spans="1:14" x14ac:dyDescent="0.3">
      <c r="A78" s="87" t="str">
        <f t="shared" si="3"/>
        <v>DAllen1</v>
      </c>
      <c r="B78" s="111">
        <v>44501</v>
      </c>
      <c r="D78" s="87">
        <v>5</v>
      </c>
      <c r="G78" s="87" t="s">
        <v>595</v>
      </c>
      <c r="H78" s="87" t="str">
        <f t="shared" si="4"/>
        <v>'DAllen1','</v>
      </c>
      <c r="I78" s="111">
        <v>44501</v>
      </c>
      <c r="J78" s="87" t="str">
        <f t="shared" si="5"/>
        <v>','','5'</v>
      </c>
      <c r="K78" s="87" t="s">
        <v>596</v>
      </c>
      <c r="N78" s="102" t="s">
        <v>400</v>
      </c>
    </row>
    <row r="79" spans="1:14" x14ac:dyDescent="0.3">
      <c r="A79" s="87" t="str">
        <f t="shared" si="3"/>
        <v>DAlan</v>
      </c>
      <c r="B79" s="111">
        <v>44501</v>
      </c>
      <c r="D79" s="87">
        <v>5</v>
      </c>
      <c r="G79" s="87" t="s">
        <v>595</v>
      </c>
      <c r="H79" s="87" t="str">
        <f t="shared" si="4"/>
        <v>'DAlan','</v>
      </c>
      <c r="I79" s="111">
        <v>44501</v>
      </c>
      <c r="J79" s="87" t="str">
        <f t="shared" si="5"/>
        <v>','','5'</v>
      </c>
      <c r="K79" s="87" t="s">
        <v>596</v>
      </c>
      <c r="N79" s="102" t="s">
        <v>402</v>
      </c>
    </row>
    <row r="80" spans="1:14" x14ac:dyDescent="0.3">
      <c r="A80" s="87" t="str">
        <f t="shared" si="3"/>
        <v>ENabb</v>
      </c>
      <c r="B80" s="111">
        <v>44501</v>
      </c>
      <c r="D80" s="87">
        <v>5</v>
      </c>
      <c r="G80" s="87" t="s">
        <v>595</v>
      </c>
      <c r="H80" s="87" t="str">
        <f t="shared" si="4"/>
        <v>'ENabb','</v>
      </c>
      <c r="I80" s="111">
        <v>44501</v>
      </c>
      <c r="J80" s="87" t="str">
        <f t="shared" si="5"/>
        <v>','','5'</v>
      </c>
      <c r="K80" s="87" t="s">
        <v>596</v>
      </c>
      <c r="N80" s="102" t="s">
        <v>404</v>
      </c>
    </row>
    <row r="81" spans="1:14" x14ac:dyDescent="0.3">
      <c r="A81" s="87" t="str">
        <f t="shared" si="3"/>
        <v>EClaggett1</v>
      </c>
      <c r="B81" s="111">
        <v>44501</v>
      </c>
      <c r="D81" s="87">
        <v>5</v>
      </c>
      <c r="G81" s="87" t="s">
        <v>595</v>
      </c>
      <c r="H81" s="87" t="str">
        <f t="shared" si="4"/>
        <v>'EClaggett1','</v>
      </c>
      <c r="I81" s="111">
        <v>44501</v>
      </c>
      <c r="J81" s="87" t="str">
        <f t="shared" si="5"/>
        <v>','','5'</v>
      </c>
      <c r="K81" s="87" t="s">
        <v>596</v>
      </c>
      <c r="N81" s="102" t="s">
        <v>427</v>
      </c>
    </row>
    <row r="82" spans="1:14" x14ac:dyDescent="0.3">
      <c r="A82" s="87" t="str">
        <f t="shared" si="3"/>
        <v>EDoering</v>
      </c>
      <c r="B82" s="111">
        <v>44501</v>
      </c>
      <c r="D82" s="87">
        <v>5</v>
      </c>
      <c r="G82" s="87" t="s">
        <v>595</v>
      </c>
      <c r="H82" s="87" t="str">
        <f t="shared" si="4"/>
        <v>'EDoering','</v>
      </c>
      <c r="I82" s="111">
        <v>44501</v>
      </c>
      <c r="J82" s="87" t="str">
        <f t="shared" si="5"/>
        <v>','','5'</v>
      </c>
      <c r="K82" s="87" t="s">
        <v>596</v>
      </c>
      <c r="N82" s="102" t="s">
        <v>406</v>
      </c>
    </row>
    <row r="83" spans="1:14" x14ac:dyDescent="0.3">
      <c r="A83" s="87" t="str">
        <f t="shared" si="3"/>
        <v>EPolott</v>
      </c>
      <c r="B83" s="111">
        <v>44501</v>
      </c>
      <c r="D83" s="87">
        <v>5</v>
      </c>
      <c r="G83" s="87" t="s">
        <v>595</v>
      </c>
      <c r="H83" s="87" t="str">
        <f t="shared" si="4"/>
        <v>'EPolott','</v>
      </c>
      <c r="I83" s="111">
        <v>44501</v>
      </c>
      <c r="J83" s="87" t="str">
        <f t="shared" si="5"/>
        <v>','','5'</v>
      </c>
      <c r="K83" s="87" t="s">
        <v>596</v>
      </c>
      <c r="N83" s="102" t="s">
        <v>408</v>
      </c>
    </row>
    <row r="84" spans="1:14" x14ac:dyDescent="0.3">
      <c r="A84" s="87" t="str">
        <f t="shared" si="3"/>
        <v>EDunn</v>
      </c>
      <c r="B84" s="111">
        <v>44501</v>
      </c>
      <c r="D84" s="87">
        <v>5</v>
      </c>
      <c r="G84" s="87" t="s">
        <v>595</v>
      </c>
      <c r="H84" s="87" t="str">
        <f t="shared" si="4"/>
        <v>'EDunn','</v>
      </c>
      <c r="I84" s="111">
        <v>44501</v>
      </c>
      <c r="J84" s="87" t="str">
        <f t="shared" si="5"/>
        <v>','','5'</v>
      </c>
      <c r="K84" s="87" t="s">
        <v>596</v>
      </c>
      <c r="N84" s="102" t="s">
        <v>421</v>
      </c>
    </row>
    <row r="85" spans="1:14" x14ac:dyDescent="0.3">
      <c r="A85" s="87" t="str">
        <f t="shared" si="3"/>
        <v>GReed</v>
      </c>
      <c r="B85" s="111">
        <v>44501</v>
      </c>
      <c r="D85" s="87">
        <v>5</v>
      </c>
      <c r="G85" s="87" t="s">
        <v>595</v>
      </c>
      <c r="H85" s="87" t="str">
        <f t="shared" si="4"/>
        <v>'GReed','</v>
      </c>
      <c r="I85" s="111">
        <v>44501</v>
      </c>
      <c r="J85" s="87" t="str">
        <f t="shared" si="5"/>
        <v>','','5'</v>
      </c>
      <c r="K85" s="87" t="s">
        <v>596</v>
      </c>
      <c r="N85" s="102" t="s">
        <v>423</v>
      </c>
    </row>
    <row r="86" spans="1:14" x14ac:dyDescent="0.3">
      <c r="A86" s="87" t="str">
        <f t="shared" si="3"/>
        <v>HBullit</v>
      </c>
      <c r="B86" s="111">
        <v>44501</v>
      </c>
      <c r="D86" s="87">
        <v>5</v>
      </c>
      <c r="G86" s="87" t="s">
        <v>595</v>
      </c>
      <c r="H86" s="87" t="str">
        <f t="shared" si="4"/>
        <v>'HBullit','</v>
      </c>
      <c r="I86" s="111">
        <v>44501</v>
      </c>
      <c r="J86" s="87" t="str">
        <f t="shared" si="5"/>
        <v>','','5'</v>
      </c>
      <c r="K86" s="87" t="s">
        <v>596</v>
      </c>
      <c r="N86" s="102" t="s">
        <v>426</v>
      </c>
    </row>
    <row r="87" spans="1:14" x14ac:dyDescent="0.3">
      <c r="A87" s="87" t="str">
        <f t="shared" si="3"/>
        <v>HMcMillan</v>
      </c>
      <c r="B87" s="111">
        <v>44501</v>
      </c>
      <c r="D87" s="87">
        <v>5</v>
      </c>
      <c r="G87" s="87" t="s">
        <v>595</v>
      </c>
      <c r="H87" s="87" t="str">
        <f t="shared" si="4"/>
        <v>'HMcMillan','</v>
      </c>
      <c r="I87" s="111">
        <v>44501</v>
      </c>
      <c r="J87" s="87" t="str">
        <f t="shared" si="5"/>
        <v>','','5'</v>
      </c>
      <c r="K87" s="87" t="s">
        <v>596</v>
      </c>
      <c r="N87" s="102" t="s">
        <v>422</v>
      </c>
    </row>
    <row r="88" spans="1:14" x14ac:dyDescent="0.3">
      <c r="A88" s="87" t="str">
        <f t="shared" si="3"/>
        <v>HWright</v>
      </c>
      <c r="B88" s="111">
        <v>44501</v>
      </c>
      <c r="D88" s="87">
        <v>5</v>
      </c>
      <c r="G88" s="87" t="s">
        <v>595</v>
      </c>
      <c r="H88" s="87" t="str">
        <f t="shared" si="4"/>
        <v>'HWright','</v>
      </c>
      <c r="I88" s="111">
        <v>44501</v>
      </c>
      <c r="J88" s="87" t="str">
        <f t="shared" si="5"/>
        <v>','','5'</v>
      </c>
      <c r="K88" s="87" t="s">
        <v>596</v>
      </c>
      <c r="N88" s="102" t="s">
        <v>410</v>
      </c>
    </row>
    <row r="89" spans="1:14" x14ac:dyDescent="0.3">
      <c r="A89" s="87" t="str">
        <f t="shared" si="3"/>
        <v>JWooton</v>
      </c>
      <c r="B89" s="111">
        <v>44501</v>
      </c>
      <c r="D89" s="87">
        <v>5</v>
      </c>
      <c r="G89" s="87" t="s">
        <v>595</v>
      </c>
      <c r="H89" s="87" t="str">
        <f t="shared" si="4"/>
        <v>'JWooton','</v>
      </c>
      <c r="I89" s="111">
        <v>44501</v>
      </c>
      <c r="J89" s="87" t="str">
        <f t="shared" si="5"/>
        <v>','','5'</v>
      </c>
      <c r="K89" s="87" t="s">
        <v>596</v>
      </c>
      <c r="N89" s="102" t="s">
        <v>412</v>
      </c>
    </row>
    <row r="90" spans="1:14" x14ac:dyDescent="0.3">
      <c r="A90" s="87" t="str">
        <f t="shared" si="3"/>
        <v>JStone1</v>
      </c>
      <c r="B90" s="111">
        <v>44501</v>
      </c>
      <c r="D90" s="87">
        <v>5</v>
      </c>
      <c r="G90" s="87" t="s">
        <v>595</v>
      </c>
      <c r="H90" s="87" t="str">
        <f t="shared" si="4"/>
        <v>'JStone1','</v>
      </c>
      <c r="I90" s="111">
        <v>44501</v>
      </c>
      <c r="J90" s="87" t="str">
        <f t="shared" si="5"/>
        <v>','','5'</v>
      </c>
      <c r="K90" s="87" t="s">
        <v>596</v>
      </c>
      <c r="N90" s="102" t="s">
        <v>414</v>
      </c>
    </row>
    <row r="91" spans="1:14" x14ac:dyDescent="0.3">
      <c r="A91" s="87" t="str">
        <f t="shared" si="3"/>
        <v>JKeting</v>
      </c>
      <c r="B91" s="111">
        <v>44501</v>
      </c>
      <c r="D91" s="87">
        <v>5</v>
      </c>
      <c r="G91" s="87" t="s">
        <v>595</v>
      </c>
      <c r="H91" s="87" t="str">
        <f t="shared" si="4"/>
        <v>'JKeting','</v>
      </c>
      <c r="I91" s="111">
        <v>44501</v>
      </c>
      <c r="J91" s="87" t="str">
        <f t="shared" si="5"/>
        <v>','','5'</v>
      </c>
      <c r="K91" s="87" t="s">
        <v>596</v>
      </c>
    </row>
    <row r="92" spans="1:14" x14ac:dyDescent="0.3">
      <c r="A92" s="87" t="str">
        <f t="shared" si="3"/>
        <v>JProuty</v>
      </c>
      <c r="B92" s="111">
        <v>44501</v>
      </c>
      <c r="D92" s="87">
        <v>5</v>
      </c>
      <c r="G92" s="87" t="s">
        <v>595</v>
      </c>
      <c r="H92" s="87" t="str">
        <f t="shared" si="4"/>
        <v>'JProuty','</v>
      </c>
      <c r="I92" s="111">
        <v>44501</v>
      </c>
      <c r="J92" s="87" t="str">
        <f t="shared" si="5"/>
        <v>','','5'</v>
      </c>
      <c r="K92" s="87" t="s">
        <v>596</v>
      </c>
    </row>
    <row r="93" spans="1:14" x14ac:dyDescent="0.3">
      <c r="A93" s="87" t="str">
        <f t="shared" si="3"/>
        <v>JForman1</v>
      </c>
      <c r="B93" s="111">
        <v>44501</v>
      </c>
      <c r="D93" s="87">
        <v>5</v>
      </c>
      <c r="G93" s="87" t="s">
        <v>595</v>
      </c>
      <c r="H93" s="87" t="str">
        <f t="shared" si="4"/>
        <v>'JForman1','</v>
      </c>
      <c r="I93" s="111">
        <v>44501</v>
      </c>
      <c r="J93" s="87" t="str">
        <f t="shared" si="5"/>
        <v>','','5'</v>
      </c>
      <c r="K93" s="87" t="s">
        <v>596</v>
      </c>
    </row>
    <row r="94" spans="1:14" x14ac:dyDescent="0.3">
      <c r="A94" s="87" t="str">
        <f t="shared" si="3"/>
        <v>JJohnston1</v>
      </c>
      <c r="B94" s="111">
        <v>44501</v>
      </c>
      <c r="D94" s="87">
        <v>5</v>
      </c>
      <c r="G94" s="87" t="s">
        <v>595</v>
      </c>
      <c r="H94" s="87" t="str">
        <f t="shared" si="4"/>
        <v>'JJohnston1','</v>
      </c>
      <c r="I94" s="111">
        <v>44501</v>
      </c>
      <c r="J94" s="87" t="str">
        <f t="shared" si="5"/>
        <v>','','5'</v>
      </c>
      <c r="K94" s="87" t="s">
        <v>596</v>
      </c>
    </row>
    <row r="95" spans="1:14" x14ac:dyDescent="0.3">
      <c r="A95" s="87" t="str">
        <f t="shared" si="3"/>
        <v>JRipkin1</v>
      </c>
      <c r="B95" s="111">
        <v>44501</v>
      </c>
      <c r="D95" s="87">
        <v>5</v>
      </c>
      <c r="G95" s="87" t="s">
        <v>595</v>
      </c>
      <c r="H95" s="87" t="str">
        <f t="shared" si="4"/>
        <v>'JRipkin1','</v>
      </c>
      <c r="I95" s="111">
        <v>44501</v>
      </c>
      <c r="J95" s="87" t="str">
        <f t="shared" si="5"/>
        <v>','','5'</v>
      </c>
      <c r="K95" s="87" t="s">
        <v>596</v>
      </c>
    </row>
    <row r="96" spans="1:14" x14ac:dyDescent="0.3">
      <c r="A96" s="87" t="str">
        <f t="shared" si="3"/>
        <v>JHolman1</v>
      </c>
      <c r="B96" s="111">
        <v>44501</v>
      </c>
      <c r="D96" s="87">
        <v>5</v>
      </c>
      <c r="G96" s="87" t="s">
        <v>595</v>
      </c>
      <c r="H96" s="87" t="str">
        <f t="shared" si="4"/>
        <v>'JHolman1','</v>
      </c>
      <c r="I96" s="111">
        <v>44501</v>
      </c>
      <c r="J96" s="87" t="str">
        <f t="shared" si="5"/>
        <v>','','5'</v>
      </c>
      <c r="K96" s="87" t="s">
        <v>596</v>
      </c>
    </row>
    <row r="97" spans="1:11" x14ac:dyDescent="0.3">
      <c r="A97" s="87" t="str">
        <f t="shared" si="3"/>
        <v>JWyatt</v>
      </c>
      <c r="B97" s="111">
        <v>44501</v>
      </c>
      <c r="D97" s="87">
        <v>5</v>
      </c>
      <c r="G97" s="87" t="s">
        <v>595</v>
      </c>
      <c r="H97" s="87" t="str">
        <f t="shared" si="4"/>
        <v>'JWyatt','</v>
      </c>
      <c r="I97" s="111">
        <v>44501</v>
      </c>
      <c r="J97" s="87" t="str">
        <f t="shared" si="5"/>
        <v>','','5'</v>
      </c>
      <c r="K97" s="87" t="s">
        <v>596</v>
      </c>
    </row>
    <row r="98" spans="1:11" x14ac:dyDescent="0.3">
      <c r="A98" s="87" t="str">
        <f>SUBSTITUTE(N89,".","")</f>
        <v>LHanzdo</v>
      </c>
      <c r="B98" s="111">
        <v>44501</v>
      </c>
      <c r="D98" s="87">
        <v>5</v>
      </c>
      <c r="G98" s="87" t="s">
        <v>595</v>
      </c>
      <c r="H98" s="87" t="str">
        <f t="shared" si="4"/>
        <v>'LHanzdo','</v>
      </c>
      <c r="I98" s="111">
        <v>44501</v>
      </c>
      <c r="J98" s="87" t="str">
        <f t="shared" si="5"/>
        <v>','','5'</v>
      </c>
      <c r="K98" s="87" t="s">
        <v>596</v>
      </c>
    </row>
    <row r="99" spans="1:11" x14ac:dyDescent="0.3">
      <c r="A99" s="87" t="str">
        <f t="shared" ref="A99:A101" si="6">SUBSTITUTE(N90,".","")</f>
        <v>MStewart</v>
      </c>
      <c r="B99" s="111">
        <v>44501</v>
      </c>
      <c r="D99" s="87">
        <v>5</v>
      </c>
      <c r="G99" s="87" t="s">
        <v>595</v>
      </c>
      <c r="H99" s="87" t="str">
        <f t="shared" si="4"/>
        <v>'MStewart','</v>
      </c>
      <c r="I99" s="111">
        <v>44501</v>
      </c>
      <c r="J99" s="87" t="str">
        <f t="shared" si="5"/>
        <v>','','5'</v>
      </c>
      <c r="K99" s="87" t="s">
        <v>596</v>
      </c>
    </row>
    <row r="100" spans="1:11" x14ac:dyDescent="0.3">
      <c r="A100" s="87" t="str">
        <f t="shared" si="6"/>
        <v/>
      </c>
    </row>
    <row r="101" spans="1:11" x14ac:dyDescent="0.3">
      <c r="A101" s="87" t="str">
        <f t="shared" si="6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4800-1E4F-4561-9AA1-5D97B0730660}">
  <dimension ref="A1:Q63"/>
  <sheetViews>
    <sheetView workbookViewId="0">
      <selection activeCell="H54" sqref="H54"/>
    </sheetView>
  </sheetViews>
  <sheetFormatPr defaultRowHeight="14.4" x14ac:dyDescent="0.3"/>
  <cols>
    <col min="7" max="7" width="23.44140625" customWidth="1"/>
    <col min="8" max="8" width="20" customWidth="1"/>
  </cols>
  <sheetData>
    <row r="1" spans="1:17" x14ac:dyDescent="0.3">
      <c r="A1" t="s">
        <v>597</v>
      </c>
      <c r="N1" s="87" t="s">
        <v>505</v>
      </c>
      <c r="O1" s="87" t="s">
        <v>508</v>
      </c>
      <c r="P1" s="87" t="s">
        <v>507</v>
      </c>
      <c r="Q1" s="87" t="s">
        <v>180</v>
      </c>
    </row>
    <row r="2" spans="1:17" x14ac:dyDescent="0.3">
      <c r="A2" t="s">
        <v>598</v>
      </c>
      <c r="B2" t="s">
        <v>586</v>
      </c>
      <c r="N2" s="87">
        <v>1</v>
      </c>
      <c r="O2" s="87" t="s">
        <v>129</v>
      </c>
      <c r="P2" s="87">
        <v>1</v>
      </c>
      <c r="Q2" s="87" t="s">
        <v>208</v>
      </c>
    </row>
    <row r="3" spans="1:17" x14ac:dyDescent="0.3">
      <c r="A3" t="s">
        <v>599</v>
      </c>
      <c r="N3" s="87">
        <v>1</v>
      </c>
      <c r="O3" s="87" t="s">
        <v>129</v>
      </c>
      <c r="P3" s="87">
        <v>2</v>
      </c>
      <c r="Q3" s="87" t="s">
        <v>211</v>
      </c>
    </row>
    <row r="4" spans="1:17" x14ac:dyDescent="0.3">
      <c r="A4" t="s">
        <v>600</v>
      </c>
      <c r="N4" s="87">
        <v>1</v>
      </c>
      <c r="O4" s="87" t="s">
        <v>129</v>
      </c>
      <c r="P4" s="87">
        <v>3</v>
      </c>
      <c r="Q4" s="87" t="s">
        <v>209</v>
      </c>
    </row>
    <row r="5" spans="1:17" x14ac:dyDescent="0.3">
      <c r="A5" t="s">
        <v>593</v>
      </c>
      <c r="B5" t="s">
        <v>589</v>
      </c>
      <c r="N5" s="87">
        <v>1</v>
      </c>
      <c r="O5" s="87" t="s">
        <v>129</v>
      </c>
      <c r="P5" s="87">
        <v>4</v>
      </c>
      <c r="Q5" s="87" t="s">
        <v>212</v>
      </c>
    </row>
    <row r="6" spans="1:17" x14ac:dyDescent="0.3">
      <c r="A6" t="s">
        <v>601</v>
      </c>
      <c r="N6" s="87">
        <v>1</v>
      </c>
      <c r="O6" s="87" t="s">
        <v>129</v>
      </c>
      <c r="P6" s="87">
        <v>5</v>
      </c>
      <c r="Q6" s="87" t="s">
        <v>214</v>
      </c>
    </row>
    <row r="7" spans="1:17" x14ac:dyDescent="0.3">
      <c r="A7" t="s">
        <v>602</v>
      </c>
      <c r="N7" s="87">
        <v>1</v>
      </c>
      <c r="O7" s="87" t="s">
        <v>129</v>
      </c>
      <c r="P7" s="87">
        <v>6</v>
      </c>
      <c r="Q7" s="87" t="s">
        <v>213</v>
      </c>
    </row>
    <row r="8" spans="1:17" x14ac:dyDescent="0.3">
      <c r="N8" s="87">
        <v>1</v>
      </c>
      <c r="O8" s="87" t="s">
        <v>129</v>
      </c>
      <c r="P8" s="87">
        <v>7</v>
      </c>
      <c r="Q8" s="87" t="s">
        <v>210</v>
      </c>
    </row>
    <row r="9" spans="1:17" x14ac:dyDescent="0.3">
      <c r="A9" t="s">
        <v>598</v>
      </c>
      <c r="B9" t="s">
        <v>603</v>
      </c>
      <c r="C9" t="s">
        <v>604</v>
      </c>
      <c r="D9" t="s">
        <v>593</v>
      </c>
      <c r="E9" t="s">
        <v>588</v>
      </c>
      <c r="N9" s="87">
        <v>2</v>
      </c>
      <c r="O9" s="87" t="s">
        <v>126</v>
      </c>
      <c r="P9" s="87">
        <v>8</v>
      </c>
      <c r="Q9" s="87" t="s">
        <v>222</v>
      </c>
    </row>
    <row r="10" spans="1:17" x14ac:dyDescent="0.3">
      <c r="A10" t="s">
        <v>566</v>
      </c>
      <c r="B10" t="str">
        <f>Q2</f>
        <v>Administration - Administrative Assistant</v>
      </c>
      <c r="C10" t="str">
        <f t="shared" ref="C10:C41" si="0">_xlfn.CONCAT("Role of ",O2)</f>
        <v>Role of Administration</v>
      </c>
      <c r="D10" s="111">
        <v>44501</v>
      </c>
      <c r="G10" t="s">
        <v>547</v>
      </c>
      <c r="H10" t="str">
        <f>_xlfn.CONCAT("'",A10,"'",",","'",B10,"'",",","'",C10,"'",",","'")</f>
        <v>'DGR_Role_ID_1','Administration - Administrative Assistant','Role of Administration','</v>
      </c>
      <c r="I10" s="111">
        <v>44501</v>
      </c>
      <c r="J10" t="str">
        <f>_xlfn.CONCAT("'",",","'",E10,"'")</f>
        <v>',''</v>
      </c>
      <c r="K10" t="s">
        <v>596</v>
      </c>
      <c r="N10" s="87">
        <v>2</v>
      </c>
      <c r="O10" s="87" t="s">
        <v>126</v>
      </c>
      <c r="P10" s="87">
        <v>54</v>
      </c>
      <c r="Q10" s="87" t="s">
        <v>220</v>
      </c>
    </row>
    <row r="11" spans="1:17" x14ac:dyDescent="0.3">
      <c r="A11" s="87" t="s">
        <v>567</v>
      </c>
      <c r="B11" s="87" t="str">
        <f t="shared" ref="B11:B59" si="1">Q3</f>
        <v>Administration - CEO</v>
      </c>
      <c r="C11" s="87" t="str">
        <f t="shared" si="0"/>
        <v>Role of Administration</v>
      </c>
      <c r="D11" s="111">
        <v>44501</v>
      </c>
      <c r="G11" s="87" t="s">
        <v>547</v>
      </c>
      <c r="H11" s="87" t="str">
        <f t="shared" ref="H11:H17" si="2">_xlfn.CONCAT("'",A11,"'",",","'",B11,"'",",","'",C11,"'",",","'")</f>
        <v>'DGR_Role_ID_2','Administration - CEO','Role of Administration','</v>
      </c>
      <c r="I11" s="111">
        <v>44501</v>
      </c>
      <c r="J11" s="87" t="str">
        <f t="shared" ref="J11:J59" si="3">_xlfn.CONCAT("'",",","'",E11,"'")</f>
        <v>',''</v>
      </c>
      <c r="K11" s="87" t="s">
        <v>596</v>
      </c>
      <c r="N11" s="87">
        <v>2</v>
      </c>
      <c r="O11" s="87" t="s">
        <v>126</v>
      </c>
      <c r="P11" s="87">
        <v>9</v>
      </c>
      <c r="Q11" s="87" t="s">
        <v>221</v>
      </c>
    </row>
    <row r="12" spans="1:17" x14ac:dyDescent="0.3">
      <c r="A12" s="87" t="s">
        <v>568</v>
      </c>
      <c r="B12" s="87" t="str">
        <f t="shared" si="1"/>
        <v>Administration - Executive Assistant</v>
      </c>
      <c r="C12" s="87" t="str">
        <f t="shared" si="0"/>
        <v>Role of Administration</v>
      </c>
      <c r="D12" s="111">
        <v>44501</v>
      </c>
      <c r="G12" s="87" t="s">
        <v>547</v>
      </c>
      <c r="H12" s="87" t="str">
        <f t="shared" si="2"/>
        <v>'DGR_Role_ID_3','Administration - Executive Assistant','Role of Administration','</v>
      </c>
      <c r="I12" s="111">
        <v>44501</v>
      </c>
      <c r="J12" s="87" t="str">
        <f t="shared" si="3"/>
        <v>',''</v>
      </c>
      <c r="K12" s="87" t="s">
        <v>596</v>
      </c>
      <c r="N12" s="87">
        <v>3</v>
      </c>
      <c r="O12" s="87" t="s">
        <v>192</v>
      </c>
      <c r="P12" s="87">
        <v>10</v>
      </c>
      <c r="Q12" s="87" t="s">
        <v>217</v>
      </c>
    </row>
    <row r="13" spans="1:17" x14ac:dyDescent="0.3">
      <c r="A13" s="87" t="s">
        <v>569</v>
      </c>
      <c r="B13" s="87" t="str">
        <f t="shared" si="1"/>
        <v>Administration - General Manager</v>
      </c>
      <c r="C13" s="87" t="str">
        <f t="shared" si="0"/>
        <v>Role of Administration</v>
      </c>
      <c r="D13" s="111">
        <v>44501</v>
      </c>
      <c r="G13" s="87" t="s">
        <v>547</v>
      </c>
      <c r="H13" s="87" t="str">
        <f t="shared" si="2"/>
        <v>'DGR_Role_ID_4','Administration - General Manager','Role of Administration','</v>
      </c>
      <c r="I13" s="111">
        <v>44501</v>
      </c>
      <c r="J13" s="87" t="str">
        <f t="shared" si="3"/>
        <v>',''</v>
      </c>
      <c r="K13" s="87" t="s">
        <v>596</v>
      </c>
      <c r="N13" s="87">
        <v>3</v>
      </c>
      <c r="O13" s="87" t="s">
        <v>192</v>
      </c>
      <c r="P13" s="87">
        <v>11</v>
      </c>
      <c r="Q13" s="87" t="s">
        <v>216</v>
      </c>
    </row>
    <row r="14" spans="1:17" x14ac:dyDescent="0.3">
      <c r="A14" s="87" t="s">
        <v>570</v>
      </c>
      <c r="B14" s="87" t="str">
        <f t="shared" si="1"/>
        <v>Administration - Lawyer</v>
      </c>
      <c r="C14" s="87" t="str">
        <f t="shared" si="0"/>
        <v>Role of Administration</v>
      </c>
      <c r="D14" s="111">
        <v>44501</v>
      </c>
      <c r="G14" s="87" t="s">
        <v>547</v>
      </c>
      <c r="H14" s="87" t="str">
        <f t="shared" si="2"/>
        <v>'DGR_Role_ID_5','Administration - Lawyer','Role of Administration','</v>
      </c>
      <c r="I14" s="111">
        <v>44501</v>
      </c>
      <c r="J14" s="87" t="str">
        <f t="shared" si="3"/>
        <v>',''</v>
      </c>
      <c r="K14" s="87" t="s">
        <v>596</v>
      </c>
      <c r="N14" s="87">
        <v>3</v>
      </c>
      <c r="O14" s="87" t="s">
        <v>192</v>
      </c>
      <c r="P14" s="87">
        <v>12</v>
      </c>
      <c r="Q14" s="87" t="s">
        <v>215</v>
      </c>
    </row>
    <row r="15" spans="1:17" x14ac:dyDescent="0.3">
      <c r="A15" s="87" t="s">
        <v>571</v>
      </c>
      <c r="B15" s="87" t="str">
        <f t="shared" si="1"/>
        <v>Administration - Legal coordinator</v>
      </c>
      <c r="C15" s="87" t="str">
        <f t="shared" si="0"/>
        <v>Role of Administration</v>
      </c>
      <c r="D15" s="111">
        <v>44501</v>
      </c>
      <c r="G15" s="87" t="s">
        <v>547</v>
      </c>
      <c r="H15" s="87" t="str">
        <f t="shared" si="2"/>
        <v>'DGR_Role_ID_6','Administration - Legal coordinator','Role of Administration','</v>
      </c>
      <c r="I15" s="111">
        <v>44501</v>
      </c>
      <c r="J15" s="87" t="str">
        <f t="shared" si="3"/>
        <v>',''</v>
      </c>
      <c r="K15" s="87" t="s">
        <v>596</v>
      </c>
      <c r="N15" s="87">
        <v>4</v>
      </c>
      <c r="O15" s="87" t="s">
        <v>132</v>
      </c>
      <c r="P15" s="87">
        <v>13</v>
      </c>
      <c r="Q15" s="87" t="s">
        <v>219</v>
      </c>
    </row>
    <row r="16" spans="1:17" x14ac:dyDescent="0.3">
      <c r="A16" s="87" t="s">
        <v>572</v>
      </c>
      <c r="B16" s="87" t="str">
        <f t="shared" si="1"/>
        <v>Administration - Secretary</v>
      </c>
      <c r="C16" s="87" t="str">
        <f t="shared" si="0"/>
        <v>Role of Administration</v>
      </c>
      <c r="D16" s="111">
        <v>44501</v>
      </c>
      <c r="G16" s="87" t="s">
        <v>547</v>
      </c>
      <c r="H16" s="87" t="str">
        <f t="shared" si="2"/>
        <v>'DGR_Role_ID_7','Administration - Secretary','Role of Administration','</v>
      </c>
      <c r="I16" s="111">
        <v>44501</v>
      </c>
      <c r="J16" s="87" t="str">
        <f t="shared" si="3"/>
        <v>',''</v>
      </c>
      <c r="K16" s="87" t="s">
        <v>596</v>
      </c>
      <c r="N16" s="87">
        <v>4</v>
      </c>
      <c r="O16" s="87" t="s">
        <v>132</v>
      </c>
      <c r="P16" s="87">
        <v>14</v>
      </c>
      <c r="Q16" s="87" t="s">
        <v>218</v>
      </c>
    </row>
    <row r="17" spans="1:17" x14ac:dyDescent="0.3">
      <c r="A17" s="87" t="s">
        <v>573</v>
      </c>
      <c r="B17" s="87" t="str">
        <f t="shared" si="1"/>
        <v>Finance - Accountant</v>
      </c>
      <c r="C17" s="87" t="str">
        <f t="shared" si="0"/>
        <v>Role of Finance</v>
      </c>
      <c r="D17" s="111">
        <v>44501</v>
      </c>
      <c r="G17" s="87" t="s">
        <v>547</v>
      </c>
      <c r="H17" s="87" t="str">
        <f t="shared" si="2"/>
        <v>'DGR_Role_ID_8','Finance - Accountant','Role of Finance','</v>
      </c>
      <c r="I17" s="111">
        <v>44501</v>
      </c>
      <c r="J17" s="87" t="str">
        <f t="shared" si="3"/>
        <v>',''</v>
      </c>
      <c r="K17" s="87" t="s">
        <v>596</v>
      </c>
      <c r="N17" s="87">
        <v>5</v>
      </c>
      <c r="O17" s="87" t="s">
        <v>130</v>
      </c>
      <c r="P17" s="87">
        <v>15</v>
      </c>
      <c r="Q17" s="87" t="s">
        <v>226</v>
      </c>
    </row>
    <row r="18" spans="1:17" x14ac:dyDescent="0.3">
      <c r="A18" s="87" t="s">
        <v>627</v>
      </c>
      <c r="B18" s="87" t="str">
        <f t="shared" si="1"/>
        <v>Finance - Accounting Manager</v>
      </c>
      <c r="C18" s="87" t="str">
        <f t="shared" si="0"/>
        <v>Role of Finance</v>
      </c>
      <c r="D18" s="111">
        <v>44501</v>
      </c>
      <c r="G18" s="87" t="s">
        <v>547</v>
      </c>
      <c r="H18" s="87" t="str">
        <f>_xlfn.CONCAT("'",A18,"'",",","'",B18,"'",",","'",C18,"'",",","'")</f>
        <v>'DGR_Role_ID_54','Finance - Accounting Manager','Role of Finance','</v>
      </c>
      <c r="I18" s="111">
        <v>44501</v>
      </c>
      <c r="J18" s="87" t="str">
        <f t="shared" si="3"/>
        <v>',''</v>
      </c>
      <c r="K18" s="87" t="s">
        <v>596</v>
      </c>
      <c r="N18" s="87">
        <v>5</v>
      </c>
      <c r="O18" s="87" t="s">
        <v>130</v>
      </c>
      <c r="P18" s="87">
        <v>16</v>
      </c>
      <c r="Q18" s="87" t="s">
        <v>223</v>
      </c>
    </row>
    <row r="19" spans="1:17" x14ac:dyDescent="0.3">
      <c r="A19" s="87" t="s">
        <v>574</v>
      </c>
      <c r="B19" s="87" t="str">
        <f t="shared" si="1"/>
        <v>Finance - Administrative Assistant</v>
      </c>
      <c r="C19" s="87" t="str">
        <f t="shared" si="0"/>
        <v>Role of Finance</v>
      </c>
      <c r="D19" s="111">
        <v>44501</v>
      </c>
      <c r="G19" s="87" t="s">
        <v>547</v>
      </c>
      <c r="H19" s="87" t="str">
        <f t="shared" ref="H19:H59" si="4">_xlfn.CONCAT("'",A19,"'",",","'",B19,"'",",","'",C19,"'",",","'")</f>
        <v>'DGR_Role_ID_9','Finance - Administrative Assistant','Role of Finance','</v>
      </c>
      <c r="I19" s="111">
        <v>44501</v>
      </c>
      <c r="J19" s="87" t="str">
        <f t="shared" si="3"/>
        <v>',''</v>
      </c>
      <c r="K19" s="87" t="s">
        <v>596</v>
      </c>
      <c r="N19" s="87">
        <v>5</v>
      </c>
      <c r="O19" s="87" t="s">
        <v>130</v>
      </c>
      <c r="P19" s="87">
        <v>17</v>
      </c>
      <c r="Q19" s="87" t="s">
        <v>225</v>
      </c>
    </row>
    <row r="20" spans="1:17" x14ac:dyDescent="0.3">
      <c r="A20" s="87" t="s">
        <v>575</v>
      </c>
      <c r="B20" s="87" t="str">
        <f t="shared" si="1"/>
        <v>Human Resources - Administrative Assistant</v>
      </c>
      <c r="C20" s="87" t="str">
        <f t="shared" si="0"/>
        <v>Role of Human Resources</v>
      </c>
      <c r="D20" s="111">
        <v>44501</v>
      </c>
      <c r="G20" s="87" t="s">
        <v>547</v>
      </c>
      <c r="H20" s="87" t="str">
        <f t="shared" si="4"/>
        <v>'DGR_Role_ID_10','Human Resources - Administrative Assistant','Role of Human Resources','</v>
      </c>
      <c r="I20" s="111">
        <v>44501</v>
      </c>
      <c r="J20" s="87" t="str">
        <f t="shared" si="3"/>
        <v>',''</v>
      </c>
      <c r="K20" s="87" t="s">
        <v>596</v>
      </c>
      <c r="N20" s="87">
        <v>5</v>
      </c>
      <c r="O20" s="87" t="s">
        <v>130</v>
      </c>
      <c r="P20" s="87">
        <v>18</v>
      </c>
      <c r="Q20" s="87" t="s">
        <v>224</v>
      </c>
    </row>
    <row r="21" spans="1:17" x14ac:dyDescent="0.3">
      <c r="A21" s="87" t="s">
        <v>576</v>
      </c>
      <c r="B21" s="87" t="str">
        <f t="shared" si="1"/>
        <v>Human Resources - HR Manager</v>
      </c>
      <c r="C21" s="87" t="str">
        <f t="shared" si="0"/>
        <v>Role of Human Resources</v>
      </c>
      <c r="D21" s="111">
        <v>44501</v>
      </c>
      <c r="G21" s="87" t="s">
        <v>547</v>
      </c>
      <c r="H21" s="87" t="str">
        <f t="shared" si="4"/>
        <v>'DGR_Role_ID_11','Human Resources - HR Manager','Role of Human Resources','</v>
      </c>
      <c r="I21" s="111">
        <v>44501</v>
      </c>
      <c r="J21" s="87" t="str">
        <f t="shared" si="3"/>
        <v>',''</v>
      </c>
      <c r="K21" s="87" t="s">
        <v>596</v>
      </c>
      <c r="N21" s="87">
        <v>5</v>
      </c>
      <c r="O21" s="87" t="s">
        <v>130</v>
      </c>
      <c r="P21" s="87">
        <v>19</v>
      </c>
      <c r="Q21" s="87" t="s">
        <v>443</v>
      </c>
    </row>
    <row r="22" spans="1:17" x14ac:dyDescent="0.3">
      <c r="A22" s="87" t="s">
        <v>577</v>
      </c>
      <c r="B22" s="87" t="str">
        <f t="shared" si="1"/>
        <v>Human Resources - HR Specialist</v>
      </c>
      <c r="C22" s="87" t="str">
        <f t="shared" si="0"/>
        <v>Role of Human Resources</v>
      </c>
      <c r="D22" s="111">
        <v>44501</v>
      </c>
      <c r="G22" s="87" t="s">
        <v>547</v>
      </c>
      <c r="H22" s="87" t="str">
        <f t="shared" si="4"/>
        <v>'DGR_Role_ID_12','Human Resources - HR Specialist','Role of Human Resources','</v>
      </c>
      <c r="I22" s="111">
        <v>44501</v>
      </c>
      <c r="J22" s="87" t="str">
        <f t="shared" si="3"/>
        <v>',''</v>
      </c>
      <c r="K22" s="87" t="s">
        <v>596</v>
      </c>
      <c r="N22" s="87">
        <v>5</v>
      </c>
      <c r="O22" s="87" t="s">
        <v>130</v>
      </c>
      <c r="P22" s="87">
        <v>20</v>
      </c>
      <c r="Q22" s="87" t="s">
        <v>230</v>
      </c>
    </row>
    <row r="23" spans="1:17" x14ac:dyDescent="0.3">
      <c r="A23" s="87" t="s">
        <v>578</v>
      </c>
      <c r="B23" s="87" t="str">
        <f t="shared" si="1"/>
        <v>Maintenance - Maintenance</v>
      </c>
      <c r="C23" s="87" t="str">
        <f t="shared" si="0"/>
        <v>Role of Maintenance</v>
      </c>
      <c r="D23" s="111">
        <v>44501</v>
      </c>
      <c r="G23" s="87" t="s">
        <v>547</v>
      </c>
      <c r="H23" s="87" t="str">
        <f t="shared" si="4"/>
        <v>'DGR_Role_ID_13','Maintenance - Maintenance','Role of Maintenance','</v>
      </c>
      <c r="I23" s="111">
        <v>44501</v>
      </c>
      <c r="J23" s="87" t="str">
        <f t="shared" si="3"/>
        <v>',''</v>
      </c>
      <c r="K23" s="87" t="s">
        <v>596</v>
      </c>
      <c r="N23" s="87">
        <v>5</v>
      </c>
      <c r="O23" s="87" t="s">
        <v>130</v>
      </c>
      <c r="P23" s="87">
        <v>21</v>
      </c>
      <c r="Q23" s="87" t="s">
        <v>227</v>
      </c>
    </row>
    <row r="24" spans="1:17" x14ac:dyDescent="0.3">
      <c r="A24" s="87" t="s">
        <v>579</v>
      </c>
      <c r="B24" s="87" t="str">
        <f t="shared" si="1"/>
        <v>Maintenance - Maintenance Supervisor</v>
      </c>
      <c r="C24" s="87" t="str">
        <f t="shared" si="0"/>
        <v>Role of Maintenance</v>
      </c>
      <c r="D24" s="111">
        <v>44501</v>
      </c>
      <c r="G24" s="87" t="s">
        <v>547</v>
      </c>
      <c r="H24" s="87" t="str">
        <f t="shared" si="4"/>
        <v>'DGR_Role_ID_14','Maintenance - Maintenance Supervisor','Role of Maintenance','</v>
      </c>
      <c r="I24" s="111">
        <v>44501</v>
      </c>
      <c r="J24" s="87" t="str">
        <f t="shared" si="3"/>
        <v>',''</v>
      </c>
      <c r="K24" s="87" t="s">
        <v>596</v>
      </c>
      <c r="N24" s="87">
        <v>5</v>
      </c>
      <c r="O24" s="87" t="s">
        <v>130</v>
      </c>
      <c r="P24" s="87">
        <v>22</v>
      </c>
      <c r="Q24" s="87" t="s">
        <v>229</v>
      </c>
    </row>
    <row r="25" spans="1:17" x14ac:dyDescent="0.3">
      <c r="A25" s="87" t="s">
        <v>580</v>
      </c>
      <c r="B25" s="87" t="str">
        <f t="shared" si="1"/>
        <v>MIS - Administrative Assistant</v>
      </c>
      <c r="C25" s="87" t="str">
        <f t="shared" si="0"/>
        <v>Role of MIS</v>
      </c>
      <c r="D25" s="111">
        <v>44501</v>
      </c>
      <c r="G25" s="87" t="s">
        <v>547</v>
      </c>
      <c r="H25" s="87" t="str">
        <f t="shared" si="4"/>
        <v>'DGR_Role_ID_15','MIS - Administrative Assistant','Role of MIS','</v>
      </c>
      <c r="I25" s="111">
        <v>44501</v>
      </c>
      <c r="J25" s="87" t="str">
        <f t="shared" si="3"/>
        <v>',''</v>
      </c>
      <c r="K25" s="87" t="s">
        <v>596</v>
      </c>
      <c r="N25" s="87">
        <v>5</v>
      </c>
      <c r="O25" s="87" t="s">
        <v>130</v>
      </c>
      <c r="P25" s="87">
        <v>23</v>
      </c>
      <c r="Q25" s="87" t="s">
        <v>228</v>
      </c>
    </row>
    <row r="26" spans="1:17" x14ac:dyDescent="0.3">
      <c r="A26" s="87" t="s">
        <v>581</v>
      </c>
      <c r="B26" s="87" t="str">
        <f t="shared" si="1"/>
        <v>MIS - DBA</v>
      </c>
      <c r="C26" s="87" t="str">
        <f t="shared" si="0"/>
        <v>Role of MIS</v>
      </c>
      <c r="D26" s="111">
        <v>44501</v>
      </c>
      <c r="G26" s="87" t="s">
        <v>547</v>
      </c>
      <c r="H26" s="87" t="str">
        <f t="shared" si="4"/>
        <v>'DGR_Role_ID_16','MIS - DBA','Role of MIS','</v>
      </c>
      <c r="I26" s="111">
        <v>44501</v>
      </c>
      <c r="J26" s="87" t="str">
        <f t="shared" si="3"/>
        <v>',''</v>
      </c>
      <c r="K26" s="87" t="s">
        <v>596</v>
      </c>
      <c r="N26" s="87">
        <v>5</v>
      </c>
      <c r="O26" s="87" t="s">
        <v>130</v>
      </c>
      <c r="P26" s="87">
        <v>24</v>
      </c>
      <c r="Q26" s="87" t="s">
        <v>231</v>
      </c>
    </row>
    <row r="27" spans="1:17" x14ac:dyDescent="0.3">
      <c r="A27" s="87" t="s">
        <v>582</v>
      </c>
      <c r="B27" s="87" t="str">
        <f t="shared" si="1"/>
        <v>MIS - MIS Manager</v>
      </c>
      <c r="C27" s="87" t="str">
        <f t="shared" si="0"/>
        <v>Role of MIS</v>
      </c>
      <c r="D27" s="111">
        <v>44501</v>
      </c>
      <c r="G27" s="87" t="s">
        <v>547</v>
      </c>
      <c r="H27" s="87" t="str">
        <f t="shared" si="4"/>
        <v>'DGR_Role_ID_17','MIS - MIS Manager','Role of MIS','</v>
      </c>
      <c r="I27" s="111">
        <v>44501</v>
      </c>
      <c r="J27" s="87" t="str">
        <f t="shared" si="3"/>
        <v>',''</v>
      </c>
      <c r="K27" s="87" t="s">
        <v>596</v>
      </c>
      <c r="N27" s="87">
        <v>5</v>
      </c>
      <c r="O27" s="87" t="s">
        <v>130</v>
      </c>
      <c r="P27" s="87">
        <v>25</v>
      </c>
      <c r="Q27" s="87" t="s">
        <v>232</v>
      </c>
    </row>
    <row r="28" spans="1:17" x14ac:dyDescent="0.3">
      <c r="A28" s="87" t="s">
        <v>583</v>
      </c>
      <c r="B28" s="87" t="str">
        <f t="shared" si="1"/>
        <v>MIS - Network Admin</v>
      </c>
      <c r="C28" s="87" t="str">
        <f t="shared" si="0"/>
        <v>Role of MIS</v>
      </c>
      <c r="D28" s="111">
        <v>44501</v>
      </c>
      <c r="G28" s="87" t="s">
        <v>547</v>
      </c>
      <c r="H28" s="87" t="str">
        <f t="shared" si="4"/>
        <v>'DGR_Role_ID_18','MIS - Network Admin','Role of MIS','</v>
      </c>
      <c r="I28" s="111">
        <v>44501</v>
      </c>
      <c r="J28" s="87" t="str">
        <f t="shared" si="3"/>
        <v>',''</v>
      </c>
      <c r="K28" s="87" t="s">
        <v>596</v>
      </c>
      <c r="N28" s="87">
        <v>5</v>
      </c>
      <c r="O28" s="87" t="s">
        <v>130</v>
      </c>
      <c r="P28" s="87">
        <v>26</v>
      </c>
      <c r="Q28" s="87" t="s">
        <v>233</v>
      </c>
    </row>
    <row r="29" spans="1:17" x14ac:dyDescent="0.3">
      <c r="A29" s="87" t="s">
        <v>605</v>
      </c>
      <c r="B29" s="87" t="str">
        <f t="shared" si="1"/>
        <v>MIS - Network manager</v>
      </c>
      <c r="C29" s="87" t="str">
        <f t="shared" si="0"/>
        <v>Role of MIS</v>
      </c>
      <c r="D29" s="111">
        <v>44501</v>
      </c>
      <c r="G29" s="87" t="s">
        <v>547</v>
      </c>
      <c r="H29" s="87" t="str">
        <f t="shared" si="4"/>
        <v>'DGR_Role_ID_19','MIS - Network manager','Role of MIS','</v>
      </c>
      <c r="I29" s="111">
        <v>44501</v>
      </c>
      <c r="J29" s="87" t="str">
        <f t="shared" si="3"/>
        <v>',''</v>
      </c>
      <c r="K29" s="87" t="s">
        <v>596</v>
      </c>
      <c r="N29" s="87">
        <v>6</v>
      </c>
      <c r="O29" s="87" t="s">
        <v>127</v>
      </c>
      <c r="P29" s="87">
        <v>27</v>
      </c>
      <c r="Q29" s="87" t="s">
        <v>236</v>
      </c>
    </row>
    <row r="30" spans="1:17" x14ac:dyDescent="0.3">
      <c r="A30" s="87" t="s">
        <v>606</v>
      </c>
      <c r="B30" s="87" t="str">
        <f t="shared" si="1"/>
        <v>MIS - Programmer</v>
      </c>
      <c r="C30" s="87" t="str">
        <f t="shared" si="0"/>
        <v>Role of MIS</v>
      </c>
      <c r="D30" s="111">
        <v>44501</v>
      </c>
      <c r="G30" s="87" t="s">
        <v>547</v>
      </c>
      <c r="H30" s="87" t="str">
        <f t="shared" si="4"/>
        <v>'DGR_Role_ID_20','MIS - Programmer','Role of MIS','</v>
      </c>
      <c r="I30" s="111">
        <v>44501</v>
      </c>
      <c r="J30" s="87" t="str">
        <f t="shared" si="3"/>
        <v>',''</v>
      </c>
      <c r="K30" s="87" t="s">
        <v>596</v>
      </c>
      <c r="N30" s="87">
        <v>6</v>
      </c>
      <c r="O30" s="87" t="s">
        <v>127</v>
      </c>
      <c r="P30" s="87">
        <v>28</v>
      </c>
      <c r="Q30" s="87" t="s">
        <v>234</v>
      </c>
    </row>
    <row r="31" spans="1:17" x14ac:dyDescent="0.3">
      <c r="A31" s="87" t="s">
        <v>607</v>
      </c>
      <c r="B31" s="87" t="str">
        <f t="shared" si="1"/>
        <v>MIS - Programmer Analyst</v>
      </c>
      <c r="C31" s="87" t="str">
        <f t="shared" si="0"/>
        <v>Role of MIS</v>
      </c>
      <c r="D31" s="111">
        <v>44501</v>
      </c>
      <c r="G31" s="87" t="s">
        <v>547</v>
      </c>
      <c r="H31" s="87" t="str">
        <f t="shared" si="4"/>
        <v>'DGR_Role_ID_21','MIS - Programmer Analyst','Role of MIS','</v>
      </c>
      <c r="I31" s="111">
        <v>44501</v>
      </c>
      <c r="J31" s="87" t="str">
        <f t="shared" si="3"/>
        <v>',''</v>
      </c>
      <c r="K31" s="87" t="s">
        <v>596</v>
      </c>
      <c r="N31" s="87">
        <v>6</v>
      </c>
      <c r="O31" s="87" t="s">
        <v>127</v>
      </c>
      <c r="P31" s="87">
        <v>29</v>
      </c>
      <c r="Q31" s="87" t="s">
        <v>238</v>
      </c>
    </row>
    <row r="32" spans="1:17" x14ac:dyDescent="0.3">
      <c r="A32" s="87" t="s">
        <v>608</v>
      </c>
      <c r="B32" s="87" t="str">
        <f t="shared" si="1"/>
        <v>MIS - Project Manager</v>
      </c>
      <c r="C32" s="87" t="str">
        <f t="shared" si="0"/>
        <v>Role of MIS</v>
      </c>
      <c r="D32" s="111">
        <v>44501</v>
      </c>
      <c r="G32" s="87" t="s">
        <v>547</v>
      </c>
      <c r="H32" s="87" t="str">
        <f t="shared" si="4"/>
        <v>'DGR_Role_ID_22','MIS - Project Manager','Role of MIS','</v>
      </c>
      <c r="I32" s="111">
        <v>44501</v>
      </c>
      <c r="J32" s="87" t="str">
        <f t="shared" si="3"/>
        <v>',''</v>
      </c>
      <c r="K32" s="87" t="s">
        <v>596</v>
      </c>
      <c r="N32" s="87">
        <v>6</v>
      </c>
      <c r="O32" s="87" t="s">
        <v>127</v>
      </c>
      <c r="P32" s="87">
        <v>30</v>
      </c>
      <c r="Q32" s="87" t="s">
        <v>237</v>
      </c>
    </row>
    <row r="33" spans="1:17" x14ac:dyDescent="0.3">
      <c r="A33" s="87" t="s">
        <v>609</v>
      </c>
      <c r="B33" s="87" t="str">
        <f t="shared" si="1"/>
        <v>MIS - Secretary</v>
      </c>
      <c r="C33" s="87" t="str">
        <f t="shared" si="0"/>
        <v>Role of MIS</v>
      </c>
      <c r="D33" s="111">
        <v>44501</v>
      </c>
      <c r="G33" s="87" t="s">
        <v>547</v>
      </c>
      <c r="H33" s="87" t="str">
        <f t="shared" si="4"/>
        <v>'DGR_Role_ID_23','MIS - Secretary','Role of MIS','</v>
      </c>
      <c r="I33" s="111">
        <v>44501</v>
      </c>
      <c r="J33" s="87" t="str">
        <f t="shared" si="3"/>
        <v>',''</v>
      </c>
      <c r="K33" s="87" t="s">
        <v>596</v>
      </c>
      <c r="N33" s="87">
        <v>6</v>
      </c>
      <c r="O33" s="87" t="s">
        <v>127</v>
      </c>
      <c r="P33" s="87">
        <v>31</v>
      </c>
      <c r="Q33" s="87" t="s">
        <v>239</v>
      </c>
    </row>
    <row r="34" spans="1:17" x14ac:dyDescent="0.3">
      <c r="A34" s="87" t="s">
        <v>610</v>
      </c>
      <c r="B34" s="87" t="str">
        <f t="shared" si="1"/>
        <v>MIS - System Admin</v>
      </c>
      <c r="C34" s="87" t="str">
        <f t="shared" si="0"/>
        <v>Role of MIS</v>
      </c>
      <c r="D34" s="111">
        <v>44501</v>
      </c>
      <c r="G34" s="87" t="s">
        <v>547</v>
      </c>
      <c r="H34" s="87" t="str">
        <f t="shared" si="4"/>
        <v>'DGR_Role_ID_24','MIS - System Admin','Role of MIS','</v>
      </c>
      <c r="I34" s="111">
        <v>44501</v>
      </c>
      <c r="J34" s="87" t="str">
        <f t="shared" si="3"/>
        <v>',''</v>
      </c>
      <c r="K34" s="87" t="s">
        <v>596</v>
      </c>
      <c r="N34" s="87">
        <v>6</v>
      </c>
      <c r="O34" s="87" t="s">
        <v>127</v>
      </c>
      <c r="P34" s="87">
        <v>32</v>
      </c>
      <c r="Q34" s="87" t="s">
        <v>240</v>
      </c>
    </row>
    <row r="35" spans="1:17" x14ac:dyDescent="0.3">
      <c r="A35" s="87" t="s">
        <v>611</v>
      </c>
      <c r="B35" s="87" t="str">
        <f t="shared" si="1"/>
        <v>MIS - System Security Admin</v>
      </c>
      <c r="C35" s="87" t="str">
        <f t="shared" si="0"/>
        <v>Role of MIS</v>
      </c>
      <c r="D35" s="111">
        <v>44501</v>
      </c>
      <c r="G35" s="87" t="s">
        <v>547</v>
      </c>
      <c r="H35" s="87" t="str">
        <f t="shared" si="4"/>
        <v>'DGR_Role_ID_25','MIS - System Security Admin','Role of MIS','</v>
      </c>
      <c r="I35" s="111">
        <v>44501</v>
      </c>
      <c r="J35" s="87" t="str">
        <f t="shared" si="3"/>
        <v>',''</v>
      </c>
      <c r="K35" s="87" t="s">
        <v>596</v>
      </c>
      <c r="N35" s="87">
        <v>6</v>
      </c>
      <c r="O35" s="87" t="s">
        <v>127</v>
      </c>
      <c r="P35" s="87">
        <v>33</v>
      </c>
      <c r="Q35" s="87" t="s">
        <v>235</v>
      </c>
    </row>
    <row r="36" spans="1:17" x14ac:dyDescent="0.3">
      <c r="A36" s="87" t="s">
        <v>612</v>
      </c>
      <c r="B36" s="87" t="str">
        <f t="shared" si="1"/>
        <v>MIS - Technician</v>
      </c>
      <c r="C36" s="87" t="str">
        <f t="shared" si="0"/>
        <v>Role of MIS</v>
      </c>
      <c r="D36" s="111">
        <v>44501</v>
      </c>
      <c r="G36" s="87" t="s">
        <v>547</v>
      </c>
      <c r="H36" s="87" t="str">
        <f t="shared" si="4"/>
        <v>'DGR_Role_ID_26','MIS - Technician','Role of MIS','</v>
      </c>
      <c r="I36" s="111">
        <v>44501</v>
      </c>
      <c r="J36" s="87" t="str">
        <f t="shared" si="3"/>
        <v>',''</v>
      </c>
      <c r="K36" s="87" t="s">
        <v>596</v>
      </c>
      <c r="N36" s="87">
        <v>7</v>
      </c>
      <c r="O36" s="87" t="s">
        <v>128</v>
      </c>
      <c r="P36" s="87">
        <v>34</v>
      </c>
      <c r="Q36" s="87" t="s">
        <v>244</v>
      </c>
    </row>
    <row r="37" spans="1:17" x14ac:dyDescent="0.3">
      <c r="A37" s="87" t="s">
        <v>613</v>
      </c>
      <c r="B37" s="87" t="str">
        <f t="shared" si="1"/>
        <v>Product Development - Administrative Assistant</v>
      </c>
      <c r="C37" s="87" t="str">
        <f t="shared" si="0"/>
        <v>Role of Product Development</v>
      </c>
      <c r="D37" s="111">
        <v>44501</v>
      </c>
      <c r="G37" s="87" t="s">
        <v>547</v>
      </c>
      <c r="H37" s="87" t="str">
        <f t="shared" si="4"/>
        <v>'DGR_Role_ID_27','Product Development - Administrative Assistant','Role of Product Development','</v>
      </c>
      <c r="I37" s="111">
        <v>44501</v>
      </c>
      <c r="J37" s="87" t="str">
        <f t="shared" si="3"/>
        <v>',''</v>
      </c>
      <c r="K37" s="87" t="s">
        <v>596</v>
      </c>
      <c r="N37" s="87">
        <v>7</v>
      </c>
      <c r="O37" s="87" t="s">
        <v>128</v>
      </c>
      <c r="P37" s="87">
        <v>35</v>
      </c>
      <c r="Q37" s="87" t="s">
        <v>241</v>
      </c>
    </row>
    <row r="38" spans="1:17" x14ac:dyDescent="0.3">
      <c r="A38" s="87" t="s">
        <v>614</v>
      </c>
      <c r="B38" s="87" t="str">
        <f t="shared" si="1"/>
        <v>Product Development - Associate editor</v>
      </c>
      <c r="C38" s="87" t="str">
        <f t="shared" si="0"/>
        <v>Role of Product Development</v>
      </c>
      <c r="D38" s="111">
        <v>44501</v>
      </c>
      <c r="G38" s="87" t="s">
        <v>547</v>
      </c>
      <c r="H38" s="87" t="str">
        <f t="shared" si="4"/>
        <v>'DGR_Role_ID_28','Product Development - Associate editor','Role of Product Development','</v>
      </c>
      <c r="I38" s="111">
        <v>44501</v>
      </c>
      <c r="J38" s="87" t="str">
        <f t="shared" si="3"/>
        <v>',''</v>
      </c>
      <c r="K38" s="87" t="s">
        <v>596</v>
      </c>
      <c r="N38" s="87">
        <v>7</v>
      </c>
      <c r="O38" s="87" t="s">
        <v>128</v>
      </c>
      <c r="P38" s="87">
        <v>36</v>
      </c>
      <c r="Q38" s="87" t="s">
        <v>242</v>
      </c>
    </row>
    <row r="39" spans="1:17" x14ac:dyDescent="0.3">
      <c r="A39" s="87" t="s">
        <v>615</v>
      </c>
      <c r="B39" s="87" t="str">
        <f t="shared" si="1"/>
        <v>Product Development - Editor</v>
      </c>
      <c r="C39" s="87" t="str">
        <f t="shared" si="0"/>
        <v>Role of Product Development</v>
      </c>
      <c r="D39" s="111">
        <v>44501</v>
      </c>
      <c r="G39" s="87" t="s">
        <v>547</v>
      </c>
      <c r="H39" s="87" t="str">
        <f t="shared" si="4"/>
        <v>'DGR_Role_ID_29','Product Development - Editor','Role of Product Development','</v>
      </c>
      <c r="I39" s="111">
        <v>44501</v>
      </c>
      <c r="J39" s="87" t="str">
        <f t="shared" si="3"/>
        <v>',''</v>
      </c>
      <c r="K39" s="87" t="s">
        <v>596</v>
      </c>
      <c r="N39" s="87">
        <v>7</v>
      </c>
      <c r="O39" s="87" t="s">
        <v>128</v>
      </c>
      <c r="P39" s="87">
        <v>37</v>
      </c>
      <c r="Q39" s="87" t="s">
        <v>245</v>
      </c>
    </row>
    <row r="40" spans="1:17" x14ac:dyDescent="0.3">
      <c r="A40" s="87" t="s">
        <v>616</v>
      </c>
      <c r="B40" s="87" t="str">
        <f t="shared" si="1"/>
        <v>Product Development - Managing Editor</v>
      </c>
      <c r="C40" s="87" t="str">
        <f t="shared" si="0"/>
        <v>Role of Product Development</v>
      </c>
      <c r="D40" s="111">
        <v>44501</v>
      </c>
      <c r="G40" s="87" t="s">
        <v>547</v>
      </c>
      <c r="H40" s="87" t="str">
        <f t="shared" si="4"/>
        <v>'DGR_Role_ID_30','Product Development - Managing Editor','Role of Product Development','</v>
      </c>
      <c r="I40" s="111">
        <v>44501</v>
      </c>
      <c r="J40" s="87" t="str">
        <f t="shared" si="3"/>
        <v>',''</v>
      </c>
      <c r="K40" s="87" t="s">
        <v>596</v>
      </c>
      <c r="N40" s="87">
        <v>7</v>
      </c>
      <c r="O40" s="87" t="s">
        <v>128</v>
      </c>
      <c r="P40" s="87">
        <v>38</v>
      </c>
      <c r="Q40" s="87" t="s">
        <v>243</v>
      </c>
    </row>
    <row r="41" spans="1:17" x14ac:dyDescent="0.3">
      <c r="A41" s="87" t="s">
        <v>617</v>
      </c>
      <c r="B41" s="87" t="str">
        <f t="shared" si="1"/>
        <v xml:space="preserve">Product Development - Reviewer </v>
      </c>
      <c r="C41" s="87" t="str">
        <f t="shared" si="0"/>
        <v>Role of Product Development</v>
      </c>
      <c r="D41" s="111">
        <v>44501</v>
      </c>
      <c r="G41" s="87" t="s">
        <v>547</v>
      </c>
      <c r="H41" s="87" t="str">
        <f t="shared" si="4"/>
        <v>'DGR_Role_ID_31','Product Development - Reviewer ','Role of Product Development','</v>
      </c>
      <c r="I41" s="111">
        <v>44501</v>
      </c>
      <c r="J41" s="87" t="str">
        <f t="shared" si="3"/>
        <v>',''</v>
      </c>
      <c r="K41" s="87" t="s">
        <v>596</v>
      </c>
      <c r="N41" s="87">
        <v>8</v>
      </c>
      <c r="O41" s="87" t="s">
        <v>131</v>
      </c>
      <c r="P41" s="87">
        <v>39</v>
      </c>
      <c r="Q41" s="87" t="s">
        <v>248</v>
      </c>
    </row>
    <row r="42" spans="1:17" x14ac:dyDescent="0.3">
      <c r="A42" s="87" t="s">
        <v>618</v>
      </c>
      <c r="B42" s="87" t="str">
        <f t="shared" si="1"/>
        <v>Product Development - Reviewer Coordinator</v>
      </c>
      <c r="C42" s="87" t="str">
        <f t="shared" ref="C42:C73" si="5">_xlfn.CONCAT("Role of ",O34)</f>
        <v>Role of Product Development</v>
      </c>
      <c r="D42" s="111">
        <v>44501</v>
      </c>
      <c r="G42" s="87" t="s">
        <v>547</v>
      </c>
      <c r="H42" s="87" t="str">
        <f t="shared" si="4"/>
        <v>'DGR_Role_ID_32','Product Development - Reviewer Coordinator','Role of Product Development','</v>
      </c>
      <c r="I42" s="111">
        <v>44501</v>
      </c>
      <c r="J42" s="87" t="str">
        <f t="shared" si="3"/>
        <v>',''</v>
      </c>
      <c r="K42" s="87" t="s">
        <v>596</v>
      </c>
      <c r="N42" s="87">
        <v>8</v>
      </c>
      <c r="O42" s="87" t="s">
        <v>131</v>
      </c>
      <c r="P42" s="87">
        <v>40</v>
      </c>
      <c r="Q42" s="87" t="s">
        <v>246</v>
      </c>
    </row>
    <row r="43" spans="1:17" x14ac:dyDescent="0.3">
      <c r="A43" s="87" t="s">
        <v>619</v>
      </c>
      <c r="B43" s="87" t="str">
        <f t="shared" si="1"/>
        <v>Product Development - Secretary</v>
      </c>
      <c r="C43" s="87" t="str">
        <f t="shared" si="5"/>
        <v>Role of Product Development</v>
      </c>
      <c r="D43" s="111">
        <v>44501</v>
      </c>
      <c r="G43" s="87" t="s">
        <v>547</v>
      </c>
      <c r="H43" s="87" t="str">
        <f t="shared" si="4"/>
        <v>'DGR_Role_ID_33','Product Development - Secretary','Role of Product Development','</v>
      </c>
      <c r="I43" s="111">
        <v>44501</v>
      </c>
      <c r="J43" s="87" t="str">
        <f t="shared" si="3"/>
        <v>',''</v>
      </c>
      <c r="K43" s="87" t="s">
        <v>596</v>
      </c>
      <c r="N43" s="87">
        <v>8</v>
      </c>
      <c r="O43" s="87" t="s">
        <v>131</v>
      </c>
      <c r="P43" s="87">
        <v>45</v>
      </c>
      <c r="Q43" s="87" t="s">
        <v>250</v>
      </c>
    </row>
    <row r="44" spans="1:17" x14ac:dyDescent="0.3">
      <c r="A44" s="87" t="s">
        <v>620</v>
      </c>
      <c r="B44" s="87" t="str">
        <f t="shared" si="1"/>
        <v>Publishing - Administrative Assistant</v>
      </c>
      <c r="C44" s="87" t="str">
        <f t="shared" si="5"/>
        <v>Role of Publishing</v>
      </c>
      <c r="D44" s="111">
        <v>44501</v>
      </c>
      <c r="G44" s="87" t="s">
        <v>547</v>
      </c>
      <c r="H44" s="87" t="str">
        <f t="shared" si="4"/>
        <v>'DGR_Role_ID_34','Publishing - Administrative Assistant','Role of Publishing','</v>
      </c>
      <c r="I44" s="111">
        <v>44501</v>
      </c>
      <c r="J44" s="87" t="str">
        <f t="shared" si="3"/>
        <v>',''</v>
      </c>
      <c r="K44" s="87" t="s">
        <v>596</v>
      </c>
      <c r="N44" s="87">
        <v>8</v>
      </c>
      <c r="O44" s="87" t="s">
        <v>131</v>
      </c>
      <c r="P44" s="87">
        <v>46</v>
      </c>
      <c r="Q44" s="87" t="s">
        <v>249</v>
      </c>
    </row>
    <row r="45" spans="1:17" x14ac:dyDescent="0.3">
      <c r="A45" s="87" t="s">
        <v>621</v>
      </c>
      <c r="B45" s="87" t="str">
        <f t="shared" si="1"/>
        <v>Publishing - Associate Publisher</v>
      </c>
      <c r="C45" s="87" t="str">
        <f t="shared" si="5"/>
        <v>Role of Publishing</v>
      </c>
      <c r="D45" s="111">
        <v>44501</v>
      </c>
      <c r="G45" s="87" t="s">
        <v>547</v>
      </c>
      <c r="H45" s="87" t="str">
        <f t="shared" si="4"/>
        <v>'DGR_Role_ID_35','Publishing - Associate Publisher','Role of Publishing','</v>
      </c>
      <c r="I45" s="111">
        <v>44501</v>
      </c>
      <c r="J45" s="87" t="str">
        <f t="shared" si="3"/>
        <v>',''</v>
      </c>
      <c r="K45" s="87" t="s">
        <v>596</v>
      </c>
      <c r="N45" s="87">
        <v>8</v>
      </c>
      <c r="O45" s="87" t="s">
        <v>131</v>
      </c>
      <c r="P45" s="87">
        <v>47</v>
      </c>
      <c r="Q45" s="87" t="s">
        <v>253</v>
      </c>
    </row>
    <row r="46" spans="1:17" x14ac:dyDescent="0.3">
      <c r="A46" s="87" t="s">
        <v>622</v>
      </c>
      <c r="B46" s="87" t="str">
        <f t="shared" si="1"/>
        <v>Publishing - Publisher</v>
      </c>
      <c r="C46" s="87" t="str">
        <f t="shared" si="5"/>
        <v>Role of Publishing</v>
      </c>
      <c r="D46" s="111">
        <v>44501</v>
      </c>
      <c r="G46" s="87" t="s">
        <v>547</v>
      </c>
      <c r="H46" s="87" t="str">
        <f t="shared" si="4"/>
        <v>'DGR_Role_ID_36','Publishing - Publisher','Role of Publishing','</v>
      </c>
      <c r="I46" s="111">
        <v>44501</v>
      </c>
      <c r="J46" s="87" t="str">
        <f t="shared" si="3"/>
        <v>',''</v>
      </c>
      <c r="K46" s="87" t="s">
        <v>596</v>
      </c>
      <c r="N46" s="87">
        <v>8</v>
      </c>
      <c r="O46" s="87" t="s">
        <v>131</v>
      </c>
      <c r="P46" s="87">
        <v>48</v>
      </c>
      <c r="Q46" s="87" t="s">
        <v>251</v>
      </c>
    </row>
    <row r="47" spans="1:17" x14ac:dyDescent="0.3">
      <c r="A47" s="87" t="s">
        <v>623</v>
      </c>
      <c r="B47" s="87" t="str">
        <f t="shared" si="1"/>
        <v>Publishing - Publishing Manager</v>
      </c>
      <c r="C47" s="87" t="str">
        <f t="shared" si="5"/>
        <v>Role of Publishing</v>
      </c>
      <c r="D47" s="111">
        <v>44501</v>
      </c>
      <c r="G47" s="87" t="s">
        <v>547</v>
      </c>
      <c r="H47" s="87" t="str">
        <f t="shared" si="4"/>
        <v>'DGR_Role_ID_37','Publishing - Publishing Manager','Role of Publishing','</v>
      </c>
      <c r="I47" s="111">
        <v>44501</v>
      </c>
      <c r="J47" s="87" t="str">
        <f t="shared" si="3"/>
        <v>',''</v>
      </c>
      <c r="K47" s="87" t="s">
        <v>596</v>
      </c>
      <c r="N47" s="87">
        <v>8</v>
      </c>
      <c r="O47" s="87" t="s">
        <v>131</v>
      </c>
      <c r="P47" s="87">
        <v>49</v>
      </c>
      <c r="Q47" s="87" t="s">
        <v>256</v>
      </c>
    </row>
    <row r="48" spans="1:17" x14ac:dyDescent="0.3">
      <c r="A48" s="87" t="s">
        <v>624</v>
      </c>
      <c r="B48" s="87" t="str">
        <f t="shared" si="1"/>
        <v>Publishing - Secretary</v>
      </c>
      <c r="C48" s="87" t="str">
        <f t="shared" si="5"/>
        <v>Role of Publishing</v>
      </c>
      <c r="D48" s="111">
        <v>44501</v>
      </c>
      <c r="G48" s="87" t="s">
        <v>547</v>
      </c>
      <c r="H48" s="87" t="str">
        <f t="shared" si="4"/>
        <v>'DGR_Role_ID_38','Publishing - Secretary','Role of Publishing','</v>
      </c>
      <c r="I48" s="111">
        <v>44501</v>
      </c>
      <c r="J48" s="87" t="str">
        <f t="shared" si="3"/>
        <v>',''</v>
      </c>
      <c r="K48" s="87" t="s">
        <v>596</v>
      </c>
      <c r="N48" s="87">
        <v>8</v>
      </c>
      <c r="O48" s="87" t="s">
        <v>131</v>
      </c>
      <c r="P48" s="87">
        <v>50</v>
      </c>
      <c r="Q48" s="87" t="s">
        <v>255</v>
      </c>
    </row>
    <row r="49" spans="1:17" x14ac:dyDescent="0.3">
      <c r="A49" s="87" t="s">
        <v>625</v>
      </c>
      <c r="B49" s="87" t="str">
        <f t="shared" si="1"/>
        <v>Sales - Administrative Assistant</v>
      </c>
      <c r="C49" s="87" t="str">
        <f t="shared" si="5"/>
        <v>Role of Sales</v>
      </c>
      <c r="D49" s="111">
        <v>44501</v>
      </c>
      <c r="G49" s="87" t="s">
        <v>547</v>
      </c>
      <c r="H49" s="87" t="str">
        <f t="shared" si="4"/>
        <v>'DGR_Role_ID_39','Sales - Administrative Assistant','Role of Sales','</v>
      </c>
      <c r="I49" s="111">
        <v>44501</v>
      </c>
      <c r="J49" s="87" t="str">
        <f t="shared" si="3"/>
        <v>',''</v>
      </c>
      <c r="K49" s="87" t="s">
        <v>596</v>
      </c>
      <c r="N49" s="87">
        <v>8</v>
      </c>
      <c r="O49" s="87" t="s">
        <v>131</v>
      </c>
      <c r="P49" s="87">
        <v>51</v>
      </c>
      <c r="Q49" s="87" t="s">
        <v>254</v>
      </c>
    </row>
    <row r="50" spans="1:17" x14ac:dyDescent="0.3">
      <c r="A50" s="87" t="s">
        <v>626</v>
      </c>
      <c r="B50" s="87" t="str">
        <f t="shared" si="1"/>
        <v>Sales - Customer Service</v>
      </c>
      <c r="C50" s="87" t="str">
        <f t="shared" si="5"/>
        <v>Role of Sales</v>
      </c>
      <c r="D50" s="111">
        <v>44501</v>
      </c>
      <c r="G50" s="87" t="s">
        <v>547</v>
      </c>
      <c r="H50" s="87" t="str">
        <f t="shared" si="4"/>
        <v>'DGR_Role_ID_40','Sales - Customer Service','Role of Sales','</v>
      </c>
      <c r="I50" s="111">
        <v>44501</v>
      </c>
      <c r="J50" s="87" t="str">
        <f t="shared" si="3"/>
        <v>',''</v>
      </c>
      <c r="K50" s="87" t="s">
        <v>596</v>
      </c>
      <c r="N50" s="87">
        <v>8</v>
      </c>
      <c r="O50" s="87" t="s">
        <v>131</v>
      </c>
      <c r="P50" s="87">
        <v>52</v>
      </c>
      <c r="Q50" s="87" t="s">
        <v>252</v>
      </c>
    </row>
    <row r="51" spans="1:17" x14ac:dyDescent="0.3">
      <c r="A51" s="87" t="s">
        <v>628</v>
      </c>
      <c r="B51" s="87" t="str">
        <f t="shared" si="1"/>
        <v>Sales - Customer Service associate Manager</v>
      </c>
      <c r="C51" s="87" t="str">
        <f t="shared" si="5"/>
        <v>Role of Sales</v>
      </c>
      <c r="D51" s="111">
        <v>44501</v>
      </c>
      <c r="G51" s="87" t="s">
        <v>547</v>
      </c>
      <c r="H51" s="87" t="str">
        <f t="shared" si="4"/>
        <v>'DGR_Role_ID_45','Sales - Customer Service associate Manager','Role of Sales','</v>
      </c>
      <c r="I51" s="111">
        <v>44501</v>
      </c>
      <c r="J51" s="87" t="str">
        <f t="shared" si="3"/>
        <v>',''</v>
      </c>
      <c r="K51" s="87" t="s">
        <v>596</v>
      </c>
      <c r="N51" s="87">
        <v>8</v>
      </c>
      <c r="O51" s="87" t="s">
        <v>131</v>
      </c>
      <c r="P51" s="87">
        <v>53</v>
      </c>
      <c r="Q51" s="87" t="s">
        <v>247</v>
      </c>
    </row>
    <row r="52" spans="1:17" x14ac:dyDescent="0.3">
      <c r="A52" s="87" t="s">
        <v>629</v>
      </c>
      <c r="B52" s="87" t="str">
        <f t="shared" si="1"/>
        <v>Sales - Customer Service Manager</v>
      </c>
      <c r="C52" s="87" t="str">
        <f t="shared" si="5"/>
        <v>Role of Sales</v>
      </c>
      <c r="D52" s="111">
        <v>44501</v>
      </c>
      <c r="G52" s="87" t="s">
        <v>547</v>
      </c>
      <c r="H52" s="87" t="str">
        <f t="shared" si="4"/>
        <v>'DGR_Role_ID_46','Sales - Customer Service Manager','Role of Sales','</v>
      </c>
      <c r="I52" s="111">
        <v>44501</v>
      </c>
      <c r="J52" s="87" t="str">
        <f t="shared" si="3"/>
        <v>',''</v>
      </c>
      <c r="K52" s="87" t="s">
        <v>596</v>
      </c>
    </row>
    <row r="53" spans="1:17" x14ac:dyDescent="0.3">
      <c r="A53" s="87" t="s">
        <v>630</v>
      </c>
      <c r="B53" s="87" t="str">
        <f t="shared" si="1"/>
        <v>Sales - Sales associate Manager</v>
      </c>
      <c r="C53" s="87" t="str">
        <f t="shared" si="5"/>
        <v>Role of Sales</v>
      </c>
      <c r="D53" s="111">
        <v>44501</v>
      </c>
      <c r="G53" s="87" t="s">
        <v>547</v>
      </c>
      <c r="H53" s="87" t="str">
        <f t="shared" si="4"/>
        <v>'DGR_Role_ID_47','Sales - Sales associate Manager','Role of Sales','</v>
      </c>
      <c r="I53" s="111">
        <v>44501</v>
      </c>
      <c r="J53" s="87" t="str">
        <f t="shared" si="3"/>
        <v>',''</v>
      </c>
      <c r="K53" s="87" t="s">
        <v>596</v>
      </c>
    </row>
    <row r="54" spans="1:17" x14ac:dyDescent="0.3">
      <c r="A54" s="87" t="s">
        <v>631</v>
      </c>
      <c r="B54" s="87" t="str">
        <f t="shared" si="1"/>
        <v>Sales - Sales Manager</v>
      </c>
      <c r="C54" s="87" t="str">
        <f t="shared" si="5"/>
        <v>Role of Sales</v>
      </c>
      <c r="D54" s="111">
        <v>44501</v>
      </c>
      <c r="G54" s="87" t="s">
        <v>547</v>
      </c>
      <c r="H54" s="87" t="str">
        <f t="shared" si="4"/>
        <v>'DGR_Role_ID_48','Sales - Sales Manager','Role of Sales','</v>
      </c>
      <c r="I54" s="111">
        <v>44501</v>
      </c>
      <c r="J54" s="87" t="str">
        <f t="shared" si="3"/>
        <v>',''</v>
      </c>
      <c r="K54" s="87" t="s">
        <v>596</v>
      </c>
    </row>
    <row r="55" spans="1:17" x14ac:dyDescent="0.3">
      <c r="A55" s="87" t="s">
        <v>632</v>
      </c>
      <c r="B55" s="87" t="str">
        <f t="shared" si="1"/>
        <v>Sales - Sales Representative</v>
      </c>
      <c r="C55" s="87" t="str">
        <f t="shared" si="5"/>
        <v>Role of Sales</v>
      </c>
      <c r="D55" s="111">
        <v>44501</v>
      </c>
      <c r="G55" s="87" t="s">
        <v>547</v>
      </c>
      <c r="H55" s="87" t="str">
        <f t="shared" si="4"/>
        <v>'DGR_Role_ID_49','Sales - Sales Representative','Role of Sales','</v>
      </c>
      <c r="I55" s="111">
        <v>44501</v>
      </c>
      <c r="J55" s="87" t="str">
        <f t="shared" si="3"/>
        <v>',''</v>
      </c>
      <c r="K55" s="87" t="s">
        <v>596</v>
      </c>
    </row>
    <row r="56" spans="1:17" x14ac:dyDescent="0.3">
      <c r="A56" s="87" t="s">
        <v>633</v>
      </c>
      <c r="B56" s="87" t="str">
        <f t="shared" si="1"/>
        <v>Sales - Sales Representative Associate Manager</v>
      </c>
      <c r="C56" s="87" t="str">
        <f t="shared" si="5"/>
        <v>Role of Sales</v>
      </c>
      <c r="D56" s="111">
        <v>44501</v>
      </c>
      <c r="G56" s="87" t="s">
        <v>547</v>
      </c>
      <c r="H56" s="87" t="str">
        <f t="shared" si="4"/>
        <v>'DGR_Role_ID_50','Sales - Sales Representative Associate Manager','Role of Sales','</v>
      </c>
      <c r="I56" s="111">
        <v>44501</v>
      </c>
      <c r="J56" s="87" t="str">
        <f t="shared" si="3"/>
        <v>',''</v>
      </c>
      <c r="K56" s="87" t="s">
        <v>596</v>
      </c>
    </row>
    <row r="57" spans="1:17" x14ac:dyDescent="0.3">
      <c r="A57" s="87" t="s">
        <v>634</v>
      </c>
      <c r="B57" s="87" t="str">
        <f t="shared" si="1"/>
        <v>Sales - Sales Representative Manager</v>
      </c>
      <c r="C57" s="87" t="str">
        <f t="shared" si="5"/>
        <v>Role of Sales</v>
      </c>
      <c r="D57" s="111">
        <v>44501</v>
      </c>
      <c r="G57" s="87" t="s">
        <v>547</v>
      </c>
      <c r="H57" s="87" t="str">
        <f t="shared" si="4"/>
        <v>'DGR_Role_ID_51','Sales - Sales Representative Manager','Role of Sales','</v>
      </c>
      <c r="I57" s="111">
        <v>44501</v>
      </c>
      <c r="J57" s="87" t="str">
        <f t="shared" si="3"/>
        <v>',''</v>
      </c>
      <c r="K57" s="87" t="s">
        <v>596</v>
      </c>
    </row>
    <row r="58" spans="1:17" x14ac:dyDescent="0.3">
      <c r="A58" s="87" t="s">
        <v>635</v>
      </c>
      <c r="B58" s="87" t="str">
        <f t="shared" si="1"/>
        <v>Sales - Sales Supervisor</v>
      </c>
      <c r="C58" s="87" t="str">
        <f t="shared" si="5"/>
        <v>Role of Sales</v>
      </c>
      <c r="D58" s="111">
        <v>44501</v>
      </c>
      <c r="G58" s="87" t="s">
        <v>547</v>
      </c>
      <c r="H58" s="87" t="str">
        <f t="shared" si="4"/>
        <v>'DGR_Role_ID_52','Sales - Sales Supervisor','Role of Sales','</v>
      </c>
      <c r="I58" s="111">
        <v>44501</v>
      </c>
      <c r="J58" s="87" t="str">
        <f t="shared" si="3"/>
        <v>',''</v>
      </c>
      <c r="K58" s="87" t="s">
        <v>596</v>
      </c>
    </row>
    <row r="59" spans="1:17" x14ac:dyDescent="0.3">
      <c r="A59" s="87" t="s">
        <v>636</v>
      </c>
      <c r="B59" s="87" t="str">
        <f t="shared" si="1"/>
        <v>Sales - Secretary</v>
      </c>
      <c r="C59" s="87" t="str">
        <f t="shared" si="5"/>
        <v>Role of Sales</v>
      </c>
      <c r="D59" s="111">
        <v>44501</v>
      </c>
      <c r="G59" s="87" t="s">
        <v>547</v>
      </c>
      <c r="H59" s="87" t="str">
        <f t="shared" si="4"/>
        <v>'DGR_Role_ID_53','Sales - Secretary','Role of Sales','</v>
      </c>
      <c r="I59" s="111">
        <v>44501</v>
      </c>
      <c r="J59" s="87" t="str">
        <f t="shared" si="3"/>
        <v>',''</v>
      </c>
      <c r="K59" s="87" t="s">
        <v>596</v>
      </c>
    </row>
    <row r="60" spans="1:17" x14ac:dyDescent="0.3">
      <c r="B60" s="87"/>
    </row>
    <row r="61" spans="1:17" x14ac:dyDescent="0.3">
      <c r="A61" s="87"/>
      <c r="B61" s="87"/>
    </row>
    <row r="62" spans="1:17" x14ac:dyDescent="0.3">
      <c r="A62" s="87"/>
      <c r="B62" s="87"/>
    </row>
    <row r="63" spans="1:17" x14ac:dyDescent="0.3">
      <c r="A63" s="87"/>
      <c r="B63" s="87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B6FB-5631-4FA5-9CDB-E20FB17557EC}">
  <dimension ref="A1:AB92"/>
  <sheetViews>
    <sheetView tabSelected="1" topLeftCell="A19" workbookViewId="0">
      <selection activeCell="A13" sqref="A13"/>
    </sheetView>
  </sheetViews>
  <sheetFormatPr defaultRowHeight="14.4" x14ac:dyDescent="0.3"/>
  <cols>
    <col min="1" max="1" width="18.44140625" customWidth="1"/>
    <col min="5" max="5" width="9.21875" bestFit="1" customWidth="1"/>
    <col min="6" max="6" width="9.88671875" bestFit="1" customWidth="1"/>
    <col min="11" max="11" width="9.21875" bestFit="1" customWidth="1"/>
    <col min="13" max="13" width="5.88671875" style="102" customWidth="1"/>
    <col min="14" max="14" width="5.6640625" style="87" customWidth="1"/>
  </cols>
  <sheetData>
    <row r="1" spans="1:28" ht="24" x14ac:dyDescent="0.3">
      <c r="A1" t="s">
        <v>585</v>
      </c>
      <c r="B1" t="s">
        <v>598</v>
      </c>
      <c r="C1" t="s">
        <v>656</v>
      </c>
      <c r="D1" t="s">
        <v>649</v>
      </c>
      <c r="E1" s="100" t="s">
        <v>19</v>
      </c>
      <c r="F1" s="101" t="s">
        <v>448</v>
      </c>
      <c r="G1" t="s">
        <v>593</v>
      </c>
      <c r="H1" t="s">
        <v>588</v>
      </c>
      <c r="R1" s="99" t="s">
        <v>257</v>
      </c>
      <c r="S1" s="100" t="s">
        <v>169</v>
      </c>
      <c r="T1" s="100" t="s">
        <v>442</v>
      </c>
      <c r="V1" t="s">
        <v>645</v>
      </c>
    </row>
    <row r="2" spans="1:28" x14ac:dyDescent="0.3">
      <c r="A2" t="str">
        <f t="shared" ref="A2:A33" si="0">SUBSTITUTE(R2,".","")</f>
        <v>SWyatt</v>
      </c>
      <c r="B2" t="str">
        <f t="shared" ref="B2:B33" si="1">_xlfn.CONCAT("DGR_Role_ID_",S2)</f>
        <v>DGR_Role_ID_10</v>
      </c>
      <c r="C2" t="str">
        <f t="shared" ref="C2:C33" si="2">_xlfn.CONCAT("DGU_Unit_ID_",T2)</f>
        <v>DGU_Unit_ID_5</v>
      </c>
      <c r="E2" s="94">
        <v>27886</v>
      </c>
      <c r="F2" s="92">
        <v>42668</v>
      </c>
      <c r="G2" s="111">
        <v>44501</v>
      </c>
      <c r="I2" t="s">
        <v>657</v>
      </c>
      <c r="J2" t="str">
        <f>_xlfn.CONCAT("'",A2,"'",",","'",B2,"'",",","'",C2,"'",",","'",D2,"'",",","'")</f>
        <v>'SWyatt','DGR_Role_ID_10','DGU_Unit_ID_5','','</v>
      </c>
      <c r="K2" s="112">
        <v>27886</v>
      </c>
      <c r="L2" s="110" t="str">
        <f>_xlfn.CONCAT("','")</f>
        <v>','</v>
      </c>
      <c r="M2" s="113">
        <v>42668</v>
      </c>
      <c r="N2" s="110" t="str">
        <f>_xlfn.CONCAT("','")</f>
        <v>','</v>
      </c>
      <c r="O2" s="111">
        <v>44501</v>
      </c>
      <c r="P2" t="str">
        <f>_xlfn.CONCAT("'",",","'",H2,"'",");")</f>
        <v>','');</v>
      </c>
      <c r="R2" s="96" t="s">
        <v>416</v>
      </c>
      <c r="S2" s="93">
        <v>10</v>
      </c>
      <c r="T2" s="93">
        <v>5</v>
      </c>
      <c r="V2" t="s">
        <v>646</v>
      </c>
      <c r="Z2" s="91" t="s">
        <v>637</v>
      </c>
      <c r="AA2" s="102" t="s">
        <v>129</v>
      </c>
      <c r="AB2" s="91"/>
    </row>
    <row r="3" spans="1:28" x14ac:dyDescent="0.3">
      <c r="A3" s="87" t="str">
        <f t="shared" si="0"/>
        <v>DWright</v>
      </c>
      <c r="B3" s="87" t="str">
        <f t="shared" si="1"/>
        <v>DGR_Role_ID_13</v>
      </c>
      <c r="C3" s="87" t="str">
        <f t="shared" si="2"/>
        <v>DGU_Unit_ID_1</v>
      </c>
      <c r="E3" s="94">
        <v>28433</v>
      </c>
      <c r="F3" s="92">
        <v>40661</v>
      </c>
      <c r="G3" s="111">
        <v>44501</v>
      </c>
      <c r="I3" s="87" t="s">
        <v>657</v>
      </c>
      <c r="J3" s="87" t="str">
        <f t="shared" ref="J3:J66" si="3">_xlfn.CONCAT("'",A3,"'",",","'",B3,"'",",","'",C3,"'",",","'",D3,"'",",","'")</f>
        <v>'DWright','DGR_Role_ID_13','DGU_Unit_ID_1','','</v>
      </c>
      <c r="K3" s="112">
        <v>28433</v>
      </c>
      <c r="L3" s="110" t="str">
        <f t="shared" ref="L3:N66" si="4">_xlfn.CONCAT("','")</f>
        <v>','</v>
      </c>
      <c r="M3" s="113">
        <v>40661</v>
      </c>
      <c r="N3" s="110" t="str">
        <f t="shared" si="4"/>
        <v>','</v>
      </c>
      <c r="O3" s="111">
        <v>44501</v>
      </c>
      <c r="P3" s="87" t="str">
        <f t="shared" ref="P3:P66" si="5">_xlfn.CONCAT("'",",","'",H3,"'",");")</f>
        <v>','');</v>
      </c>
      <c r="R3" s="96" t="s">
        <v>260</v>
      </c>
      <c r="S3" s="93">
        <v>13</v>
      </c>
      <c r="T3" s="93">
        <v>1</v>
      </c>
      <c r="V3" t="s">
        <v>647</v>
      </c>
      <c r="Z3" s="91" t="s">
        <v>638</v>
      </c>
      <c r="AA3" s="102" t="s">
        <v>126</v>
      </c>
      <c r="AB3" s="91"/>
    </row>
    <row r="4" spans="1:28" x14ac:dyDescent="0.3">
      <c r="A4" s="87" t="str">
        <f t="shared" si="0"/>
        <v>AWorral</v>
      </c>
      <c r="B4" s="87" t="str">
        <f t="shared" si="1"/>
        <v>DGR_Role_ID_21</v>
      </c>
      <c r="C4" s="87" t="str">
        <f t="shared" si="2"/>
        <v>DGU_Unit_ID_5</v>
      </c>
      <c r="E4" s="94">
        <v>29711</v>
      </c>
      <c r="F4" s="92" t="s">
        <v>449</v>
      </c>
      <c r="G4" s="111">
        <v>44501</v>
      </c>
      <c r="I4" s="87" t="s">
        <v>657</v>
      </c>
      <c r="J4" s="87" t="str">
        <f t="shared" si="3"/>
        <v>'AWorral','DGR_Role_ID_21','DGU_Unit_ID_5','','</v>
      </c>
      <c r="K4" s="112">
        <v>29711</v>
      </c>
      <c r="L4" s="110" t="str">
        <f t="shared" si="4"/>
        <v>','</v>
      </c>
      <c r="M4" s="113" t="s">
        <v>449</v>
      </c>
      <c r="N4" s="110" t="str">
        <f t="shared" si="4"/>
        <v>','</v>
      </c>
      <c r="O4" s="111">
        <v>44501</v>
      </c>
      <c r="P4" s="87" t="str">
        <f t="shared" si="5"/>
        <v>','');</v>
      </c>
      <c r="R4" s="96" t="s">
        <v>262</v>
      </c>
      <c r="S4" s="93">
        <v>21</v>
      </c>
      <c r="T4" s="93">
        <v>5</v>
      </c>
      <c r="V4" t="s">
        <v>648</v>
      </c>
      <c r="Z4" s="91" t="s">
        <v>639</v>
      </c>
      <c r="AA4" s="102" t="s">
        <v>192</v>
      </c>
      <c r="AB4" s="91"/>
    </row>
    <row r="5" spans="1:28" x14ac:dyDescent="0.3">
      <c r="A5" s="87" t="str">
        <f t="shared" si="0"/>
        <v>BWooton</v>
      </c>
      <c r="B5" s="87" t="str">
        <f t="shared" si="1"/>
        <v>DGR_Role_ID_33</v>
      </c>
      <c r="C5" s="87" t="str">
        <f t="shared" si="2"/>
        <v>DGU_Unit_ID_8</v>
      </c>
      <c r="E5" s="94">
        <v>30258</v>
      </c>
      <c r="F5" s="90"/>
      <c r="G5" s="111">
        <v>44501</v>
      </c>
      <c r="I5" s="87" t="s">
        <v>657</v>
      </c>
      <c r="J5" s="87" t="str">
        <f t="shared" si="3"/>
        <v>'BWooton','DGR_Role_ID_33','DGU_Unit_ID_8','','</v>
      </c>
      <c r="K5" s="112">
        <v>30258</v>
      </c>
      <c r="L5" s="110" t="str">
        <f t="shared" si="4"/>
        <v>','</v>
      </c>
      <c r="M5" s="107"/>
      <c r="N5" s="110" t="str">
        <f t="shared" si="4"/>
        <v>','</v>
      </c>
      <c r="O5" s="111">
        <v>44501</v>
      </c>
      <c r="P5" s="87" t="str">
        <f t="shared" si="5"/>
        <v>','');</v>
      </c>
      <c r="R5" s="96" t="s">
        <v>264</v>
      </c>
      <c r="S5" s="93">
        <v>33</v>
      </c>
      <c r="T5" s="93">
        <v>8</v>
      </c>
      <c r="V5" t="s">
        <v>649</v>
      </c>
      <c r="W5" t="s">
        <v>586</v>
      </c>
      <c r="Z5" s="91" t="s">
        <v>640</v>
      </c>
      <c r="AA5" s="102" t="s">
        <v>132</v>
      </c>
      <c r="AB5" s="91"/>
    </row>
    <row r="6" spans="1:28" x14ac:dyDescent="0.3">
      <c r="A6" s="87" t="str">
        <f t="shared" si="0"/>
        <v>AWiddes</v>
      </c>
      <c r="B6" s="87" t="str">
        <f t="shared" si="1"/>
        <v>DGR_Role_ID_28</v>
      </c>
      <c r="C6" s="87" t="str">
        <f t="shared" si="2"/>
        <v>DGU_Unit_ID_7</v>
      </c>
      <c r="E6" s="94">
        <v>29711</v>
      </c>
      <c r="F6" s="90"/>
      <c r="G6" s="111">
        <v>44501</v>
      </c>
      <c r="I6" s="87" t="s">
        <v>657</v>
      </c>
      <c r="J6" s="87" t="str">
        <f t="shared" si="3"/>
        <v>'AWiddes','DGR_Role_ID_28','DGU_Unit_ID_7','','</v>
      </c>
      <c r="K6" s="112">
        <v>29711</v>
      </c>
      <c r="L6" s="110" t="str">
        <f t="shared" si="4"/>
        <v>','</v>
      </c>
      <c r="M6" s="107"/>
      <c r="N6" s="110" t="str">
        <f t="shared" si="4"/>
        <v>','</v>
      </c>
      <c r="O6" s="111">
        <v>44501</v>
      </c>
      <c r="P6" s="87" t="str">
        <f t="shared" si="5"/>
        <v>','');</v>
      </c>
      <c r="R6" s="96" t="s">
        <v>266</v>
      </c>
      <c r="S6" s="93">
        <v>28</v>
      </c>
      <c r="T6" s="93">
        <v>7</v>
      </c>
      <c r="V6" t="s">
        <v>650</v>
      </c>
      <c r="Z6" s="91" t="s">
        <v>641</v>
      </c>
      <c r="AA6" s="102" t="s">
        <v>130</v>
      </c>
      <c r="AB6" s="91"/>
    </row>
    <row r="7" spans="1:28" x14ac:dyDescent="0.3">
      <c r="A7" s="87" t="str">
        <f t="shared" si="0"/>
        <v>WWehland</v>
      </c>
      <c r="B7" s="87" t="str">
        <f t="shared" si="1"/>
        <v>DGR_Role_ID_5</v>
      </c>
      <c r="C7" s="87" t="str">
        <f t="shared" si="2"/>
        <v>DGU_Unit_ID_7</v>
      </c>
      <c r="E7" s="94">
        <v>28798</v>
      </c>
      <c r="F7" s="90"/>
      <c r="G7" s="111">
        <v>44501</v>
      </c>
      <c r="I7" s="87" t="s">
        <v>657</v>
      </c>
      <c r="J7" s="87" t="str">
        <f t="shared" si="3"/>
        <v>'WWehland','DGR_Role_ID_5','DGU_Unit_ID_7','','</v>
      </c>
      <c r="K7" s="112">
        <v>28798</v>
      </c>
      <c r="L7" s="110" t="str">
        <f t="shared" si="4"/>
        <v>','</v>
      </c>
      <c r="M7" s="107"/>
      <c r="N7" s="110" t="str">
        <f t="shared" si="4"/>
        <v>','</v>
      </c>
      <c r="O7" s="111">
        <v>44501</v>
      </c>
      <c r="P7" s="87" t="str">
        <f t="shared" si="5"/>
        <v>','');</v>
      </c>
      <c r="R7" s="96" t="s">
        <v>268</v>
      </c>
      <c r="S7" s="93">
        <v>5</v>
      </c>
      <c r="T7" s="93">
        <v>7</v>
      </c>
      <c r="V7" t="s">
        <v>651</v>
      </c>
      <c r="Z7" s="91" t="s">
        <v>642</v>
      </c>
      <c r="AA7" s="102" t="s">
        <v>127</v>
      </c>
      <c r="AB7" s="91"/>
    </row>
    <row r="8" spans="1:28" x14ac:dyDescent="0.3">
      <c r="A8" s="87" t="str">
        <f t="shared" si="0"/>
        <v>PThomas</v>
      </c>
      <c r="B8" s="87" t="str">
        <f t="shared" si="1"/>
        <v>DGR_Role_ID_3</v>
      </c>
      <c r="C8" s="87" t="str">
        <f t="shared" si="2"/>
        <v>DGU_Unit_ID_8</v>
      </c>
      <c r="E8" s="94">
        <v>29711</v>
      </c>
      <c r="F8" s="90"/>
      <c r="G8" s="111">
        <v>44501</v>
      </c>
      <c r="I8" s="87" t="s">
        <v>657</v>
      </c>
      <c r="J8" s="87" t="str">
        <f t="shared" si="3"/>
        <v>'PThomas','DGR_Role_ID_3','DGU_Unit_ID_8','','</v>
      </c>
      <c r="K8" s="112">
        <v>29711</v>
      </c>
      <c r="L8" s="110" t="str">
        <f t="shared" si="4"/>
        <v>','</v>
      </c>
      <c r="M8" s="107"/>
      <c r="N8" s="110" t="str">
        <f t="shared" si="4"/>
        <v>','</v>
      </c>
      <c r="O8" s="111">
        <v>44501</v>
      </c>
      <c r="P8" s="87" t="str">
        <f t="shared" si="5"/>
        <v>','');</v>
      </c>
      <c r="R8" s="96" t="s">
        <v>270</v>
      </c>
      <c r="S8" s="93">
        <v>3</v>
      </c>
      <c r="T8" s="93">
        <v>8</v>
      </c>
      <c r="V8" t="s">
        <v>593</v>
      </c>
      <c r="W8" t="s">
        <v>589</v>
      </c>
      <c r="Z8" s="91" t="s">
        <v>643</v>
      </c>
      <c r="AA8" s="102" t="s">
        <v>128</v>
      </c>
      <c r="AB8" s="91"/>
    </row>
    <row r="9" spans="1:28" x14ac:dyDescent="0.3">
      <c r="A9" s="87" t="str">
        <f t="shared" si="0"/>
        <v>PThomas1</v>
      </c>
      <c r="B9" s="87" t="str">
        <f t="shared" si="1"/>
        <v>DGR_Role_ID_39</v>
      </c>
      <c r="C9" s="87" t="str">
        <f t="shared" si="2"/>
        <v>DGU_Unit_ID_5</v>
      </c>
      <c r="E9" s="94">
        <v>31353</v>
      </c>
      <c r="F9" s="90"/>
      <c r="G9" s="111">
        <v>44501</v>
      </c>
      <c r="I9" s="87" t="s">
        <v>657</v>
      </c>
      <c r="J9" s="87" t="str">
        <f t="shared" si="3"/>
        <v>'PThomas1','DGR_Role_ID_39','DGU_Unit_ID_5','','</v>
      </c>
      <c r="K9" s="112">
        <v>31353</v>
      </c>
      <c r="L9" s="110" t="str">
        <f t="shared" si="4"/>
        <v>','</v>
      </c>
      <c r="M9" s="107"/>
      <c r="N9" s="110" t="str">
        <f t="shared" si="4"/>
        <v>','</v>
      </c>
      <c r="O9" s="111">
        <v>44501</v>
      </c>
      <c r="P9" s="87" t="str">
        <f t="shared" si="5"/>
        <v>','');</v>
      </c>
      <c r="R9" s="96" t="s">
        <v>428</v>
      </c>
      <c r="S9" s="93">
        <v>39</v>
      </c>
      <c r="T9" s="93">
        <v>5</v>
      </c>
      <c r="V9" t="s">
        <v>601</v>
      </c>
      <c r="Z9" s="91" t="s">
        <v>644</v>
      </c>
      <c r="AA9" s="108" t="s">
        <v>131</v>
      </c>
      <c r="AB9" s="91"/>
    </row>
    <row r="10" spans="1:28" x14ac:dyDescent="0.3">
      <c r="A10" s="87" t="str">
        <f t="shared" si="0"/>
        <v>JStone</v>
      </c>
      <c r="B10" s="87" t="str">
        <f t="shared" si="1"/>
        <v>DGR_Role_ID_40</v>
      </c>
      <c r="C10" s="87" t="str">
        <f t="shared" si="2"/>
        <v>DGU_Unit_ID_5</v>
      </c>
      <c r="E10" s="94">
        <v>31901</v>
      </c>
      <c r="F10" s="90"/>
      <c r="G10" s="111">
        <v>44501</v>
      </c>
      <c r="I10" s="87" t="s">
        <v>657</v>
      </c>
      <c r="J10" s="87" t="str">
        <f t="shared" si="3"/>
        <v>'JStone','DGR_Role_ID_40','DGU_Unit_ID_5','','</v>
      </c>
      <c r="K10" s="112">
        <v>31901</v>
      </c>
      <c r="L10" s="110" t="str">
        <f t="shared" si="4"/>
        <v>','</v>
      </c>
      <c r="M10" s="107"/>
      <c r="N10" s="110" t="str">
        <f t="shared" si="4"/>
        <v>','</v>
      </c>
      <c r="O10" s="111">
        <v>44501</v>
      </c>
      <c r="P10" s="87" t="str">
        <f t="shared" si="5"/>
        <v>','');</v>
      </c>
      <c r="R10" s="96" t="s">
        <v>272</v>
      </c>
      <c r="S10" s="93">
        <v>40</v>
      </c>
      <c r="T10" s="93">
        <v>5</v>
      </c>
      <c r="V10" t="s">
        <v>652</v>
      </c>
    </row>
    <row r="11" spans="1:28" x14ac:dyDescent="0.3">
      <c r="A11" s="87" t="str">
        <f t="shared" si="0"/>
        <v>JStewart</v>
      </c>
      <c r="B11" s="87" t="str">
        <f t="shared" si="1"/>
        <v>DGR_Role_ID_41</v>
      </c>
      <c r="C11" s="87" t="str">
        <f t="shared" si="2"/>
        <v>DGU_Unit_ID_5</v>
      </c>
      <c r="E11" s="94">
        <v>32448</v>
      </c>
      <c r="F11" s="90"/>
      <c r="G11" s="111">
        <v>44501</v>
      </c>
      <c r="I11" s="87" t="s">
        <v>657</v>
      </c>
      <c r="J11" s="87" t="str">
        <f t="shared" si="3"/>
        <v>'JStewart','DGR_Role_ID_41','DGU_Unit_ID_5','','</v>
      </c>
      <c r="K11" s="112">
        <v>32448</v>
      </c>
      <c r="L11" s="110" t="str">
        <f t="shared" si="4"/>
        <v>','</v>
      </c>
      <c r="M11" s="107"/>
      <c r="N11" s="110" t="str">
        <f t="shared" si="4"/>
        <v>','</v>
      </c>
      <c r="O11" s="111">
        <v>44501</v>
      </c>
      <c r="P11" s="87" t="str">
        <f t="shared" si="5"/>
        <v>','');</v>
      </c>
      <c r="R11" s="96" t="s">
        <v>274</v>
      </c>
      <c r="S11" s="93">
        <v>41</v>
      </c>
      <c r="T11" s="93">
        <v>5</v>
      </c>
      <c r="V11" t="s">
        <v>653</v>
      </c>
    </row>
    <row r="12" spans="1:28" x14ac:dyDescent="0.3">
      <c r="A12" s="87" t="str">
        <f t="shared" si="0"/>
        <v>TStansbury</v>
      </c>
      <c r="B12" s="87" t="str">
        <f t="shared" si="1"/>
        <v>DGR_Role_ID_24</v>
      </c>
      <c r="C12" s="87" t="str">
        <f t="shared" si="2"/>
        <v>DGU_Unit_ID_5</v>
      </c>
      <c r="E12" s="94">
        <v>30441</v>
      </c>
      <c r="F12" s="92">
        <v>43216</v>
      </c>
      <c r="G12" s="111">
        <v>44501</v>
      </c>
      <c r="I12" s="87" t="s">
        <v>657</v>
      </c>
      <c r="J12" s="87" t="str">
        <f t="shared" si="3"/>
        <v>'TStansbury','DGR_Role_ID_24','DGU_Unit_ID_5','','</v>
      </c>
      <c r="K12" s="112">
        <v>30441</v>
      </c>
      <c r="L12" s="110" t="str">
        <f t="shared" si="4"/>
        <v>','</v>
      </c>
      <c r="M12" s="113">
        <v>43216</v>
      </c>
      <c r="N12" s="110" t="str">
        <f t="shared" si="4"/>
        <v>','</v>
      </c>
      <c r="O12" s="111">
        <v>44501</v>
      </c>
      <c r="P12" s="87" t="str">
        <f t="shared" si="5"/>
        <v>','');</v>
      </c>
      <c r="R12" s="96" t="s">
        <v>276</v>
      </c>
      <c r="S12" s="93">
        <v>24</v>
      </c>
      <c r="T12" s="93">
        <v>5</v>
      </c>
      <c r="V12" t="s">
        <v>654</v>
      </c>
    </row>
    <row r="13" spans="1:28" x14ac:dyDescent="0.3">
      <c r="A13" s="87" t="str">
        <f t="shared" si="0"/>
        <v>SStansbury</v>
      </c>
      <c r="B13" s="87" t="str">
        <f t="shared" si="1"/>
        <v>DGR_Role_ID_6</v>
      </c>
      <c r="C13" s="87" t="str">
        <f t="shared" si="2"/>
        <v>DGU_Unit_ID_1</v>
      </c>
      <c r="E13" s="94">
        <v>29743</v>
      </c>
      <c r="F13" s="92" t="s">
        <v>449</v>
      </c>
      <c r="G13" s="111">
        <v>44501</v>
      </c>
      <c r="I13" s="87" t="s">
        <v>657</v>
      </c>
      <c r="J13" s="87" t="str">
        <f t="shared" si="3"/>
        <v>'SStansbury','DGR_Role_ID_6','DGU_Unit_ID_1','','</v>
      </c>
      <c r="K13" s="112">
        <v>29743</v>
      </c>
      <c r="L13" s="110" t="str">
        <f t="shared" si="4"/>
        <v>','</v>
      </c>
      <c r="M13" s="113" t="s">
        <v>449</v>
      </c>
      <c r="N13" s="110" t="str">
        <f t="shared" si="4"/>
        <v>','</v>
      </c>
      <c r="O13" s="111">
        <v>44501</v>
      </c>
      <c r="P13" s="87" t="str">
        <f t="shared" si="5"/>
        <v>','');</v>
      </c>
      <c r="R13" s="96" t="s">
        <v>278</v>
      </c>
      <c r="S13" s="93">
        <v>6</v>
      </c>
      <c r="T13" s="93">
        <v>1</v>
      </c>
      <c r="V13" t="s">
        <v>655</v>
      </c>
    </row>
    <row r="14" spans="1:28" x14ac:dyDescent="0.3">
      <c r="A14" s="87" t="str">
        <f t="shared" si="0"/>
        <v>BSomers</v>
      </c>
      <c r="B14" s="87" t="str">
        <f t="shared" si="1"/>
        <v>DGR_Role_ID_5</v>
      </c>
      <c r="C14" s="87" t="str">
        <f t="shared" si="2"/>
        <v>DGU_Unit_ID_7</v>
      </c>
      <c r="E14" s="94">
        <v>30258</v>
      </c>
      <c r="F14" s="90"/>
      <c r="G14" s="111">
        <v>44501</v>
      </c>
      <c r="I14" s="87" t="s">
        <v>657</v>
      </c>
      <c r="J14" s="87" t="str">
        <f t="shared" si="3"/>
        <v>'BSomers','DGR_Role_ID_5','DGU_Unit_ID_7','','</v>
      </c>
      <c r="K14" s="112">
        <v>30258</v>
      </c>
      <c r="L14" s="110" t="str">
        <f t="shared" si="4"/>
        <v>','</v>
      </c>
      <c r="M14" s="107"/>
      <c r="N14" s="110" t="str">
        <f t="shared" si="4"/>
        <v>','</v>
      </c>
      <c r="O14" s="111">
        <v>44501</v>
      </c>
      <c r="P14" s="87" t="str">
        <f t="shared" si="5"/>
        <v>','');</v>
      </c>
      <c r="R14" s="96" t="s">
        <v>280</v>
      </c>
      <c r="S14" s="93">
        <v>5</v>
      </c>
      <c r="T14" s="93">
        <v>7</v>
      </c>
    </row>
    <row r="15" spans="1:28" x14ac:dyDescent="0.3">
      <c r="A15" s="87" t="str">
        <f t="shared" si="0"/>
        <v>SSimmins</v>
      </c>
      <c r="B15" s="87" t="str">
        <f t="shared" si="1"/>
        <v>DGR_Role_ID_4</v>
      </c>
      <c r="C15" s="87" t="str">
        <f t="shared" si="2"/>
        <v>DGU_Unit_ID_6</v>
      </c>
      <c r="E15" s="94">
        <v>31901</v>
      </c>
      <c r="F15" s="90"/>
      <c r="G15" s="111">
        <v>44501</v>
      </c>
      <c r="I15" s="87" t="s">
        <v>657</v>
      </c>
      <c r="J15" s="87" t="str">
        <f t="shared" si="3"/>
        <v>'SSimmins','DGR_Role_ID_4','DGU_Unit_ID_6','','</v>
      </c>
      <c r="K15" s="112">
        <v>31901</v>
      </c>
      <c r="L15" s="110" t="str">
        <f t="shared" si="4"/>
        <v>','</v>
      </c>
      <c r="M15" s="107"/>
      <c r="N15" s="110" t="str">
        <f t="shared" si="4"/>
        <v>','</v>
      </c>
      <c r="O15" s="111">
        <v>44501</v>
      </c>
      <c r="P15" s="87" t="str">
        <f t="shared" si="5"/>
        <v>','');</v>
      </c>
      <c r="R15" s="96" t="s">
        <v>282</v>
      </c>
      <c r="S15" s="93">
        <v>4</v>
      </c>
      <c r="T15" s="93">
        <v>6</v>
      </c>
    </row>
    <row r="16" spans="1:28" x14ac:dyDescent="0.3">
      <c r="A16" s="87" t="str">
        <f t="shared" si="0"/>
        <v>JRipkin</v>
      </c>
      <c r="B16" s="87" t="str">
        <f t="shared" si="1"/>
        <v>DGR_Role_ID_2</v>
      </c>
      <c r="C16" s="87" t="str">
        <f t="shared" si="2"/>
        <v>DGU_Unit_ID_2</v>
      </c>
      <c r="E16" s="94">
        <v>31718</v>
      </c>
      <c r="F16" s="92" t="s">
        <v>449</v>
      </c>
      <c r="G16" s="111">
        <v>44501</v>
      </c>
      <c r="I16" s="87" t="s">
        <v>657</v>
      </c>
      <c r="J16" s="87" t="str">
        <f t="shared" si="3"/>
        <v>'JRipkin','DGR_Role_ID_2','DGU_Unit_ID_2','','</v>
      </c>
      <c r="K16" s="112">
        <v>31718</v>
      </c>
      <c r="L16" s="110" t="str">
        <f t="shared" si="4"/>
        <v>','</v>
      </c>
      <c r="M16" s="113" t="s">
        <v>449</v>
      </c>
      <c r="N16" s="110" t="str">
        <f t="shared" si="4"/>
        <v>','</v>
      </c>
      <c r="O16" s="111">
        <v>44501</v>
      </c>
      <c r="P16" s="87" t="str">
        <f t="shared" si="5"/>
        <v>','');</v>
      </c>
      <c r="R16" s="96" t="s">
        <v>284</v>
      </c>
      <c r="S16" s="93">
        <v>2</v>
      </c>
      <c r="T16" s="93">
        <v>2</v>
      </c>
    </row>
    <row r="17" spans="1:20" x14ac:dyDescent="0.3">
      <c r="A17" s="87" t="str">
        <f t="shared" si="0"/>
        <v>DReed</v>
      </c>
      <c r="B17" s="87" t="str">
        <f t="shared" si="1"/>
        <v>DGR_Role_ID_17</v>
      </c>
      <c r="C17" s="87" t="str">
        <f t="shared" si="2"/>
        <v>DGU_Unit_ID_1</v>
      </c>
      <c r="E17" s="94">
        <v>31171</v>
      </c>
      <c r="F17" s="92" t="s">
        <v>449</v>
      </c>
      <c r="G17" s="111">
        <v>44501</v>
      </c>
      <c r="I17" s="87" t="s">
        <v>657</v>
      </c>
      <c r="J17" s="87" t="str">
        <f t="shared" si="3"/>
        <v>'DReed','DGR_Role_ID_17','DGU_Unit_ID_1','','</v>
      </c>
      <c r="K17" s="112">
        <v>31171</v>
      </c>
      <c r="L17" s="110" t="str">
        <f t="shared" si="4"/>
        <v>','</v>
      </c>
      <c r="M17" s="113" t="s">
        <v>449</v>
      </c>
      <c r="N17" s="110" t="str">
        <f t="shared" si="4"/>
        <v>','</v>
      </c>
      <c r="O17" s="111">
        <v>44501</v>
      </c>
      <c r="P17" s="87" t="str">
        <f t="shared" si="5"/>
        <v>','');</v>
      </c>
      <c r="R17" s="96" t="s">
        <v>286</v>
      </c>
      <c r="S17" s="93">
        <v>17</v>
      </c>
      <c r="T17" s="93">
        <v>1</v>
      </c>
    </row>
    <row r="18" spans="1:20" x14ac:dyDescent="0.3">
      <c r="A18" s="87" t="str">
        <f t="shared" si="0"/>
        <v>NProuty</v>
      </c>
      <c r="B18" s="87" t="str">
        <f t="shared" si="1"/>
        <v>DGR_Role_ID_33</v>
      </c>
      <c r="C18" s="87" t="str">
        <f t="shared" si="2"/>
        <v>DGU_Unit_ID_8</v>
      </c>
      <c r="E18" s="94">
        <v>31718</v>
      </c>
      <c r="F18" s="90"/>
      <c r="G18" s="111">
        <v>44501</v>
      </c>
      <c r="I18" s="87" t="s">
        <v>657</v>
      </c>
      <c r="J18" s="87" t="str">
        <f t="shared" si="3"/>
        <v>'NProuty','DGR_Role_ID_33','DGU_Unit_ID_8','','</v>
      </c>
      <c r="K18" s="112">
        <v>31718</v>
      </c>
      <c r="L18" s="110" t="str">
        <f t="shared" si="4"/>
        <v>','</v>
      </c>
      <c r="M18" s="107"/>
      <c r="N18" s="110" t="str">
        <f t="shared" si="4"/>
        <v>','</v>
      </c>
      <c r="O18" s="111">
        <v>44501</v>
      </c>
      <c r="P18" s="87" t="str">
        <f t="shared" si="5"/>
        <v>','');</v>
      </c>
      <c r="R18" s="96" t="s">
        <v>288</v>
      </c>
      <c r="S18" s="93">
        <v>33</v>
      </c>
      <c r="T18" s="93">
        <v>8</v>
      </c>
    </row>
    <row r="19" spans="1:20" x14ac:dyDescent="0.3">
      <c r="A19" s="87" t="str">
        <f t="shared" si="0"/>
        <v>APregmon</v>
      </c>
      <c r="B19" s="87" t="str">
        <f t="shared" si="1"/>
        <v>DGR_Role_ID_5</v>
      </c>
      <c r="C19" s="87" t="str">
        <f t="shared" si="2"/>
        <v>DGU_Unit_ID_7</v>
      </c>
      <c r="E19" s="94">
        <v>31171</v>
      </c>
      <c r="F19" s="90"/>
      <c r="G19" s="111">
        <v>44501</v>
      </c>
      <c r="I19" s="87" t="s">
        <v>657</v>
      </c>
      <c r="J19" s="87" t="str">
        <f t="shared" si="3"/>
        <v>'APregmon','DGR_Role_ID_5','DGU_Unit_ID_7','','</v>
      </c>
      <c r="K19" s="112">
        <v>31171</v>
      </c>
      <c r="L19" s="110" t="str">
        <f t="shared" si="4"/>
        <v>','</v>
      </c>
      <c r="M19" s="107"/>
      <c r="N19" s="110" t="str">
        <f t="shared" si="4"/>
        <v>','</v>
      </c>
      <c r="O19" s="111">
        <v>44501</v>
      </c>
      <c r="P19" s="87" t="str">
        <f t="shared" si="5"/>
        <v>','');</v>
      </c>
      <c r="R19" s="96" t="s">
        <v>290</v>
      </c>
      <c r="S19" s="93">
        <v>5</v>
      </c>
      <c r="T19" s="93">
        <v>7</v>
      </c>
    </row>
    <row r="20" spans="1:20" x14ac:dyDescent="0.3">
      <c r="A20" s="87" t="str">
        <f t="shared" si="0"/>
        <v>RPolott</v>
      </c>
      <c r="B20" s="87" t="str">
        <f t="shared" si="1"/>
        <v>DGR_Role_ID_3</v>
      </c>
      <c r="C20" s="87" t="str">
        <f t="shared" si="2"/>
        <v>DGU_Unit_ID_3</v>
      </c>
      <c r="E20" s="94">
        <v>31718</v>
      </c>
      <c r="F20" s="92">
        <v>41208</v>
      </c>
      <c r="G20" s="111">
        <v>44501</v>
      </c>
      <c r="I20" s="87" t="s">
        <v>657</v>
      </c>
      <c r="J20" s="87" t="str">
        <f t="shared" si="3"/>
        <v>'RPolott','DGR_Role_ID_3','DGU_Unit_ID_3','','</v>
      </c>
      <c r="K20" s="112">
        <v>31718</v>
      </c>
      <c r="L20" s="110" t="str">
        <f t="shared" si="4"/>
        <v>','</v>
      </c>
      <c r="M20" s="113">
        <v>41208</v>
      </c>
      <c r="N20" s="110" t="str">
        <f t="shared" si="4"/>
        <v>','</v>
      </c>
      <c r="O20" s="111">
        <v>44501</v>
      </c>
      <c r="P20" s="87" t="str">
        <f t="shared" si="5"/>
        <v>','');</v>
      </c>
      <c r="R20" s="96" t="s">
        <v>292</v>
      </c>
      <c r="S20" s="93">
        <v>3</v>
      </c>
      <c r="T20" s="93">
        <v>3</v>
      </c>
    </row>
    <row r="21" spans="1:20" x14ac:dyDescent="0.3">
      <c r="A21" s="87" t="str">
        <f t="shared" si="0"/>
        <v>DParker</v>
      </c>
      <c r="B21" s="87" t="str">
        <f t="shared" si="1"/>
        <v>DGR_Role_ID_20</v>
      </c>
      <c r="C21" s="87" t="str">
        <f t="shared" si="2"/>
        <v>DGU_Unit_ID_6</v>
      </c>
      <c r="E21" s="94">
        <v>31171</v>
      </c>
      <c r="F21" s="90"/>
      <c r="G21" s="111">
        <v>44501</v>
      </c>
      <c r="I21" s="87" t="s">
        <v>657</v>
      </c>
      <c r="J21" s="87" t="str">
        <f t="shared" si="3"/>
        <v>'DParker','DGR_Role_ID_20','DGU_Unit_ID_6','','</v>
      </c>
      <c r="K21" s="112">
        <v>31171</v>
      </c>
      <c r="L21" s="110" t="str">
        <f t="shared" si="4"/>
        <v>','</v>
      </c>
      <c r="M21" s="107"/>
      <c r="N21" s="110" t="str">
        <f t="shared" si="4"/>
        <v>','</v>
      </c>
      <c r="O21" s="111">
        <v>44501</v>
      </c>
      <c r="P21" s="87" t="str">
        <f t="shared" si="5"/>
        <v>','');</v>
      </c>
      <c r="R21" s="96" t="s">
        <v>294</v>
      </c>
      <c r="S21" s="93">
        <v>20</v>
      </c>
      <c r="T21" s="93">
        <v>6</v>
      </c>
    </row>
    <row r="22" spans="1:20" x14ac:dyDescent="0.3">
      <c r="A22" s="87" t="str">
        <f t="shared" si="0"/>
        <v>JNilson</v>
      </c>
      <c r="B22" s="87" t="str">
        <f t="shared" si="1"/>
        <v>DGR_Role_ID_18</v>
      </c>
      <c r="C22" s="87" t="str">
        <f t="shared" si="2"/>
        <v>DGU_Unit_ID_4</v>
      </c>
      <c r="E22" s="94">
        <v>31718</v>
      </c>
      <c r="F22" s="92">
        <v>42121</v>
      </c>
      <c r="G22" s="111">
        <v>44501</v>
      </c>
      <c r="I22" s="87" t="s">
        <v>657</v>
      </c>
      <c r="J22" s="87" t="str">
        <f t="shared" si="3"/>
        <v>'JNilson','DGR_Role_ID_18','DGU_Unit_ID_4','','</v>
      </c>
      <c r="K22" s="112">
        <v>31718</v>
      </c>
      <c r="L22" s="110" t="str">
        <f t="shared" si="4"/>
        <v>','</v>
      </c>
      <c r="M22" s="113">
        <v>42121</v>
      </c>
      <c r="N22" s="110" t="str">
        <f t="shared" si="4"/>
        <v>','</v>
      </c>
      <c r="O22" s="111">
        <v>44501</v>
      </c>
      <c r="P22" s="87" t="str">
        <f t="shared" si="5"/>
        <v>','');</v>
      </c>
      <c r="R22" s="96" t="s">
        <v>296</v>
      </c>
      <c r="S22" s="93">
        <v>18</v>
      </c>
      <c r="T22" s="93">
        <v>4</v>
      </c>
    </row>
    <row r="23" spans="1:20" x14ac:dyDescent="0.3">
      <c r="A23" s="87" t="str">
        <f t="shared" si="0"/>
        <v>SNelson</v>
      </c>
      <c r="B23" s="87" t="str">
        <f t="shared" si="1"/>
        <v>DGR_Role_ID_5</v>
      </c>
      <c r="C23" s="87" t="str">
        <f t="shared" si="2"/>
        <v>DGU_Unit_ID_7</v>
      </c>
      <c r="E23" s="94">
        <v>32266</v>
      </c>
      <c r="F23" s="90"/>
      <c r="G23" s="111">
        <v>44501</v>
      </c>
      <c r="I23" s="87" t="s">
        <v>657</v>
      </c>
      <c r="J23" s="87" t="str">
        <f t="shared" si="3"/>
        <v>'SNelson','DGR_Role_ID_5','DGU_Unit_ID_7','','</v>
      </c>
      <c r="K23" s="112">
        <v>32266</v>
      </c>
      <c r="L23" s="110" t="str">
        <f t="shared" si="4"/>
        <v>','</v>
      </c>
      <c r="M23" s="107"/>
      <c r="N23" s="110" t="str">
        <f t="shared" si="4"/>
        <v>','</v>
      </c>
      <c r="O23" s="111">
        <v>44501</v>
      </c>
      <c r="P23" s="87" t="str">
        <f t="shared" si="5"/>
        <v>','');</v>
      </c>
      <c r="R23" s="96" t="s">
        <v>298</v>
      </c>
      <c r="S23" s="93">
        <v>5</v>
      </c>
      <c r="T23" s="93">
        <v>7</v>
      </c>
    </row>
    <row r="24" spans="1:20" x14ac:dyDescent="0.3">
      <c r="A24" s="87" t="str">
        <f t="shared" si="0"/>
        <v>CNabb</v>
      </c>
      <c r="B24" s="87" t="str">
        <f t="shared" si="1"/>
        <v>DGR_Role_ID_37</v>
      </c>
      <c r="C24" s="87" t="str">
        <f t="shared" si="2"/>
        <v>DGU_Unit_ID_7</v>
      </c>
      <c r="E24" s="94">
        <v>33543</v>
      </c>
      <c r="F24" s="90"/>
      <c r="G24" s="111">
        <v>44501</v>
      </c>
      <c r="I24" s="87" t="s">
        <v>657</v>
      </c>
      <c r="J24" s="87" t="str">
        <f t="shared" si="3"/>
        <v>'CNabb','DGR_Role_ID_37','DGU_Unit_ID_7','','</v>
      </c>
      <c r="K24" s="112">
        <v>33543</v>
      </c>
      <c r="L24" s="110" t="str">
        <f t="shared" si="4"/>
        <v>','</v>
      </c>
      <c r="M24" s="107"/>
      <c r="N24" s="110" t="str">
        <f t="shared" si="4"/>
        <v>','</v>
      </c>
      <c r="O24" s="111">
        <v>44501</v>
      </c>
      <c r="P24" s="87" t="str">
        <f t="shared" si="5"/>
        <v>','');</v>
      </c>
      <c r="R24" s="96" t="s">
        <v>300</v>
      </c>
      <c r="S24" s="93">
        <v>37</v>
      </c>
      <c r="T24" s="93">
        <v>7</v>
      </c>
    </row>
    <row r="25" spans="1:20" x14ac:dyDescent="0.3">
      <c r="A25" s="87" t="str">
        <f t="shared" si="0"/>
        <v>RMurthy</v>
      </c>
      <c r="B25" s="87" t="str">
        <f t="shared" si="1"/>
        <v>DGR_Role_ID_3</v>
      </c>
      <c r="C25" s="87" t="str">
        <f t="shared" si="2"/>
        <v>DGU_Unit_ID_7</v>
      </c>
      <c r="E25" s="94">
        <v>32266</v>
      </c>
      <c r="F25" s="90"/>
      <c r="G25" s="111">
        <v>44501</v>
      </c>
      <c r="I25" s="87" t="s">
        <v>657</v>
      </c>
      <c r="J25" s="87" t="str">
        <f t="shared" si="3"/>
        <v>'RMurthy','DGR_Role_ID_3','DGU_Unit_ID_7','','</v>
      </c>
      <c r="K25" s="112">
        <v>32266</v>
      </c>
      <c r="L25" s="110" t="str">
        <f t="shared" si="4"/>
        <v>','</v>
      </c>
      <c r="M25" s="107"/>
      <c r="N25" s="110" t="str">
        <f t="shared" si="4"/>
        <v>','</v>
      </c>
      <c r="O25" s="111">
        <v>44501</v>
      </c>
      <c r="P25" s="87" t="str">
        <f t="shared" si="5"/>
        <v>','');</v>
      </c>
      <c r="R25" s="96" t="s">
        <v>302</v>
      </c>
      <c r="S25" s="93">
        <v>3</v>
      </c>
      <c r="T25" s="93">
        <v>7</v>
      </c>
    </row>
    <row r="26" spans="1:20" x14ac:dyDescent="0.3">
      <c r="A26" s="87" t="str">
        <f t="shared" si="0"/>
        <v>EMudd</v>
      </c>
      <c r="B26" s="87" t="str">
        <f t="shared" si="1"/>
        <v>DGR_Role_ID_5</v>
      </c>
      <c r="C26" s="87" t="str">
        <f t="shared" si="2"/>
        <v>DGU_Unit_ID_7</v>
      </c>
      <c r="E26" s="94">
        <v>33543</v>
      </c>
      <c r="F26" s="90"/>
      <c r="G26" s="111">
        <v>44501</v>
      </c>
      <c r="I26" s="87" t="s">
        <v>657</v>
      </c>
      <c r="J26" s="87" t="str">
        <f t="shared" si="3"/>
        <v>'EMudd','DGR_Role_ID_5','DGU_Unit_ID_7','','</v>
      </c>
      <c r="K26" s="112">
        <v>33543</v>
      </c>
      <c r="L26" s="110" t="str">
        <f t="shared" si="4"/>
        <v>','</v>
      </c>
      <c r="M26" s="107"/>
      <c r="N26" s="110" t="str">
        <f t="shared" si="4"/>
        <v>','</v>
      </c>
      <c r="O26" s="111">
        <v>44501</v>
      </c>
      <c r="P26" s="87" t="str">
        <f t="shared" si="5"/>
        <v>','');</v>
      </c>
      <c r="R26" s="96" t="s">
        <v>304</v>
      </c>
      <c r="S26" s="93">
        <v>5</v>
      </c>
      <c r="T26" s="93">
        <v>7</v>
      </c>
    </row>
    <row r="27" spans="1:20" x14ac:dyDescent="0.3">
      <c r="A27" s="87" t="str">
        <f t="shared" si="0"/>
        <v>PMiller</v>
      </c>
      <c r="B27" s="87" t="str">
        <f t="shared" si="1"/>
        <v>DGR_Role_ID_4</v>
      </c>
      <c r="C27" s="87" t="str">
        <f t="shared" si="2"/>
        <v>DGU_Unit_ID_6</v>
      </c>
      <c r="E27" s="94">
        <v>34821</v>
      </c>
      <c r="F27" s="90"/>
      <c r="G27" s="111">
        <v>44501</v>
      </c>
      <c r="I27" s="87" t="s">
        <v>657</v>
      </c>
      <c r="J27" s="87" t="str">
        <f t="shared" si="3"/>
        <v>'PMiller','DGR_Role_ID_4','DGU_Unit_ID_6','','</v>
      </c>
      <c r="K27" s="112">
        <v>34821</v>
      </c>
      <c r="L27" s="110" t="str">
        <f t="shared" si="4"/>
        <v>','</v>
      </c>
      <c r="M27" s="107"/>
      <c r="N27" s="110" t="str">
        <f t="shared" si="4"/>
        <v>','</v>
      </c>
      <c r="O27" s="111">
        <v>44501</v>
      </c>
      <c r="P27" s="87" t="str">
        <f t="shared" si="5"/>
        <v>','');</v>
      </c>
      <c r="R27" s="96" t="s">
        <v>306</v>
      </c>
      <c r="S27" s="93">
        <v>4</v>
      </c>
      <c r="T27" s="93">
        <v>6</v>
      </c>
    </row>
    <row r="28" spans="1:20" x14ac:dyDescent="0.3">
      <c r="A28" s="87" t="str">
        <f t="shared" si="0"/>
        <v>DMcMillan</v>
      </c>
      <c r="B28" s="87" t="str">
        <f t="shared" si="1"/>
        <v>DGR_Role_ID_27</v>
      </c>
      <c r="C28" s="87" t="str">
        <f t="shared" si="2"/>
        <v>DGU_Unit_ID_7</v>
      </c>
      <c r="E28" s="94">
        <v>35368</v>
      </c>
      <c r="F28" s="90"/>
      <c r="G28" s="111">
        <v>44501</v>
      </c>
      <c r="I28" s="87" t="s">
        <v>657</v>
      </c>
      <c r="J28" s="87" t="str">
        <f t="shared" si="3"/>
        <v>'DMcMillan','DGR_Role_ID_27','DGU_Unit_ID_7','','</v>
      </c>
      <c r="K28" s="112">
        <v>35368</v>
      </c>
      <c r="L28" s="110" t="str">
        <f t="shared" si="4"/>
        <v>','</v>
      </c>
      <c r="M28" s="107"/>
      <c r="N28" s="110" t="str">
        <f t="shared" si="4"/>
        <v>','</v>
      </c>
      <c r="O28" s="111">
        <v>44501</v>
      </c>
      <c r="P28" s="87" t="str">
        <f t="shared" si="5"/>
        <v>','');</v>
      </c>
      <c r="R28" s="96" t="s">
        <v>308</v>
      </c>
      <c r="S28" s="93">
        <v>27</v>
      </c>
      <c r="T28" s="93">
        <v>7</v>
      </c>
    </row>
    <row r="29" spans="1:20" x14ac:dyDescent="0.3">
      <c r="A29" s="87" t="str">
        <f t="shared" si="0"/>
        <v>DMcKissick</v>
      </c>
      <c r="B29" s="87" t="str">
        <f t="shared" si="1"/>
        <v>DGR_Role_ID_3</v>
      </c>
      <c r="C29" s="87" t="str">
        <f t="shared" si="2"/>
        <v>DGU_Unit_ID_6</v>
      </c>
      <c r="E29" s="94">
        <v>33726</v>
      </c>
      <c r="F29" s="90"/>
      <c r="G29" s="111">
        <v>44501</v>
      </c>
      <c r="I29" s="87" t="s">
        <v>657</v>
      </c>
      <c r="J29" s="87" t="str">
        <f t="shared" si="3"/>
        <v>'DMcKissick','DGR_Role_ID_3','DGU_Unit_ID_6','','</v>
      </c>
      <c r="K29" s="112">
        <v>33726</v>
      </c>
      <c r="L29" s="110" t="str">
        <f t="shared" si="4"/>
        <v>','</v>
      </c>
      <c r="M29" s="107"/>
      <c r="N29" s="110" t="str">
        <f t="shared" si="4"/>
        <v>','</v>
      </c>
      <c r="O29" s="111">
        <v>44501</v>
      </c>
      <c r="P29" s="87" t="str">
        <f t="shared" si="5"/>
        <v>','');</v>
      </c>
      <c r="R29" s="96" t="s">
        <v>310</v>
      </c>
      <c r="S29" s="93">
        <v>3</v>
      </c>
      <c r="T29" s="93">
        <v>6</v>
      </c>
    </row>
    <row r="30" spans="1:20" x14ac:dyDescent="0.3">
      <c r="A30" s="87" t="str">
        <f t="shared" si="0"/>
        <v>JMayfield</v>
      </c>
      <c r="B30" s="87" t="str">
        <f t="shared" si="1"/>
        <v>DGR_Role_ID_3</v>
      </c>
      <c r="C30" s="87" t="str">
        <f t="shared" si="2"/>
        <v>DGU_Unit_ID_1</v>
      </c>
      <c r="E30" s="94">
        <v>34638</v>
      </c>
      <c r="F30" s="92">
        <v>38836</v>
      </c>
      <c r="G30" s="111">
        <v>44501</v>
      </c>
      <c r="I30" s="87" t="s">
        <v>657</v>
      </c>
      <c r="J30" s="87" t="str">
        <f t="shared" si="3"/>
        <v>'JMayfield','DGR_Role_ID_3','DGU_Unit_ID_1','','</v>
      </c>
      <c r="K30" s="112">
        <v>34638</v>
      </c>
      <c r="L30" s="110" t="str">
        <f t="shared" si="4"/>
        <v>','</v>
      </c>
      <c r="M30" s="113">
        <v>38836</v>
      </c>
      <c r="N30" s="110" t="str">
        <f t="shared" si="4"/>
        <v>','</v>
      </c>
      <c r="O30" s="111">
        <v>44501</v>
      </c>
      <c r="P30" s="87" t="str">
        <f t="shared" si="5"/>
        <v>','');</v>
      </c>
      <c r="R30" s="96" t="s">
        <v>312</v>
      </c>
      <c r="S30" s="93">
        <v>3</v>
      </c>
      <c r="T30" s="93">
        <v>1</v>
      </c>
    </row>
    <row r="31" spans="1:20" x14ac:dyDescent="0.3">
      <c r="A31" s="87" t="str">
        <f t="shared" si="0"/>
        <v>EMartin</v>
      </c>
      <c r="B31" s="87" t="str">
        <f t="shared" si="1"/>
        <v>DGR_Role_ID_24</v>
      </c>
      <c r="C31" s="87" t="str">
        <f t="shared" si="2"/>
        <v>DGU_Unit_ID_5</v>
      </c>
      <c r="E31" s="94">
        <v>34821</v>
      </c>
      <c r="F31" s="90"/>
      <c r="G31" s="111">
        <v>44501</v>
      </c>
      <c r="I31" s="87" t="s">
        <v>657</v>
      </c>
      <c r="J31" s="87" t="str">
        <f t="shared" si="3"/>
        <v>'EMartin','DGR_Role_ID_24','DGU_Unit_ID_5','','</v>
      </c>
      <c r="K31" s="112">
        <v>34821</v>
      </c>
      <c r="L31" s="110" t="str">
        <f t="shared" si="4"/>
        <v>','</v>
      </c>
      <c r="M31" s="107"/>
      <c r="N31" s="110" t="str">
        <f t="shared" si="4"/>
        <v>','</v>
      </c>
      <c r="O31" s="111">
        <v>44501</v>
      </c>
      <c r="P31" s="87" t="str">
        <f t="shared" si="5"/>
        <v>','');</v>
      </c>
      <c r="R31" s="96" t="s">
        <v>314</v>
      </c>
      <c r="S31" s="93">
        <v>24</v>
      </c>
      <c r="T31" s="93">
        <v>5</v>
      </c>
    </row>
    <row r="32" spans="1:20" x14ac:dyDescent="0.3">
      <c r="A32" s="87" t="str">
        <f t="shared" si="0"/>
        <v>CKeting</v>
      </c>
      <c r="B32" s="87" t="str">
        <f t="shared" si="1"/>
        <v>DGR_Role_ID_3</v>
      </c>
      <c r="C32" s="87" t="str">
        <f t="shared" si="2"/>
        <v>DGU_Unit_ID_1</v>
      </c>
      <c r="E32" s="94">
        <v>33178</v>
      </c>
      <c r="F32" s="92">
        <v>39383</v>
      </c>
      <c r="G32" s="111">
        <v>44501</v>
      </c>
      <c r="I32" s="87" t="s">
        <v>657</v>
      </c>
      <c r="J32" s="87" t="str">
        <f t="shared" si="3"/>
        <v>'CKeting','DGR_Role_ID_3','DGU_Unit_ID_1','','</v>
      </c>
      <c r="K32" s="112">
        <v>33178</v>
      </c>
      <c r="L32" s="110" t="str">
        <f t="shared" si="4"/>
        <v>','</v>
      </c>
      <c r="M32" s="113">
        <v>39383</v>
      </c>
      <c r="N32" s="110" t="str">
        <f t="shared" si="4"/>
        <v>','</v>
      </c>
      <c r="O32" s="111">
        <v>44501</v>
      </c>
      <c r="P32" s="87" t="str">
        <f t="shared" si="5"/>
        <v>','');</v>
      </c>
      <c r="R32" s="96" t="s">
        <v>316</v>
      </c>
      <c r="S32" s="93">
        <v>3</v>
      </c>
      <c r="T32" s="93">
        <v>1</v>
      </c>
    </row>
    <row r="33" spans="1:20" x14ac:dyDescent="0.3">
      <c r="A33" s="87" t="str">
        <f t="shared" si="0"/>
        <v>SKatz</v>
      </c>
      <c r="B33" s="87" t="str">
        <f t="shared" si="1"/>
        <v>DGR_Role_ID_11</v>
      </c>
      <c r="C33" s="87" t="str">
        <f t="shared" si="2"/>
        <v>DGU_Unit_ID_6</v>
      </c>
      <c r="E33" s="94">
        <v>35551</v>
      </c>
      <c r="F33" s="90"/>
      <c r="G33" s="111">
        <v>44501</v>
      </c>
      <c r="I33" s="87" t="s">
        <v>657</v>
      </c>
      <c r="J33" s="87" t="str">
        <f t="shared" si="3"/>
        <v>'SKatz','DGR_Role_ID_11','DGU_Unit_ID_6','','</v>
      </c>
      <c r="K33" s="112">
        <v>35551</v>
      </c>
      <c r="L33" s="110" t="str">
        <f t="shared" si="4"/>
        <v>','</v>
      </c>
      <c r="M33" s="107"/>
      <c r="N33" s="110" t="str">
        <f t="shared" si="4"/>
        <v>','</v>
      </c>
      <c r="O33" s="111">
        <v>44501</v>
      </c>
      <c r="P33" s="87" t="str">
        <f t="shared" si="5"/>
        <v>','');</v>
      </c>
      <c r="R33" s="96" t="s">
        <v>318</v>
      </c>
      <c r="S33" s="93">
        <v>11</v>
      </c>
      <c r="T33" s="93">
        <v>6</v>
      </c>
    </row>
    <row r="34" spans="1:20" x14ac:dyDescent="0.3">
      <c r="A34" s="87" t="str">
        <f t="shared" ref="A34:A65" si="6">SUBSTITUTE(R34,".","")</f>
        <v>DJohnston</v>
      </c>
      <c r="B34" s="87" t="str">
        <f t="shared" ref="B34:B65" si="7">_xlfn.CONCAT("DGR_Role_ID_",S34)</f>
        <v>DGR_Role_ID_36</v>
      </c>
      <c r="C34" s="87" t="str">
        <f t="shared" ref="C34:C65" si="8">_xlfn.CONCAT("DGU_Unit_ID_",T34)</f>
        <v>DGU_Unit_ID_8</v>
      </c>
      <c r="E34" s="94">
        <v>35003</v>
      </c>
      <c r="F34" s="92">
        <v>31883</v>
      </c>
      <c r="G34" s="111">
        <v>44501</v>
      </c>
      <c r="I34" s="87" t="s">
        <v>657</v>
      </c>
      <c r="J34" s="87" t="str">
        <f t="shared" si="3"/>
        <v>'DJohnston','DGR_Role_ID_36','DGU_Unit_ID_8','','</v>
      </c>
      <c r="K34" s="112">
        <v>35003</v>
      </c>
      <c r="L34" s="110" t="str">
        <f t="shared" si="4"/>
        <v>','</v>
      </c>
      <c r="M34" s="113">
        <v>31883</v>
      </c>
      <c r="N34" s="110" t="str">
        <f t="shared" si="4"/>
        <v>','</v>
      </c>
      <c r="O34" s="111">
        <v>44501</v>
      </c>
      <c r="P34" s="87" t="str">
        <f t="shared" si="5"/>
        <v>','');</v>
      </c>
      <c r="R34" s="96" t="s">
        <v>320</v>
      </c>
      <c r="S34" s="93">
        <v>36</v>
      </c>
      <c r="T34" s="93">
        <v>8</v>
      </c>
    </row>
    <row r="35" spans="1:20" x14ac:dyDescent="0.3">
      <c r="A35" s="87" t="str">
        <f t="shared" si="6"/>
        <v>JJohnson</v>
      </c>
      <c r="B35" s="87" t="str">
        <f t="shared" si="7"/>
        <v>DGR_Role_ID_3</v>
      </c>
      <c r="C35" s="87" t="str">
        <f t="shared" si="8"/>
        <v>DGU_Unit_ID_2</v>
      </c>
      <c r="E35" s="94">
        <v>34821</v>
      </c>
      <c r="F35" s="92">
        <v>40693</v>
      </c>
      <c r="G35" s="111">
        <v>44501</v>
      </c>
      <c r="I35" s="87" t="s">
        <v>657</v>
      </c>
      <c r="J35" s="87" t="str">
        <f t="shared" si="3"/>
        <v>'JJohnson','DGR_Role_ID_3','DGU_Unit_ID_2','','</v>
      </c>
      <c r="K35" s="112">
        <v>34821</v>
      </c>
      <c r="L35" s="110" t="str">
        <f t="shared" si="4"/>
        <v>','</v>
      </c>
      <c r="M35" s="113">
        <v>40693</v>
      </c>
      <c r="N35" s="110" t="str">
        <f t="shared" si="4"/>
        <v>','</v>
      </c>
      <c r="O35" s="111">
        <v>44501</v>
      </c>
      <c r="P35" s="87" t="str">
        <f t="shared" si="5"/>
        <v>','');</v>
      </c>
      <c r="R35" s="96" t="s">
        <v>322</v>
      </c>
      <c r="S35" s="93">
        <v>3</v>
      </c>
      <c r="T35" s="93">
        <v>2</v>
      </c>
    </row>
    <row r="36" spans="1:20" x14ac:dyDescent="0.3">
      <c r="A36" s="87" t="str">
        <f t="shared" si="6"/>
        <v>DJenkins</v>
      </c>
      <c r="B36" s="87" t="str">
        <f t="shared" si="7"/>
        <v>DGR_Role_ID_4</v>
      </c>
      <c r="C36" s="87" t="str">
        <f t="shared" si="8"/>
        <v>DGU_Unit_ID_6</v>
      </c>
      <c r="E36" s="94">
        <v>35733</v>
      </c>
      <c r="F36" s="90"/>
      <c r="G36" s="111">
        <v>44501</v>
      </c>
      <c r="I36" s="87" t="s">
        <v>657</v>
      </c>
      <c r="J36" s="87" t="str">
        <f t="shared" si="3"/>
        <v>'DJenkins','DGR_Role_ID_4','DGU_Unit_ID_6','','</v>
      </c>
      <c r="K36" s="112">
        <v>35733</v>
      </c>
      <c r="L36" s="110" t="str">
        <f t="shared" si="4"/>
        <v>','</v>
      </c>
      <c r="M36" s="107"/>
      <c r="N36" s="110" t="str">
        <f t="shared" si="4"/>
        <v>','</v>
      </c>
      <c r="O36" s="111">
        <v>44501</v>
      </c>
      <c r="P36" s="87" t="str">
        <f t="shared" si="5"/>
        <v>','');</v>
      </c>
      <c r="R36" s="96" t="s">
        <v>324</v>
      </c>
      <c r="S36" s="93">
        <v>4</v>
      </c>
      <c r="T36" s="93">
        <v>6</v>
      </c>
    </row>
    <row r="37" spans="1:20" x14ac:dyDescent="0.3">
      <c r="A37" s="87" t="str">
        <f t="shared" si="6"/>
        <v>JHolman</v>
      </c>
      <c r="B37" s="87" t="str">
        <f t="shared" si="7"/>
        <v>DGR_Role_ID_35</v>
      </c>
      <c r="C37" s="87" t="str">
        <f t="shared" si="8"/>
        <v>DGU_Unit_ID_8</v>
      </c>
      <c r="E37" s="94">
        <v>36646</v>
      </c>
      <c r="F37" s="92">
        <v>31883</v>
      </c>
      <c r="G37" s="111">
        <v>44501</v>
      </c>
      <c r="I37" s="87" t="s">
        <v>657</v>
      </c>
      <c r="J37" s="87" t="str">
        <f t="shared" si="3"/>
        <v>'JHolman','DGR_Role_ID_35','DGU_Unit_ID_8','','</v>
      </c>
      <c r="K37" s="112">
        <v>36646</v>
      </c>
      <c r="L37" s="110" t="str">
        <f t="shared" si="4"/>
        <v>','</v>
      </c>
      <c r="M37" s="113">
        <v>31883</v>
      </c>
      <c r="N37" s="110" t="str">
        <f t="shared" si="4"/>
        <v>','</v>
      </c>
      <c r="O37" s="111">
        <v>44501</v>
      </c>
      <c r="P37" s="87" t="str">
        <f t="shared" si="5"/>
        <v>','');</v>
      </c>
      <c r="R37" s="96" t="s">
        <v>326</v>
      </c>
      <c r="S37" s="93">
        <v>35</v>
      </c>
      <c r="T37" s="93">
        <v>8</v>
      </c>
    </row>
    <row r="38" spans="1:20" x14ac:dyDescent="0.3">
      <c r="A38" s="87" t="str">
        <f t="shared" si="6"/>
        <v>HHeisler</v>
      </c>
      <c r="B38" s="87" t="str">
        <f t="shared" si="7"/>
        <v>DGR_Role_ID_33</v>
      </c>
      <c r="C38" s="87" t="str">
        <f t="shared" si="8"/>
        <v>DGU_Unit_ID_8</v>
      </c>
      <c r="E38" s="94">
        <v>34273</v>
      </c>
      <c r="F38" s="90"/>
      <c r="G38" s="111">
        <v>44501</v>
      </c>
      <c r="I38" s="87" t="s">
        <v>657</v>
      </c>
      <c r="J38" s="87" t="str">
        <f t="shared" si="3"/>
        <v>'HHeisler','DGR_Role_ID_33','DGU_Unit_ID_8','','</v>
      </c>
      <c r="K38" s="112">
        <v>34273</v>
      </c>
      <c r="L38" s="110" t="str">
        <f t="shared" si="4"/>
        <v>','</v>
      </c>
      <c r="M38" s="107"/>
      <c r="N38" s="110" t="str">
        <f t="shared" si="4"/>
        <v>','</v>
      </c>
      <c r="O38" s="111">
        <v>44501</v>
      </c>
      <c r="P38" s="87" t="str">
        <f t="shared" si="5"/>
        <v>','');</v>
      </c>
      <c r="R38" s="96" t="s">
        <v>328</v>
      </c>
      <c r="S38" s="93">
        <v>33</v>
      </c>
      <c r="T38" s="93">
        <v>8</v>
      </c>
    </row>
    <row r="39" spans="1:20" x14ac:dyDescent="0.3">
      <c r="A39" s="87" t="str">
        <f t="shared" si="6"/>
        <v>MHarris</v>
      </c>
      <c r="B39" s="87" t="str">
        <f t="shared" si="7"/>
        <v>DGR_Role_ID_12</v>
      </c>
      <c r="C39" s="87" t="str">
        <f t="shared" si="8"/>
        <v>DGU_Unit_ID_1</v>
      </c>
      <c r="E39" s="94">
        <v>34821</v>
      </c>
      <c r="F39" s="92">
        <v>41208</v>
      </c>
      <c r="G39" s="111">
        <v>44501</v>
      </c>
      <c r="I39" s="87" t="s">
        <v>657</v>
      </c>
      <c r="J39" s="87" t="str">
        <f t="shared" si="3"/>
        <v>'MHarris','DGR_Role_ID_12','DGU_Unit_ID_1','','</v>
      </c>
      <c r="K39" s="112">
        <v>34821</v>
      </c>
      <c r="L39" s="110" t="str">
        <f t="shared" si="4"/>
        <v>','</v>
      </c>
      <c r="M39" s="113">
        <v>41208</v>
      </c>
      <c r="N39" s="110" t="str">
        <f t="shared" si="4"/>
        <v>','</v>
      </c>
      <c r="O39" s="111">
        <v>44501</v>
      </c>
      <c r="P39" s="87" t="str">
        <f t="shared" si="5"/>
        <v>','');</v>
      </c>
      <c r="R39" s="96" t="s">
        <v>330</v>
      </c>
      <c r="S39" s="93">
        <v>12</v>
      </c>
      <c r="T39" s="93">
        <v>1</v>
      </c>
    </row>
    <row r="40" spans="1:20" x14ac:dyDescent="0.3">
      <c r="A40" s="87" t="str">
        <f t="shared" si="6"/>
        <v>RHanzdo</v>
      </c>
      <c r="B40" s="87" t="str">
        <f t="shared" si="7"/>
        <v>DGR_Role_ID_33</v>
      </c>
      <c r="C40" s="87" t="str">
        <f t="shared" si="8"/>
        <v>DGU_Unit_ID_8</v>
      </c>
      <c r="E40" s="94">
        <v>36098</v>
      </c>
      <c r="F40" s="90"/>
      <c r="G40" s="111">
        <v>44501</v>
      </c>
      <c r="I40" s="87" t="s">
        <v>657</v>
      </c>
      <c r="J40" s="87" t="str">
        <f t="shared" si="3"/>
        <v>'RHanzdo','DGR_Role_ID_33','DGU_Unit_ID_8','','</v>
      </c>
      <c r="K40" s="112">
        <v>36098</v>
      </c>
      <c r="L40" s="110" t="str">
        <f t="shared" si="4"/>
        <v>','</v>
      </c>
      <c r="M40" s="107"/>
      <c r="N40" s="110" t="str">
        <f t="shared" si="4"/>
        <v>','</v>
      </c>
      <c r="O40" s="111">
        <v>44501</v>
      </c>
      <c r="P40" s="87" t="str">
        <f t="shared" si="5"/>
        <v>','');</v>
      </c>
      <c r="R40" s="96" t="s">
        <v>332</v>
      </c>
      <c r="S40" s="93">
        <v>33</v>
      </c>
      <c r="T40" s="93">
        <v>8</v>
      </c>
    </row>
    <row r="41" spans="1:20" x14ac:dyDescent="0.3">
      <c r="A41" s="87" t="str">
        <f t="shared" si="6"/>
        <v>EHalle</v>
      </c>
      <c r="B41" s="87" t="str">
        <f t="shared" si="7"/>
        <v>DGR_Role_ID_37</v>
      </c>
      <c r="C41" s="87" t="str">
        <f t="shared" si="8"/>
        <v>DGU_Unit_ID_8</v>
      </c>
      <c r="E41" s="94">
        <v>36646</v>
      </c>
      <c r="F41" s="92">
        <v>31153</v>
      </c>
      <c r="G41" s="111">
        <v>44501</v>
      </c>
      <c r="I41" s="87" t="s">
        <v>657</v>
      </c>
      <c r="J41" s="87" t="str">
        <f t="shared" si="3"/>
        <v>'EHalle','DGR_Role_ID_37','DGU_Unit_ID_8','','</v>
      </c>
      <c r="K41" s="112">
        <v>36646</v>
      </c>
      <c r="L41" s="110" t="str">
        <f t="shared" si="4"/>
        <v>','</v>
      </c>
      <c r="M41" s="113">
        <v>31153</v>
      </c>
      <c r="N41" s="110" t="str">
        <f t="shared" si="4"/>
        <v>','</v>
      </c>
      <c r="O41" s="111">
        <v>44501</v>
      </c>
      <c r="P41" s="87" t="str">
        <f t="shared" si="5"/>
        <v>','');</v>
      </c>
      <c r="R41" s="96" t="s">
        <v>334</v>
      </c>
      <c r="S41" s="93">
        <v>37</v>
      </c>
      <c r="T41" s="93">
        <v>8</v>
      </c>
    </row>
    <row r="42" spans="1:20" x14ac:dyDescent="0.3">
      <c r="A42" s="87" t="str">
        <f t="shared" si="6"/>
        <v>DGeriach</v>
      </c>
      <c r="B42" s="87" t="str">
        <f t="shared" si="7"/>
        <v>DGR_Role_ID_11</v>
      </c>
      <c r="C42" s="87" t="str">
        <f t="shared" si="8"/>
        <v>DGU_Unit_ID_6</v>
      </c>
      <c r="E42" s="94">
        <v>36098</v>
      </c>
      <c r="F42" s="90"/>
      <c r="G42" s="111">
        <v>44501</v>
      </c>
      <c r="I42" s="87" t="s">
        <v>657</v>
      </c>
      <c r="J42" s="87" t="str">
        <f t="shared" si="3"/>
        <v>'DGeriach','DGR_Role_ID_11','DGU_Unit_ID_6','','</v>
      </c>
      <c r="K42" s="112">
        <v>36098</v>
      </c>
      <c r="L42" s="110" t="str">
        <f t="shared" si="4"/>
        <v>','</v>
      </c>
      <c r="M42" s="107"/>
      <c r="N42" s="110" t="str">
        <f t="shared" si="4"/>
        <v>','</v>
      </c>
      <c r="O42" s="111">
        <v>44501</v>
      </c>
      <c r="P42" s="87" t="str">
        <f t="shared" si="5"/>
        <v>','');</v>
      </c>
      <c r="R42" s="96" t="s">
        <v>336</v>
      </c>
      <c r="S42" s="93">
        <v>11</v>
      </c>
      <c r="T42" s="93">
        <v>6</v>
      </c>
    </row>
    <row r="43" spans="1:20" x14ac:dyDescent="0.3">
      <c r="A43" s="87" t="str">
        <f t="shared" si="6"/>
        <v>LForman</v>
      </c>
      <c r="B43" s="87" t="str">
        <f t="shared" si="7"/>
        <v>DGR_Role_ID_32</v>
      </c>
      <c r="C43" s="87" t="str">
        <f t="shared" si="8"/>
        <v>DGU_Unit_ID_8</v>
      </c>
      <c r="E43" s="94">
        <v>37011</v>
      </c>
      <c r="F43" s="90"/>
      <c r="G43" s="111">
        <v>44501</v>
      </c>
      <c r="I43" s="87" t="s">
        <v>657</v>
      </c>
      <c r="J43" s="87" t="str">
        <f t="shared" si="3"/>
        <v>'LForman','DGR_Role_ID_32','DGU_Unit_ID_8','','</v>
      </c>
      <c r="K43" s="112">
        <v>37011</v>
      </c>
      <c r="L43" s="110" t="str">
        <f t="shared" si="4"/>
        <v>','</v>
      </c>
      <c r="M43" s="107"/>
      <c r="N43" s="110" t="str">
        <f t="shared" si="4"/>
        <v>','</v>
      </c>
      <c r="O43" s="111">
        <v>44501</v>
      </c>
      <c r="P43" s="87" t="str">
        <f t="shared" si="5"/>
        <v>','');</v>
      </c>
      <c r="R43" s="96" t="s">
        <v>338</v>
      </c>
      <c r="S43" s="93">
        <v>32</v>
      </c>
      <c r="T43" s="93">
        <v>8</v>
      </c>
    </row>
    <row r="44" spans="1:20" x14ac:dyDescent="0.3">
      <c r="A44" s="87" t="str">
        <f t="shared" si="6"/>
        <v>MFarmer</v>
      </c>
      <c r="B44" s="87" t="str">
        <f t="shared" si="7"/>
        <v>DGR_Role_ID_1</v>
      </c>
      <c r="C44" s="87" t="str">
        <f t="shared" si="8"/>
        <v>DGU_Unit_ID_2</v>
      </c>
      <c r="E44" s="94">
        <v>36828</v>
      </c>
      <c r="F44" s="92" t="s">
        <v>449</v>
      </c>
      <c r="G44" s="111">
        <v>44501</v>
      </c>
      <c r="I44" s="87" t="s">
        <v>657</v>
      </c>
      <c r="J44" s="87" t="str">
        <f t="shared" si="3"/>
        <v>'MFarmer','DGR_Role_ID_1','DGU_Unit_ID_2','','</v>
      </c>
      <c r="K44" s="112">
        <v>36828</v>
      </c>
      <c r="L44" s="110" t="str">
        <f t="shared" si="4"/>
        <v>','</v>
      </c>
      <c r="M44" s="113" t="s">
        <v>449</v>
      </c>
      <c r="N44" s="110" t="str">
        <f t="shared" si="4"/>
        <v>','</v>
      </c>
      <c r="O44" s="111">
        <v>44501</v>
      </c>
      <c r="P44" s="87" t="str">
        <f t="shared" si="5"/>
        <v>','');</v>
      </c>
      <c r="R44" s="96" t="s">
        <v>340</v>
      </c>
      <c r="S44" s="93">
        <v>1</v>
      </c>
      <c r="T44" s="93">
        <v>2</v>
      </c>
    </row>
    <row r="45" spans="1:20" x14ac:dyDescent="0.3">
      <c r="A45" s="87" t="str">
        <f t="shared" si="6"/>
        <v>GDupont</v>
      </c>
      <c r="B45" s="87" t="str">
        <f t="shared" si="7"/>
        <v>DGR_Role_ID_33</v>
      </c>
      <c r="C45" s="87" t="str">
        <f t="shared" si="8"/>
        <v>DGU_Unit_ID_8</v>
      </c>
      <c r="E45" s="94">
        <v>35916</v>
      </c>
      <c r="F45" s="90"/>
      <c r="G45" s="111">
        <v>44501</v>
      </c>
      <c r="I45" s="87" t="s">
        <v>657</v>
      </c>
      <c r="J45" s="87" t="str">
        <f t="shared" si="3"/>
        <v>'GDupont','DGR_Role_ID_33','DGU_Unit_ID_8','','</v>
      </c>
      <c r="K45" s="112">
        <v>35916</v>
      </c>
      <c r="L45" s="110" t="str">
        <f t="shared" si="4"/>
        <v>','</v>
      </c>
      <c r="M45" s="107"/>
      <c r="N45" s="110" t="str">
        <f t="shared" si="4"/>
        <v>','</v>
      </c>
      <c r="O45" s="111">
        <v>44501</v>
      </c>
      <c r="P45" s="87" t="str">
        <f t="shared" si="5"/>
        <v>','');</v>
      </c>
      <c r="R45" s="96" t="s">
        <v>342</v>
      </c>
      <c r="S45" s="93">
        <v>33</v>
      </c>
      <c r="T45" s="93">
        <v>8</v>
      </c>
    </row>
    <row r="46" spans="1:20" x14ac:dyDescent="0.3">
      <c r="A46" s="87" t="str">
        <f t="shared" si="6"/>
        <v>MDunn</v>
      </c>
      <c r="B46" s="87" t="str">
        <f t="shared" si="7"/>
        <v>DGR_Role_ID_7</v>
      </c>
      <c r="C46" s="87" t="str">
        <f t="shared" si="8"/>
        <v>DGU_Unit_ID_8</v>
      </c>
      <c r="E46" s="94">
        <v>37558</v>
      </c>
      <c r="F46" s="90"/>
      <c r="G46" s="111">
        <v>44501</v>
      </c>
      <c r="I46" s="87" t="s">
        <v>657</v>
      </c>
      <c r="J46" s="87" t="str">
        <f t="shared" si="3"/>
        <v>'MDunn','DGR_Role_ID_7','DGU_Unit_ID_8','','</v>
      </c>
      <c r="K46" s="112">
        <v>37558</v>
      </c>
      <c r="L46" s="110" t="str">
        <f t="shared" si="4"/>
        <v>','</v>
      </c>
      <c r="M46" s="107"/>
      <c r="N46" s="110" t="str">
        <f t="shared" si="4"/>
        <v>','</v>
      </c>
      <c r="O46" s="111">
        <v>44501</v>
      </c>
      <c r="P46" s="87" t="str">
        <f t="shared" si="5"/>
        <v>','');</v>
      </c>
      <c r="R46" s="96" t="s">
        <v>344</v>
      </c>
      <c r="S46" s="93">
        <v>7</v>
      </c>
      <c r="T46" s="93">
        <v>8</v>
      </c>
    </row>
    <row r="47" spans="1:20" x14ac:dyDescent="0.3">
      <c r="A47" s="87" t="str">
        <f t="shared" si="6"/>
        <v>WDoering</v>
      </c>
      <c r="B47" s="87" t="str">
        <f t="shared" si="7"/>
        <v>DGR_Role_ID_4</v>
      </c>
      <c r="C47" s="87" t="str">
        <f t="shared" si="8"/>
        <v>DGU_Unit_ID_6</v>
      </c>
      <c r="E47" s="94">
        <v>36646</v>
      </c>
      <c r="F47" s="90"/>
      <c r="G47" s="111">
        <v>44501</v>
      </c>
      <c r="I47" s="87" t="s">
        <v>657</v>
      </c>
      <c r="J47" s="87" t="str">
        <f t="shared" si="3"/>
        <v>'WDoering','DGR_Role_ID_4','DGU_Unit_ID_6','','</v>
      </c>
      <c r="K47" s="112">
        <v>36646</v>
      </c>
      <c r="L47" s="110" t="str">
        <f t="shared" si="4"/>
        <v>','</v>
      </c>
      <c r="M47" s="107"/>
      <c r="N47" s="110" t="str">
        <f t="shared" si="4"/>
        <v>','</v>
      </c>
      <c r="O47" s="111">
        <v>44501</v>
      </c>
      <c r="P47" s="87" t="str">
        <f t="shared" si="5"/>
        <v>','');</v>
      </c>
      <c r="R47" s="96" t="s">
        <v>346</v>
      </c>
      <c r="S47" s="93">
        <v>4</v>
      </c>
      <c r="T47" s="93">
        <v>6</v>
      </c>
    </row>
    <row r="48" spans="1:20" x14ac:dyDescent="0.3">
      <c r="A48" s="87" t="str">
        <f t="shared" si="6"/>
        <v>TDoering</v>
      </c>
      <c r="B48" s="87" t="str">
        <f t="shared" si="7"/>
        <v>DGR_Role_ID_7</v>
      </c>
      <c r="C48" s="87" t="str">
        <f t="shared" si="8"/>
        <v>DGU_Unit_ID_8</v>
      </c>
      <c r="E48" s="94">
        <v>36463</v>
      </c>
      <c r="F48" s="90"/>
      <c r="G48" s="111">
        <v>44501</v>
      </c>
      <c r="I48" s="87" t="s">
        <v>657</v>
      </c>
      <c r="J48" s="87" t="str">
        <f t="shared" si="3"/>
        <v>'TDoering','DGR_Role_ID_7','DGU_Unit_ID_8','','</v>
      </c>
      <c r="K48" s="112">
        <v>36463</v>
      </c>
      <c r="L48" s="110" t="str">
        <f t="shared" si="4"/>
        <v>','</v>
      </c>
      <c r="M48" s="107"/>
      <c r="N48" s="110" t="str">
        <f t="shared" si="4"/>
        <v>','</v>
      </c>
      <c r="O48" s="111">
        <v>44501</v>
      </c>
      <c r="P48" s="87" t="str">
        <f t="shared" si="5"/>
        <v>','');</v>
      </c>
      <c r="R48" s="96" t="s">
        <v>348</v>
      </c>
      <c r="S48" s="93">
        <v>7</v>
      </c>
      <c r="T48" s="93">
        <v>8</v>
      </c>
    </row>
    <row r="49" spans="1:20" x14ac:dyDescent="0.3">
      <c r="A49" s="87" t="str">
        <f t="shared" si="6"/>
        <v>RConstable</v>
      </c>
      <c r="B49" s="87" t="str">
        <f t="shared" si="7"/>
        <v>DGR_Role_ID_7</v>
      </c>
      <c r="C49" s="87" t="str">
        <f t="shared" si="8"/>
        <v>DGU_Unit_ID_8</v>
      </c>
      <c r="E49" s="94">
        <v>37741</v>
      </c>
      <c r="F49" s="90"/>
      <c r="G49" s="111">
        <v>44501</v>
      </c>
      <c r="I49" s="87" t="s">
        <v>657</v>
      </c>
      <c r="J49" s="87" t="str">
        <f t="shared" si="3"/>
        <v>'RConstable','DGR_Role_ID_7','DGU_Unit_ID_8','','</v>
      </c>
      <c r="K49" s="112">
        <v>37741</v>
      </c>
      <c r="L49" s="110" t="str">
        <f t="shared" si="4"/>
        <v>','</v>
      </c>
      <c r="M49" s="107"/>
      <c r="N49" s="110" t="str">
        <f t="shared" si="4"/>
        <v>','</v>
      </c>
      <c r="O49" s="111">
        <v>44501</v>
      </c>
      <c r="P49" s="87" t="str">
        <f t="shared" si="5"/>
        <v>','');</v>
      </c>
      <c r="R49" s="96" t="s">
        <v>350</v>
      </c>
      <c r="S49" s="93">
        <v>7</v>
      </c>
      <c r="T49" s="93">
        <v>8</v>
      </c>
    </row>
    <row r="50" spans="1:20" x14ac:dyDescent="0.3">
      <c r="A50" s="87" t="str">
        <f t="shared" si="6"/>
        <v>EColson</v>
      </c>
      <c r="B50" s="87" t="str">
        <f t="shared" si="7"/>
        <v>DGR_Role_ID_33</v>
      </c>
      <c r="C50" s="87" t="str">
        <f t="shared" si="8"/>
        <v>DGU_Unit_ID_8</v>
      </c>
      <c r="E50" s="94">
        <v>37558</v>
      </c>
      <c r="F50" s="90"/>
      <c r="G50" s="111">
        <v>44501</v>
      </c>
      <c r="I50" s="87" t="s">
        <v>657</v>
      </c>
      <c r="J50" s="87" t="str">
        <f t="shared" si="3"/>
        <v>'EColson','DGR_Role_ID_33','DGU_Unit_ID_8','','</v>
      </c>
      <c r="K50" s="112">
        <v>37558</v>
      </c>
      <c r="L50" s="110" t="str">
        <f t="shared" si="4"/>
        <v>','</v>
      </c>
      <c r="M50" s="107"/>
      <c r="N50" s="110" t="str">
        <f t="shared" si="4"/>
        <v>','</v>
      </c>
      <c r="O50" s="111">
        <v>44501</v>
      </c>
      <c r="P50" s="87" t="str">
        <f t="shared" si="5"/>
        <v>','');</v>
      </c>
      <c r="R50" s="96" t="s">
        <v>352</v>
      </c>
      <c r="S50" s="93">
        <v>33</v>
      </c>
      <c r="T50" s="93">
        <v>8</v>
      </c>
    </row>
    <row r="51" spans="1:20" x14ac:dyDescent="0.3">
      <c r="A51" s="87" t="str">
        <f t="shared" si="6"/>
        <v>EClaggett</v>
      </c>
      <c r="B51" s="87" t="str">
        <f t="shared" si="7"/>
        <v>DGR_Role_ID_22</v>
      </c>
      <c r="C51" s="87" t="str">
        <f t="shared" si="8"/>
        <v>DGU_Unit_ID_5</v>
      </c>
      <c r="E51" s="94">
        <v>37376</v>
      </c>
      <c r="F51" s="92">
        <v>42668</v>
      </c>
      <c r="G51" s="111">
        <v>44501</v>
      </c>
      <c r="I51" s="87" t="s">
        <v>657</v>
      </c>
      <c r="J51" s="87" t="str">
        <f t="shared" si="3"/>
        <v>'EClaggett','DGR_Role_ID_22','DGU_Unit_ID_5','','</v>
      </c>
      <c r="K51" s="112">
        <v>37376</v>
      </c>
      <c r="L51" s="110" t="str">
        <f t="shared" si="4"/>
        <v>','</v>
      </c>
      <c r="M51" s="113">
        <v>42668</v>
      </c>
      <c r="N51" s="110" t="str">
        <f t="shared" si="4"/>
        <v>','</v>
      </c>
      <c r="O51" s="111">
        <v>44501</v>
      </c>
      <c r="P51" s="87" t="str">
        <f t="shared" si="5"/>
        <v>','');</v>
      </c>
      <c r="R51" s="96" t="s">
        <v>354</v>
      </c>
      <c r="S51" s="93">
        <v>22</v>
      </c>
      <c r="T51" s="93">
        <v>5</v>
      </c>
    </row>
    <row r="52" spans="1:20" x14ac:dyDescent="0.3">
      <c r="A52" s="87" t="str">
        <f t="shared" si="6"/>
        <v>SBullit</v>
      </c>
      <c r="B52" s="87" t="str">
        <f t="shared" si="7"/>
        <v>DGR_Role_ID_19</v>
      </c>
      <c r="C52" s="87" t="str">
        <f t="shared" si="8"/>
        <v>DGU_Unit_ID_4</v>
      </c>
      <c r="E52" s="94">
        <v>37193</v>
      </c>
      <c r="F52" s="92">
        <v>42668</v>
      </c>
      <c r="G52" s="111">
        <v>44501</v>
      </c>
      <c r="I52" s="87" t="s">
        <v>657</v>
      </c>
      <c r="J52" s="87" t="str">
        <f t="shared" si="3"/>
        <v>'SBullit','DGR_Role_ID_19','DGU_Unit_ID_4','','</v>
      </c>
      <c r="K52" s="112">
        <v>37193</v>
      </c>
      <c r="L52" s="110" t="str">
        <f t="shared" si="4"/>
        <v>','</v>
      </c>
      <c r="M52" s="113">
        <v>42668</v>
      </c>
      <c r="N52" s="110" t="str">
        <f t="shared" si="4"/>
        <v>','</v>
      </c>
      <c r="O52" s="111">
        <v>44501</v>
      </c>
      <c r="P52" s="87" t="str">
        <f t="shared" si="5"/>
        <v>','');</v>
      </c>
      <c r="R52" s="96" t="s">
        <v>356</v>
      </c>
      <c r="S52" s="93">
        <v>19</v>
      </c>
      <c r="T52" s="93">
        <v>4</v>
      </c>
    </row>
    <row r="53" spans="1:20" x14ac:dyDescent="0.3">
      <c r="A53" s="87" t="str">
        <f t="shared" si="6"/>
        <v>JBond</v>
      </c>
      <c r="B53" s="87" t="str">
        <f t="shared" si="7"/>
        <v>DGR_Role_ID_34</v>
      </c>
      <c r="C53" s="87" t="str">
        <f t="shared" si="8"/>
        <v>DGU_Unit_ID_8</v>
      </c>
      <c r="E53" s="94">
        <v>38471</v>
      </c>
      <c r="F53" s="92">
        <v>32248</v>
      </c>
      <c r="G53" s="111">
        <v>44501</v>
      </c>
      <c r="I53" s="87" t="s">
        <v>657</v>
      </c>
      <c r="J53" s="87" t="str">
        <f t="shared" si="3"/>
        <v>'JBond','DGR_Role_ID_34','DGU_Unit_ID_8','','</v>
      </c>
      <c r="K53" s="112">
        <v>38471</v>
      </c>
      <c r="L53" s="110" t="str">
        <f t="shared" si="4"/>
        <v>','</v>
      </c>
      <c r="M53" s="113">
        <v>32248</v>
      </c>
      <c r="N53" s="110" t="str">
        <f t="shared" si="4"/>
        <v>','</v>
      </c>
      <c r="O53" s="111">
        <v>44501</v>
      </c>
      <c r="P53" s="87" t="str">
        <f t="shared" si="5"/>
        <v>','');</v>
      </c>
      <c r="R53" s="96" t="s">
        <v>358</v>
      </c>
      <c r="S53" s="93">
        <v>34</v>
      </c>
      <c r="T53" s="93">
        <v>8</v>
      </c>
    </row>
    <row r="54" spans="1:20" x14ac:dyDescent="0.3">
      <c r="A54" s="87" t="str">
        <f t="shared" si="6"/>
        <v>SWorral</v>
      </c>
      <c r="B54" s="87" t="str">
        <f t="shared" si="7"/>
        <v>DGR_Role_ID_9</v>
      </c>
      <c r="C54" s="87" t="str">
        <f t="shared" si="8"/>
        <v>DGU_Unit_ID_8</v>
      </c>
      <c r="E54" s="94">
        <v>39748</v>
      </c>
      <c r="F54" s="90"/>
      <c r="G54" s="111">
        <v>44501</v>
      </c>
      <c r="I54" s="87" t="s">
        <v>657</v>
      </c>
      <c r="J54" s="87" t="str">
        <f t="shared" si="3"/>
        <v>'SWorral','DGR_Role_ID_9','DGU_Unit_ID_8','','</v>
      </c>
      <c r="K54" s="112">
        <v>39748</v>
      </c>
      <c r="L54" s="110" t="str">
        <f t="shared" si="4"/>
        <v>','</v>
      </c>
      <c r="M54" s="107"/>
      <c r="N54" s="110" t="str">
        <f t="shared" si="4"/>
        <v>','</v>
      </c>
      <c r="O54" s="111">
        <v>44501</v>
      </c>
      <c r="P54" s="87" t="str">
        <f t="shared" si="5"/>
        <v>','');</v>
      </c>
      <c r="R54" s="96" t="s">
        <v>417</v>
      </c>
      <c r="S54" s="93">
        <v>9</v>
      </c>
      <c r="T54" s="93">
        <v>8</v>
      </c>
    </row>
    <row r="55" spans="1:20" x14ac:dyDescent="0.3">
      <c r="A55" s="87" t="str">
        <f t="shared" si="6"/>
        <v>APregmon1</v>
      </c>
      <c r="B55" s="87" t="str">
        <f t="shared" si="7"/>
        <v>DGR_Role_ID_32</v>
      </c>
      <c r="C55" s="87" t="str">
        <f t="shared" si="8"/>
        <v>DGU_Unit_ID_8</v>
      </c>
      <c r="E55" s="94">
        <v>40296</v>
      </c>
      <c r="F55" s="90"/>
      <c r="G55" s="111">
        <v>44501</v>
      </c>
      <c r="I55" s="87" t="s">
        <v>657</v>
      </c>
      <c r="J55" s="87" t="str">
        <f t="shared" si="3"/>
        <v>'APregmon1','DGR_Role_ID_32','DGU_Unit_ID_8','','</v>
      </c>
      <c r="K55" s="112">
        <v>40296</v>
      </c>
      <c r="L55" s="110" t="str">
        <f t="shared" si="4"/>
        <v>','</v>
      </c>
      <c r="M55" s="107"/>
      <c r="N55" s="110" t="str">
        <f t="shared" si="4"/>
        <v>','</v>
      </c>
      <c r="O55" s="111">
        <v>44501</v>
      </c>
      <c r="P55" s="87" t="str">
        <f t="shared" si="5"/>
        <v>','');</v>
      </c>
      <c r="R55" s="96" t="s">
        <v>425</v>
      </c>
      <c r="S55" s="93">
        <v>32</v>
      </c>
      <c r="T55" s="93">
        <v>8</v>
      </c>
    </row>
    <row r="56" spans="1:20" x14ac:dyDescent="0.3">
      <c r="A56" s="87" t="str">
        <f t="shared" si="6"/>
        <v>AMartin</v>
      </c>
      <c r="B56" s="87" t="str">
        <f t="shared" si="7"/>
        <v>DGR_Role_ID_33</v>
      </c>
      <c r="C56" s="87" t="str">
        <f t="shared" si="8"/>
        <v>DGU_Unit_ID_8</v>
      </c>
      <c r="E56" s="94">
        <v>39748</v>
      </c>
      <c r="F56" s="90"/>
      <c r="G56" s="111">
        <v>44501</v>
      </c>
      <c r="I56" s="87" t="s">
        <v>657</v>
      </c>
      <c r="J56" s="87" t="str">
        <f t="shared" si="3"/>
        <v>'AMartin','DGR_Role_ID_33','DGU_Unit_ID_8','','</v>
      </c>
      <c r="K56" s="112">
        <v>39748</v>
      </c>
      <c r="L56" s="110" t="str">
        <f t="shared" si="4"/>
        <v>','</v>
      </c>
      <c r="M56" s="107"/>
      <c r="N56" s="110" t="str">
        <f t="shared" si="4"/>
        <v>','</v>
      </c>
      <c r="O56" s="111">
        <v>44501</v>
      </c>
      <c r="P56" s="87" t="str">
        <f t="shared" si="5"/>
        <v>','');</v>
      </c>
      <c r="R56" s="96" t="s">
        <v>360</v>
      </c>
      <c r="S56" s="93">
        <v>33</v>
      </c>
      <c r="T56" s="93">
        <v>8</v>
      </c>
    </row>
    <row r="57" spans="1:20" x14ac:dyDescent="0.3">
      <c r="A57" s="87" t="str">
        <f t="shared" si="6"/>
        <v>AHeisler</v>
      </c>
      <c r="B57" s="87" t="str">
        <f t="shared" si="7"/>
        <v>DGR_Role_ID_24</v>
      </c>
      <c r="C57" s="87" t="str">
        <f t="shared" si="8"/>
        <v>DGU_Unit_ID_5</v>
      </c>
      <c r="E57" s="94">
        <v>37741</v>
      </c>
      <c r="F57" s="90"/>
      <c r="G57" s="111">
        <v>44501</v>
      </c>
      <c r="I57" s="87" t="s">
        <v>657</v>
      </c>
      <c r="J57" s="87" t="str">
        <f t="shared" si="3"/>
        <v>'AHeisler','DGR_Role_ID_24','DGU_Unit_ID_5','','</v>
      </c>
      <c r="K57" s="112">
        <v>37741</v>
      </c>
      <c r="L57" s="110" t="str">
        <f t="shared" si="4"/>
        <v>','</v>
      </c>
      <c r="M57" s="107"/>
      <c r="N57" s="110" t="str">
        <f t="shared" si="4"/>
        <v>','</v>
      </c>
      <c r="O57" s="111">
        <v>44501</v>
      </c>
      <c r="P57" s="87" t="str">
        <f t="shared" si="5"/>
        <v>','');</v>
      </c>
      <c r="R57" s="96" t="s">
        <v>362</v>
      </c>
      <c r="S57" s="93">
        <v>24</v>
      </c>
      <c r="T57" s="93">
        <v>5</v>
      </c>
    </row>
    <row r="58" spans="1:20" x14ac:dyDescent="0.3">
      <c r="A58" s="87" t="str">
        <f t="shared" si="6"/>
        <v>AMurthy</v>
      </c>
      <c r="B58" s="87" t="str">
        <f t="shared" si="7"/>
        <v>DGR_Role_ID_30</v>
      </c>
      <c r="C58" s="87" t="str">
        <f t="shared" si="8"/>
        <v>DGU_Unit_ID_6</v>
      </c>
      <c r="E58" s="94">
        <v>38288</v>
      </c>
      <c r="F58" s="90"/>
      <c r="G58" s="111">
        <v>44501</v>
      </c>
      <c r="I58" s="87" t="s">
        <v>657</v>
      </c>
      <c r="J58" s="87" t="str">
        <f t="shared" si="3"/>
        <v>'AMurthy','DGR_Role_ID_30','DGU_Unit_ID_6','','</v>
      </c>
      <c r="K58" s="112">
        <v>38288</v>
      </c>
      <c r="L58" s="110" t="str">
        <f t="shared" si="4"/>
        <v>','</v>
      </c>
      <c r="M58" s="107"/>
      <c r="N58" s="110" t="str">
        <f t="shared" si="4"/>
        <v>','</v>
      </c>
      <c r="O58" s="111">
        <v>44501</v>
      </c>
      <c r="P58" s="87" t="str">
        <f t="shared" si="5"/>
        <v>','');</v>
      </c>
      <c r="R58" s="96" t="s">
        <v>364</v>
      </c>
      <c r="S58" s="93">
        <v>30</v>
      </c>
      <c r="T58" s="93">
        <v>6</v>
      </c>
    </row>
    <row r="59" spans="1:20" x14ac:dyDescent="0.3">
      <c r="A59" s="87" t="str">
        <f t="shared" si="6"/>
        <v>BColson</v>
      </c>
      <c r="B59" s="87" t="str">
        <f t="shared" si="7"/>
        <v>DGR_Role_ID_25</v>
      </c>
      <c r="C59" s="87" t="str">
        <f t="shared" si="8"/>
        <v>DGU_Unit_ID_5</v>
      </c>
      <c r="E59" s="94">
        <v>39931</v>
      </c>
      <c r="F59" s="90"/>
      <c r="G59" s="111">
        <v>44501</v>
      </c>
      <c r="I59" s="87" t="s">
        <v>657</v>
      </c>
      <c r="J59" s="87" t="str">
        <f t="shared" si="3"/>
        <v>'BColson','DGR_Role_ID_25','DGU_Unit_ID_5','','</v>
      </c>
      <c r="K59" s="112">
        <v>39931</v>
      </c>
      <c r="L59" s="110" t="str">
        <f t="shared" si="4"/>
        <v>','</v>
      </c>
      <c r="M59" s="107"/>
      <c r="N59" s="110" t="str">
        <f t="shared" si="4"/>
        <v>','</v>
      </c>
      <c r="O59" s="111">
        <v>44501</v>
      </c>
      <c r="P59" s="87" t="str">
        <f t="shared" si="5"/>
        <v>','');</v>
      </c>
      <c r="R59" s="96" t="s">
        <v>366</v>
      </c>
      <c r="S59" s="93">
        <v>25</v>
      </c>
      <c r="T59" s="93">
        <v>5</v>
      </c>
    </row>
    <row r="60" spans="1:20" x14ac:dyDescent="0.3">
      <c r="A60" s="87" t="str">
        <f t="shared" si="6"/>
        <v>BJenkins</v>
      </c>
      <c r="B60" s="87" t="str">
        <f t="shared" si="7"/>
        <v>DGR_Role_ID_1</v>
      </c>
      <c r="C60" s="87" t="str">
        <f t="shared" si="8"/>
        <v>DGU_Unit_ID_2</v>
      </c>
      <c r="E60" s="94">
        <v>39383</v>
      </c>
      <c r="F60" s="92">
        <v>43398</v>
      </c>
      <c r="G60" s="111">
        <v>44501</v>
      </c>
      <c r="I60" s="87" t="s">
        <v>657</v>
      </c>
      <c r="J60" s="87" t="str">
        <f t="shared" si="3"/>
        <v>'BJenkins','DGR_Role_ID_1','DGU_Unit_ID_2','','</v>
      </c>
      <c r="K60" s="112">
        <v>39383</v>
      </c>
      <c r="L60" s="110" t="str">
        <f t="shared" si="4"/>
        <v>','</v>
      </c>
      <c r="M60" s="113">
        <v>43398</v>
      </c>
      <c r="N60" s="110" t="str">
        <f t="shared" si="4"/>
        <v>','</v>
      </c>
      <c r="O60" s="111">
        <v>44501</v>
      </c>
      <c r="P60" s="87" t="str">
        <f t="shared" si="5"/>
        <v>','');</v>
      </c>
      <c r="R60" s="96" t="s">
        <v>368</v>
      </c>
      <c r="S60" s="93">
        <v>1</v>
      </c>
      <c r="T60" s="93">
        <v>2</v>
      </c>
    </row>
    <row r="61" spans="1:20" x14ac:dyDescent="0.3">
      <c r="A61" s="87" t="str">
        <f t="shared" si="6"/>
        <v>CBeckley</v>
      </c>
      <c r="B61" s="87" t="str">
        <f t="shared" si="7"/>
        <v>DGR_Role_ID_37</v>
      </c>
      <c r="C61" s="87" t="str">
        <f t="shared" si="8"/>
        <v>DGU_Unit_ID_1</v>
      </c>
      <c r="E61" s="94">
        <v>38471</v>
      </c>
      <c r="F61" s="92" t="s">
        <v>449</v>
      </c>
      <c r="G61" s="111">
        <v>44501</v>
      </c>
      <c r="I61" s="87" t="s">
        <v>657</v>
      </c>
      <c r="J61" s="87" t="str">
        <f t="shared" si="3"/>
        <v>'CBeckley','DGR_Role_ID_37','DGU_Unit_ID_1','','</v>
      </c>
      <c r="K61" s="112">
        <v>38471</v>
      </c>
      <c r="L61" s="110" t="str">
        <f t="shared" si="4"/>
        <v>','</v>
      </c>
      <c r="M61" s="113" t="s">
        <v>449</v>
      </c>
      <c r="N61" s="110" t="str">
        <f t="shared" si="4"/>
        <v>','</v>
      </c>
      <c r="O61" s="111">
        <v>44501</v>
      </c>
      <c r="P61" s="87" t="str">
        <f t="shared" si="5"/>
        <v>','');</v>
      </c>
      <c r="R61" s="96" t="s">
        <v>370</v>
      </c>
      <c r="S61" s="93">
        <v>37</v>
      </c>
      <c r="T61" s="93">
        <v>1</v>
      </c>
    </row>
    <row r="62" spans="1:20" x14ac:dyDescent="0.3">
      <c r="A62" s="87" t="str">
        <f t="shared" si="6"/>
        <v>CBixler</v>
      </c>
      <c r="B62" s="87" t="str">
        <f t="shared" si="7"/>
        <v>DGR_Role_ID_7</v>
      </c>
      <c r="C62" s="87" t="str">
        <f t="shared" si="8"/>
        <v>DGU_Unit_ID_8</v>
      </c>
      <c r="E62" s="94">
        <v>39748</v>
      </c>
      <c r="F62" s="90"/>
      <c r="G62" s="111">
        <v>44501</v>
      </c>
      <c r="I62" s="87" t="s">
        <v>657</v>
      </c>
      <c r="J62" s="87" t="str">
        <f t="shared" si="3"/>
        <v>'CBixler','DGR_Role_ID_7','DGU_Unit_ID_8','','</v>
      </c>
      <c r="K62" s="112">
        <v>39748</v>
      </c>
      <c r="L62" s="110" t="str">
        <f t="shared" si="4"/>
        <v>','</v>
      </c>
      <c r="M62" s="107"/>
      <c r="N62" s="110" t="str">
        <f t="shared" si="4"/>
        <v>','</v>
      </c>
      <c r="O62" s="111">
        <v>44501</v>
      </c>
      <c r="P62" s="87" t="str">
        <f t="shared" si="5"/>
        <v>','');</v>
      </c>
      <c r="R62" s="96" t="s">
        <v>372</v>
      </c>
      <c r="S62" s="93">
        <v>7</v>
      </c>
      <c r="T62" s="93">
        <v>8</v>
      </c>
    </row>
    <row r="63" spans="1:20" x14ac:dyDescent="0.3">
      <c r="A63" s="87" t="str">
        <f t="shared" si="6"/>
        <v>CHarris</v>
      </c>
      <c r="B63" s="87" t="str">
        <f t="shared" si="7"/>
        <v>DGR_Role_ID_7</v>
      </c>
      <c r="C63" s="87" t="str">
        <f t="shared" si="8"/>
        <v>DGU_Unit_ID_8</v>
      </c>
      <c r="E63" s="94">
        <v>39201</v>
      </c>
      <c r="F63" s="90"/>
      <c r="G63" s="111">
        <v>44501</v>
      </c>
      <c r="I63" s="87" t="s">
        <v>657</v>
      </c>
      <c r="J63" s="87" t="str">
        <f t="shared" si="3"/>
        <v>'CHarris','DGR_Role_ID_7','DGU_Unit_ID_8','','</v>
      </c>
      <c r="K63" s="112">
        <v>39201</v>
      </c>
      <c r="L63" s="110" t="str">
        <f t="shared" si="4"/>
        <v>','</v>
      </c>
      <c r="M63" s="107"/>
      <c r="N63" s="110" t="str">
        <f t="shared" si="4"/>
        <v>','</v>
      </c>
      <c r="O63" s="111">
        <v>44501</v>
      </c>
      <c r="P63" s="87" t="str">
        <f t="shared" si="5"/>
        <v>','');</v>
      </c>
      <c r="R63" s="96" t="s">
        <v>374</v>
      </c>
      <c r="S63" s="93">
        <v>7</v>
      </c>
      <c r="T63" s="93">
        <v>8</v>
      </c>
    </row>
    <row r="64" spans="1:20" x14ac:dyDescent="0.3">
      <c r="A64" s="87" t="str">
        <f t="shared" si="6"/>
        <v>DBlazek-White</v>
      </c>
      <c r="B64" s="87" t="str">
        <f t="shared" si="7"/>
        <v>DGR_Role_ID_7</v>
      </c>
      <c r="C64" s="87" t="str">
        <f t="shared" si="8"/>
        <v>DGU_Unit_ID_8</v>
      </c>
      <c r="E64" s="94">
        <v>39018</v>
      </c>
      <c r="F64" s="90"/>
      <c r="G64" s="111">
        <v>44501</v>
      </c>
      <c r="I64" s="87" t="s">
        <v>657</v>
      </c>
      <c r="J64" s="87" t="str">
        <f t="shared" si="3"/>
        <v>'DBlazek-White','DGR_Role_ID_7','DGU_Unit_ID_8','','</v>
      </c>
      <c r="K64" s="112">
        <v>39018</v>
      </c>
      <c r="L64" s="110" t="str">
        <f t="shared" si="4"/>
        <v>','</v>
      </c>
      <c r="M64" s="107"/>
      <c r="N64" s="110" t="str">
        <f t="shared" si="4"/>
        <v>','</v>
      </c>
      <c r="O64" s="111">
        <v>44501</v>
      </c>
      <c r="P64" s="87" t="str">
        <f t="shared" si="5"/>
        <v>','');</v>
      </c>
      <c r="R64" s="96" t="s">
        <v>376</v>
      </c>
      <c r="S64" s="93">
        <v>7</v>
      </c>
      <c r="T64" s="93">
        <v>8</v>
      </c>
    </row>
    <row r="65" spans="1:20" x14ac:dyDescent="0.3">
      <c r="A65" s="87" t="str">
        <f t="shared" si="6"/>
        <v>DSomers</v>
      </c>
      <c r="B65" s="87" t="str">
        <f t="shared" si="7"/>
        <v>DGR_Role_ID_29</v>
      </c>
      <c r="C65" s="87" t="str">
        <f t="shared" si="8"/>
        <v>DGU_Unit_ID_6</v>
      </c>
      <c r="E65" s="94">
        <v>37741</v>
      </c>
      <c r="F65" s="90"/>
      <c r="G65" s="111">
        <v>44501</v>
      </c>
      <c r="I65" s="87" t="s">
        <v>657</v>
      </c>
      <c r="J65" s="87" t="str">
        <f t="shared" si="3"/>
        <v>'DSomers','DGR_Role_ID_29','DGU_Unit_ID_6','','</v>
      </c>
      <c r="K65" s="112">
        <v>37741</v>
      </c>
      <c r="L65" s="110" t="str">
        <f t="shared" si="4"/>
        <v>','</v>
      </c>
      <c r="M65" s="107"/>
      <c r="N65" s="110" t="str">
        <f t="shared" si="4"/>
        <v>','</v>
      </c>
      <c r="O65" s="111">
        <v>44501</v>
      </c>
      <c r="P65" s="87" t="str">
        <f t="shared" si="5"/>
        <v>','');</v>
      </c>
      <c r="R65" s="96" t="s">
        <v>378</v>
      </c>
      <c r="S65" s="93">
        <v>29</v>
      </c>
      <c r="T65" s="93">
        <v>6</v>
      </c>
    </row>
    <row r="66" spans="1:20" x14ac:dyDescent="0.3">
      <c r="A66" s="87" t="str">
        <f t="shared" ref="A66:A91" si="9">SUBSTITUTE(R66,".","")</f>
        <v>DHalle</v>
      </c>
      <c r="B66" s="87" t="str">
        <f t="shared" ref="B66:B91" si="10">_xlfn.CONCAT("DGR_Role_ID_",S66)</f>
        <v>DGR_Role_ID_41</v>
      </c>
      <c r="C66" s="87" t="str">
        <f t="shared" ref="C66:C91" si="11">_xlfn.CONCAT("DGU_Unit_ID_",T66)</f>
        <v>DGU_Unit_ID_5</v>
      </c>
      <c r="E66" s="94">
        <v>37193</v>
      </c>
      <c r="F66" s="90"/>
      <c r="G66" s="111">
        <v>44501</v>
      </c>
      <c r="I66" s="87" t="s">
        <v>657</v>
      </c>
      <c r="J66" s="87" t="str">
        <f t="shared" si="3"/>
        <v>'DHalle','DGR_Role_ID_41','DGU_Unit_ID_5','','</v>
      </c>
      <c r="K66" s="112">
        <v>37193</v>
      </c>
      <c r="L66" s="110" t="str">
        <f t="shared" si="4"/>
        <v>','</v>
      </c>
      <c r="M66" s="107"/>
      <c r="N66" s="110" t="str">
        <f t="shared" si="4"/>
        <v>','</v>
      </c>
      <c r="O66" s="111">
        <v>44501</v>
      </c>
      <c r="P66" s="87" t="str">
        <f t="shared" si="5"/>
        <v>','');</v>
      </c>
      <c r="R66" s="96" t="s">
        <v>380</v>
      </c>
      <c r="S66" s="93">
        <v>41</v>
      </c>
      <c r="T66" s="93">
        <v>5</v>
      </c>
    </row>
    <row r="67" spans="1:20" x14ac:dyDescent="0.3">
      <c r="A67" s="87" t="str">
        <f t="shared" si="9"/>
        <v>DParker1</v>
      </c>
      <c r="B67" s="87" t="str">
        <f t="shared" si="10"/>
        <v>DGR_Role_ID_37</v>
      </c>
      <c r="C67" s="87" t="str">
        <f t="shared" si="11"/>
        <v>DGU_Unit_ID_5</v>
      </c>
      <c r="E67" s="94">
        <v>38471</v>
      </c>
      <c r="F67" s="90"/>
      <c r="G67" s="111">
        <v>44501</v>
      </c>
      <c r="I67" s="87" t="s">
        <v>657</v>
      </c>
      <c r="J67" s="87" t="str">
        <f t="shared" ref="J67:J91" si="12">_xlfn.CONCAT("'",A67,"'",",","'",B67,"'",",","'",C67,"'",",","'",D67,"'",",","'")</f>
        <v>'DParker1','DGR_Role_ID_37','DGU_Unit_ID_5','','</v>
      </c>
      <c r="K67" s="112">
        <v>38471</v>
      </c>
      <c r="L67" s="110" t="str">
        <f t="shared" ref="L67:N91" si="13">_xlfn.CONCAT("','")</f>
        <v>','</v>
      </c>
      <c r="M67" s="107"/>
      <c r="N67" s="110" t="str">
        <f t="shared" si="13"/>
        <v>','</v>
      </c>
      <c r="O67" s="111">
        <v>44501</v>
      </c>
      <c r="P67" s="87" t="str">
        <f t="shared" ref="P67:P91" si="14">_xlfn.CONCAT("'",",","'",H67,"'",");")</f>
        <v>','');</v>
      </c>
      <c r="R67" s="96" t="s">
        <v>424</v>
      </c>
      <c r="S67" s="93">
        <v>37</v>
      </c>
      <c r="T67" s="93">
        <v>5</v>
      </c>
    </row>
    <row r="68" spans="1:20" x14ac:dyDescent="0.3">
      <c r="A68" s="87" t="str">
        <f t="shared" si="9"/>
        <v>DBond</v>
      </c>
      <c r="B68" s="87" t="str">
        <f t="shared" si="10"/>
        <v>DGR_Role_ID_31</v>
      </c>
      <c r="C68" s="87" t="str">
        <f t="shared" si="11"/>
        <v>DGU_Unit_ID_8</v>
      </c>
      <c r="E68" s="94">
        <v>38653</v>
      </c>
      <c r="F68" s="90"/>
      <c r="G68" s="111">
        <v>44501</v>
      </c>
      <c r="I68" s="87" t="s">
        <v>657</v>
      </c>
      <c r="J68" s="87" t="str">
        <f t="shared" si="12"/>
        <v>'DBond','DGR_Role_ID_31','DGU_Unit_ID_8','','</v>
      </c>
      <c r="K68" s="112">
        <v>38653</v>
      </c>
      <c r="L68" s="110" t="str">
        <f t="shared" si="13"/>
        <v>','</v>
      </c>
      <c r="M68" s="107"/>
      <c r="N68" s="110" t="str">
        <f t="shared" si="13"/>
        <v>','</v>
      </c>
      <c r="O68" s="111">
        <v>44501</v>
      </c>
      <c r="P68" s="87" t="str">
        <f t="shared" si="14"/>
        <v>','');</v>
      </c>
      <c r="R68" s="96" t="s">
        <v>382</v>
      </c>
      <c r="S68" s="93">
        <v>31</v>
      </c>
      <c r="T68" s="93">
        <v>8</v>
      </c>
    </row>
    <row r="69" spans="1:20" x14ac:dyDescent="0.3">
      <c r="A69" s="87" t="str">
        <f t="shared" si="9"/>
        <v>DAdams</v>
      </c>
      <c r="B69" s="87" t="str">
        <f t="shared" si="10"/>
        <v>DGR_Role_ID_8</v>
      </c>
      <c r="C69" s="87" t="str">
        <f t="shared" si="11"/>
        <v>DGU_Unit_ID_8</v>
      </c>
      <c r="E69" s="94">
        <v>37741</v>
      </c>
      <c r="F69" s="90"/>
      <c r="G69" s="111">
        <v>44501</v>
      </c>
      <c r="I69" s="87" t="s">
        <v>657</v>
      </c>
      <c r="J69" s="87" t="str">
        <f t="shared" si="12"/>
        <v>'DAdams','DGR_Role_ID_8','DGU_Unit_ID_8','','</v>
      </c>
      <c r="K69" s="112">
        <v>37741</v>
      </c>
      <c r="L69" s="110" t="str">
        <f t="shared" si="13"/>
        <v>','</v>
      </c>
      <c r="M69" s="107"/>
      <c r="N69" s="110" t="str">
        <f t="shared" si="13"/>
        <v>','</v>
      </c>
      <c r="O69" s="111">
        <v>44501</v>
      </c>
      <c r="P69" s="87" t="str">
        <f t="shared" si="14"/>
        <v>','');</v>
      </c>
      <c r="R69" s="96" t="s">
        <v>384</v>
      </c>
      <c r="S69" s="93">
        <v>8</v>
      </c>
      <c r="T69" s="93">
        <v>8</v>
      </c>
    </row>
    <row r="70" spans="1:20" x14ac:dyDescent="0.3">
      <c r="A70" s="87" t="str">
        <f t="shared" si="9"/>
        <v>DAllen1</v>
      </c>
      <c r="B70" s="87" t="str">
        <f t="shared" si="10"/>
        <v>DGR_Role_ID_33</v>
      </c>
      <c r="C70" s="87" t="str">
        <f t="shared" si="11"/>
        <v>DGU_Unit_ID_8</v>
      </c>
      <c r="E70" s="94">
        <v>38288</v>
      </c>
      <c r="F70" s="90"/>
      <c r="G70" s="111">
        <v>44501</v>
      </c>
      <c r="I70" s="87" t="s">
        <v>657</v>
      </c>
      <c r="J70" s="87" t="str">
        <f t="shared" si="12"/>
        <v>'DAllen1','DGR_Role_ID_33','DGU_Unit_ID_8','','</v>
      </c>
      <c r="K70" s="112">
        <v>38288</v>
      </c>
      <c r="L70" s="110" t="str">
        <f t="shared" si="13"/>
        <v>','</v>
      </c>
      <c r="M70" s="107"/>
      <c r="N70" s="110" t="str">
        <f t="shared" si="13"/>
        <v>','</v>
      </c>
      <c r="O70" s="111">
        <v>44501</v>
      </c>
      <c r="P70" s="87" t="str">
        <f t="shared" si="14"/>
        <v>','');</v>
      </c>
      <c r="R70" s="96" t="s">
        <v>437</v>
      </c>
      <c r="S70" s="93">
        <v>33</v>
      </c>
      <c r="T70" s="93">
        <v>8</v>
      </c>
    </row>
    <row r="71" spans="1:20" x14ac:dyDescent="0.3">
      <c r="A71" s="87" t="str">
        <f t="shared" si="9"/>
        <v>DAlan</v>
      </c>
      <c r="B71" s="87" t="str">
        <f t="shared" si="10"/>
        <v>DGR_Role_ID_22</v>
      </c>
      <c r="C71" s="87" t="str">
        <f t="shared" si="11"/>
        <v>DGU_Unit_ID_5</v>
      </c>
      <c r="E71" s="94">
        <v>37376</v>
      </c>
      <c r="F71" s="92" t="s">
        <v>449</v>
      </c>
      <c r="G71" s="111">
        <v>44501</v>
      </c>
      <c r="I71" s="87" t="s">
        <v>657</v>
      </c>
      <c r="J71" s="87" t="str">
        <f t="shared" si="12"/>
        <v>'DAlan','DGR_Role_ID_22','DGU_Unit_ID_5','','</v>
      </c>
      <c r="K71" s="112">
        <v>37376</v>
      </c>
      <c r="L71" s="110" t="str">
        <f t="shared" si="13"/>
        <v>','</v>
      </c>
      <c r="M71" s="113" t="s">
        <v>449</v>
      </c>
      <c r="N71" s="110" t="str">
        <f t="shared" si="13"/>
        <v>','</v>
      </c>
      <c r="O71" s="111">
        <v>44501</v>
      </c>
      <c r="P71" s="87" t="str">
        <f t="shared" si="14"/>
        <v>','');</v>
      </c>
      <c r="R71" s="96" t="s">
        <v>386</v>
      </c>
      <c r="S71" s="93">
        <v>22</v>
      </c>
      <c r="T71" s="93">
        <v>5</v>
      </c>
    </row>
    <row r="72" spans="1:20" x14ac:dyDescent="0.3">
      <c r="A72" s="87" t="str">
        <f t="shared" si="9"/>
        <v>ENabb</v>
      </c>
      <c r="B72" s="87" t="str">
        <f t="shared" si="10"/>
        <v>DGR_Role_ID_25</v>
      </c>
      <c r="C72" s="87" t="str">
        <f t="shared" si="11"/>
        <v>DGU_Unit_ID_5</v>
      </c>
      <c r="E72" s="94">
        <v>38288</v>
      </c>
      <c r="F72" s="90"/>
      <c r="G72" s="111">
        <v>44501</v>
      </c>
      <c r="I72" s="87" t="s">
        <v>657</v>
      </c>
      <c r="J72" s="87" t="str">
        <f t="shared" si="12"/>
        <v>'ENabb','DGR_Role_ID_25','DGU_Unit_ID_5','','</v>
      </c>
      <c r="K72" s="112">
        <v>38288</v>
      </c>
      <c r="L72" s="110" t="str">
        <f t="shared" si="13"/>
        <v>','</v>
      </c>
      <c r="M72" s="107"/>
      <c r="N72" s="110" t="str">
        <f t="shared" si="13"/>
        <v>','</v>
      </c>
      <c r="O72" s="111">
        <v>44501</v>
      </c>
      <c r="P72" s="87" t="str">
        <f t="shared" si="14"/>
        <v>','');</v>
      </c>
      <c r="R72" s="96" t="s">
        <v>388</v>
      </c>
      <c r="S72" s="93">
        <v>25</v>
      </c>
      <c r="T72" s="93">
        <v>5</v>
      </c>
    </row>
    <row r="73" spans="1:20" x14ac:dyDescent="0.3">
      <c r="A73" s="87" t="str">
        <f t="shared" si="9"/>
        <v>EClaggett1</v>
      </c>
      <c r="B73" s="87" t="str">
        <f t="shared" si="10"/>
        <v>DGR_Role_ID_11</v>
      </c>
      <c r="C73" s="87" t="str">
        <f t="shared" si="11"/>
        <v>DGU_Unit_ID_6</v>
      </c>
      <c r="E73" s="94">
        <v>37376</v>
      </c>
      <c r="F73" s="90"/>
      <c r="G73" s="111">
        <v>44501</v>
      </c>
      <c r="I73" s="87" t="s">
        <v>657</v>
      </c>
      <c r="J73" s="87" t="str">
        <f t="shared" si="12"/>
        <v>'EClaggett1','DGR_Role_ID_11','DGU_Unit_ID_6','','</v>
      </c>
      <c r="K73" s="112">
        <v>37376</v>
      </c>
      <c r="L73" s="110" t="str">
        <f t="shared" si="13"/>
        <v>','</v>
      </c>
      <c r="M73" s="107"/>
      <c r="N73" s="110" t="str">
        <f t="shared" si="13"/>
        <v>','</v>
      </c>
      <c r="O73" s="111">
        <v>44501</v>
      </c>
      <c r="P73" s="87" t="str">
        <f t="shared" si="14"/>
        <v>','');</v>
      </c>
      <c r="R73" s="96" t="s">
        <v>420</v>
      </c>
      <c r="S73" s="93">
        <v>11</v>
      </c>
      <c r="T73" s="93">
        <v>6</v>
      </c>
    </row>
    <row r="74" spans="1:20" x14ac:dyDescent="0.3">
      <c r="A74" s="87" t="str">
        <f t="shared" si="9"/>
        <v>EDoering</v>
      </c>
      <c r="B74" s="87" t="str">
        <f t="shared" si="10"/>
        <v>DGR_Role_ID_15</v>
      </c>
      <c r="C74" s="87" t="str">
        <f t="shared" si="11"/>
        <v>DGU_Unit_ID_3</v>
      </c>
      <c r="E74" s="94">
        <v>35733</v>
      </c>
      <c r="F74" s="92">
        <v>42668</v>
      </c>
      <c r="G74" s="111">
        <v>44501</v>
      </c>
      <c r="I74" s="87" t="s">
        <v>657</v>
      </c>
      <c r="J74" s="87" t="str">
        <f t="shared" si="12"/>
        <v>'EDoering','DGR_Role_ID_15','DGU_Unit_ID_3','','</v>
      </c>
      <c r="K74" s="112">
        <v>35733</v>
      </c>
      <c r="L74" s="110" t="str">
        <f t="shared" si="13"/>
        <v>','</v>
      </c>
      <c r="M74" s="113">
        <v>42668</v>
      </c>
      <c r="N74" s="110" t="str">
        <f t="shared" si="13"/>
        <v>','</v>
      </c>
      <c r="O74" s="111">
        <v>44501</v>
      </c>
      <c r="P74" s="87" t="str">
        <f t="shared" si="14"/>
        <v>','');</v>
      </c>
      <c r="R74" s="96" t="s">
        <v>390</v>
      </c>
      <c r="S74" s="93">
        <v>15</v>
      </c>
      <c r="T74" s="93">
        <v>3</v>
      </c>
    </row>
    <row r="75" spans="1:20" x14ac:dyDescent="0.3">
      <c r="A75" s="87" t="str">
        <f t="shared" si="9"/>
        <v>EPolott</v>
      </c>
      <c r="B75" s="87" t="str">
        <f t="shared" si="10"/>
        <v>DGR_Role_ID_4</v>
      </c>
      <c r="C75" s="87" t="str">
        <f t="shared" si="11"/>
        <v>DGU_Unit_ID_6</v>
      </c>
      <c r="E75" s="94">
        <v>37011</v>
      </c>
      <c r="F75" s="90"/>
      <c r="G75" s="111">
        <v>44501</v>
      </c>
      <c r="I75" s="87" t="s">
        <v>657</v>
      </c>
      <c r="J75" s="87" t="str">
        <f t="shared" si="12"/>
        <v>'EPolott','DGR_Role_ID_4','DGU_Unit_ID_6','','</v>
      </c>
      <c r="K75" s="112">
        <v>37011</v>
      </c>
      <c r="L75" s="110" t="str">
        <f t="shared" si="13"/>
        <v>','</v>
      </c>
      <c r="M75" s="107"/>
      <c r="N75" s="110" t="str">
        <f t="shared" si="13"/>
        <v>','</v>
      </c>
      <c r="O75" s="111">
        <v>44501</v>
      </c>
      <c r="P75" s="87" t="str">
        <f t="shared" si="14"/>
        <v>','');</v>
      </c>
      <c r="R75" s="96" t="s">
        <v>392</v>
      </c>
      <c r="S75" s="93">
        <v>4</v>
      </c>
      <c r="T75" s="93">
        <v>6</v>
      </c>
    </row>
    <row r="76" spans="1:20" x14ac:dyDescent="0.3">
      <c r="A76" s="87" t="str">
        <f t="shared" si="9"/>
        <v>EDunn</v>
      </c>
      <c r="B76" s="87" t="str">
        <f t="shared" si="10"/>
        <v>DGR_Role_ID_33</v>
      </c>
      <c r="C76" s="87" t="str">
        <f t="shared" si="11"/>
        <v>DGU_Unit_ID_8</v>
      </c>
      <c r="E76" s="94">
        <v>37193</v>
      </c>
      <c r="F76" s="90"/>
      <c r="G76" s="111">
        <v>44501</v>
      </c>
      <c r="I76" s="87" t="s">
        <v>657</v>
      </c>
      <c r="J76" s="87" t="str">
        <f t="shared" si="12"/>
        <v>'EDunn','DGR_Role_ID_33','DGU_Unit_ID_8','','</v>
      </c>
      <c r="K76" s="112">
        <v>37193</v>
      </c>
      <c r="L76" s="110" t="str">
        <f t="shared" si="13"/>
        <v>','</v>
      </c>
      <c r="M76" s="107"/>
      <c r="N76" s="110" t="str">
        <f t="shared" si="13"/>
        <v>','</v>
      </c>
      <c r="O76" s="111">
        <v>44501</v>
      </c>
      <c r="P76" s="87" t="str">
        <f t="shared" si="14"/>
        <v>','');</v>
      </c>
      <c r="R76" s="96" t="s">
        <v>394</v>
      </c>
      <c r="S76" s="93">
        <v>33</v>
      </c>
      <c r="T76" s="93">
        <v>8</v>
      </c>
    </row>
    <row r="77" spans="1:20" x14ac:dyDescent="0.3">
      <c r="A77" s="87" t="str">
        <f t="shared" si="9"/>
        <v>GReed</v>
      </c>
      <c r="B77" s="87" t="str">
        <f t="shared" si="10"/>
        <v>DGR_Role_ID_16</v>
      </c>
      <c r="C77" s="87" t="str">
        <f t="shared" si="11"/>
        <v>DGU_Unit_ID_1</v>
      </c>
      <c r="E77" s="94">
        <v>35551</v>
      </c>
      <c r="F77" s="92" t="s">
        <v>450</v>
      </c>
      <c r="G77" s="111">
        <v>44501</v>
      </c>
      <c r="I77" s="87" t="s">
        <v>657</v>
      </c>
      <c r="J77" s="87" t="str">
        <f t="shared" si="12"/>
        <v>'GReed','DGR_Role_ID_16','DGU_Unit_ID_1','','</v>
      </c>
      <c r="K77" s="112">
        <v>35551</v>
      </c>
      <c r="L77" s="110" t="str">
        <f t="shared" si="13"/>
        <v>','</v>
      </c>
      <c r="M77" s="113" t="s">
        <v>450</v>
      </c>
      <c r="N77" s="110" t="str">
        <f t="shared" si="13"/>
        <v>','</v>
      </c>
      <c r="O77" s="111">
        <v>44501</v>
      </c>
      <c r="P77" s="87" t="str">
        <f t="shared" si="14"/>
        <v>','');</v>
      </c>
      <c r="R77" s="96" t="s">
        <v>396</v>
      </c>
      <c r="S77" s="93">
        <v>16</v>
      </c>
      <c r="T77" s="93">
        <v>1</v>
      </c>
    </row>
    <row r="78" spans="1:20" x14ac:dyDescent="0.3">
      <c r="A78" s="87" t="str">
        <f t="shared" si="9"/>
        <v>HBullit</v>
      </c>
      <c r="B78" s="87" t="str">
        <f t="shared" si="10"/>
        <v>DGR_Role_ID_25</v>
      </c>
      <c r="C78" s="87" t="str">
        <f t="shared" si="11"/>
        <v>DGU_Unit_ID_5</v>
      </c>
      <c r="E78" s="94">
        <v>36098</v>
      </c>
      <c r="F78" s="90"/>
      <c r="G78" s="111">
        <v>44501</v>
      </c>
      <c r="I78" s="87" t="s">
        <v>657</v>
      </c>
      <c r="J78" s="87" t="str">
        <f t="shared" si="12"/>
        <v>'HBullit','DGR_Role_ID_25','DGU_Unit_ID_5','','</v>
      </c>
      <c r="K78" s="112">
        <v>36098</v>
      </c>
      <c r="L78" s="110" t="str">
        <f t="shared" si="13"/>
        <v>','</v>
      </c>
      <c r="M78" s="107"/>
      <c r="N78" s="110" t="str">
        <f t="shared" si="13"/>
        <v>','</v>
      </c>
      <c r="O78" s="111">
        <v>44501</v>
      </c>
      <c r="P78" s="87" t="str">
        <f t="shared" si="14"/>
        <v>','');</v>
      </c>
      <c r="R78" s="96" t="s">
        <v>398</v>
      </c>
      <c r="S78" s="93">
        <v>25</v>
      </c>
      <c r="T78" s="93">
        <v>5</v>
      </c>
    </row>
    <row r="79" spans="1:20" x14ac:dyDescent="0.3">
      <c r="A79" s="87" t="str">
        <f t="shared" si="9"/>
        <v>HMcMillan</v>
      </c>
      <c r="B79" s="87" t="str">
        <f t="shared" si="10"/>
        <v>DGR_Role_ID_25</v>
      </c>
      <c r="C79" s="87" t="str">
        <f t="shared" si="11"/>
        <v>DGU_Unit_ID_5</v>
      </c>
      <c r="E79" s="94">
        <v>37376</v>
      </c>
      <c r="F79" s="92">
        <v>44128</v>
      </c>
      <c r="G79" s="111">
        <v>44501</v>
      </c>
      <c r="I79" s="87" t="s">
        <v>657</v>
      </c>
      <c r="J79" s="87" t="str">
        <f t="shared" si="12"/>
        <v>'HMcMillan','DGR_Role_ID_25','DGU_Unit_ID_5','','</v>
      </c>
      <c r="K79" s="112">
        <v>37376</v>
      </c>
      <c r="L79" s="110" t="str">
        <f t="shared" si="13"/>
        <v>','</v>
      </c>
      <c r="M79" s="113">
        <v>44128</v>
      </c>
      <c r="N79" s="110" t="str">
        <f t="shared" si="13"/>
        <v>','</v>
      </c>
      <c r="O79" s="111">
        <v>44501</v>
      </c>
      <c r="P79" s="87" t="str">
        <f t="shared" si="14"/>
        <v>','');</v>
      </c>
      <c r="R79" s="96" t="s">
        <v>400</v>
      </c>
      <c r="S79" s="93">
        <v>25</v>
      </c>
      <c r="T79" s="93">
        <v>5</v>
      </c>
    </row>
    <row r="80" spans="1:20" x14ac:dyDescent="0.3">
      <c r="A80" s="87" t="str">
        <f t="shared" si="9"/>
        <v>HWright</v>
      </c>
      <c r="B80" s="87" t="str">
        <f t="shared" si="10"/>
        <v>DGR_Role_ID_29</v>
      </c>
      <c r="C80" s="87" t="str">
        <f t="shared" si="11"/>
        <v>DGU_Unit_ID_6</v>
      </c>
      <c r="E80" s="94">
        <v>38106</v>
      </c>
      <c r="F80" s="90"/>
      <c r="G80" s="111">
        <v>44501</v>
      </c>
      <c r="I80" s="87" t="s">
        <v>657</v>
      </c>
      <c r="J80" s="87" t="str">
        <f t="shared" si="12"/>
        <v>'HWright','DGR_Role_ID_29','DGU_Unit_ID_6','','</v>
      </c>
      <c r="K80" s="112">
        <v>38106</v>
      </c>
      <c r="L80" s="110" t="str">
        <f t="shared" si="13"/>
        <v>','</v>
      </c>
      <c r="M80" s="107"/>
      <c r="N80" s="110" t="str">
        <f t="shared" si="13"/>
        <v>','</v>
      </c>
      <c r="O80" s="111">
        <v>44501</v>
      </c>
      <c r="P80" s="87" t="str">
        <f t="shared" si="14"/>
        <v>','');</v>
      </c>
      <c r="R80" s="96" t="s">
        <v>402</v>
      </c>
      <c r="S80" s="93">
        <v>29</v>
      </c>
      <c r="T80" s="93">
        <v>6</v>
      </c>
    </row>
    <row r="81" spans="1:20" x14ac:dyDescent="0.3">
      <c r="A81" s="87" t="str">
        <f t="shared" si="9"/>
        <v>JWooton</v>
      </c>
      <c r="B81" s="87" t="str">
        <f t="shared" si="10"/>
        <v>DGR_Role_ID_23</v>
      </c>
      <c r="C81" s="87" t="str">
        <f t="shared" si="11"/>
        <v>DGU_Unit_ID_5</v>
      </c>
      <c r="E81" s="94">
        <v>36463</v>
      </c>
      <c r="F81" s="90"/>
      <c r="G81" s="111">
        <v>44501</v>
      </c>
      <c r="I81" s="87" t="s">
        <v>657</v>
      </c>
      <c r="J81" s="87" t="str">
        <f t="shared" si="12"/>
        <v>'JWooton','DGR_Role_ID_23','DGU_Unit_ID_5','','</v>
      </c>
      <c r="K81" s="112">
        <v>36463</v>
      </c>
      <c r="L81" s="110" t="str">
        <f t="shared" si="13"/>
        <v>','</v>
      </c>
      <c r="M81" s="107"/>
      <c r="N81" s="110" t="str">
        <f t="shared" si="13"/>
        <v>','</v>
      </c>
      <c r="O81" s="111">
        <v>44501</v>
      </c>
      <c r="P81" s="87" t="str">
        <f t="shared" si="14"/>
        <v>','');</v>
      </c>
      <c r="R81" s="96" t="s">
        <v>404</v>
      </c>
      <c r="S81" s="93">
        <v>23</v>
      </c>
      <c r="T81" s="93">
        <v>5</v>
      </c>
    </row>
    <row r="82" spans="1:20" x14ac:dyDescent="0.3">
      <c r="A82" s="87" t="str">
        <f t="shared" si="9"/>
        <v>JStone1</v>
      </c>
      <c r="B82" s="87" t="str">
        <f t="shared" si="10"/>
        <v>DGR_Role_ID_32</v>
      </c>
      <c r="C82" s="87" t="str">
        <f t="shared" si="11"/>
        <v>DGU_Unit_ID_8</v>
      </c>
      <c r="E82" s="94">
        <v>37376</v>
      </c>
      <c r="F82" s="90"/>
      <c r="G82" s="111">
        <v>44501</v>
      </c>
      <c r="I82" s="87" t="s">
        <v>657</v>
      </c>
      <c r="J82" s="87" t="str">
        <f t="shared" si="12"/>
        <v>'JStone1','DGR_Role_ID_32','DGU_Unit_ID_8','','</v>
      </c>
      <c r="K82" s="112">
        <v>37376</v>
      </c>
      <c r="L82" s="110" t="str">
        <f t="shared" si="13"/>
        <v>','</v>
      </c>
      <c r="M82" s="107"/>
      <c r="N82" s="110" t="str">
        <f t="shared" si="13"/>
        <v>','</v>
      </c>
      <c r="O82" s="111">
        <v>44501</v>
      </c>
      <c r="P82" s="87" t="str">
        <f t="shared" si="14"/>
        <v>','');</v>
      </c>
      <c r="R82" s="96" t="s">
        <v>427</v>
      </c>
      <c r="S82" s="93">
        <v>32</v>
      </c>
      <c r="T82" s="93">
        <v>8</v>
      </c>
    </row>
    <row r="83" spans="1:20" x14ac:dyDescent="0.3">
      <c r="A83" s="87" t="str">
        <f t="shared" si="9"/>
        <v>JKeting</v>
      </c>
      <c r="B83" s="87" t="str">
        <f t="shared" si="10"/>
        <v>DGR_Role_ID_5</v>
      </c>
      <c r="C83" s="87" t="str">
        <f t="shared" si="11"/>
        <v>DGU_Unit_ID_7</v>
      </c>
      <c r="E83" s="94">
        <v>36828</v>
      </c>
      <c r="F83" s="90"/>
      <c r="G83" s="111">
        <v>44501</v>
      </c>
      <c r="I83" s="87" t="s">
        <v>657</v>
      </c>
      <c r="J83" s="87" t="str">
        <f t="shared" si="12"/>
        <v>'JKeting','DGR_Role_ID_5','DGU_Unit_ID_7','','</v>
      </c>
      <c r="K83" s="112">
        <v>36828</v>
      </c>
      <c r="L83" s="110" t="str">
        <f t="shared" si="13"/>
        <v>','</v>
      </c>
      <c r="M83" s="107"/>
      <c r="N83" s="110" t="str">
        <f t="shared" si="13"/>
        <v>','</v>
      </c>
      <c r="O83" s="111">
        <v>44501</v>
      </c>
      <c r="P83" s="87" t="str">
        <f t="shared" si="14"/>
        <v>','');</v>
      </c>
      <c r="R83" s="96" t="s">
        <v>406</v>
      </c>
      <c r="S83" s="93">
        <v>5</v>
      </c>
      <c r="T83" s="93">
        <v>7</v>
      </c>
    </row>
    <row r="84" spans="1:20" x14ac:dyDescent="0.3">
      <c r="A84" s="87" t="str">
        <f t="shared" si="9"/>
        <v>JProuty</v>
      </c>
      <c r="B84" s="87" t="str">
        <f t="shared" si="10"/>
        <v>DGR_Role_ID_3</v>
      </c>
      <c r="C84" s="87" t="str">
        <f t="shared" si="11"/>
        <v>DGU_Unit_ID_5</v>
      </c>
      <c r="E84" s="94">
        <v>38106</v>
      </c>
      <c r="F84" s="92">
        <v>42121</v>
      </c>
      <c r="G84" s="111">
        <v>44501</v>
      </c>
      <c r="I84" s="87" t="s">
        <v>657</v>
      </c>
      <c r="J84" s="87" t="str">
        <f t="shared" si="12"/>
        <v>'JProuty','DGR_Role_ID_3','DGU_Unit_ID_5','','</v>
      </c>
      <c r="K84" s="112">
        <v>38106</v>
      </c>
      <c r="L84" s="110" t="str">
        <f t="shared" si="13"/>
        <v>','</v>
      </c>
      <c r="M84" s="113">
        <v>42121</v>
      </c>
      <c r="N84" s="110" t="str">
        <f t="shared" si="13"/>
        <v>','</v>
      </c>
      <c r="O84" s="111">
        <v>44501</v>
      </c>
      <c r="P84" s="87" t="str">
        <f t="shared" si="14"/>
        <v>','');</v>
      </c>
      <c r="R84" s="96" t="s">
        <v>408</v>
      </c>
      <c r="S84" s="93">
        <v>3</v>
      </c>
      <c r="T84" s="93">
        <v>5</v>
      </c>
    </row>
    <row r="85" spans="1:20" x14ac:dyDescent="0.3">
      <c r="A85" s="87" t="str">
        <f t="shared" si="9"/>
        <v>JForman1</v>
      </c>
      <c r="B85" s="87" t="str">
        <f t="shared" si="10"/>
        <v>DGR_Role_ID_37</v>
      </c>
      <c r="C85" s="87" t="str">
        <f t="shared" si="11"/>
        <v>DGU_Unit_ID_6</v>
      </c>
      <c r="E85" s="94">
        <v>37923</v>
      </c>
      <c r="F85" s="90"/>
      <c r="G85" s="111">
        <v>44501</v>
      </c>
      <c r="I85" s="87" t="s">
        <v>657</v>
      </c>
      <c r="J85" s="87" t="str">
        <f t="shared" si="12"/>
        <v>'JForman1','DGR_Role_ID_37','DGU_Unit_ID_6','','</v>
      </c>
      <c r="K85" s="112">
        <v>37923</v>
      </c>
      <c r="L85" s="110" t="str">
        <f t="shared" si="13"/>
        <v>','</v>
      </c>
      <c r="M85" s="107"/>
      <c r="N85" s="110" t="str">
        <f t="shared" si="13"/>
        <v>','</v>
      </c>
      <c r="O85" s="111">
        <v>44501</v>
      </c>
      <c r="P85" s="87" t="str">
        <f t="shared" si="14"/>
        <v>','');</v>
      </c>
      <c r="R85" s="96" t="s">
        <v>421</v>
      </c>
      <c r="S85" s="93">
        <v>37</v>
      </c>
      <c r="T85" s="93">
        <v>6</v>
      </c>
    </row>
    <row r="86" spans="1:20" x14ac:dyDescent="0.3">
      <c r="A86" s="87" t="str">
        <f t="shared" si="9"/>
        <v>JJohnston1</v>
      </c>
      <c r="B86" s="87" t="str">
        <f t="shared" si="10"/>
        <v>DGR_Role_ID_24</v>
      </c>
      <c r="C86" s="87" t="str">
        <f t="shared" si="11"/>
        <v>DGU_Unit_ID_5</v>
      </c>
      <c r="E86" s="94">
        <v>27871</v>
      </c>
      <c r="F86" s="90"/>
      <c r="G86" s="111">
        <v>44501</v>
      </c>
      <c r="I86" s="87" t="s">
        <v>657</v>
      </c>
      <c r="J86" s="87" t="str">
        <f t="shared" si="12"/>
        <v>'JJohnston1','DGR_Role_ID_24','DGU_Unit_ID_5','','</v>
      </c>
      <c r="K86" s="112">
        <v>27871</v>
      </c>
      <c r="L86" s="110" t="str">
        <f t="shared" si="13"/>
        <v>','</v>
      </c>
      <c r="M86" s="107"/>
      <c r="N86" s="110" t="str">
        <f t="shared" si="13"/>
        <v>','</v>
      </c>
      <c r="O86" s="111">
        <v>44501</v>
      </c>
      <c r="P86" s="87" t="str">
        <f t="shared" si="14"/>
        <v>','');</v>
      </c>
      <c r="R86" s="96" t="s">
        <v>423</v>
      </c>
      <c r="S86" s="93">
        <v>24</v>
      </c>
      <c r="T86" s="93">
        <v>5</v>
      </c>
    </row>
    <row r="87" spans="1:20" x14ac:dyDescent="0.3">
      <c r="A87" s="87" t="str">
        <f t="shared" si="9"/>
        <v>JRipkin1</v>
      </c>
      <c r="B87" s="87" t="str">
        <f t="shared" si="10"/>
        <v>DGR_Role_ID_26</v>
      </c>
      <c r="C87" s="87" t="str">
        <f t="shared" si="11"/>
        <v>DGU_Unit_ID_5</v>
      </c>
      <c r="E87" s="94">
        <v>26411</v>
      </c>
      <c r="F87" s="90"/>
      <c r="G87" s="111">
        <v>44501</v>
      </c>
      <c r="I87" s="87" t="s">
        <v>657</v>
      </c>
      <c r="J87" s="87" t="str">
        <f t="shared" si="12"/>
        <v>'JRipkin1','DGR_Role_ID_26','DGU_Unit_ID_5','','</v>
      </c>
      <c r="K87" s="112">
        <v>26411</v>
      </c>
      <c r="L87" s="110" t="str">
        <f t="shared" si="13"/>
        <v>','</v>
      </c>
      <c r="M87" s="107"/>
      <c r="N87" s="110" t="str">
        <f t="shared" si="13"/>
        <v>','</v>
      </c>
      <c r="O87" s="111">
        <v>44501</v>
      </c>
      <c r="P87" s="87" t="str">
        <f t="shared" si="14"/>
        <v>','');</v>
      </c>
      <c r="R87" s="96" t="s">
        <v>426</v>
      </c>
      <c r="S87" s="93">
        <v>26</v>
      </c>
      <c r="T87" s="93">
        <v>5</v>
      </c>
    </row>
    <row r="88" spans="1:20" x14ac:dyDescent="0.3">
      <c r="A88" s="87" t="str">
        <f t="shared" si="9"/>
        <v>JHolman1</v>
      </c>
      <c r="B88" s="87" t="str">
        <f t="shared" si="10"/>
        <v>DGR_Role_ID_33</v>
      </c>
      <c r="C88" s="87" t="str">
        <f t="shared" si="11"/>
        <v>DGU_Unit_ID_8</v>
      </c>
      <c r="E88" s="94">
        <v>28603</v>
      </c>
      <c r="F88" s="92">
        <v>35168</v>
      </c>
      <c r="G88" s="111">
        <v>44501</v>
      </c>
      <c r="I88" s="87" t="s">
        <v>657</v>
      </c>
      <c r="J88" s="87" t="str">
        <f t="shared" si="12"/>
        <v>'JHolman1','DGR_Role_ID_33','DGU_Unit_ID_8','','</v>
      </c>
      <c r="K88" s="112">
        <v>28603</v>
      </c>
      <c r="L88" s="110" t="str">
        <f t="shared" si="13"/>
        <v>','</v>
      </c>
      <c r="M88" s="113">
        <v>35168</v>
      </c>
      <c r="N88" s="110" t="str">
        <f t="shared" si="13"/>
        <v>','</v>
      </c>
      <c r="O88" s="111">
        <v>44501</v>
      </c>
      <c r="P88" s="87" t="str">
        <f t="shared" si="14"/>
        <v>','');</v>
      </c>
      <c r="R88" s="96" t="s">
        <v>422</v>
      </c>
      <c r="S88" s="93">
        <v>33</v>
      </c>
      <c r="T88" s="93">
        <v>8</v>
      </c>
    </row>
    <row r="89" spans="1:20" x14ac:dyDescent="0.3">
      <c r="A89" s="87" t="str">
        <f t="shared" si="9"/>
        <v>JWyatt</v>
      </c>
      <c r="B89" s="87" t="str">
        <f t="shared" si="10"/>
        <v>DGR_Role_ID_4</v>
      </c>
      <c r="C89" s="87" t="str">
        <f t="shared" si="11"/>
        <v>DGU_Unit_ID_6</v>
      </c>
      <c r="E89" s="94">
        <v>28238</v>
      </c>
      <c r="F89" s="90"/>
      <c r="G89" s="111">
        <v>44501</v>
      </c>
      <c r="I89" s="87" t="s">
        <v>657</v>
      </c>
      <c r="J89" s="87" t="str">
        <f t="shared" si="12"/>
        <v>'JWyatt','DGR_Role_ID_4','DGU_Unit_ID_6','','</v>
      </c>
      <c r="K89" s="112">
        <v>28238</v>
      </c>
      <c r="L89" s="110" t="str">
        <f t="shared" si="13"/>
        <v>','</v>
      </c>
      <c r="M89" s="107"/>
      <c r="N89" s="110" t="str">
        <f t="shared" si="13"/>
        <v>','</v>
      </c>
      <c r="O89" s="111">
        <v>44501</v>
      </c>
      <c r="P89" s="87" t="str">
        <f t="shared" si="14"/>
        <v>','');</v>
      </c>
      <c r="R89" s="96" t="s">
        <v>410</v>
      </c>
      <c r="S89" s="93">
        <v>4</v>
      </c>
      <c r="T89" s="93">
        <v>6</v>
      </c>
    </row>
    <row r="90" spans="1:20" x14ac:dyDescent="0.3">
      <c r="A90" s="87" t="str">
        <f t="shared" si="9"/>
        <v>LHanzdo</v>
      </c>
      <c r="B90" s="87" t="str">
        <f t="shared" si="10"/>
        <v>DGR_Role_ID_14</v>
      </c>
      <c r="C90" s="87" t="str">
        <f t="shared" si="11"/>
        <v>DGU_Unit_ID_3</v>
      </c>
      <c r="E90" s="94">
        <v>24585</v>
      </c>
      <c r="F90" s="92" t="s">
        <v>449</v>
      </c>
      <c r="G90" s="111">
        <v>44501</v>
      </c>
      <c r="I90" s="87" t="s">
        <v>657</v>
      </c>
      <c r="J90" s="87" t="str">
        <f t="shared" si="12"/>
        <v>'LHanzdo','DGR_Role_ID_14','DGU_Unit_ID_3','','</v>
      </c>
      <c r="K90" s="112">
        <v>24585</v>
      </c>
      <c r="L90" s="110" t="str">
        <f t="shared" si="13"/>
        <v>','</v>
      </c>
      <c r="M90" s="113" t="s">
        <v>449</v>
      </c>
      <c r="N90" s="110" t="str">
        <f t="shared" si="13"/>
        <v>','</v>
      </c>
      <c r="O90" s="111">
        <v>44501</v>
      </c>
      <c r="P90" s="87" t="str">
        <f t="shared" si="14"/>
        <v>','');</v>
      </c>
      <c r="R90" s="96" t="s">
        <v>412</v>
      </c>
      <c r="S90" s="93">
        <v>14</v>
      </c>
      <c r="T90" s="93">
        <v>3</v>
      </c>
    </row>
    <row r="91" spans="1:20" x14ac:dyDescent="0.3">
      <c r="A91" s="87" t="str">
        <f t="shared" si="9"/>
        <v>MStewart</v>
      </c>
      <c r="B91" s="87" t="str">
        <f t="shared" si="10"/>
        <v>DGR_Role_ID_33</v>
      </c>
      <c r="C91" s="87" t="str">
        <f t="shared" si="11"/>
        <v>DGU_Unit_ID_8</v>
      </c>
      <c r="E91" s="94">
        <v>27508</v>
      </c>
      <c r="F91" s="92">
        <v>33708</v>
      </c>
      <c r="G91" s="111">
        <v>44501</v>
      </c>
      <c r="I91" s="87" t="s">
        <v>657</v>
      </c>
      <c r="J91" s="87" t="str">
        <f t="shared" si="12"/>
        <v>'MStewart','DGR_Role_ID_33','DGU_Unit_ID_8','','</v>
      </c>
      <c r="K91" s="112">
        <v>27508</v>
      </c>
      <c r="L91" s="110" t="str">
        <f t="shared" si="13"/>
        <v>','</v>
      </c>
      <c r="M91" s="113">
        <v>33708</v>
      </c>
      <c r="N91" s="110" t="str">
        <f t="shared" si="13"/>
        <v>','</v>
      </c>
      <c r="O91" s="111">
        <v>44501</v>
      </c>
      <c r="P91" s="87" t="str">
        <f t="shared" si="14"/>
        <v>','');</v>
      </c>
      <c r="R91" s="96" t="s">
        <v>414</v>
      </c>
      <c r="S91" s="93">
        <v>33</v>
      </c>
      <c r="T91" s="93">
        <v>8</v>
      </c>
    </row>
    <row r="92" spans="1:20" x14ac:dyDescent="0.3">
      <c r="N92" s="97"/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B293-EF60-4F3E-A865-E1406E1F062E}">
  <dimension ref="A1:Y200"/>
  <sheetViews>
    <sheetView topLeftCell="E103" workbookViewId="0">
      <selection activeCell="J2" sqref="J2:M126"/>
    </sheetView>
  </sheetViews>
  <sheetFormatPr defaultRowHeight="14.4" x14ac:dyDescent="0.3"/>
  <cols>
    <col min="3" max="3" width="19.21875" customWidth="1"/>
    <col min="4" max="4" width="19.44140625" customWidth="1"/>
    <col min="7" max="7" width="9.5546875" bestFit="1" customWidth="1"/>
    <col min="11" max="11" width="8.88671875" style="87"/>
    <col min="12" max="12" width="9.5546875" style="87" bestFit="1" customWidth="1"/>
  </cols>
  <sheetData>
    <row r="1" spans="1:22" x14ac:dyDescent="0.3">
      <c r="A1" t="s">
        <v>692</v>
      </c>
      <c r="B1" t="s">
        <v>693</v>
      </c>
      <c r="C1" t="s">
        <v>598</v>
      </c>
      <c r="D1" t="s">
        <v>656</v>
      </c>
      <c r="E1" t="s">
        <v>694</v>
      </c>
      <c r="F1" t="s">
        <v>649</v>
      </c>
      <c r="G1" s="87" t="s">
        <v>593</v>
      </c>
      <c r="H1" s="87" t="s">
        <v>695</v>
      </c>
      <c r="L1" s="87" t="s">
        <v>593</v>
      </c>
      <c r="T1" s="87" t="s">
        <v>693</v>
      </c>
      <c r="U1" t="s">
        <v>683</v>
      </c>
    </row>
    <row r="2" spans="1:22" x14ac:dyDescent="0.3">
      <c r="A2" t="s">
        <v>701</v>
      </c>
      <c r="B2" s="87" t="str">
        <f>$T$2</f>
        <v>DGT00155</v>
      </c>
      <c r="C2" t="s">
        <v>613</v>
      </c>
      <c r="D2" t="s">
        <v>642</v>
      </c>
      <c r="E2" s="87" t="s">
        <v>702</v>
      </c>
      <c r="F2" s="87" t="s">
        <v>706</v>
      </c>
      <c r="G2" s="109">
        <v>44501</v>
      </c>
      <c r="J2" t="s">
        <v>834</v>
      </c>
      <c r="K2" s="87" t="str">
        <f>_xlfn.CONCAT("'",A2,"'",",","'",B2,"'",",","'",C2,"'",",","'",D2,"'",",","'",E2,"'",",","'",F2,"'",",","'")</f>
        <v>'URT000074','DGT00155','DGR_Role_ID_27','DGU_Unit_ID_6','select','Manager has only read access','</v>
      </c>
      <c r="L2" s="109">
        <v>44501</v>
      </c>
      <c r="M2" t="str">
        <f>_xlfn.CONCAT("'",",","'",H2,"'",");")</f>
        <v>','');</v>
      </c>
      <c r="O2" s="111">
        <v>44501</v>
      </c>
      <c r="T2" s="87" t="s">
        <v>658</v>
      </c>
      <c r="U2" t="s">
        <v>684</v>
      </c>
    </row>
    <row r="3" spans="1:22" s="87" customFormat="1" x14ac:dyDescent="0.3">
      <c r="A3" s="87" t="s">
        <v>708</v>
      </c>
      <c r="B3" s="87" t="str">
        <f>$T$2</f>
        <v>DGT00155</v>
      </c>
      <c r="C3" s="87" t="s">
        <v>619</v>
      </c>
      <c r="D3" s="87" t="s">
        <v>642</v>
      </c>
      <c r="E3" s="87" t="s">
        <v>703</v>
      </c>
      <c r="F3" s="87" t="s">
        <v>707</v>
      </c>
      <c r="G3" s="109">
        <v>44501</v>
      </c>
      <c r="J3" s="87" t="s">
        <v>834</v>
      </c>
      <c r="K3" s="87" t="str">
        <f t="shared" ref="K3:K66" si="0">_xlfn.CONCAT("'",A3,"'",",","'",B3,"'",",","'",C3,"'",",","'",D3,"'",",","'",E3,"'",",","'",F3,"'",",","'")</f>
        <v>'URT000075','DGT00155','DGR_Role_ID_33','DGU_Unit_ID_6','update','Staff has all access','</v>
      </c>
      <c r="L3" s="109">
        <v>44501</v>
      </c>
      <c r="M3" s="87" t="str">
        <f t="shared" ref="M3:M66" si="1">_xlfn.CONCAT("'",",","'",H3,"'",");")</f>
        <v>','');</v>
      </c>
      <c r="T3" s="87" t="s">
        <v>659</v>
      </c>
    </row>
    <row r="4" spans="1:22" s="87" customFormat="1" x14ac:dyDescent="0.3">
      <c r="A4" s="87" t="s">
        <v>709</v>
      </c>
      <c r="B4" s="87" t="str">
        <f>$T$2</f>
        <v>DGT00155</v>
      </c>
      <c r="C4" s="87" t="s">
        <v>616</v>
      </c>
      <c r="D4" s="87" t="s">
        <v>642</v>
      </c>
      <c r="E4" s="87" t="s">
        <v>704</v>
      </c>
      <c r="F4" s="87" t="s">
        <v>707</v>
      </c>
      <c r="G4" s="109">
        <v>44501</v>
      </c>
      <c r="J4" s="87" t="s">
        <v>834</v>
      </c>
      <c r="K4" s="87" t="str">
        <f t="shared" si="0"/>
        <v>'URT000076','DGT00155','DGR_Role_ID_30','DGU_Unit_ID_6','delete','Staff has all access','</v>
      </c>
      <c r="L4" s="109">
        <v>44501</v>
      </c>
      <c r="M4" s="87" t="str">
        <f t="shared" si="1"/>
        <v>','');</v>
      </c>
      <c r="T4" s="87" t="s">
        <v>660</v>
      </c>
    </row>
    <row r="5" spans="1:22" s="87" customFormat="1" x14ac:dyDescent="0.3">
      <c r="A5" s="87" t="s">
        <v>710</v>
      </c>
      <c r="B5" s="87" t="str">
        <f>$T$2</f>
        <v>DGT00155</v>
      </c>
      <c r="C5" s="87" t="s">
        <v>614</v>
      </c>
      <c r="D5" s="87" t="s">
        <v>642</v>
      </c>
      <c r="E5" s="87" t="s">
        <v>705</v>
      </c>
      <c r="F5" s="87" t="s">
        <v>707</v>
      </c>
      <c r="G5" s="109">
        <v>44501</v>
      </c>
      <c r="J5" s="87" t="s">
        <v>834</v>
      </c>
      <c r="K5" s="87" t="str">
        <f t="shared" si="0"/>
        <v>'URT000077','DGT00155','DGR_Role_ID_28','DGU_Unit_ID_6','insert','Staff has all access','</v>
      </c>
      <c r="L5" s="109">
        <v>44501</v>
      </c>
      <c r="M5" s="87" t="str">
        <f t="shared" si="1"/>
        <v>','');</v>
      </c>
      <c r="T5" s="87" t="s">
        <v>661</v>
      </c>
    </row>
    <row r="6" spans="1:22" x14ac:dyDescent="0.3">
      <c r="A6" s="87" t="s">
        <v>711</v>
      </c>
      <c r="B6" s="87" t="str">
        <f>$T$2</f>
        <v>DGT00155</v>
      </c>
      <c r="C6" s="87" t="s">
        <v>617</v>
      </c>
      <c r="D6" s="87" t="s">
        <v>642</v>
      </c>
      <c r="E6" s="87" t="s">
        <v>702</v>
      </c>
      <c r="F6" s="87" t="s">
        <v>707</v>
      </c>
      <c r="G6" s="109">
        <v>44501</v>
      </c>
      <c r="J6" s="87" t="s">
        <v>834</v>
      </c>
      <c r="K6" s="87" t="str">
        <f t="shared" si="0"/>
        <v>'URT000078','DGT00155','DGR_Role_ID_31','DGU_Unit_ID_6','select','Staff has all access','</v>
      </c>
      <c r="L6" s="109">
        <v>44501</v>
      </c>
      <c r="M6" s="87" t="str">
        <f t="shared" si="1"/>
        <v>','');</v>
      </c>
      <c r="T6" s="87" t="s">
        <v>662</v>
      </c>
      <c r="U6" t="s">
        <v>685</v>
      </c>
    </row>
    <row r="7" spans="1:22" x14ac:dyDescent="0.3">
      <c r="A7" s="87" t="s">
        <v>712</v>
      </c>
      <c r="B7" s="87" t="str">
        <f>$T$3</f>
        <v>DGT00156</v>
      </c>
      <c r="C7" s="87" t="s">
        <v>580</v>
      </c>
      <c r="D7" t="s">
        <v>641</v>
      </c>
      <c r="E7" s="87" t="s">
        <v>702</v>
      </c>
      <c r="F7" s="87" t="s">
        <v>706</v>
      </c>
      <c r="G7" s="109">
        <v>44501</v>
      </c>
      <c r="J7" s="87" t="s">
        <v>834</v>
      </c>
      <c r="K7" s="87" t="str">
        <f t="shared" si="0"/>
        <v>'URT000079','DGT00156','DGR_Role_ID_15','DGU_Unit_ID_5','select','Manager has only read access','</v>
      </c>
      <c r="L7" s="109">
        <v>44501</v>
      </c>
      <c r="M7" s="87" t="str">
        <f t="shared" si="1"/>
        <v>','');</v>
      </c>
      <c r="T7" s="87" t="s">
        <v>663</v>
      </c>
      <c r="U7" t="s">
        <v>598</v>
      </c>
      <c r="V7" t="s">
        <v>586</v>
      </c>
    </row>
    <row r="8" spans="1:22" x14ac:dyDescent="0.3">
      <c r="A8" s="87" t="s">
        <v>713</v>
      </c>
      <c r="B8" s="87" t="str">
        <f>$T$3</f>
        <v>DGT00156</v>
      </c>
      <c r="C8" s="87" t="s">
        <v>612</v>
      </c>
      <c r="D8" s="87" t="s">
        <v>641</v>
      </c>
      <c r="E8" s="87" t="s">
        <v>703</v>
      </c>
      <c r="F8" s="87" t="s">
        <v>707</v>
      </c>
      <c r="G8" s="109">
        <v>44501</v>
      </c>
      <c r="J8" s="87" t="s">
        <v>834</v>
      </c>
      <c r="K8" s="87" t="str">
        <f t="shared" si="0"/>
        <v>'URT000080','DGT00156','DGR_Role_ID_26','DGU_Unit_ID_5','update','Staff has all access','</v>
      </c>
      <c r="L8" s="109">
        <v>44501</v>
      </c>
      <c r="M8" s="87" t="str">
        <f t="shared" si="1"/>
        <v>','');</v>
      </c>
      <c r="T8" s="87" t="s">
        <v>664</v>
      </c>
      <c r="U8" t="s">
        <v>648</v>
      </c>
    </row>
    <row r="9" spans="1:22" x14ac:dyDescent="0.3">
      <c r="A9" s="87" t="s">
        <v>714</v>
      </c>
      <c r="B9" s="87" t="str">
        <f>$T$3</f>
        <v>DGT00156</v>
      </c>
      <c r="C9" s="87" t="s">
        <v>608</v>
      </c>
      <c r="D9" s="87" t="s">
        <v>641</v>
      </c>
      <c r="E9" s="87" t="s">
        <v>704</v>
      </c>
      <c r="F9" s="87" t="s">
        <v>707</v>
      </c>
      <c r="G9" s="109">
        <v>44501</v>
      </c>
      <c r="J9" s="87" t="s">
        <v>834</v>
      </c>
      <c r="K9" s="87" t="str">
        <f t="shared" si="0"/>
        <v>'URT000081','DGT00156','DGR_Role_ID_22','DGU_Unit_ID_5','delete','Staff has all access','</v>
      </c>
      <c r="L9" s="109">
        <v>44501</v>
      </c>
      <c r="M9" s="87" t="str">
        <f t="shared" si="1"/>
        <v>','');</v>
      </c>
      <c r="T9" s="87" t="s">
        <v>665</v>
      </c>
      <c r="U9" t="s">
        <v>686</v>
      </c>
    </row>
    <row r="10" spans="1:22" x14ac:dyDescent="0.3">
      <c r="A10" s="87" t="s">
        <v>715</v>
      </c>
      <c r="B10" s="87" t="str">
        <f>$T$3</f>
        <v>DGT00156</v>
      </c>
      <c r="C10" s="87" t="s">
        <v>610</v>
      </c>
      <c r="D10" s="87" t="s">
        <v>641</v>
      </c>
      <c r="E10" s="87" t="s">
        <v>705</v>
      </c>
      <c r="F10" s="87" t="s">
        <v>707</v>
      </c>
      <c r="G10" s="109">
        <v>44501</v>
      </c>
      <c r="J10" s="87" t="s">
        <v>834</v>
      </c>
      <c r="K10" s="87" t="str">
        <f t="shared" si="0"/>
        <v>'URT000082','DGT00156','DGR_Role_ID_24','DGU_Unit_ID_5','insert','Staff has all access','</v>
      </c>
      <c r="L10" s="109">
        <v>44501</v>
      </c>
      <c r="M10" s="87" t="str">
        <f t="shared" si="1"/>
        <v>','');</v>
      </c>
      <c r="T10" s="87" t="s">
        <v>666</v>
      </c>
      <c r="U10" t="s">
        <v>687</v>
      </c>
    </row>
    <row r="11" spans="1:22" x14ac:dyDescent="0.3">
      <c r="A11" s="87" t="s">
        <v>716</v>
      </c>
      <c r="B11" s="87" t="str">
        <f>$T$3</f>
        <v>DGT00156</v>
      </c>
      <c r="C11" s="87" t="s">
        <v>611</v>
      </c>
      <c r="D11" s="87" t="s">
        <v>641</v>
      </c>
      <c r="E11" s="87" t="s">
        <v>702</v>
      </c>
      <c r="F11" s="87" t="s">
        <v>707</v>
      </c>
      <c r="G11" s="109">
        <v>44501</v>
      </c>
      <c r="J11" s="87" t="s">
        <v>834</v>
      </c>
      <c r="K11" s="87" t="str">
        <f t="shared" si="0"/>
        <v>'URT000083','DGT00156','DGR_Role_ID_25','DGU_Unit_ID_5','select','Staff has all access','</v>
      </c>
      <c r="L11" s="109">
        <v>44501</v>
      </c>
      <c r="M11" s="87" t="str">
        <f t="shared" si="1"/>
        <v>','');</v>
      </c>
      <c r="T11" s="87" t="s">
        <v>667</v>
      </c>
      <c r="U11" t="s">
        <v>593</v>
      </c>
      <c r="V11" t="s">
        <v>589</v>
      </c>
    </row>
    <row r="12" spans="1:22" x14ac:dyDescent="0.3">
      <c r="A12" s="87" t="s">
        <v>717</v>
      </c>
      <c r="B12" s="87" t="str">
        <f>$T$4</f>
        <v>DGT00157</v>
      </c>
      <c r="C12" s="87" t="s">
        <v>620</v>
      </c>
      <c r="D12" t="s">
        <v>643</v>
      </c>
      <c r="E12" s="87" t="s">
        <v>702</v>
      </c>
      <c r="F12" s="87" t="s">
        <v>706</v>
      </c>
      <c r="G12" s="109">
        <v>44501</v>
      </c>
      <c r="J12" s="87" t="s">
        <v>834</v>
      </c>
      <c r="K12" s="87" t="str">
        <f t="shared" si="0"/>
        <v>'URT000084','DGT00157','DGR_Role_ID_34','DGU_Unit_ID_7','select','Manager has only read access','</v>
      </c>
      <c r="L12" s="109">
        <v>44501</v>
      </c>
      <c r="M12" s="87" t="str">
        <f t="shared" si="1"/>
        <v>','');</v>
      </c>
      <c r="T12" s="87" t="s">
        <v>668</v>
      </c>
      <c r="U12" t="s">
        <v>601</v>
      </c>
    </row>
    <row r="13" spans="1:22" x14ac:dyDescent="0.3">
      <c r="A13" s="87" t="s">
        <v>718</v>
      </c>
      <c r="B13" s="87" t="str">
        <f>$T$4</f>
        <v>DGT00157</v>
      </c>
      <c r="C13" s="87" t="s">
        <v>624</v>
      </c>
      <c r="D13" s="87" t="s">
        <v>643</v>
      </c>
      <c r="E13" s="87" t="s">
        <v>703</v>
      </c>
      <c r="F13" s="87" t="s">
        <v>707</v>
      </c>
      <c r="G13" s="109">
        <v>44501</v>
      </c>
      <c r="J13" s="87" t="s">
        <v>834</v>
      </c>
      <c r="K13" s="87" t="str">
        <f t="shared" si="0"/>
        <v>'URT000085','DGT00157','DGR_Role_ID_38','DGU_Unit_ID_7','update','Staff has all access','</v>
      </c>
      <c r="L13" s="109">
        <v>44501</v>
      </c>
      <c r="M13" s="87" t="str">
        <f t="shared" si="1"/>
        <v>','');</v>
      </c>
      <c r="T13" s="87" t="s">
        <v>669</v>
      </c>
      <c r="U13" t="s">
        <v>688</v>
      </c>
    </row>
    <row r="14" spans="1:22" x14ac:dyDescent="0.3">
      <c r="A14" s="87" t="s">
        <v>719</v>
      </c>
      <c r="B14" s="87" t="str">
        <f>$T$4</f>
        <v>DGT00157</v>
      </c>
      <c r="C14" s="87" t="s">
        <v>622</v>
      </c>
      <c r="D14" s="87" t="s">
        <v>643</v>
      </c>
      <c r="E14" s="87" t="s">
        <v>704</v>
      </c>
      <c r="F14" s="87" t="s">
        <v>707</v>
      </c>
      <c r="G14" s="109">
        <v>44501</v>
      </c>
      <c r="J14" s="87" t="s">
        <v>834</v>
      </c>
      <c r="K14" s="87" t="str">
        <f t="shared" si="0"/>
        <v>'URT000086','DGT00157','DGR_Role_ID_36','DGU_Unit_ID_7','delete','Staff has all access','</v>
      </c>
      <c r="L14" s="109">
        <v>44501</v>
      </c>
      <c r="M14" s="87" t="str">
        <f t="shared" si="1"/>
        <v>','');</v>
      </c>
      <c r="T14" s="87" t="s">
        <v>670</v>
      </c>
      <c r="U14" t="s">
        <v>689</v>
      </c>
    </row>
    <row r="15" spans="1:22" x14ac:dyDescent="0.3">
      <c r="A15" s="87" t="s">
        <v>720</v>
      </c>
      <c r="B15" s="87" t="str">
        <f>$T$4</f>
        <v>DGT00157</v>
      </c>
      <c r="C15" s="87" t="s">
        <v>621</v>
      </c>
      <c r="D15" s="87" t="s">
        <v>643</v>
      </c>
      <c r="E15" s="87" t="s">
        <v>705</v>
      </c>
      <c r="F15" s="87" t="s">
        <v>707</v>
      </c>
      <c r="G15" s="109">
        <v>44501</v>
      </c>
      <c r="J15" s="87" t="s">
        <v>834</v>
      </c>
      <c r="K15" s="87" t="str">
        <f t="shared" si="0"/>
        <v>'URT000087','DGT00157','DGR_Role_ID_35','DGU_Unit_ID_7','insert','Staff has all access','</v>
      </c>
      <c r="L15" s="109">
        <v>44501</v>
      </c>
      <c r="M15" s="87" t="str">
        <f t="shared" si="1"/>
        <v>','');</v>
      </c>
      <c r="T15" s="87" t="s">
        <v>671</v>
      </c>
      <c r="U15" t="s">
        <v>690</v>
      </c>
    </row>
    <row r="16" spans="1:22" x14ac:dyDescent="0.3">
      <c r="A16" s="87" t="s">
        <v>721</v>
      </c>
      <c r="B16" s="87" t="str">
        <f>$T$4</f>
        <v>DGT00157</v>
      </c>
      <c r="C16" s="87" t="s">
        <v>623</v>
      </c>
      <c r="D16" s="87" t="s">
        <v>643</v>
      </c>
      <c r="E16" s="87" t="s">
        <v>702</v>
      </c>
      <c r="F16" s="87" t="s">
        <v>707</v>
      </c>
      <c r="G16" s="109">
        <v>44501</v>
      </c>
      <c r="J16" s="87" t="s">
        <v>834</v>
      </c>
      <c r="K16" s="87" t="str">
        <f t="shared" si="0"/>
        <v>'URT000088','DGT00157','DGR_Role_ID_37','DGU_Unit_ID_7','select','Staff has all access','</v>
      </c>
      <c r="L16" s="109">
        <v>44501</v>
      </c>
      <c r="M16" s="87" t="str">
        <f t="shared" si="1"/>
        <v>','');</v>
      </c>
      <c r="T16" s="87" t="s">
        <v>672</v>
      </c>
      <c r="U16" t="s">
        <v>691</v>
      </c>
    </row>
    <row r="17" spans="1:25" x14ac:dyDescent="0.3">
      <c r="A17" s="87" t="s">
        <v>722</v>
      </c>
      <c r="B17" s="87" t="str">
        <f>$T$5</f>
        <v>DGT00158</v>
      </c>
      <c r="C17" s="87" t="s">
        <v>573</v>
      </c>
      <c r="D17" t="s">
        <v>638</v>
      </c>
      <c r="E17" s="87" t="s">
        <v>702</v>
      </c>
      <c r="F17" s="87" t="s">
        <v>706</v>
      </c>
      <c r="G17" s="109">
        <v>44501</v>
      </c>
      <c r="J17" s="87" t="s">
        <v>834</v>
      </c>
      <c r="K17" s="87" t="str">
        <f t="shared" si="0"/>
        <v>'URT000089','DGT00158','DGR_Role_ID_8','DGU_Unit_ID_2','select','Manager has only read access','</v>
      </c>
      <c r="L17" s="109">
        <v>44501</v>
      </c>
      <c r="M17" s="87" t="str">
        <f t="shared" si="1"/>
        <v>','');</v>
      </c>
      <c r="T17" s="87" t="s">
        <v>673</v>
      </c>
    </row>
    <row r="18" spans="1:25" x14ac:dyDescent="0.3">
      <c r="A18" s="87" t="s">
        <v>723</v>
      </c>
      <c r="B18" s="87" t="str">
        <f>$T$5</f>
        <v>DGT00158</v>
      </c>
      <c r="C18" s="87" t="s">
        <v>627</v>
      </c>
      <c r="D18" s="87" t="s">
        <v>639</v>
      </c>
      <c r="E18" s="87" t="s">
        <v>703</v>
      </c>
      <c r="F18" s="87" t="s">
        <v>707</v>
      </c>
      <c r="G18" s="109">
        <v>44501</v>
      </c>
      <c r="J18" s="87" t="s">
        <v>834</v>
      </c>
      <c r="K18" s="87" t="str">
        <f t="shared" si="0"/>
        <v>'URT000090','DGT00158','DGR_Role_ID_54','DGU_Unit_ID_3','update','Staff has all access','</v>
      </c>
      <c r="L18" s="109">
        <v>44501</v>
      </c>
      <c r="M18" s="87" t="str">
        <f t="shared" si="1"/>
        <v>','');</v>
      </c>
      <c r="T18" s="87" t="s">
        <v>674</v>
      </c>
      <c r="V18" t="s">
        <v>702</v>
      </c>
      <c r="W18" t="s">
        <v>706</v>
      </c>
    </row>
    <row r="19" spans="1:25" x14ac:dyDescent="0.3">
      <c r="A19" s="87" t="s">
        <v>724</v>
      </c>
      <c r="B19" s="87" t="str">
        <f>$T$5</f>
        <v>DGT00158</v>
      </c>
      <c r="C19" s="87" t="s">
        <v>574</v>
      </c>
      <c r="D19" s="87" t="s">
        <v>640</v>
      </c>
      <c r="E19" s="87" t="s">
        <v>704</v>
      </c>
      <c r="F19" s="87" t="s">
        <v>707</v>
      </c>
      <c r="G19" s="109">
        <v>44501</v>
      </c>
      <c r="J19" s="87" t="s">
        <v>834</v>
      </c>
      <c r="K19" s="87" t="str">
        <f t="shared" si="0"/>
        <v>'URT000091','DGT00158','DGR_Role_ID_9','DGU_Unit_ID_4','delete','Staff has all access','</v>
      </c>
      <c r="L19" s="109">
        <v>44501</v>
      </c>
      <c r="M19" s="87" t="str">
        <f t="shared" si="1"/>
        <v>','');</v>
      </c>
      <c r="T19" s="87" t="s">
        <v>675</v>
      </c>
      <c r="V19" s="87" t="s">
        <v>703</v>
      </c>
      <c r="W19" s="87" t="s">
        <v>707</v>
      </c>
    </row>
    <row r="20" spans="1:25" x14ac:dyDescent="0.3">
      <c r="A20" s="87" t="s">
        <v>725</v>
      </c>
      <c r="B20" s="87" t="str">
        <f>$T$5</f>
        <v>DGT00158</v>
      </c>
      <c r="C20" s="87" t="s">
        <v>574</v>
      </c>
      <c r="D20" s="87" t="s">
        <v>640</v>
      </c>
      <c r="E20" s="87" t="s">
        <v>705</v>
      </c>
      <c r="F20" s="87" t="s">
        <v>707</v>
      </c>
      <c r="G20" s="109">
        <v>44501</v>
      </c>
      <c r="J20" s="87" t="s">
        <v>834</v>
      </c>
      <c r="K20" s="87" t="str">
        <f t="shared" si="0"/>
        <v>'URT000092','DGT00158','DGR_Role_ID_9','DGU_Unit_ID_4','insert','Staff has all access','</v>
      </c>
      <c r="L20" s="109">
        <v>44501</v>
      </c>
      <c r="M20" s="87" t="str">
        <f t="shared" si="1"/>
        <v>','');</v>
      </c>
      <c r="T20" s="87" t="s">
        <v>676</v>
      </c>
      <c r="V20" s="87" t="s">
        <v>704</v>
      </c>
      <c r="W20" s="87" t="s">
        <v>707</v>
      </c>
    </row>
    <row r="21" spans="1:25" x14ac:dyDescent="0.3">
      <c r="A21" s="87" t="s">
        <v>726</v>
      </c>
      <c r="B21" s="87" t="str">
        <f>$T$5</f>
        <v>DGT00158</v>
      </c>
      <c r="C21" s="87" t="s">
        <v>627</v>
      </c>
      <c r="D21" s="87" t="s">
        <v>640</v>
      </c>
      <c r="E21" s="87" t="s">
        <v>702</v>
      </c>
      <c r="F21" s="87" t="s">
        <v>707</v>
      </c>
      <c r="G21" s="109">
        <v>44501</v>
      </c>
      <c r="J21" s="87" t="s">
        <v>834</v>
      </c>
      <c r="K21" s="87" t="str">
        <f t="shared" si="0"/>
        <v>'URT000093','DGT00158','DGR_Role_ID_54','DGU_Unit_ID_4','select','Staff has all access','</v>
      </c>
      <c r="L21" s="109">
        <v>44501</v>
      </c>
      <c r="M21" s="87" t="str">
        <f t="shared" si="1"/>
        <v>','');</v>
      </c>
      <c r="T21" s="87" t="s">
        <v>677</v>
      </c>
      <c r="V21" s="87" t="s">
        <v>705</v>
      </c>
      <c r="W21" s="87" t="s">
        <v>707</v>
      </c>
    </row>
    <row r="22" spans="1:25" x14ac:dyDescent="0.3">
      <c r="A22" s="87" t="s">
        <v>727</v>
      </c>
      <c r="B22" s="87" t="str">
        <f>$T$6</f>
        <v>DGT00159</v>
      </c>
      <c r="C22" s="87" t="s">
        <v>572</v>
      </c>
      <c r="D22" t="s">
        <v>637</v>
      </c>
      <c r="E22" s="87" t="s">
        <v>702</v>
      </c>
      <c r="F22" s="87" t="s">
        <v>706</v>
      </c>
      <c r="G22" s="109">
        <v>44501</v>
      </c>
      <c r="J22" s="87" t="s">
        <v>834</v>
      </c>
      <c r="K22" s="87" t="str">
        <f t="shared" si="0"/>
        <v>'URT000094','DGT00159','DGR_Role_ID_7','DGU_Unit_ID_1','select','Manager has only read access','</v>
      </c>
      <c r="L22" s="109">
        <v>44501</v>
      </c>
      <c r="M22" s="87" t="str">
        <f t="shared" si="1"/>
        <v>','');</v>
      </c>
      <c r="T22" s="87" t="s">
        <v>678</v>
      </c>
      <c r="V22" t="s">
        <v>702</v>
      </c>
      <c r="W22" s="87" t="s">
        <v>707</v>
      </c>
    </row>
    <row r="23" spans="1:25" x14ac:dyDescent="0.3">
      <c r="A23" s="87" t="s">
        <v>728</v>
      </c>
      <c r="B23" s="87" t="str">
        <f>$T$6</f>
        <v>DGT00159</v>
      </c>
      <c r="C23" s="87" t="s">
        <v>569</v>
      </c>
      <c r="D23" s="87" t="s">
        <v>637</v>
      </c>
      <c r="E23" s="87" t="s">
        <v>703</v>
      </c>
      <c r="F23" s="87" t="s">
        <v>707</v>
      </c>
      <c r="G23" s="109">
        <v>44501</v>
      </c>
      <c r="J23" s="87" t="s">
        <v>834</v>
      </c>
      <c r="K23" s="87" t="str">
        <f t="shared" si="0"/>
        <v>'URT000095','DGT00159','DGR_Role_ID_4','DGU_Unit_ID_1','update','Staff has all access','</v>
      </c>
      <c r="L23" s="109">
        <v>44501</v>
      </c>
      <c r="M23" s="87" t="str">
        <f t="shared" si="1"/>
        <v>','');</v>
      </c>
      <c r="T23" s="87" t="s">
        <v>679</v>
      </c>
    </row>
    <row r="24" spans="1:25" x14ac:dyDescent="0.3">
      <c r="A24" s="87" t="s">
        <v>729</v>
      </c>
      <c r="B24" s="87" t="str">
        <f>$T$6</f>
        <v>DGT00159</v>
      </c>
      <c r="C24" s="87" t="s">
        <v>567</v>
      </c>
      <c r="D24" s="87" t="s">
        <v>637</v>
      </c>
      <c r="E24" s="87" t="s">
        <v>704</v>
      </c>
      <c r="F24" s="87" t="s">
        <v>707</v>
      </c>
      <c r="G24" s="109">
        <v>44501</v>
      </c>
      <c r="J24" s="87" t="s">
        <v>834</v>
      </c>
      <c r="K24" s="87" t="str">
        <f t="shared" si="0"/>
        <v>'URT000096','DGT00159','DGR_Role_ID_2','DGU_Unit_ID_1','delete','Staff has all access','</v>
      </c>
      <c r="L24" s="109">
        <v>44501</v>
      </c>
      <c r="M24" s="87" t="str">
        <f t="shared" si="1"/>
        <v>','');</v>
      </c>
      <c r="T24" s="87" t="s">
        <v>680</v>
      </c>
    </row>
    <row r="25" spans="1:25" x14ac:dyDescent="0.3">
      <c r="A25" s="87" t="s">
        <v>730</v>
      </c>
      <c r="B25" s="87" t="str">
        <f>$T$6</f>
        <v>DGT00159</v>
      </c>
      <c r="C25" s="87" t="s">
        <v>566</v>
      </c>
      <c r="D25" s="87" t="s">
        <v>637</v>
      </c>
      <c r="E25" s="87" t="s">
        <v>705</v>
      </c>
      <c r="F25" s="87" t="s">
        <v>707</v>
      </c>
      <c r="G25" s="109">
        <v>44501</v>
      </c>
      <c r="J25" s="87" t="s">
        <v>834</v>
      </c>
      <c r="K25" s="87" t="str">
        <f t="shared" si="0"/>
        <v>'URT000097','DGT00159','DGR_Role_ID_1','DGU_Unit_ID_1','insert','Staff has all access','</v>
      </c>
      <c r="L25" s="109">
        <v>44501</v>
      </c>
      <c r="M25" s="87" t="str">
        <f t="shared" si="1"/>
        <v>','');</v>
      </c>
      <c r="T25" s="87" t="s">
        <v>681</v>
      </c>
    </row>
    <row r="26" spans="1:25" x14ac:dyDescent="0.3">
      <c r="A26" s="87" t="s">
        <v>731</v>
      </c>
      <c r="B26" s="87" t="str">
        <f>$T$6</f>
        <v>DGT00159</v>
      </c>
      <c r="C26" s="87" t="s">
        <v>570</v>
      </c>
      <c r="D26" s="87" t="s">
        <v>637</v>
      </c>
      <c r="E26" s="87" t="s">
        <v>702</v>
      </c>
      <c r="F26" s="87" t="s">
        <v>707</v>
      </c>
      <c r="G26" s="109">
        <v>44501</v>
      </c>
      <c r="J26" s="87" t="s">
        <v>834</v>
      </c>
      <c r="K26" s="87" t="str">
        <f t="shared" si="0"/>
        <v>'URT000098','DGT00159','DGR_Role_ID_5','DGU_Unit_ID_1','select','Staff has all access','</v>
      </c>
      <c r="L26" s="109">
        <v>44501</v>
      </c>
      <c r="M26" s="87" t="str">
        <f t="shared" si="1"/>
        <v>','');</v>
      </c>
      <c r="T26" s="87" t="s">
        <v>682</v>
      </c>
    </row>
    <row r="27" spans="1:25" x14ac:dyDescent="0.3">
      <c r="A27" s="87" t="s">
        <v>732</v>
      </c>
      <c r="B27" s="87" t="str">
        <f>$T$7</f>
        <v>DGT00160</v>
      </c>
      <c r="C27" s="87" t="s">
        <v>581</v>
      </c>
      <c r="D27" t="s">
        <v>641</v>
      </c>
      <c r="E27" s="87" t="s">
        <v>702</v>
      </c>
      <c r="F27" s="87" t="s">
        <v>706</v>
      </c>
      <c r="G27" s="109">
        <v>44501</v>
      </c>
      <c r="J27" s="87" t="s">
        <v>834</v>
      </c>
      <c r="K27" s="87" t="str">
        <f t="shared" si="0"/>
        <v>'URT000099','DGT00160','DGR_Role_ID_16','DGU_Unit_ID_5','select','Manager has only read access','</v>
      </c>
      <c r="L27" s="109">
        <v>44501</v>
      </c>
      <c r="M27" s="87" t="str">
        <f t="shared" si="1"/>
        <v>','');</v>
      </c>
      <c r="T27" s="87"/>
      <c r="V27" t="s">
        <v>505</v>
      </c>
      <c r="W27" t="s">
        <v>508</v>
      </c>
      <c r="X27" t="s">
        <v>507</v>
      </c>
      <c r="Y27" t="s">
        <v>180</v>
      </c>
    </row>
    <row r="28" spans="1:25" x14ac:dyDescent="0.3">
      <c r="A28" s="87" t="s">
        <v>733</v>
      </c>
      <c r="B28" s="87" t="str">
        <f>$T$7</f>
        <v>DGT00160</v>
      </c>
      <c r="C28" s="87" t="s">
        <v>582</v>
      </c>
      <c r="D28" s="87" t="s">
        <v>641</v>
      </c>
      <c r="E28" s="87" t="s">
        <v>703</v>
      </c>
      <c r="F28" s="87" t="s">
        <v>707</v>
      </c>
      <c r="G28" s="109">
        <v>44501</v>
      </c>
      <c r="J28" s="87" t="s">
        <v>834</v>
      </c>
      <c r="K28" s="87" t="str">
        <f t="shared" si="0"/>
        <v>'URT000100','DGT00160','DGR_Role_ID_17','DGU_Unit_ID_5','update','Staff has all access','</v>
      </c>
      <c r="L28" s="109">
        <v>44501</v>
      </c>
      <c r="M28" s="87" t="str">
        <f t="shared" si="1"/>
        <v>','');</v>
      </c>
      <c r="T28" s="87"/>
      <c r="V28">
        <v>1</v>
      </c>
      <c r="W28" t="s">
        <v>129</v>
      </c>
      <c r="X28">
        <v>1</v>
      </c>
      <c r="Y28" t="s">
        <v>208</v>
      </c>
    </row>
    <row r="29" spans="1:25" x14ac:dyDescent="0.3">
      <c r="A29" s="87" t="s">
        <v>734</v>
      </c>
      <c r="B29" s="87" t="str">
        <f>$T$7</f>
        <v>DGT00160</v>
      </c>
      <c r="C29" s="87" t="s">
        <v>607</v>
      </c>
      <c r="D29" s="87" t="s">
        <v>641</v>
      </c>
      <c r="E29" s="87" t="s">
        <v>704</v>
      </c>
      <c r="F29" s="87" t="s">
        <v>707</v>
      </c>
      <c r="G29" s="109">
        <v>44501</v>
      </c>
      <c r="J29" s="87" t="s">
        <v>834</v>
      </c>
      <c r="K29" s="87" t="str">
        <f t="shared" si="0"/>
        <v>'URT000101','DGT00160','DGR_Role_ID_21','DGU_Unit_ID_5','delete','Staff has all access','</v>
      </c>
      <c r="L29" s="109">
        <v>44501</v>
      </c>
      <c r="M29" s="87" t="str">
        <f t="shared" si="1"/>
        <v>','');</v>
      </c>
      <c r="T29" s="87"/>
      <c r="V29">
        <v>1</v>
      </c>
      <c r="W29" t="s">
        <v>129</v>
      </c>
      <c r="X29">
        <v>2</v>
      </c>
      <c r="Y29" t="s">
        <v>211</v>
      </c>
    </row>
    <row r="30" spans="1:25" x14ac:dyDescent="0.3">
      <c r="A30" s="87" t="s">
        <v>735</v>
      </c>
      <c r="B30" s="87" t="str">
        <f>$T$7</f>
        <v>DGT00160</v>
      </c>
      <c r="C30" s="87" t="s">
        <v>583</v>
      </c>
      <c r="D30" s="87" t="s">
        <v>641</v>
      </c>
      <c r="E30" s="87" t="s">
        <v>705</v>
      </c>
      <c r="F30" s="87" t="s">
        <v>707</v>
      </c>
      <c r="G30" s="109">
        <v>44501</v>
      </c>
      <c r="J30" s="87" t="s">
        <v>834</v>
      </c>
      <c r="K30" s="87" t="str">
        <f t="shared" si="0"/>
        <v>'URT000102','DGT00160','DGR_Role_ID_18','DGU_Unit_ID_5','insert','Staff has all access','</v>
      </c>
      <c r="L30" s="109">
        <v>44501</v>
      </c>
      <c r="M30" s="87" t="str">
        <f t="shared" si="1"/>
        <v>','');</v>
      </c>
      <c r="T30" s="87"/>
      <c r="V30">
        <v>1</v>
      </c>
      <c r="W30" t="s">
        <v>129</v>
      </c>
      <c r="X30">
        <v>3</v>
      </c>
      <c r="Y30" t="s">
        <v>209</v>
      </c>
    </row>
    <row r="31" spans="1:25" x14ac:dyDescent="0.3">
      <c r="A31" s="87" t="s">
        <v>736</v>
      </c>
      <c r="B31" s="87" t="str">
        <f>$T$7</f>
        <v>DGT00160</v>
      </c>
      <c r="C31" s="87" t="s">
        <v>605</v>
      </c>
      <c r="D31" s="87" t="s">
        <v>641</v>
      </c>
      <c r="E31" s="87" t="s">
        <v>702</v>
      </c>
      <c r="F31" s="87" t="s">
        <v>707</v>
      </c>
      <c r="G31" s="109">
        <v>44501</v>
      </c>
      <c r="J31" s="87" t="s">
        <v>834</v>
      </c>
      <c r="K31" s="87" t="str">
        <f t="shared" si="0"/>
        <v>'URT000103','DGT00160','DGR_Role_ID_19','DGU_Unit_ID_5','select','Staff has all access','</v>
      </c>
      <c r="L31" s="109">
        <v>44501</v>
      </c>
      <c r="M31" s="87" t="str">
        <f t="shared" si="1"/>
        <v>','');</v>
      </c>
      <c r="T31" s="87"/>
      <c r="V31">
        <v>1</v>
      </c>
      <c r="W31" t="s">
        <v>129</v>
      </c>
      <c r="X31">
        <v>4</v>
      </c>
      <c r="Y31" t="s">
        <v>212</v>
      </c>
    </row>
    <row r="32" spans="1:25" x14ac:dyDescent="0.3">
      <c r="A32" s="87" t="s">
        <v>737</v>
      </c>
      <c r="B32" s="87" t="str">
        <f>$T$8</f>
        <v>DGT00161</v>
      </c>
      <c r="C32" s="87" t="s">
        <v>568</v>
      </c>
      <c r="D32" s="87" t="s">
        <v>637</v>
      </c>
      <c r="E32" s="87" t="s">
        <v>702</v>
      </c>
      <c r="F32" s="87" t="s">
        <v>706</v>
      </c>
      <c r="G32" s="109">
        <v>44501</v>
      </c>
      <c r="J32" s="87" t="s">
        <v>834</v>
      </c>
      <c r="K32" s="87" t="str">
        <f t="shared" si="0"/>
        <v>'URT000104','DGT00161','DGR_Role_ID_3','DGU_Unit_ID_1','select','Manager has only read access','</v>
      </c>
      <c r="L32" s="109">
        <v>44501</v>
      </c>
      <c r="M32" s="87" t="str">
        <f t="shared" si="1"/>
        <v>','');</v>
      </c>
      <c r="T32" s="87"/>
      <c r="V32">
        <v>1</v>
      </c>
      <c r="W32" t="s">
        <v>129</v>
      </c>
      <c r="X32">
        <v>5</v>
      </c>
      <c r="Y32" t="s">
        <v>214</v>
      </c>
    </row>
    <row r="33" spans="1:25" x14ac:dyDescent="0.3">
      <c r="A33" s="87" t="s">
        <v>738</v>
      </c>
      <c r="B33" s="87" t="str">
        <f>$T$8</f>
        <v>DGT00161</v>
      </c>
      <c r="C33" s="87" t="s">
        <v>571</v>
      </c>
      <c r="D33" s="87" t="s">
        <v>637</v>
      </c>
      <c r="E33" s="87" t="s">
        <v>703</v>
      </c>
      <c r="F33" s="87" t="s">
        <v>707</v>
      </c>
      <c r="G33" s="109">
        <v>44501</v>
      </c>
      <c r="J33" s="87" t="s">
        <v>834</v>
      </c>
      <c r="K33" s="87" t="str">
        <f t="shared" si="0"/>
        <v>'URT000105','DGT00161','DGR_Role_ID_6','DGU_Unit_ID_1','update','Staff has all access','</v>
      </c>
      <c r="L33" s="109">
        <v>44501</v>
      </c>
      <c r="M33" s="87" t="str">
        <f t="shared" si="1"/>
        <v>','');</v>
      </c>
      <c r="T33" s="87"/>
      <c r="V33">
        <v>1</v>
      </c>
      <c r="W33" t="s">
        <v>129</v>
      </c>
      <c r="X33">
        <v>6</v>
      </c>
      <c r="Y33" t="s">
        <v>213</v>
      </c>
    </row>
    <row r="34" spans="1:25" x14ac:dyDescent="0.3">
      <c r="A34" s="87" t="s">
        <v>739</v>
      </c>
      <c r="B34" s="87" t="str">
        <f>$T$8</f>
        <v>DGT00161</v>
      </c>
      <c r="C34" s="87" t="s">
        <v>572</v>
      </c>
      <c r="D34" s="87" t="s">
        <v>637</v>
      </c>
      <c r="E34" s="87" t="s">
        <v>704</v>
      </c>
      <c r="F34" s="87" t="s">
        <v>707</v>
      </c>
      <c r="G34" s="109">
        <v>44501</v>
      </c>
      <c r="J34" s="87" t="s">
        <v>834</v>
      </c>
      <c r="K34" s="87" t="str">
        <f t="shared" si="0"/>
        <v>'URT000106','DGT00161','DGR_Role_ID_7','DGU_Unit_ID_1','delete','Staff has all access','</v>
      </c>
      <c r="L34" s="109">
        <v>44501</v>
      </c>
      <c r="M34" s="87" t="str">
        <f t="shared" si="1"/>
        <v>','');</v>
      </c>
      <c r="T34" s="87"/>
      <c r="V34">
        <v>1</v>
      </c>
      <c r="W34" t="s">
        <v>129</v>
      </c>
      <c r="X34">
        <v>7</v>
      </c>
      <c r="Y34" t="s">
        <v>210</v>
      </c>
    </row>
    <row r="35" spans="1:25" x14ac:dyDescent="0.3">
      <c r="A35" s="87" t="s">
        <v>740</v>
      </c>
      <c r="B35" s="87" t="str">
        <f>$T$8</f>
        <v>DGT00161</v>
      </c>
      <c r="C35" s="87" t="s">
        <v>566</v>
      </c>
      <c r="D35" s="87" t="s">
        <v>637</v>
      </c>
      <c r="E35" s="87" t="s">
        <v>705</v>
      </c>
      <c r="F35" s="87" t="s">
        <v>707</v>
      </c>
      <c r="G35" s="109">
        <v>44501</v>
      </c>
      <c r="J35" s="87" t="s">
        <v>834</v>
      </c>
      <c r="K35" s="87" t="str">
        <f t="shared" si="0"/>
        <v>'URT000107','DGT00161','DGR_Role_ID_1','DGU_Unit_ID_1','insert','Staff has all access','</v>
      </c>
      <c r="L35" s="109">
        <v>44501</v>
      </c>
      <c r="M35" s="87" t="str">
        <f t="shared" si="1"/>
        <v>','');</v>
      </c>
      <c r="T35" s="87"/>
      <c r="V35">
        <v>2</v>
      </c>
      <c r="W35" t="s">
        <v>126</v>
      </c>
      <c r="X35">
        <v>8</v>
      </c>
      <c r="Y35" t="s">
        <v>222</v>
      </c>
    </row>
    <row r="36" spans="1:25" x14ac:dyDescent="0.3">
      <c r="A36" s="87" t="s">
        <v>741</v>
      </c>
      <c r="B36" s="87" t="str">
        <f>$T$8</f>
        <v>DGT00161</v>
      </c>
      <c r="C36" s="87" t="s">
        <v>567</v>
      </c>
      <c r="D36" s="87" t="s">
        <v>637</v>
      </c>
      <c r="E36" s="87" t="s">
        <v>702</v>
      </c>
      <c r="F36" s="87" t="s">
        <v>707</v>
      </c>
      <c r="G36" s="109">
        <v>44501</v>
      </c>
      <c r="J36" s="87" t="s">
        <v>834</v>
      </c>
      <c r="K36" s="87" t="str">
        <f t="shared" si="0"/>
        <v>'URT000108','DGT00161','DGR_Role_ID_2','DGU_Unit_ID_1','select','Staff has all access','</v>
      </c>
      <c r="L36" s="109">
        <v>44501</v>
      </c>
      <c r="M36" s="87" t="str">
        <f t="shared" si="1"/>
        <v>','');</v>
      </c>
      <c r="T36" s="87"/>
      <c r="V36">
        <v>2</v>
      </c>
      <c r="W36" t="s">
        <v>126</v>
      </c>
      <c r="X36">
        <v>54</v>
      </c>
      <c r="Y36" t="s">
        <v>220</v>
      </c>
    </row>
    <row r="37" spans="1:25" x14ac:dyDescent="0.3">
      <c r="A37" s="87" t="s">
        <v>742</v>
      </c>
      <c r="B37" s="87" t="str">
        <f>$T$9</f>
        <v>DGT00162</v>
      </c>
      <c r="C37" s="87" t="s">
        <v>636</v>
      </c>
      <c r="D37" s="87" t="s">
        <v>644</v>
      </c>
      <c r="E37" s="87" t="s">
        <v>702</v>
      </c>
      <c r="F37" s="87" t="s">
        <v>706</v>
      </c>
      <c r="G37" s="109">
        <v>44501</v>
      </c>
      <c r="J37" s="87" t="s">
        <v>834</v>
      </c>
      <c r="K37" s="87" t="str">
        <f t="shared" si="0"/>
        <v>'URT000109','DGT00162','DGR_Role_ID_53','DGU_Unit_ID_8','select','Manager has only read access','</v>
      </c>
      <c r="L37" s="109">
        <v>44501</v>
      </c>
      <c r="M37" s="87" t="str">
        <f t="shared" si="1"/>
        <v>','');</v>
      </c>
      <c r="T37" s="87"/>
      <c r="V37">
        <v>2</v>
      </c>
      <c r="W37" t="s">
        <v>126</v>
      </c>
      <c r="X37">
        <v>9</v>
      </c>
      <c r="Y37" t="s">
        <v>221</v>
      </c>
    </row>
    <row r="38" spans="1:25" x14ac:dyDescent="0.3">
      <c r="A38" s="87" t="s">
        <v>743</v>
      </c>
      <c r="B38" s="87" t="str">
        <f>$T$9</f>
        <v>DGT00162</v>
      </c>
      <c r="C38" s="87" t="s">
        <v>625</v>
      </c>
      <c r="D38" s="87" t="s">
        <v>644</v>
      </c>
      <c r="E38" s="87" t="s">
        <v>703</v>
      </c>
      <c r="F38" s="87" t="s">
        <v>707</v>
      </c>
      <c r="G38" s="109">
        <v>44501</v>
      </c>
      <c r="J38" s="87" t="s">
        <v>834</v>
      </c>
      <c r="K38" s="87" t="str">
        <f t="shared" si="0"/>
        <v>'URT000110','DGT00162','DGR_Role_ID_39','DGU_Unit_ID_8','update','Staff has all access','</v>
      </c>
      <c r="L38" s="109">
        <v>44501</v>
      </c>
      <c r="M38" s="87" t="str">
        <f t="shared" si="1"/>
        <v>','');</v>
      </c>
      <c r="T38" s="87"/>
      <c r="V38">
        <v>3</v>
      </c>
      <c r="W38" t="s">
        <v>192</v>
      </c>
      <c r="X38">
        <v>10</v>
      </c>
      <c r="Y38" t="s">
        <v>217</v>
      </c>
    </row>
    <row r="39" spans="1:25" x14ac:dyDescent="0.3">
      <c r="A39" s="87" t="s">
        <v>744</v>
      </c>
      <c r="B39" s="87" t="str">
        <f>$T$9</f>
        <v>DGT00162</v>
      </c>
      <c r="C39" s="87" t="s">
        <v>624</v>
      </c>
      <c r="D39" s="87" t="s">
        <v>644</v>
      </c>
      <c r="E39" s="87" t="s">
        <v>704</v>
      </c>
      <c r="F39" s="87" t="s">
        <v>707</v>
      </c>
      <c r="G39" s="109">
        <v>44501</v>
      </c>
      <c r="J39" s="87" t="s">
        <v>834</v>
      </c>
      <c r="K39" s="87" t="str">
        <f t="shared" si="0"/>
        <v>'URT000111','DGT00162','DGR_Role_ID_38','DGU_Unit_ID_8','delete','Staff has all access','</v>
      </c>
      <c r="L39" s="109">
        <v>44501</v>
      </c>
      <c r="M39" s="87" t="str">
        <f t="shared" si="1"/>
        <v>','');</v>
      </c>
      <c r="T39" s="87"/>
      <c r="V39">
        <v>3</v>
      </c>
      <c r="W39" t="s">
        <v>192</v>
      </c>
      <c r="X39">
        <v>11</v>
      </c>
      <c r="Y39" t="s">
        <v>216</v>
      </c>
    </row>
    <row r="40" spans="1:25" x14ac:dyDescent="0.3">
      <c r="A40" s="87" t="s">
        <v>745</v>
      </c>
      <c r="B40" s="87" t="str">
        <f>$T$9</f>
        <v>DGT00162</v>
      </c>
      <c r="C40" s="87" t="s">
        <v>626</v>
      </c>
      <c r="D40" s="87" t="s">
        <v>644</v>
      </c>
      <c r="E40" s="87" t="s">
        <v>705</v>
      </c>
      <c r="F40" s="87" t="s">
        <v>707</v>
      </c>
      <c r="G40" s="109">
        <v>44501</v>
      </c>
      <c r="J40" s="87" t="s">
        <v>834</v>
      </c>
      <c r="K40" s="87" t="str">
        <f t="shared" si="0"/>
        <v>'URT000112','DGT00162','DGR_Role_ID_40','DGU_Unit_ID_8','insert','Staff has all access','</v>
      </c>
      <c r="L40" s="109">
        <v>44501</v>
      </c>
      <c r="M40" s="87" t="str">
        <f t="shared" si="1"/>
        <v>','');</v>
      </c>
      <c r="T40" s="87"/>
      <c r="V40">
        <v>3</v>
      </c>
      <c r="W40" t="s">
        <v>192</v>
      </c>
      <c r="X40">
        <v>12</v>
      </c>
      <c r="Y40" t="s">
        <v>215</v>
      </c>
    </row>
    <row r="41" spans="1:25" x14ac:dyDescent="0.3">
      <c r="A41" s="87" t="s">
        <v>746</v>
      </c>
      <c r="B41" s="87" t="str">
        <f>$T$9</f>
        <v>DGT00162</v>
      </c>
      <c r="C41" s="87" t="s">
        <v>832</v>
      </c>
      <c r="D41" s="87" t="s">
        <v>644</v>
      </c>
      <c r="E41" s="87" t="s">
        <v>702</v>
      </c>
      <c r="F41" s="87" t="s">
        <v>707</v>
      </c>
      <c r="G41" s="109">
        <v>44501</v>
      </c>
      <c r="J41" s="87" t="s">
        <v>834</v>
      </c>
      <c r="K41" s="87" t="str">
        <f t="shared" si="0"/>
        <v>'URT000113','DGT00162','DGR_Role_ID_44','DGU_Unit_ID_8','select','Staff has all access','</v>
      </c>
      <c r="L41" s="109">
        <v>44501</v>
      </c>
      <c r="M41" s="87" t="str">
        <f t="shared" si="1"/>
        <v>','');</v>
      </c>
      <c r="T41" s="87"/>
      <c r="V41">
        <v>4</v>
      </c>
      <c r="W41" t="s">
        <v>132</v>
      </c>
      <c r="X41">
        <v>13</v>
      </c>
      <c r="Y41" t="s">
        <v>219</v>
      </c>
    </row>
    <row r="42" spans="1:25" x14ac:dyDescent="0.3">
      <c r="A42" s="87" t="s">
        <v>747</v>
      </c>
      <c r="B42" s="87" t="str">
        <f>$T$10</f>
        <v>DGT00163</v>
      </c>
      <c r="C42" s="87" t="s">
        <v>628</v>
      </c>
      <c r="D42" s="87" t="s">
        <v>644</v>
      </c>
      <c r="E42" s="87" t="s">
        <v>702</v>
      </c>
      <c r="F42" s="87" t="s">
        <v>706</v>
      </c>
      <c r="G42" s="109">
        <v>44501</v>
      </c>
      <c r="J42" s="87" t="s">
        <v>834</v>
      </c>
      <c r="K42" s="87" t="str">
        <f t="shared" si="0"/>
        <v>'URT000114','DGT00163','DGR_Role_ID_45','DGU_Unit_ID_8','select','Manager has only read access','</v>
      </c>
      <c r="L42" s="109">
        <v>44501</v>
      </c>
      <c r="M42" s="87" t="str">
        <f t="shared" si="1"/>
        <v>','');</v>
      </c>
      <c r="T42" s="87"/>
      <c r="V42">
        <v>4</v>
      </c>
      <c r="W42" t="s">
        <v>132</v>
      </c>
      <c r="X42">
        <v>14</v>
      </c>
      <c r="Y42" t="s">
        <v>218</v>
      </c>
    </row>
    <row r="43" spans="1:25" x14ac:dyDescent="0.3">
      <c r="A43" s="87" t="s">
        <v>748</v>
      </c>
      <c r="B43" s="87" t="str">
        <f>$T$10</f>
        <v>DGT00163</v>
      </c>
      <c r="C43" s="87" t="s">
        <v>832</v>
      </c>
      <c r="D43" s="87" t="s">
        <v>644</v>
      </c>
      <c r="E43" s="87" t="s">
        <v>703</v>
      </c>
      <c r="F43" s="87" t="s">
        <v>707</v>
      </c>
      <c r="G43" s="109">
        <v>44501</v>
      </c>
      <c r="J43" s="87" t="s">
        <v>834</v>
      </c>
      <c r="K43" s="87" t="str">
        <f t="shared" si="0"/>
        <v>'URT000115','DGT00163','DGR_Role_ID_44','DGU_Unit_ID_8','update','Staff has all access','</v>
      </c>
      <c r="L43" s="109">
        <v>44501</v>
      </c>
      <c r="M43" s="87" t="str">
        <f t="shared" si="1"/>
        <v>','');</v>
      </c>
      <c r="T43" s="87"/>
      <c r="V43">
        <v>5</v>
      </c>
      <c r="W43" t="s">
        <v>130</v>
      </c>
      <c r="X43">
        <v>15</v>
      </c>
      <c r="Y43" t="s">
        <v>226</v>
      </c>
    </row>
    <row r="44" spans="1:25" x14ac:dyDescent="0.3">
      <c r="A44" s="87" t="s">
        <v>749</v>
      </c>
      <c r="B44" s="87" t="str">
        <f>$T$10</f>
        <v>DGT00163</v>
      </c>
      <c r="C44" s="87" t="s">
        <v>833</v>
      </c>
      <c r="D44" s="87" t="s">
        <v>644</v>
      </c>
      <c r="E44" s="87" t="s">
        <v>704</v>
      </c>
      <c r="F44" s="87" t="s">
        <v>707</v>
      </c>
      <c r="G44" s="109">
        <v>44501</v>
      </c>
      <c r="J44" s="87" t="s">
        <v>834</v>
      </c>
      <c r="K44" s="87" t="str">
        <f t="shared" si="0"/>
        <v>'URT000116','DGT00163','DGR_Role_ID_42','DGU_Unit_ID_8','delete','Staff has all access','</v>
      </c>
      <c r="L44" s="109">
        <v>44501</v>
      </c>
      <c r="M44" s="87" t="str">
        <f t="shared" si="1"/>
        <v>','');</v>
      </c>
      <c r="T44" s="87"/>
      <c r="V44">
        <v>5</v>
      </c>
      <c r="W44" t="s">
        <v>130</v>
      </c>
      <c r="X44">
        <v>16</v>
      </c>
      <c r="Y44" t="s">
        <v>223</v>
      </c>
    </row>
    <row r="45" spans="1:25" x14ac:dyDescent="0.3">
      <c r="A45" s="87" t="s">
        <v>750</v>
      </c>
      <c r="B45" s="87" t="str">
        <f>$T$10</f>
        <v>DGT00163</v>
      </c>
      <c r="C45" s="87" t="s">
        <v>635</v>
      </c>
      <c r="D45" s="87" t="s">
        <v>644</v>
      </c>
      <c r="E45" s="87" t="s">
        <v>705</v>
      </c>
      <c r="F45" s="87" t="s">
        <v>707</v>
      </c>
      <c r="G45" s="109">
        <v>44501</v>
      </c>
      <c r="J45" s="87" t="s">
        <v>834</v>
      </c>
      <c r="K45" s="87" t="str">
        <f t="shared" si="0"/>
        <v>'URT000117','DGT00163','DGR_Role_ID_52','DGU_Unit_ID_8','insert','Staff has all access','</v>
      </c>
      <c r="L45" s="109">
        <v>44501</v>
      </c>
      <c r="M45" s="87" t="str">
        <f t="shared" si="1"/>
        <v>','');</v>
      </c>
      <c r="T45" s="87"/>
      <c r="V45">
        <v>5</v>
      </c>
      <c r="W45" t="s">
        <v>130</v>
      </c>
      <c r="X45">
        <v>17</v>
      </c>
      <c r="Y45" t="s">
        <v>225</v>
      </c>
    </row>
    <row r="46" spans="1:25" x14ac:dyDescent="0.3">
      <c r="A46" s="87" t="s">
        <v>751</v>
      </c>
      <c r="B46" s="87" t="str">
        <f>$T$10</f>
        <v>DGT00163</v>
      </c>
      <c r="C46" s="87" t="s">
        <v>634</v>
      </c>
      <c r="D46" s="87" t="s">
        <v>644</v>
      </c>
      <c r="E46" s="87" t="s">
        <v>702</v>
      </c>
      <c r="F46" s="87" t="s">
        <v>707</v>
      </c>
      <c r="G46" s="109">
        <v>44501</v>
      </c>
      <c r="J46" s="87" t="s">
        <v>834</v>
      </c>
      <c r="K46" s="87" t="str">
        <f t="shared" si="0"/>
        <v>'URT000118','DGT00163','DGR_Role_ID_51','DGU_Unit_ID_8','select','Staff has all access','</v>
      </c>
      <c r="L46" s="109">
        <v>44501</v>
      </c>
      <c r="M46" s="87" t="str">
        <f t="shared" si="1"/>
        <v>','');</v>
      </c>
      <c r="T46" s="87"/>
      <c r="V46">
        <v>5</v>
      </c>
      <c r="W46" t="s">
        <v>130</v>
      </c>
      <c r="X46">
        <v>18</v>
      </c>
      <c r="Y46" t="s">
        <v>224</v>
      </c>
    </row>
    <row r="47" spans="1:25" x14ac:dyDescent="0.3">
      <c r="A47" s="87" t="s">
        <v>752</v>
      </c>
      <c r="B47" s="87" t="str">
        <f>$T$11</f>
        <v>DGT00164</v>
      </c>
      <c r="C47" s="87" t="s">
        <v>573</v>
      </c>
      <c r="D47" s="87" t="s">
        <v>638</v>
      </c>
      <c r="E47" s="87" t="s">
        <v>702</v>
      </c>
      <c r="F47" s="87" t="s">
        <v>706</v>
      </c>
      <c r="G47" s="109">
        <v>44501</v>
      </c>
      <c r="J47" s="87" t="s">
        <v>834</v>
      </c>
      <c r="K47" s="87" t="str">
        <f t="shared" si="0"/>
        <v>'URT000119','DGT00164','DGR_Role_ID_8','DGU_Unit_ID_2','select','Manager has only read access','</v>
      </c>
      <c r="L47" s="109">
        <v>44501</v>
      </c>
      <c r="M47" s="87" t="str">
        <f t="shared" si="1"/>
        <v>','');</v>
      </c>
      <c r="T47" s="87"/>
      <c r="V47">
        <v>5</v>
      </c>
      <c r="W47" t="s">
        <v>130</v>
      </c>
      <c r="X47">
        <v>19</v>
      </c>
      <c r="Y47" t="s">
        <v>443</v>
      </c>
    </row>
    <row r="48" spans="1:25" x14ac:dyDescent="0.3">
      <c r="A48" s="87" t="s">
        <v>753</v>
      </c>
      <c r="B48" s="87" t="str">
        <f>$T$11</f>
        <v>DGT00164</v>
      </c>
      <c r="C48" s="87" t="s">
        <v>573</v>
      </c>
      <c r="D48" s="87" t="s">
        <v>638</v>
      </c>
      <c r="E48" s="87" t="s">
        <v>703</v>
      </c>
      <c r="F48" s="87" t="s">
        <v>707</v>
      </c>
      <c r="G48" s="109">
        <v>44501</v>
      </c>
      <c r="J48" s="87" t="s">
        <v>834</v>
      </c>
      <c r="K48" s="87" t="str">
        <f t="shared" si="0"/>
        <v>'URT000120','DGT00164','DGR_Role_ID_8','DGU_Unit_ID_2','update','Staff has all access','</v>
      </c>
      <c r="L48" s="109">
        <v>44501</v>
      </c>
      <c r="M48" s="87" t="str">
        <f t="shared" si="1"/>
        <v>','');</v>
      </c>
      <c r="T48" s="87"/>
      <c r="V48">
        <v>5</v>
      </c>
      <c r="W48" t="s">
        <v>130</v>
      </c>
      <c r="X48">
        <v>20</v>
      </c>
      <c r="Y48" t="s">
        <v>230</v>
      </c>
    </row>
    <row r="49" spans="1:25" x14ac:dyDescent="0.3">
      <c r="A49" s="87" t="s">
        <v>754</v>
      </c>
      <c r="B49" s="87" t="str">
        <f>$T$11</f>
        <v>DGT00164</v>
      </c>
      <c r="C49" s="87" t="s">
        <v>627</v>
      </c>
      <c r="D49" s="87" t="s">
        <v>638</v>
      </c>
      <c r="E49" s="87" t="s">
        <v>704</v>
      </c>
      <c r="F49" s="87" t="s">
        <v>707</v>
      </c>
      <c r="G49" s="109">
        <v>44501</v>
      </c>
      <c r="J49" s="87" t="s">
        <v>834</v>
      </c>
      <c r="K49" s="87" t="str">
        <f t="shared" si="0"/>
        <v>'URT000121','DGT00164','DGR_Role_ID_54','DGU_Unit_ID_2','delete','Staff has all access','</v>
      </c>
      <c r="L49" s="109">
        <v>44501</v>
      </c>
      <c r="M49" s="87" t="str">
        <f t="shared" si="1"/>
        <v>','');</v>
      </c>
      <c r="T49" s="87"/>
      <c r="V49">
        <v>5</v>
      </c>
      <c r="W49" t="s">
        <v>130</v>
      </c>
      <c r="X49">
        <v>21</v>
      </c>
      <c r="Y49" t="s">
        <v>227</v>
      </c>
    </row>
    <row r="50" spans="1:25" x14ac:dyDescent="0.3">
      <c r="A50" s="87" t="s">
        <v>755</v>
      </c>
      <c r="B50" s="87" t="str">
        <f>$T$11</f>
        <v>DGT00164</v>
      </c>
      <c r="C50" s="87" t="s">
        <v>574</v>
      </c>
      <c r="D50" s="87" t="s">
        <v>638</v>
      </c>
      <c r="E50" s="87" t="s">
        <v>705</v>
      </c>
      <c r="F50" s="87" t="s">
        <v>707</v>
      </c>
      <c r="G50" s="109">
        <v>44501</v>
      </c>
      <c r="J50" s="87" t="s">
        <v>834</v>
      </c>
      <c r="K50" s="87" t="str">
        <f t="shared" si="0"/>
        <v>'URT000122','DGT00164','DGR_Role_ID_9','DGU_Unit_ID_2','insert','Staff has all access','</v>
      </c>
      <c r="L50" s="109">
        <v>44501</v>
      </c>
      <c r="M50" s="87" t="str">
        <f t="shared" si="1"/>
        <v>','');</v>
      </c>
      <c r="T50" s="87"/>
      <c r="V50">
        <v>5</v>
      </c>
      <c r="W50" t="s">
        <v>130</v>
      </c>
      <c r="X50">
        <v>22</v>
      </c>
      <c r="Y50" t="s">
        <v>229</v>
      </c>
    </row>
    <row r="51" spans="1:25" x14ac:dyDescent="0.3">
      <c r="A51" s="87" t="s">
        <v>756</v>
      </c>
      <c r="B51" s="87" t="str">
        <f>$T$11</f>
        <v>DGT00164</v>
      </c>
      <c r="C51" s="87" t="s">
        <v>573</v>
      </c>
      <c r="D51" s="87" t="s">
        <v>638</v>
      </c>
      <c r="E51" s="87" t="s">
        <v>702</v>
      </c>
      <c r="F51" s="87" t="s">
        <v>707</v>
      </c>
      <c r="G51" s="109">
        <v>44501</v>
      </c>
      <c r="J51" s="87" t="s">
        <v>834</v>
      </c>
      <c r="K51" s="87" t="str">
        <f t="shared" si="0"/>
        <v>'URT000123','DGT00164','DGR_Role_ID_8','DGU_Unit_ID_2','select','Staff has all access','</v>
      </c>
      <c r="L51" s="109">
        <v>44501</v>
      </c>
      <c r="M51" s="87" t="str">
        <f t="shared" si="1"/>
        <v>','');</v>
      </c>
      <c r="T51" s="87"/>
      <c r="V51">
        <v>5</v>
      </c>
      <c r="W51" t="s">
        <v>130</v>
      </c>
      <c r="X51">
        <v>23</v>
      </c>
      <c r="Y51" t="s">
        <v>228</v>
      </c>
    </row>
    <row r="52" spans="1:25" x14ac:dyDescent="0.3">
      <c r="A52" s="87" t="s">
        <v>757</v>
      </c>
      <c r="B52" s="87" t="str">
        <f>$T$12</f>
        <v>DGT00165</v>
      </c>
      <c r="C52" s="87" t="s">
        <v>627</v>
      </c>
      <c r="D52" s="87" t="s">
        <v>638</v>
      </c>
      <c r="E52" s="87" t="s">
        <v>702</v>
      </c>
      <c r="F52" s="87" t="s">
        <v>706</v>
      </c>
      <c r="G52" s="109">
        <v>44501</v>
      </c>
      <c r="J52" s="87" t="s">
        <v>834</v>
      </c>
      <c r="K52" s="87" t="str">
        <f t="shared" si="0"/>
        <v>'URT000124','DGT00165','DGR_Role_ID_54','DGU_Unit_ID_2','select','Manager has only read access','</v>
      </c>
      <c r="L52" s="109">
        <v>44501</v>
      </c>
      <c r="M52" s="87" t="str">
        <f t="shared" si="1"/>
        <v>','');</v>
      </c>
      <c r="T52" s="87"/>
      <c r="V52">
        <v>5</v>
      </c>
      <c r="W52" t="s">
        <v>130</v>
      </c>
      <c r="X52">
        <v>24</v>
      </c>
      <c r="Y52" t="s">
        <v>231</v>
      </c>
    </row>
    <row r="53" spans="1:25" x14ac:dyDescent="0.3">
      <c r="A53" s="87" t="s">
        <v>758</v>
      </c>
      <c r="B53" s="87" t="str">
        <f>$T$12</f>
        <v>DGT00165</v>
      </c>
      <c r="C53" s="87" t="s">
        <v>573</v>
      </c>
      <c r="D53" s="87" t="s">
        <v>638</v>
      </c>
      <c r="E53" s="87" t="s">
        <v>703</v>
      </c>
      <c r="F53" s="87" t="s">
        <v>707</v>
      </c>
      <c r="G53" s="109">
        <v>44501</v>
      </c>
      <c r="J53" s="87" t="s">
        <v>834</v>
      </c>
      <c r="K53" s="87" t="str">
        <f t="shared" si="0"/>
        <v>'URT000125','DGT00165','DGR_Role_ID_8','DGU_Unit_ID_2','update','Staff has all access','</v>
      </c>
      <c r="L53" s="109">
        <v>44501</v>
      </c>
      <c r="M53" s="87" t="str">
        <f t="shared" si="1"/>
        <v>','');</v>
      </c>
      <c r="T53" s="87"/>
      <c r="V53">
        <v>5</v>
      </c>
      <c r="W53" t="s">
        <v>130</v>
      </c>
      <c r="X53">
        <v>25</v>
      </c>
      <c r="Y53" t="s">
        <v>232</v>
      </c>
    </row>
    <row r="54" spans="1:25" x14ac:dyDescent="0.3">
      <c r="A54" s="87" t="s">
        <v>759</v>
      </c>
      <c r="B54" s="87" t="str">
        <f>$T$12</f>
        <v>DGT00165</v>
      </c>
      <c r="C54" s="87" t="s">
        <v>574</v>
      </c>
      <c r="D54" s="87" t="s">
        <v>638</v>
      </c>
      <c r="E54" s="87" t="s">
        <v>704</v>
      </c>
      <c r="F54" s="87" t="s">
        <v>707</v>
      </c>
      <c r="G54" s="109">
        <v>44501</v>
      </c>
      <c r="J54" s="87" t="s">
        <v>834</v>
      </c>
      <c r="K54" s="87" t="str">
        <f t="shared" si="0"/>
        <v>'URT000126','DGT00165','DGR_Role_ID_9','DGU_Unit_ID_2','delete','Staff has all access','</v>
      </c>
      <c r="L54" s="109">
        <v>44501</v>
      </c>
      <c r="M54" s="87" t="str">
        <f t="shared" si="1"/>
        <v>','');</v>
      </c>
      <c r="T54" s="87"/>
      <c r="V54">
        <v>5</v>
      </c>
      <c r="W54" t="s">
        <v>130</v>
      </c>
      <c r="X54">
        <v>26</v>
      </c>
      <c r="Y54" t="s">
        <v>233</v>
      </c>
    </row>
    <row r="55" spans="1:25" x14ac:dyDescent="0.3">
      <c r="A55" s="87" t="s">
        <v>760</v>
      </c>
      <c r="B55" s="87" t="str">
        <f>$T$12</f>
        <v>DGT00165</v>
      </c>
      <c r="C55" s="87" t="s">
        <v>574</v>
      </c>
      <c r="D55" s="87" t="s">
        <v>638</v>
      </c>
      <c r="E55" s="87" t="s">
        <v>705</v>
      </c>
      <c r="F55" s="87" t="s">
        <v>707</v>
      </c>
      <c r="G55" s="109">
        <v>44501</v>
      </c>
      <c r="J55" s="87" t="s">
        <v>834</v>
      </c>
      <c r="K55" s="87" t="str">
        <f t="shared" si="0"/>
        <v>'URT000127','DGT00165','DGR_Role_ID_9','DGU_Unit_ID_2','insert','Staff has all access','</v>
      </c>
      <c r="L55" s="109">
        <v>44501</v>
      </c>
      <c r="M55" s="87" t="str">
        <f t="shared" si="1"/>
        <v>','');</v>
      </c>
      <c r="T55" s="87"/>
      <c r="V55">
        <v>6</v>
      </c>
      <c r="W55" t="s">
        <v>127</v>
      </c>
      <c r="X55">
        <v>27</v>
      </c>
      <c r="Y55" t="s">
        <v>236</v>
      </c>
    </row>
    <row r="56" spans="1:25" x14ac:dyDescent="0.3">
      <c r="A56" s="87" t="s">
        <v>761</v>
      </c>
      <c r="B56" s="87" t="str">
        <f>$T$12</f>
        <v>DGT00165</v>
      </c>
      <c r="C56" s="87" t="s">
        <v>627</v>
      </c>
      <c r="D56" s="87" t="s">
        <v>638</v>
      </c>
      <c r="E56" s="87" t="s">
        <v>702</v>
      </c>
      <c r="F56" s="87" t="s">
        <v>707</v>
      </c>
      <c r="G56" s="109">
        <v>44501</v>
      </c>
      <c r="J56" s="87" t="s">
        <v>834</v>
      </c>
      <c r="K56" s="87" t="str">
        <f t="shared" si="0"/>
        <v>'URT000128','DGT00165','DGR_Role_ID_54','DGU_Unit_ID_2','select','Staff has all access','</v>
      </c>
      <c r="L56" s="109">
        <v>44501</v>
      </c>
      <c r="M56" s="87" t="str">
        <f t="shared" si="1"/>
        <v>','');</v>
      </c>
      <c r="T56" s="87"/>
      <c r="V56">
        <v>6</v>
      </c>
      <c r="W56" t="s">
        <v>127</v>
      </c>
      <c r="X56">
        <v>28</v>
      </c>
      <c r="Y56" t="s">
        <v>234</v>
      </c>
    </row>
    <row r="57" spans="1:25" x14ac:dyDescent="0.3">
      <c r="A57" s="87" t="s">
        <v>762</v>
      </c>
      <c r="B57" s="87" t="str">
        <f>$T$13</f>
        <v>DGT00166</v>
      </c>
      <c r="C57" s="87" t="s">
        <v>611</v>
      </c>
      <c r="D57" s="87" t="s">
        <v>641</v>
      </c>
      <c r="E57" s="87" t="s">
        <v>702</v>
      </c>
      <c r="F57" s="87" t="s">
        <v>706</v>
      </c>
      <c r="G57" s="109">
        <v>44501</v>
      </c>
      <c r="J57" s="87" t="s">
        <v>834</v>
      </c>
      <c r="K57" s="87" t="str">
        <f t="shared" si="0"/>
        <v>'URT000129','DGT00166','DGR_Role_ID_25','DGU_Unit_ID_5','select','Manager has only read access','</v>
      </c>
      <c r="L57" s="109">
        <v>44501</v>
      </c>
      <c r="M57" s="87" t="str">
        <f t="shared" si="1"/>
        <v>','');</v>
      </c>
      <c r="T57" s="87"/>
      <c r="V57">
        <v>6</v>
      </c>
      <c r="W57" t="s">
        <v>127</v>
      </c>
      <c r="X57">
        <v>29</v>
      </c>
      <c r="Y57" t="s">
        <v>238</v>
      </c>
    </row>
    <row r="58" spans="1:25" x14ac:dyDescent="0.3">
      <c r="A58" s="87" t="s">
        <v>763</v>
      </c>
      <c r="B58" s="87" t="str">
        <f>$T$13</f>
        <v>DGT00166</v>
      </c>
      <c r="C58" s="87" t="s">
        <v>606</v>
      </c>
      <c r="D58" s="87" t="s">
        <v>641</v>
      </c>
      <c r="E58" s="87" t="s">
        <v>703</v>
      </c>
      <c r="F58" s="87" t="s">
        <v>707</v>
      </c>
      <c r="G58" s="109">
        <v>44501</v>
      </c>
      <c r="J58" s="87" t="s">
        <v>834</v>
      </c>
      <c r="K58" s="87" t="str">
        <f t="shared" si="0"/>
        <v>'URT000130','DGT00166','DGR_Role_ID_20','DGU_Unit_ID_5','update','Staff has all access','</v>
      </c>
      <c r="L58" s="109">
        <v>44501</v>
      </c>
      <c r="M58" s="87" t="str">
        <f t="shared" si="1"/>
        <v>','');</v>
      </c>
      <c r="T58" s="87"/>
      <c r="V58">
        <v>6</v>
      </c>
      <c r="W58" t="s">
        <v>127</v>
      </c>
      <c r="X58">
        <v>30</v>
      </c>
      <c r="Y58" t="s">
        <v>237</v>
      </c>
    </row>
    <row r="59" spans="1:25" x14ac:dyDescent="0.3">
      <c r="A59" s="87" t="s">
        <v>764</v>
      </c>
      <c r="B59" s="87" t="str">
        <f>$T$13</f>
        <v>DGT00166</v>
      </c>
      <c r="C59" s="87" t="s">
        <v>608</v>
      </c>
      <c r="D59" s="87" t="s">
        <v>641</v>
      </c>
      <c r="E59" s="87" t="s">
        <v>704</v>
      </c>
      <c r="F59" s="87" t="s">
        <v>707</v>
      </c>
      <c r="G59" s="109">
        <v>44501</v>
      </c>
      <c r="J59" s="87" t="s">
        <v>834</v>
      </c>
      <c r="K59" s="87" t="str">
        <f t="shared" si="0"/>
        <v>'URT000131','DGT00166','DGR_Role_ID_22','DGU_Unit_ID_5','delete','Staff has all access','</v>
      </c>
      <c r="L59" s="109">
        <v>44501</v>
      </c>
      <c r="M59" s="87" t="str">
        <f t="shared" si="1"/>
        <v>','');</v>
      </c>
      <c r="T59" s="87"/>
      <c r="V59">
        <v>6</v>
      </c>
      <c r="W59" t="s">
        <v>127</v>
      </c>
      <c r="X59">
        <v>31</v>
      </c>
      <c r="Y59" t="s">
        <v>239</v>
      </c>
    </row>
    <row r="60" spans="1:25" x14ac:dyDescent="0.3">
      <c r="A60" s="87" t="s">
        <v>765</v>
      </c>
      <c r="B60" s="87" t="str">
        <f>$T$13</f>
        <v>DGT00166</v>
      </c>
      <c r="C60" s="87" t="s">
        <v>607</v>
      </c>
      <c r="D60" s="87" t="s">
        <v>641</v>
      </c>
      <c r="E60" s="87" t="s">
        <v>705</v>
      </c>
      <c r="F60" s="87" t="s">
        <v>707</v>
      </c>
      <c r="G60" s="109">
        <v>44501</v>
      </c>
      <c r="J60" s="87" t="s">
        <v>834</v>
      </c>
      <c r="K60" s="87" t="str">
        <f t="shared" si="0"/>
        <v>'URT000132','DGT00166','DGR_Role_ID_21','DGU_Unit_ID_5','insert','Staff has all access','</v>
      </c>
      <c r="L60" s="109">
        <v>44501</v>
      </c>
      <c r="M60" s="87" t="str">
        <f t="shared" si="1"/>
        <v>','');</v>
      </c>
      <c r="T60" s="87"/>
      <c r="V60">
        <v>6</v>
      </c>
      <c r="W60" t="s">
        <v>127</v>
      </c>
      <c r="X60">
        <v>32</v>
      </c>
      <c r="Y60" t="s">
        <v>240</v>
      </c>
    </row>
    <row r="61" spans="1:25" x14ac:dyDescent="0.3">
      <c r="A61" s="87" t="s">
        <v>766</v>
      </c>
      <c r="B61" s="87" t="str">
        <f>$T$13</f>
        <v>DGT00166</v>
      </c>
      <c r="C61" s="87" t="s">
        <v>606</v>
      </c>
      <c r="D61" s="87" t="s">
        <v>641</v>
      </c>
      <c r="E61" s="87" t="s">
        <v>702</v>
      </c>
      <c r="F61" s="87" t="s">
        <v>707</v>
      </c>
      <c r="G61" s="109">
        <v>44501</v>
      </c>
      <c r="J61" s="87" t="s">
        <v>834</v>
      </c>
      <c r="K61" s="87" t="str">
        <f t="shared" si="0"/>
        <v>'URT000133','DGT00166','DGR_Role_ID_20','DGU_Unit_ID_5','select','Staff has all access','</v>
      </c>
      <c r="L61" s="109">
        <v>44501</v>
      </c>
      <c r="M61" s="87" t="str">
        <f t="shared" si="1"/>
        <v>','');</v>
      </c>
      <c r="T61" s="87"/>
      <c r="V61">
        <v>6</v>
      </c>
      <c r="W61" t="s">
        <v>127</v>
      </c>
      <c r="X61">
        <v>33</v>
      </c>
      <c r="Y61" t="s">
        <v>235</v>
      </c>
    </row>
    <row r="62" spans="1:25" x14ac:dyDescent="0.3">
      <c r="A62" s="87" t="s">
        <v>767</v>
      </c>
      <c r="B62" s="87" t="str">
        <f>$T$14</f>
        <v>DGT00167</v>
      </c>
      <c r="C62" s="87" t="s">
        <v>627</v>
      </c>
      <c r="D62" s="87" t="s">
        <v>638</v>
      </c>
      <c r="E62" s="87" t="s">
        <v>702</v>
      </c>
      <c r="F62" s="87" t="s">
        <v>706</v>
      </c>
      <c r="G62" s="109">
        <v>44501</v>
      </c>
      <c r="J62" s="87" t="s">
        <v>834</v>
      </c>
      <c r="K62" s="87" t="str">
        <f t="shared" si="0"/>
        <v>'URT000134','DGT00167','DGR_Role_ID_54','DGU_Unit_ID_2','select','Manager has only read access','</v>
      </c>
      <c r="L62" s="109">
        <v>44501</v>
      </c>
      <c r="M62" s="87" t="str">
        <f t="shared" si="1"/>
        <v>','');</v>
      </c>
      <c r="T62" s="87"/>
      <c r="V62">
        <v>7</v>
      </c>
      <c r="W62" t="s">
        <v>128</v>
      </c>
      <c r="X62">
        <v>34</v>
      </c>
      <c r="Y62" t="s">
        <v>244</v>
      </c>
    </row>
    <row r="63" spans="1:25" x14ac:dyDescent="0.3">
      <c r="A63" s="87" t="s">
        <v>768</v>
      </c>
      <c r="B63" s="87" t="str">
        <f>$T$14</f>
        <v>DGT00167</v>
      </c>
      <c r="C63" s="87" t="s">
        <v>573</v>
      </c>
      <c r="D63" s="87" t="s">
        <v>638</v>
      </c>
      <c r="E63" s="87" t="s">
        <v>703</v>
      </c>
      <c r="F63" s="87" t="s">
        <v>707</v>
      </c>
      <c r="G63" s="109">
        <v>44501</v>
      </c>
      <c r="J63" s="87" t="s">
        <v>834</v>
      </c>
      <c r="K63" s="87" t="str">
        <f t="shared" si="0"/>
        <v>'URT000135','DGT00167','DGR_Role_ID_8','DGU_Unit_ID_2','update','Staff has all access','</v>
      </c>
      <c r="L63" s="109">
        <v>44501</v>
      </c>
      <c r="M63" s="87" t="str">
        <f t="shared" si="1"/>
        <v>','');</v>
      </c>
      <c r="T63" s="87"/>
      <c r="V63">
        <v>7</v>
      </c>
      <c r="W63" t="s">
        <v>128</v>
      </c>
      <c r="X63">
        <v>35</v>
      </c>
      <c r="Y63" t="s">
        <v>241</v>
      </c>
    </row>
    <row r="64" spans="1:25" x14ac:dyDescent="0.3">
      <c r="A64" s="87" t="s">
        <v>769</v>
      </c>
      <c r="B64" s="87" t="str">
        <f>$T$14</f>
        <v>DGT00167</v>
      </c>
      <c r="C64" s="87" t="s">
        <v>574</v>
      </c>
      <c r="D64" s="87" t="s">
        <v>638</v>
      </c>
      <c r="E64" s="87" t="s">
        <v>704</v>
      </c>
      <c r="F64" s="87" t="s">
        <v>707</v>
      </c>
      <c r="G64" s="109">
        <v>44501</v>
      </c>
      <c r="J64" s="87" t="s">
        <v>834</v>
      </c>
      <c r="K64" s="87" t="str">
        <f t="shared" si="0"/>
        <v>'URT000136','DGT00167','DGR_Role_ID_9','DGU_Unit_ID_2','delete','Staff has all access','</v>
      </c>
      <c r="L64" s="109">
        <v>44501</v>
      </c>
      <c r="M64" s="87" t="str">
        <f t="shared" si="1"/>
        <v>','');</v>
      </c>
      <c r="T64" s="87"/>
      <c r="V64">
        <v>7</v>
      </c>
      <c r="W64" t="s">
        <v>128</v>
      </c>
      <c r="X64">
        <v>36</v>
      </c>
      <c r="Y64" t="s">
        <v>242</v>
      </c>
    </row>
    <row r="65" spans="1:25" x14ac:dyDescent="0.3">
      <c r="A65" s="87" t="s">
        <v>770</v>
      </c>
      <c r="B65" s="87" t="str">
        <f>$T$14</f>
        <v>DGT00167</v>
      </c>
      <c r="C65" s="87" t="s">
        <v>574</v>
      </c>
      <c r="D65" s="87" t="s">
        <v>638</v>
      </c>
      <c r="E65" s="87" t="s">
        <v>705</v>
      </c>
      <c r="F65" s="87" t="s">
        <v>707</v>
      </c>
      <c r="G65" s="109">
        <v>44501</v>
      </c>
      <c r="J65" s="87" t="s">
        <v>834</v>
      </c>
      <c r="K65" s="87" t="str">
        <f t="shared" si="0"/>
        <v>'URT000137','DGT00167','DGR_Role_ID_9','DGU_Unit_ID_2','insert','Staff has all access','</v>
      </c>
      <c r="L65" s="109">
        <v>44501</v>
      </c>
      <c r="M65" s="87" t="str">
        <f t="shared" si="1"/>
        <v>','');</v>
      </c>
      <c r="T65" s="87"/>
      <c r="V65">
        <v>7</v>
      </c>
      <c r="W65" t="s">
        <v>128</v>
      </c>
      <c r="X65">
        <v>37</v>
      </c>
      <c r="Y65" t="s">
        <v>245</v>
      </c>
    </row>
    <row r="66" spans="1:25" x14ac:dyDescent="0.3">
      <c r="A66" s="87" t="s">
        <v>771</v>
      </c>
      <c r="B66" s="87" t="str">
        <f>$T$14</f>
        <v>DGT00167</v>
      </c>
      <c r="C66" s="87" t="s">
        <v>627</v>
      </c>
      <c r="D66" s="87" t="s">
        <v>638</v>
      </c>
      <c r="E66" s="87" t="s">
        <v>702</v>
      </c>
      <c r="F66" s="87" t="s">
        <v>707</v>
      </c>
      <c r="G66" s="109">
        <v>44501</v>
      </c>
      <c r="J66" s="87" t="s">
        <v>834</v>
      </c>
      <c r="K66" s="87" t="str">
        <f t="shared" si="0"/>
        <v>'URT000138','DGT00167','DGR_Role_ID_54','DGU_Unit_ID_2','select','Staff has all access','</v>
      </c>
      <c r="L66" s="109">
        <v>44501</v>
      </c>
      <c r="M66" s="87" t="str">
        <f t="shared" si="1"/>
        <v>','');</v>
      </c>
      <c r="T66" s="87"/>
      <c r="V66">
        <v>7</v>
      </c>
      <c r="W66" t="s">
        <v>128</v>
      </c>
      <c r="X66">
        <v>38</v>
      </c>
      <c r="Y66" t="s">
        <v>243</v>
      </c>
    </row>
    <row r="67" spans="1:25" x14ac:dyDescent="0.3">
      <c r="A67" s="87" t="s">
        <v>772</v>
      </c>
      <c r="B67" s="87" t="str">
        <f>$T$15</f>
        <v>DGT00168</v>
      </c>
      <c r="C67" s="87" t="s">
        <v>568</v>
      </c>
      <c r="D67" s="87" t="s">
        <v>637</v>
      </c>
      <c r="E67" s="87" t="s">
        <v>702</v>
      </c>
      <c r="F67" s="87" t="s">
        <v>706</v>
      </c>
      <c r="G67" s="109">
        <v>44501</v>
      </c>
      <c r="J67" s="87" t="s">
        <v>834</v>
      </c>
      <c r="K67" s="87" t="str">
        <f t="shared" ref="K67:K125" si="2">_xlfn.CONCAT("'",A67,"'",",","'",B67,"'",",","'",C67,"'",",","'",D67,"'",",","'",E67,"'",",","'",F67,"'",",","'")</f>
        <v>'URT000139','DGT00168','DGR_Role_ID_3','DGU_Unit_ID_1','select','Manager has only read access','</v>
      </c>
      <c r="L67" s="109">
        <v>44501</v>
      </c>
      <c r="M67" s="87" t="str">
        <f t="shared" ref="M67:M126" si="3">_xlfn.CONCAT("'",",","'",H67,"'",");")</f>
        <v>','');</v>
      </c>
      <c r="T67" s="87"/>
      <c r="V67">
        <v>8</v>
      </c>
      <c r="W67" t="s">
        <v>131</v>
      </c>
      <c r="X67">
        <v>39</v>
      </c>
      <c r="Y67" t="s">
        <v>248</v>
      </c>
    </row>
    <row r="68" spans="1:25" x14ac:dyDescent="0.3">
      <c r="A68" s="87" t="s">
        <v>773</v>
      </c>
      <c r="B68" s="87" t="str">
        <f>$T$15</f>
        <v>DGT00168</v>
      </c>
      <c r="C68" s="87" t="s">
        <v>571</v>
      </c>
      <c r="D68" s="87" t="s">
        <v>637</v>
      </c>
      <c r="E68" s="87" t="s">
        <v>703</v>
      </c>
      <c r="F68" s="87" t="s">
        <v>707</v>
      </c>
      <c r="G68" s="109">
        <v>44501</v>
      </c>
      <c r="J68" s="87" t="s">
        <v>834</v>
      </c>
      <c r="K68" s="87" t="str">
        <f t="shared" si="2"/>
        <v>'URT000140','DGT00168','DGR_Role_ID_6','DGU_Unit_ID_1','update','Staff has all access','</v>
      </c>
      <c r="L68" s="109">
        <v>44501</v>
      </c>
      <c r="M68" s="87" t="str">
        <f t="shared" si="3"/>
        <v>','');</v>
      </c>
      <c r="T68" s="87"/>
      <c r="V68">
        <v>8</v>
      </c>
      <c r="W68" t="s">
        <v>131</v>
      </c>
      <c r="X68">
        <v>40</v>
      </c>
      <c r="Y68" t="s">
        <v>246</v>
      </c>
    </row>
    <row r="69" spans="1:25" x14ac:dyDescent="0.3">
      <c r="A69" s="87" t="s">
        <v>774</v>
      </c>
      <c r="B69" s="87" t="str">
        <f>$T$15</f>
        <v>DGT00168</v>
      </c>
      <c r="C69" s="87" t="s">
        <v>572</v>
      </c>
      <c r="D69" s="87" t="s">
        <v>637</v>
      </c>
      <c r="E69" s="87" t="s">
        <v>704</v>
      </c>
      <c r="F69" s="87" t="s">
        <v>707</v>
      </c>
      <c r="G69" s="109">
        <v>44501</v>
      </c>
      <c r="J69" s="87" t="s">
        <v>834</v>
      </c>
      <c r="K69" s="87" t="str">
        <f t="shared" si="2"/>
        <v>'URT000141','DGT00168','DGR_Role_ID_7','DGU_Unit_ID_1','delete','Staff has all access','</v>
      </c>
      <c r="L69" s="109">
        <v>44501</v>
      </c>
      <c r="M69" s="87" t="str">
        <f t="shared" si="3"/>
        <v>','');</v>
      </c>
      <c r="T69" s="87"/>
      <c r="V69">
        <v>8</v>
      </c>
      <c r="W69" t="s">
        <v>131</v>
      </c>
      <c r="X69">
        <v>45</v>
      </c>
      <c r="Y69" t="s">
        <v>250</v>
      </c>
    </row>
    <row r="70" spans="1:25" x14ac:dyDescent="0.3">
      <c r="A70" s="87" t="s">
        <v>775</v>
      </c>
      <c r="B70" s="87" t="str">
        <f>$T$15</f>
        <v>DGT00168</v>
      </c>
      <c r="C70" s="87" t="s">
        <v>566</v>
      </c>
      <c r="D70" s="87" t="s">
        <v>637</v>
      </c>
      <c r="E70" s="87" t="s">
        <v>705</v>
      </c>
      <c r="F70" s="87" t="s">
        <v>707</v>
      </c>
      <c r="G70" s="109">
        <v>44501</v>
      </c>
      <c r="J70" s="87" t="s">
        <v>834</v>
      </c>
      <c r="K70" s="87" t="str">
        <f t="shared" si="2"/>
        <v>'URT000142','DGT00168','DGR_Role_ID_1','DGU_Unit_ID_1','insert','Staff has all access','</v>
      </c>
      <c r="L70" s="109">
        <v>44501</v>
      </c>
      <c r="M70" s="87" t="str">
        <f t="shared" si="3"/>
        <v>','');</v>
      </c>
      <c r="T70" s="87"/>
      <c r="V70">
        <v>8</v>
      </c>
      <c r="W70" t="s">
        <v>131</v>
      </c>
      <c r="X70">
        <v>46</v>
      </c>
      <c r="Y70" t="s">
        <v>249</v>
      </c>
    </row>
    <row r="71" spans="1:25" x14ac:dyDescent="0.3">
      <c r="A71" s="87" t="s">
        <v>776</v>
      </c>
      <c r="B71" s="87" t="str">
        <f>$T$15</f>
        <v>DGT00168</v>
      </c>
      <c r="C71" s="87" t="s">
        <v>567</v>
      </c>
      <c r="D71" s="87" t="s">
        <v>637</v>
      </c>
      <c r="E71" s="87" t="s">
        <v>702</v>
      </c>
      <c r="F71" s="87" t="s">
        <v>707</v>
      </c>
      <c r="G71" s="109">
        <v>44501</v>
      </c>
      <c r="J71" s="87" t="s">
        <v>834</v>
      </c>
      <c r="K71" s="87" t="str">
        <f t="shared" si="2"/>
        <v>'URT000143','DGT00168','DGR_Role_ID_2','DGU_Unit_ID_1','select','Staff has all access','</v>
      </c>
      <c r="L71" s="109">
        <v>44501</v>
      </c>
      <c r="M71" s="87" t="str">
        <f t="shared" si="3"/>
        <v>','');</v>
      </c>
      <c r="T71" s="87"/>
      <c r="V71">
        <v>8</v>
      </c>
      <c r="W71" t="s">
        <v>131</v>
      </c>
      <c r="X71">
        <v>47</v>
      </c>
      <c r="Y71" t="s">
        <v>253</v>
      </c>
    </row>
    <row r="72" spans="1:25" x14ac:dyDescent="0.3">
      <c r="A72" s="87" t="s">
        <v>777</v>
      </c>
      <c r="B72" s="87" t="str">
        <f>$T$16</f>
        <v>DGT00169</v>
      </c>
      <c r="C72" s="87" t="s">
        <v>636</v>
      </c>
      <c r="D72" s="87" t="s">
        <v>644</v>
      </c>
      <c r="E72" s="87" t="s">
        <v>702</v>
      </c>
      <c r="F72" s="87" t="s">
        <v>706</v>
      </c>
      <c r="G72" s="109">
        <v>44501</v>
      </c>
      <c r="J72" s="87" t="s">
        <v>834</v>
      </c>
      <c r="K72" s="87" t="str">
        <f t="shared" si="2"/>
        <v>'URT000144','DGT00169','DGR_Role_ID_53','DGU_Unit_ID_8','select','Manager has only read access','</v>
      </c>
      <c r="L72" s="109">
        <v>44501</v>
      </c>
      <c r="M72" s="87" t="str">
        <f t="shared" si="3"/>
        <v>','');</v>
      </c>
      <c r="T72" s="87"/>
      <c r="V72">
        <v>8</v>
      </c>
      <c r="W72" t="s">
        <v>131</v>
      </c>
      <c r="X72">
        <v>48</v>
      </c>
      <c r="Y72" t="s">
        <v>251</v>
      </c>
    </row>
    <row r="73" spans="1:25" x14ac:dyDescent="0.3">
      <c r="A73" s="87" t="s">
        <v>778</v>
      </c>
      <c r="B73" s="87" t="str">
        <f>$T$16</f>
        <v>DGT00169</v>
      </c>
      <c r="C73" s="87" t="s">
        <v>625</v>
      </c>
      <c r="D73" s="87" t="s">
        <v>644</v>
      </c>
      <c r="E73" s="87" t="s">
        <v>703</v>
      </c>
      <c r="F73" s="87" t="s">
        <v>707</v>
      </c>
      <c r="G73" s="109">
        <v>44501</v>
      </c>
      <c r="J73" s="87" t="s">
        <v>834</v>
      </c>
      <c r="K73" s="87" t="str">
        <f t="shared" si="2"/>
        <v>'URT000145','DGT00169','DGR_Role_ID_39','DGU_Unit_ID_8','update','Staff has all access','</v>
      </c>
      <c r="L73" s="109">
        <v>44501</v>
      </c>
      <c r="M73" s="87" t="str">
        <f t="shared" si="3"/>
        <v>','');</v>
      </c>
      <c r="T73" s="87"/>
      <c r="V73">
        <v>8</v>
      </c>
      <c r="W73" t="s">
        <v>131</v>
      </c>
      <c r="X73">
        <v>49</v>
      </c>
      <c r="Y73" t="s">
        <v>256</v>
      </c>
    </row>
    <row r="74" spans="1:25" x14ac:dyDescent="0.3">
      <c r="A74" s="87" t="s">
        <v>779</v>
      </c>
      <c r="B74" s="87" t="str">
        <f>$T$16</f>
        <v>DGT00169</v>
      </c>
      <c r="C74" s="87" t="s">
        <v>624</v>
      </c>
      <c r="D74" s="87" t="s">
        <v>644</v>
      </c>
      <c r="E74" s="87" t="s">
        <v>704</v>
      </c>
      <c r="F74" s="87" t="s">
        <v>707</v>
      </c>
      <c r="G74" s="109">
        <v>44501</v>
      </c>
      <c r="J74" s="87" t="s">
        <v>834</v>
      </c>
      <c r="K74" s="87" t="str">
        <f t="shared" si="2"/>
        <v>'URT000146','DGT00169','DGR_Role_ID_38','DGU_Unit_ID_8','delete','Staff has all access','</v>
      </c>
      <c r="L74" s="109">
        <v>44501</v>
      </c>
      <c r="M74" s="87" t="str">
        <f t="shared" si="3"/>
        <v>','');</v>
      </c>
      <c r="T74" s="87"/>
      <c r="V74">
        <v>8</v>
      </c>
      <c r="W74" t="s">
        <v>131</v>
      </c>
      <c r="X74">
        <v>50</v>
      </c>
      <c r="Y74" t="s">
        <v>255</v>
      </c>
    </row>
    <row r="75" spans="1:25" x14ac:dyDescent="0.3">
      <c r="A75" s="87" t="s">
        <v>780</v>
      </c>
      <c r="B75" s="87" t="str">
        <f>$T$16</f>
        <v>DGT00169</v>
      </c>
      <c r="C75" s="87" t="s">
        <v>626</v>
      </c>
      <c r="D75" s="87" t="s">
        <v>644</v>
      </c>
      <c r="E75" s="87" t="s">
        <v>705</v>
      </c>
      <c r="F75" s="87" t="s">
        <v>707</v>
      </c>
      <c r="G75" s="109">
        <v>44501</v>
      </c>
      <c r="J75" s="87" t="s">
        <v>834</v>
      </c>
      <c r="K75" s="87" t="str">
        <f t="shared" si="2"/>
        <v>'URT000147','DGT00169','DGR_Role_ID_40','DGU_Unit_ID_8','insert','Staff has all access','</v>
      </c>
      <c r="L75" s="109">
        <v>44501</v>
      </c>
      <c r="M75" s="87" t="str">
        <f t="shared" si="3"/>
        <v>','');</v>
      </c>
      <c r="T75" s="87"/>
      <c r="V75">
        <v>8</v>
      </c>
      <c r="W75" t="s">
        <v>131</v>
      </c>
      <c r="X75">
        <v>51</v>
      </c>
      <c r="Y75" t="s">
        <v>254</v>
      </c>
    </row>
    <row r="76" spans="1:25" x14ac:dyDescent="0.3">
      <c r="A76" s="87" t="s">
        <v>781</v>
      </c>
      <c r="B76" s="87" t="str">
        <f>$T$16</f>
        <v>DGT00169</v>
      </c>
      <c r="C76" s="87" t="s">
        <v>832</v>
      </c>
      <c r="D76" s="87" t="s">
        <v>644</v>
      </c>
      <c r="E76" s="87" t="s">
        <v>702</v>
      </c>
      <c r="F76" s="87" t="s">
        <v>707</v>
      </c>
      <c r="G76" s="109">
        <v>44501</v>
      </c>
      <c r="J76" s="87" t="s">
        <v>834</v>
      </c>
      <c r="K76" s="87" t="str">
        <f t="shared" si="2"/>
        <v>'URT000148','DGT00169','DGR_Role_ID_44','DGU_Unit_ID_8','select','Staff has all access','</v>
      </c>
      <c r="L76" s="109">
        <v>44501</v>
      </c>
      <c r="M76" s="87" t="str">
        <f t="shared" si="3"/>
        <v>','');</v>
      </c>
      <c r="T76" s="87"/>
      <c r="V76">
        <v>8</v>
      </c>
      <c r="W76" t="s">
        <v>131</v>
      </c>
      <c r="X76">
        <v>52</v>
      </c>
      <c r="Y76" t="s">
        <v>252</v>
      </c>
    </row>
    <row r="77" spans="1:25" x14ac:dyDescent="0.3">
      <c r="A77" s="87" t="s">
        <v>782</v>
      </c>
      <c r="B77" s="87" t="str">
        <f>$T$17</f>
        <v>DGT00170</v>
      </c>
      <c r="C77" s="87" t="s">
        <v>581</v>
      </c>
      <c r="D77" s="87" t="s">
        <v>641</v>
      </c>
      <c r="E77" s="87" t="s">
        <v>702</v>
      </c>
      <c r="F77" s="87" t="s">
        <v>706</v>
      </c>
      <c r="G77" s="109">
        <v>44501</v>
      </c>
      <c r="J77" s="87" t="s">
        <v>834</v>
      </c>
      <c r="K77" s="87" t="str">
        <f t="shared" si="2"/>
        <v>'URT000149','DGT00170','DGR_Role_ID_16','DGU_Unit_ID_5','select','Manager has only read access','</v>
      </c>
      <c r="L77" s="109">
        <v>44501</v>
      </c>
      <c r="M77" s="87" t="str">
        <f t="shared" si="3"/>
        <v>','');</v>
      </c>
      <c r="T77" s="87"/>
      <c r="V77">
        <v>8</v>
      </c>
      <c r="W77" t="s">
        <v>131</v>
      </c>
      <c r="X77">
        <v>53</v>
      </c>
      <c r="Y77" t="s">
        <v>247</v>
      </c>
    </row>
    <row r="78" spans="1:25" x14ac:dyDescent="0.3">
      <c r="A78" s="87" t="s">
        <v>783</v>
      </c>
      <c r="B78" s="87" t="str">
        <f>$T$17</f>
        <v>DGT00170</v>
      </c>
      <c r="C78" s="87" t="s">
        <v>582</v>
      </c>
      <c r="D78" s="87" t="s">
        <v>641</v>
      </c>
      <c r="E78" s="87" t="s">
        <v>703</v>
      </c>
      <c r="F78" s="87" t="s">
        <v>707</v>
      </c>
      <c r="G78" s="109">
        <v>44501</v>
      </c>
      <c r="J78" s="87" t="s">
        <v>834</v>
      </c>
      <c r="K78" s="87" t="str">
        <f t="shared" si="2"/>
        <v>'URT000150','DGT00170','DGR_Role_ID_17','DGU_Unit_ID_5','update','Staff has all access','</v>
      </c>
      <c r="L78" s="109">
        <v>44501</v>
      </c>
      <c r="M78" s="87" t="str">
        <f t="shared" si="3"/>
        <v>','');</v>
      </c>
    </row>
    <row r="79" spans="1:25" x14ac:dyDescent="0.3">
      <c r="A79" s="87" t="s">
        <v>784</v>
      </c>
      <c r="B79" s="87" t="str">
        <f>$T$17</f>
        <v>DGT00170</v>
      </c>
      <c r="C79" s="87" t="s">
        <v>607</v>
      </c>
      <c r="D79" s="87" t="s">
        <v>641</v>
      </c>
      <c r="E79" s="87" t="s">
        <v>704</v>
      </c>
      <c r="F79" s="87" t="s">
        <v>707</v>
      </c>
      <c r="G79" s="109">
        <v>44501</v>
      </c>
      <c r="J79" s="87" t="s">
        <v>834</v>
      </c>
      <c r="K79" s="87" t="str">
        <f t="shared" si="2"/>
        <v>'URT000151','DGT00170','DGR_Role_ID_21','DGU_Unit_ID_5','delete','Staff has all access','</v>
      </c>
      <c r="L79" s="109">
        <v>44501</v>
      </c>
      <c r="M79" s="87" t="str">
        <f t="shared" si="3"/>
        <v>','');</v>
      </c>
    </row>
    <row r="80" spans="1:25" x14ac:dyDescent="0.3">
      <c r="A80" s="87" t="s">
        <v>785</v>
      </c>
      <c r="B80" s="87" t="str">
        <f>$T$17</f>
        <v>DGT00170</v>
      </c>
      <c r="C80" s="87" t="s">
        <v>583</v>
      </c>
      <c r="D80" s="87" t="s">
        <v>641</v>
      </c>
      <c r="E80" s="87" t="s">
        <v>705</v>
      </c>
      <c r="F80" s="87" t="s">
        <v>707</v>
      </c>
      <c r="G80" s="109">
        <v>44501</v>
      </c>
      <c r="J80" s="87" t="s">
        <v>834</v>
      </c>
      <c r="K80" s="87" t="str">
        <f t="shared" si="2"/>
        <v>'URT000152','DGT00170','DGR_Role_ID_18','DGU_Unit_ID_5','insert','Staff has all access','</v>
      </c>
      <c r="L80" s="109">
        <v>44501</v>
      </c>
      <c r="M80" s="87" t="str">
        <f t="shared" si="3"/>
        <v>','');</v>
      </c>
    </row>
    <row r="81" spans="1:13" x14ac:dyDescent="0.3">
      <c r="A81" s="87" t="s">
        <v>786</v>
      </c>
      <c r="B81" s="87" t="str">
        <f>$T$17</f>
        <v>DGT00170</v>
      </c>
      <c r="C81" s="87" t="s">
        <v>605</v>
      </c>
      <c r="D81" s="87" t="s">
        <v>641</v>
      </c>
      <c r="E81" s="87" t="s">
        <v>702</v>
      </c>
      <c r="F81" s="87" t="s">
        <v>707</v>
      </c>
      <c r="G81" s="109">
        <v>44501</v>
      </c>
      <c r="J81" s="87" t="s">
        <v>834</v>
      </c>
      <c r="K81" s="87" t="str">
        <f t="shared" si="2"/>
        <v>'URT000153','DGT00170','DGR_Role_ID_19','DGU_Unit_ID_5','select','Staff has all access','</v>
      </c>
      <c r="L81" s="109">
        <v>44501</v>
      </c>
      <c r="M81" s="87" t="str">
        <f t="shared" si="3"/>
        <v>','');</v>
      </c>
    </row>
    <row r="82" spans="1:13" x14ac:dyDescent="0.3">
      <c r="A82" s="87" t="s">
        <v>787</v>
      </c>
      <c r="B82" s="87" t="str">
        <f>$T$18</f>
        <v>DGT00171</v>
      </c>
      <c r="C82" s="87" t="s">
        <v>628</v>
      </c>
      <c r="D82" s="87" t="s">
        <v>644</v>
      </c>
      <c r="E82" s="87" t="s">
        <v>702</v>
      </c>
      <c r="F82" s="87" t="s">
        <v>706</v>
      </c>
      <c r="G82" s="109">
        <v>44501</v>
      </c>
      <c r="J82" s="87" t="s">
        <v>834</v>
      </c>
      <c r="K82" s="87" t="str">
        <f t="shared" si="2"/>
        <v>'URT000154','DGT00171','DGR_Role_ID_45','DGU_Unit_ID_8','select','Manager has only read access','</v>
      </c>
      <c r="L82" s="109">
        <v>44501</v>
      </c>
      <c r="M82" s="87" t="str">
        <f t="shared" si="3"/>
        <v>','');</v>
      </c>
    </row>
    <row r="83" spans="1:13" x14ac:dyDescent="0.3">
      <c r="A83" s="87" t="s">
        <v>788</v>
      </c>
      <c r="B83" s="87" t="str">
        <f>$T$18</f>
        <v>DGT00171</v>
      </c>
      <c r="C83" s="87" t="s">
        <v>832</v>
      </c>
      <c r="D83" s="87" t="s">
        <v>644</v>
      </c>
      <c r="E83" s="87" t="s">
        <v>703</v>
      </c>
      <c r="F83" s="87" t="s">
        <v>707</v>
      </c>
      <c r="G83" s="109">
        <v>44501</v>
      </c>
      <c r="J83" s="87" t="s">
        <v>834</v>
      </c>
      <c r="K83" s="87" t="str">
        <f t="shared" si="2"/>
        <v>'URT000155','DGT00171','DGR_Role_ID_44','DGU_Unit_ID_8','update','Staff has all access','</v>
      </c>
      <c r="L83" s="109">
        <v>44501</v>
      </c>
      <c r="M83" s="87" t="str">
        <f t="shared" si="3"/>
        <v>','');</v>
      </c>
    </row>
    <row r="84" spans="1:13" x14ac:dyDescent="0.3">
      <c r="A84" s="87" t="s">
        <v>789</v>
      </c>
      <c r="B84" s="87" t="str">
        <f>$T$18</f>
        <v>DGT00171</v>
      </c>
      <c r="C84" s="87" t="s">
        <v>833</v>
      </c>
      <c r="D84" s="87" t="s">
        <v>644</v>
      </c>
      <c r="E84" s="87" t="s">
        <v>704</v>
      </c>
      <c r="F84" s="87" t="s">
        <v>707</v>
      </c>
      <c r="G84" s="109">
        <v>44501</v>
      </c>
      <c r="J84" s="87" t="s">
        <v>834</v>
      </c>
      <c r="K84" s="87" t="str">
        <f t="shared" si="2"/>
        <v>'URT000156','DGT00171','DGR_Role_ID_42','DGU_Unit_ID_8','delete','Staff has all access','</v>
      </c>
      <c r="L84" s="109">
        <v>44501</v>
      </c>
      <c r="M84" s="87" t="str">
        <f t="shared" si="3"/>
        <v>','');</v>
      </c>
    </row>
    <row r="85" spans="1:13" x14ac:dyDescent="0.3">
      <c r="A85" s="87" t="s">
        <v>790</v>
      </c>
      <c r="B85" s="87" t="str">
        <f>$T$18</f>
        <v>DGT00171</v>
      </c>
      <c r="C85" s="87" t="s">
        <v>635</v>
      </c>
      <c r="D85" s="87" t="s">
        <v>644</v>
      </c>
      <c r="E85" s="87" t="s">
        <v>705</v>
      </c>
      <c r="F85" s="87" t="s">
        <v>707</v>
      </c>
      <c r="G85" s="109">
        <v>44501</v>
      </c>
      <c r="J85" s="87" t="s">
        <v>834</v>
      </c>
      <c r="K85" s="87" t="str">
        <f t="shared" si="2"/>
        <v>'URT000157','DGT00171','DGR_Role_ID_52','DGU_Unit_ID_8','insert','Staff has all access','</v>
      </c>
      <c r="L85" s="109">
        <v>44501</v>
      </c>
      <c r="M85" s="87" t="str">
        <f t="shared" si="3"/>
        <v>','');</v>
      </c>
    </row>
    <row r="86" spans="1:13" x14ac:dyDescent="0.3">
      <c r="A86" s="87" t="s">
        <v>791</v>
      </c>
      <c r="B86" s="87" t="str">
        <f>$T$18</f>
        <v>DGT00171</v>
      </c>
      <c r="C86" s="87" t="s">
        <v>634</v>
      </c>
      <c r="D86" s="87" t="s">
        <v>644</v>
      </c>
      <c r="E86" s="87" t="s">
        <v>702</v>
      </c>
      <c r="F86" s="87" t="s">
        <v>707</v>
      </c>
      <c r="G86" s="109">
        <v>44501</v>
      </c>
      <c r="J86" s="87" t="s">
        <v>834</v>
      </c>
      <c r="K86" s="87" t="str">
        <f t="shared" si="2"/>
        <v>'URT000158','DGT00171','DGR_Role_ID_51','DGU_Unit_ID_8','select','Staff has all access','</v>
      </c>
      <c r="L86" s="109">
        <v>44501</v>
      </c>
      <c r="M86" s="87" t="str">
        <f t="shared" si="3"/>
        <v>','');</v>
      </c>
    </row>
    <row r="87" spans="1:13" x14ac:dyDescent="0.3">
      <c r="A87" s="87" t="s">
        <v>792</v>
      </c>
      <c r="B87" s="87" t="str">
        <f>$T$19</f>
        <v>DGT00172</v>
      </c>
      <c r="C87" s="87" t="s">
        <v>611</v>
      </c>
      <c r="D87" s="87" t="s">
        <v>641</v>
      </c>
      <c r="E87" s="87" t="s">
        <v>702</v>
      </c>
      <c r="F87" s="87" t="s">
        <v>706</v>
      </c>
      <c r="G87" s="109">
        <v>44501</v>
      </c>
      <c r="J87" s="87" t="s">
        <v>834</v>
      </c>
      <c r="K87" s="87" t="str">
        <f t="shared" si="2"/>
        <v>'URT000159','DGT00172','DGR_Role_ID_25','DGU_Unit_ID_5','select','Manager has only read access','</v>
      </c>
      <c r="L87" s="109">
        <v>44501</v>
      </c>
      <c r="M87" s="87" t="str">
        <f t="shared" si="3"/>
        <v>','');</v>
      </c>
    </row>
    <row r="88" spans="1:13" x14ac:dyDescent="0.3">
      <c r="A88" s="87" t="s">
        <v>793</v>
      </c>
      <c r="B88" s="87" t="str">
        <f>$T$19</f>
        <v>DGT00172</v>
      </c>
      <c r="C88" s="87" t="s">
        <v>606</v>
      </c>
      <c r="D88" s="87" t="s">
        <v>641</v>
      </c>
      <c r="E88" s="87" t="s">
        <v>703</v>
      </c>
      <c r="F88" s="87" t="s">
        <v>707</v>
      </c>
      <c r="G88" s="109">
        <v>44501</v>
      </c>
      <c r="J88" s="87" t="s">
        <v>834</v>
      </c>
      <c r="K88" s="87" t="str">
        <f t="shared" si="2"/>
        <v>'URT000160','DGT00172','DGR_Role_ID_20','DGU_Unit_ID_5','update','Staff has all access','</v>
      </c>
      <c r="L88" s="109">
        <v>44501</v>
      </c>
      <c r="M88" s="87" t="str">
        <f t="shared" si="3"/>
        <v>','');</v>
      </c>
    </row>
    <row r="89" spans="1:13" x14ac:dyDescent="0.3">
      <c r="A89" s="87" t="s">
        <v>794</v>
      </c>
      <c r="B89" s="87" t="str">
        <f>$T$19</f>
        <v>DGT00172</v>
      </c>
      <c r="C89" s="87" t="s">
        <v>608</v>
      </c>
      <c r="D89" s="87" t="s">
        <v>641</v>
      </c>
      <c r="E89" s="87" t="s">
        <v>704</v>
      </c>
      <c r="F89" s="87" t="s">
        <v>707</v>
      </c>
      <c r="G89" s="109">
        <v>44501</v>
      </c>
      <c r="J89" s="87" t="s">
        <v>834</v>
      </c>
      <c r="K89" s="87" t="str">
        <f t="shared" si="2"/>
        <v>'URT000161','DGT00172','DGR_Role_ID_22','DGU_Unit_ID_5','delete','Staff has all access','</v>
      </c>
      <c r="L89" s="109">
        <v>44501</v>
      </c>
      <c r="M89" s="87" t="str">
        <f t="shared" si="3"/>
        <v>','');</v>
      </c>
    </row>
    <row r="90" spans="1:13" x14ac:dyDescent="0.3">
      <c r="A90" s="87" t="s">
        <v>795</v>
      </c>
      <c r="B90" s="87" t="str">
        <f>$T$19</f>
        <v>DGT00172</v>
      </c>
      <c r="C90" s="87" t="s">
        <v>607</v>
      </c>
      <c r="D90" s="87" t="s">
        <v>641</v>
      </c>
      <c r="E90" s="87" t="s">
        <v>705</v>
      </c>
      <c r="F90" s="87" t="s">
        <v>707</v>
      </c>
      <c r="G90" s="109">
        <v>44501</v>
      </c>
      <c r="J90" s="87" t="s">
        <v>834</v>
      </c>
      <c r="K90" s="87" t="str">
        <f t="shared" si="2"/>
        <v>'URT000162','DGT00172','DGR_Role_ID_21','DGU_Unit_ID_5','insert','Staff has all access','</v>
      </c>
      <c r="L90" s="109">
        <v>44501</v>
      </c>
      <c r="M90" s="87" t="str">
        <f t="shared" si="3"/>
        <v>','');</v>
      </c>
    </row>
    <row r="91" spans="1:13" x14ac:dyDescent="0.3">
      <c r="A91" s="87" t="s">
        <v>796</v>
      </c>
      <c r="B91" s="87" t="str">
        <f>$T$19</f>
        <v>DGT00172</v>
      </c>
      <c r="C91" s="87" t="s">
        <v>606</v>
      </c>
      <c r="D91" s="87" t="s">
        <v>641</v>
      </c>
      <c r="E91" s="87" t="s">
        <v>702</v>
      </c>
      <c r="F91" s="87" t="s">
        <v>707</v>
      </c>
      <c r="G91" s="109">
        <v>44501</v>
      </c>
      <c r="J91" s="87" t="s">
        <v>834</v>
      </c>
      <c r="K91" s="87" t="str">
        <f t="shared" si="2"/>
        <v>'URT000163','DGT00172','DGR_Role_ID_20','DGU_Unit_ID_5','select','Staff has all access','</v>
      </c>
      <c r="L91" s="109">
        <v>44501</v>
      </c>
      <c r="M91" s="87" t="str">
        <f t="shared" si="3"/>
        <v>','');</v>
      </c>
    </row>
    <row r="92" spans="1:13" x14ac:dyDescent="0.3">
      <c r="A92" s="87" t="s">
        <v>797</v>
      </c>
      <c r="B92" s="87" t="str">
        <f>$T$20</f>
        <v>DGT00173</v>
      </c>
      <c r="C92" s="87" t="s">
        <v>613</v>
      </c>
      <c r="D92" s="87" t="s">
        <v>642</v>
      </c>
      <c r="E92" s="87" t="s">
        <v>702</v>
      </c>
      <c r="F92" s="87" t="s">
        <v>706</v>
      </c>
      <c r="G92" s="109">
        <v>44501</v>
      </c>
      <c r="J92" s="87" t="s">
        <v>834</v>
      </c>
      <c r="K92" s="87" t="str">
        <f t="shared" si="2"/>
        <v>'URT000164','DGT00173','DGR_Role_ID_27','DGU_Unit_ID_6','select','Manager has only read access','</v>
      </c>
      <c r="L92" s="109">
        <v>44501</v>
      </c>
      <c r="M92" s="87" t="str">
        <f t="shared" si="3"/>
        <v>','');</v>
      </c>
    </row>
    <row r="93" spans="1:13" x14ac:dyDescent="0.3">
      <c r="A93" s="87" t="s">
        <v>798</v>
      </c>
      <c r="B93" s="87" t="str">
        <f>$T$20</f>
        <v>DGT00173</v>
      </c>
      <c r="C93" s="87" t="s">
        <v>619</v>
      </c>
      <c r="D93" s="87" t="s">
        <v>642</v>
      </c>
      <c r="E93" s="87" t="s">
        <v>703</v>
      </c>
      <c r="F93" s="87" t="s">
        <v>707</v>
      </c>
      <c r="G93" s="109">
        <v>44501</v>
      </c>
      <c r="J93" s="87" t="s">
        <v>834</v>
      </c>
      <c r="K93" s="87" t="str">
        <f t="shared" si="2"/>
        <v>'URT000165','DGT00173','DGR_Role_ID_33','DGU_Unit_ID_6','update','Staff has all access','</v>
      </c>
      <c r="L93" s="109">
        <v>44501</v>
      </c>
      <c r="M93" s="87" t="str">
        <f t="shared" si="3"/>
        <v>','');</v>
      </c>
    </row>
    <row r="94" spans="1:13" x14ac:dyDescent="0.3">
      <c r="A94" s="87" t="s">
        <v>799</v>
      </c>
      <c r="B94" s="87" t="str">
        <f>$T$20</f>
        <v>DGT00173</v>
      </c>
      <c r="C94" s="87" t="s">
        <v>616</v>
      </c>
      <c r="D94" s="87" t="s">
        <v>642</v>
      </c>
      <c r="E94" s="87" t="s">
        <v>704</v>
      </c>
      <c r="F94" s="87" t="s">
        <v>707</v>
      </c>
      <c r="G94" s="109">
        <v>44501</v>
      </c>
      <c r="J94" s="87" t="s">
        <v>834</v>
      </c>
      <c r="K94" s="87" t="str">
        <f t="shared" si="2"/>
        <v>'URT000166','DGT00173','DGR_Role_ID_30','DGU_Unit_ID_6','delete','Staff has all access','</v>
      </c>
      <c r="L94" s="109">
        <v>44501</v>
      </c>
      <c r="M94" s="87" t="str">
        <f t="shared" si="3"/>
        <v>','');</v>
      </c>
    </row>
    <row r="95" spans="1:13" x14ac:dyDescent="0.3">
      <c r="A95" s="87" t="s">
        <v>800</v>
      </c>
      <c r="B95" s="87" t="str">
        <f>$T$20</f>
        <v>DGT00173</v>
      </c>
      <c r="C95" s="87" t="s">
        <v>617</v>
      </c>
      <c r="D95" s="87" t="s">
        <v>642</v>
      </c>
      <c r="E95" s="87" t="s">
        <v>705</v>
      </c>
      <c r="F95" s="87" t="s">
        <v>707</v>
      </c>
      <c r="G95" s="109">
        <v>44501</v>
      </c>
      <c r="J95" s="87" t="s">
        <v>834</v>
      </c>
      <c r="K95" s="87" t="str">
        <f t="shared" si="2"/>
        <v>'URT000167','DGT00173','DGR_Role_ID_31','DGU_Unit_ID_6','insert','Staff has all access','</v>
      </c>
      <c r="L95" s="109">
        <v>44501</v>
      </c>
      <c r="M95" s="87" t="str">
        <f t="shared" si="3"/>
        <v>','');</v>
      </c>
    </row>
    <row r="96" spans="1:13" x14ac:dyDescent="0.3">
      <c r="A96" s="87" t="s">
        <v>801</v>
      </c>
      <c r="B96" s="87" t="str">
        <f>$T$20</f>
        <v>DGT00173</v>
      </c>
      <c r="C96" s="87" t="s">
        <v>618</v>
      </c>
      <c r="D96" s="87" t="s">
        <v>642</v>
      </c>
      <c r="E96" s="87" t="s">
        <v>702</v>
      </c>
      <c r="F96" s="87" t="s">
        <v>707</v>
      </c>
      <c r="G96" s="109">
        <v>44501</v>
      </c>
      <c r="J96" s="87" t="s">
        <v>834</v>
      </c>
      <c r="K96" s="87" t="str">
        <f t="shared" si="2"/>
        <v>'URT000168','DGT00173','DGR_Role_ID_32','DGU_Unit_ID_6','select','Staff has all access','</v>
      </c>
      <c r="L96" s="109">
        <v>44501</v>
      </c>
      <c r="M96" s="87" t="str">
        <f t="shared" si="3"/>
        <v>','');</v>
      </c>
    </row>
    <row r="97" spans="1:13" x14ac:dyDescent="0.3">
      <c r="A97" s="87" t="s">
        <v>802</v>
      </c>
      <c r="B97" s="87" t="str">
        <f>$T$21</f>
        <v>DGT00174</v>
      </c>
      <c r="C97" s="87" t="s">
        <v>614</v>
      </c>
      <c r="D97" s="87" t="s">
        <v>642</v>
      </c>
      <c r="E97" s="87" t="s">
        <v>702</v>
      </c>
      <c r="F97" s="87" t="s">
        <v>706</v>
      </c>
      <c r="G97" s="109">
        <v>44501</v>
      </c>
      <c r="J97" s="87" t="s">
        <v>834</v>
      </c>
      <c r="K97" s="87" t="str">
        <f t="shared" si="2"/>
        <v>'URT000169','DGT00174','DGR_Role_ID_28','DGU_Unit_ID_6','select','Manager has only read access','</v>
      </c>
      <c r="L97" s="109">
        <v>44501</v>
      </c>
      <c r="M97" s="87" t="str">
        <f t="shared" si="3"/>
        <v>','');</v>
      </c>
    </row>
    <row r="98" spans="1:13" x14ac:dyDescent="0.3">
      <c r="A98" s="87" t="s">
        <v>803</v>
      </c>
      <c r="B98" s="87" t="str">
        <f>$T$21</f>
        <v>DGT00174</v>
      </c>
      <c r="C98" s="87" t="s">
        <v>615</v>
      </c>
      <c r="D98" s="87" t="s">
        <v>642</v>
      </c>
      <c r="E98" s="87" t="s">
        <v>703</v>
      </c>
      <c r="F98" s="87" t="s">
        <v>707</v>
      </c>
      <c r="G98" s="109">
        <v>44501</v>
      </c>
      <c r="J98" s="87" t="s">
        <v>834</v>
      </c>
      <c r="K98" s="87" t="str">
        <f t="shared" si="2"/>
        <v>'URT000170','DGT00174','DGR_Role_ID_29','DGU_Unit_ID_6','update','Staff has all access','</v>
      </c>
      <c r="L98" s="109">
        <v>44501</v>
      </c>
      <c r="M98" s="87" t="str">
        <f t="shared" si="3"/>
        <v>','');</v>
      </c>
    </row>
    <row r="99" spans="1:13" x14ac:dyDescent="0.3">
      <c r="A99" s="87" t="s">
        <v>804</v>
      </c>
      <c r="B99" s="87" t="str">
        <f>$T$21</f>
        <v>DGT00174</v>
      </c>
      <c r="C99" s="87" t="s">
        <v>616</v>
      </c>
      <c r="D99" s="87" t="s">
        <v>642</v>
      </c>
      <c r="E99" s="87" t="s">
        <v>704</v>
      </c>
      <c r="F99" s="87" t="s">
        <v>707</v>
      </c>
      <c r="G99" s="109">
        <v>44501</v>
      </c>
      <c r="J99" s="87" t="s">
        <v>834</v>
      </c>
      <c r="K99" s="87" t="str">
        <f t="shared" si="2"/>
        <v>'URT000171','DGT00174','DGR_Role_ID_30','DGU_Unit_ID_6','delete','Staff has all access','</v>
      </c>
      <c r="L99" s="109">
        <v>44501</v>
      </c>
      <c r="M99" s="87" t="str">
        <f t="shared" si="3"/>
        <v>','');</v>
      </c>
    </row>
    <row r="100" spans="1:13" x14ac:dyDescent="0.3">
      <c r="A100" s="87" t="s">
        <v>805</v>
      </c>
      <c r="B100" s="87" t="str">
        <f>$T$21</f>
        <v>DGT00174</v>
      </c>
      <c r="C100" s="87" t="s">
        <v>618</v>
      </c>
      <c r="D100" s="87" t="s">
        <v>642</v>
      </c>
      <c r="E100" s="87" t="s">
        <v>705</v>
      </c>
      <c r="F100" s="87" t="s">
        <v>707</v>
      </c>
      <c r="G100" s="109">
        <v>44501</v>
      </c>
      <c r="J100" s="87" t="s">
        <v>834</v>
      </c>
      <c r="K100" s="87" t="str">
        <f t="shared" si="2"/>
        <v>'URT000172','DGT00174','DGR_Role_ID_32','DGU_Unit_ID_6','insert','Staff has all access','</v>
      </c>
      <c r="L100" s="109">
        <v>44501</v>
      </c>
      <c r="M100" s="87" t="str">
        <f t="shared" si="3"/>
        <v>','');</v>
      </c>
    </row>
    <row r="101" spans="1:13" x14ac:dyDescent="0.3">
      <c r="A101" s="87" t="s">
        <v>806</v>
      </c>
      <c r="B101" s="87" t="str">
        <f>$T$21</f>
        <v>DGT00174</v>
      </c>
      <c r="C101" s="87" t="s">
        <v>613</v>
      </c>
      <c r="D101" s="87" t="s">
        <v>642</v>
      </c>
      <c r="E101" s="87" t="s">
        <v>702</v>
      </c>
      <c r="F101" s="87" t="s">
        <v>707</v>
      </c>
      <c r="G101" s="109">
        <v>44501</v>
      </c>
      <c r="J101" s="87" t="s">
        <v>834</v>
      </c>
      <c r="K101" s="87" t="str">
        <f t="shared" si="2"/>
        <v>'URT000173','DGT00174','DGR_Role_ID_27','DGU_Unit_ID_6','select','Staff has all access','</v>
      </c>
      <c r="L101" s="109">
        <v>44501</v>
      </c>
      <c r="M101" s="87" t="str">
        <f t="shared" si="3"/>
        <v>','');</v>
      </c>
    </row>
    <row r="102" spans="1:13" x14ac:dyDescent="0.3">
      <c r="A102" s="87" t="s">
        <v>807</v>
      </c>
      <c r="B102" s="87" t="str">
        <f>$T$22</f>
        <v>DGT00175</v>
      </c>
      <c r="C102" s="87" t="s">
        <v>620</v>
      </c>
      <c r="D102" s="87" t="s">
        <v>643</v>
      </c>
      <c r="E102" s="87" t="s">
        <v>702</v>
      </c>
      <c r="F102" s="87" t="s">
        <v>706</v>
      </c>
      <c r="G102" s="109">
        <v>44501</v>
      </c>
      <c r="J102" s="87" t="s">
        <v>834</v>
      </c>
      <c r="K102" s="87" t="str">
        <f t="shared" si="2"/>
        <v>'URT000174','DGT00175','DGR_Role_ID_34','DGU_Unit_ID_7','select','Manager has only read access','</v>
      </c>
      <c r="L102" s="109">
        <v>44501</v>
      </c>
      <c r="M102" s="87" t="str">
        <f t="shared" si="3"/>
        <v>','');</v>
      </c>
    </row>
    <row r="103" spans="1:13" x14ac:dyDescent="0.3">
      <c r="A103" s="87" t="s">
        <v>808</v>
      </c>
      <c r="B103" s="87" t="str">
        <f>$T$22</f>
        <v>DGT00175</v>
      </c>
      <c r="C103" s="87" t="s">
        <v>624</v>
      </c>
      <c r="D103" s="87" t="s">
        <v>643</v>
      </c>
      <c r="E103" s="87" t="s">
        <v>703</v>
      </c>
      <c r="F103" s="87" t="s">
        <v>707</v>
      </c>
      <c r="G103" s="109">
        <v>44501</v>
      </c>
      <c r="J103" s="87" t="s">
        <v>834</v>
      </c>
      <c r="K103" s="87" t="str">
        <f t="shared" si="2"/>
        <v>'URT000175','DGT00175','DGR_Role_ID_38','DGU_Unit_ID_7','update','Staff has all access','</v>
      </c>
      <c r="L103" s="109">
        <v>44501</v>
      </c>
      <c r="M103" s="87" t="str">
        <f t="shared" si="3"/>
        <v>','');</v>
      </c>
    </row>
    <row r="104" spans="1:13" x14ac:dyDescent="0.3">
      <c r="A104" s="87" t="s">
        <v>809</v>
      </c>
      <c r="B104" s="87" t="str">
        <f>$T$22</f>
        <v>DGT00175</v>
      </c>
      <c r="C104" s="87" t="s">
        <v>621</v>
      </c>
      <c r="D104" s="87" t="s">
        <v>643</v>
      </c>
      <c r="E104" s="87" t="s">
        <v>704</v>
      </c>
      <c r="F104" s="87" t="s">
        <v>707</v>
      </c>
      <c r="G104" s="109">
        <v>44501</v>
      </c>
      <c r="J104" s="87" t="s">
        <v>834</v>
      </c>
      <c r="K104" s="87" t="str">
        <f t="shared" si="2"/>
        <v>'URT000176','DGT00175','DGR_Role_ID_35','DGU_Unit_ID_7','delete','Staff has all access','</v>
      </c>
      <c r="L104" s="109">
        <v>44501</v>
      </c>
      <c r="M104" s="87" t="str">
        <f t="shared" si="3"/>
        <v>','');</v>
      </c>
    </row>
    <row r="105" spans="1:13" x14ac:dyDescent="0.3">
      <c r="A105" s="87" t="s">
        <v>810</v>
      </c>
      <c r="B105" s="87" t="str">
        <f>$T$22</f>
        <v>DGT00175</v>
      </c>
      <c r="C105" s="87" t="s">
        <v>622</v>
      </c>
      <c r="D105" s="87" t="s">
        <v>643</v>
      </c>
      <c r="E105" s="87" t="s">
        <v>705</v>
      </c>
      <c r="F105" s="87" t="s">
        <v>707</v>
      </c>
      <c r="G105" s="109">
        <v>44501</v>
      </c>
      <c r="J105" s="87" t="s">
        <v>834</v>
      </c>
      <c r="K105" s="87" t="str">
        <f t="shared" si="2"/>
        <v>'URT000177','DGT00175','DGR_Role_ID_36','DGU_Unit_ID_7','insert','Staff has all access','</v>
      </c>
      <c r="L105" s="109">
        <v>44501</v>
      </c>
      <c r="M105" s="87" t="str">
        <f t="shared" si="3"/>
        <v>','');</v>
      </c>
    </row>
    <row r="106" spans="1:13" x14ac:dyDescent="0.3">
      <c r="A106" s="87" t="s">
        <v>811</v>
      </c>
      <c r="B106" s="87" t="str">
        <f>$T$22</f>
        <v>DGT00175</v>
      </c>
      <c r="C106" s="87" t="s">
        <v>624</v>
      </c>
      <c r="D106" s="87" t="s">
        <v>643</v>
      </c>
      <c r="E106" s="87" t="s">
        <v>702</v>
      </c>
      <c r="F106" s="87" t="s">
        <v>707</v>
      </c>
      <c r="G106" s="109">
        <v>44501</v>
      </c>
      <c r="J106" s="87" t="s">
        <v>834</v>
      </c>
      <c r="K106" s="87" t="str">
        <f t="shared" si="2"/>
        <v>'URT000178','DGT00175','DGR_Role_ID_38','DGU_Unit_ID_7','select','Staff has all access','</v>
      </c>
      <c r="L106" s="109">
        <v>44501</v>
      </c>
      <c r="M106" s="87" t="str">
        <f t="shared" si="3"/>
        <v>','');</v>
      </c>
    </row>
    <row r="107" spans="1:13" x14ac:dyDescent="0.3">
      <c r="A107" s="87" t="s">
        <v>812</v>
      </c>
      <c r="B107" s="87" t="str">
        <f>$T$23</f>
        <v>DGT00176</v>
      </c>
      <c r="C107" s="87" t="s">
        <v>617</v>
      </c>
      <c r="D107" s="87" t="s">
        <v>642</v>
      </c>
      <c r="E107" s="87" t="s">
        <v>702</v>
      </c>
      <c r="F107" s="87" t="s">
        <v>706</v>
      </c>
      <c r="G107" s="109">
        <v>44501</v>
      </c>
      <c r="J107" s="87" t="s">
        <v>834</v>
      </c>
      <c r="K107" s="87" t="str">
        <f t="shared" si="2"/>
        <v>'URT000179','DGT00176','DGR_Role_ID_31','DGU_Unit_ID_6','select','Manager has only read access','</v>
      </c>
      <c r="L107" s="109">
        <v>44501</v>
      </c>
      <c r="M107" s="87" t="str">
        <f t="shared" si="3"/>
        <v>','');</v>
      </c>
    </row>
    <row r="108" spans="1:13" x14ac:dyDescent="0.3">
      <c r="A108" s="87" t="s">
        <v>813</v>
      </c>
      <c r="B108" s="87" t="str">
        <f>$T$23</f>
        <v>DGT00176</v>
      </c>
      <c r="C108" s="87" t="s">
        <v>618</v>
      </c>
      <c r="D108" s="87" t="s">
        <v>642</v>
      </c>
      <c r="E108" s="87" t="s">
        <v>703</v>
      </c>
      <c r="F108" s="87" t="s">
        <v>707</v>
      </c>
      <c r="G108" s="109">
        <v>44501</v>
      </c>
      <c r="J108" s="87" t="s">
        <v>834</v>
      </c>
      <c r="K108" s="87" t="str">
        <f t="shared" si="2"/>
        <v>'URT000180','DGT00176','DGR_Role_ID_32','DGU_Unit_ID_6','update','Staff has all access','</v>
      </c>
      <c r="L108" s="109">
        <v>44501</v>
      </c>
      <c r="M108" s="87" t="str">
        <f t="shared" si="3"/>
        <v>','');</v>
      </c>
    </row>
    <row r="109" spans="1:13" x14ac:dyDescent="0.3">
      <c r="A109" s="87" t="s">
        <v>814</v>
      </c>
      <c r="B109" s="87" t="str">
        <f>$T$23</f>
        <v>DGT00176</v>
      </c>
      <c r="C109" s="87" t="s">
        <v>614</v>
      </c>
      <c r="D109" s="87" t="s">
        <v>642</v>
      </c>
      <c r="E109" s="87" t="s">
        <v>704</v>
      </c>
      <c r="F109" s="87" t="s">
        <v>707</v>
      </c>
      <c r="G109" s="109">
        <v>44501</v>
      </c>
      <c r="J109" s="87" t="s">
        <v>834</v>
      </c>
      <c r="K109" s="87" t="str">
        <f t="shared" si="2"/>
        <v>'URT000181','DGT00176','DGR_Role_ID_28','DGU_Unit_ID_6','delete','Staff has all access','</v>
      </c>
      <c r="L109" s="109">
        <v>44501</v>
      </c>
      <c r="M109" s="87" t="str">
        <f t="shared" si="3"/>
        <v>','');</v>
      </c>
    </row>
    <row r="110" spans="1:13" x14ac:dyDescent="0.3">
      <c r="A110" s="87" t="s">
        <v>815</v>
      </c>
      <c r="B110" s="87" t="str">
        <f>$T$23</f>
        <v>DGT00176</v>
      </c>
      <c r="C110" s="87" t="s">
        <v>615</v>
      </c>
      <c r="D110" s="87" t="s">
        <v>642</v>
      </c>
      <c r="E110" s="87" t="s">
        <v>705</v>
      </c>
      <c r="F110" s="87" t="s">
        <v>707</v>
      </c>
      <c r="G110" s="109">
        <v>44501</v>
      </c>
      <c r="J110" s="87" t="s">
        <v>834</v>
      </c>
      <c r="K110" s="87" t="str">
        <f t="shared" si="2"/>
        <v>'URT000182','DGT00176','DGR_Role_ID_29','DGU_Unit_ID_6','insert','Staff has all access','</v>
      </c>
      <c r="L110" s="109">
        <v>44501</v>
      </c>
      <c r="M110" s="87" t="str">
        <f t="shared" si="3"/>
        <v>','');</v>
      </c>
    </row>
    <row r="111" spans="1:13" x14ac:dyDescent="0.3">
      <c r="A111" s="87" t="s">
        <v>816</v>
      </c>
      <c r="B111" s="87" t="str">
        <f>$T$23</f>
        <v>DGT00176</v>
      </c>
      <c r="C111" s="87" t="s">
        <v>616</v>
      </c>
      <c r="D111" s="87" t="s">
        <v>642</v>
      </c>
      <c r="E111" s="87" t="s">
        <v>702</v>
      </c>
      <c r="F111" s="87" t="s">
        <v>707</v>
      </c>
      <c r="G111" s="109">
        <v>44501</v>
      </c>
      <c r="J111" s="87" t="s">
        <v>834</v>
      </c>
      <c r="K111" s="87" t="str">
        <f t="shared" si="2"/>
        <v>'URT000183','DGT00176','DGR_Role_ID_30','DGU_Unit_ID_6','select','Staff has all access','</v>
      </c>
      <c r="L111" s="109">
        <v>44501</v>
      </c>
      <c r="M111" s="87" t="str">
        <f t="shared" si="3"/>
        <v>','');</v>
      </c>
    </row>
    <row r="112" spans="1:13" x14ac:dyDescent="0.3">
      <c r="A112" s="87" t="s">
        <v>817</v>
      </c>
      <c r="B112" s="87" t="str">
        <f>$T$24</f>
        <v>DGT00177</v>
      </c>
      <c r="C112" s="87" t="s">
        <v>620</v>
      </c>
      <c r="D112" s="87" t="s">
        <v>643</v>
      </c>
      <c r="E112" s="87" t="s">
        <v>702</v>
      </c>
      <c r="F112" s="87" t="s">
        <v>706</v>
      </c>
      <c r="G112" s="109">
        <v>44501</v>
      </c>
      <c r="J112" s="87" t="s">
        <v>834</v>
      </c>
      <c r="K112" s="87" t="str">
        <f t="shared" si="2"/>
        <v>'URT000184','DGT00177','DGR_Role_ID_34','DGU_Unit_ID_7','select','Manager has only read access','</v>
      </c>
      <c r="L112" s="109">
        <v>44501</v>
      </c>
      <c r="M112" s="87" t="str">
        <f t="shared" si="3"/>
        <v>','');</v>
      </c>
    </row>
    <row r="113" spans="1:13" x14ac:dyDescent="0.3">
      <c r="A113" s="87" t="s">
        <v>818</v>
      </c>
      <c r="B113" s="87" t="str">
        <f>$T$24</f>
        <v>DGT00177</v>
      </c>
      <c r="C113" s="87" t="s">
        <v>624</v>
      </c>
      <c r="D113" s="87" t="s">
        <v>643</v>
      </c>
      <c r="E113" s="87" t="s">
        <v>703</v>
      </c>
      <c r="F113" s="87" t="s">
        <v>707</v>
      </c>
      <c r="G113" s="109">
        <v>44501</v>
      </c>
      <c r="J113" s="87" t="s">
        <v>834</v>
      </c>
      <c r="K113" s="87" t="str">
        <f t="shared" si="2"/>
        <v>'URT000185','DGT00177','DGR_Role_ID_38','DGU_Unit_ID_7','update','Staff has all access','</v>
      </c>
      <c r="L113" s="109">
        <v>44501</v>
      </c>
      <c r="M113" s="87" t="str">
        <f t="shared" si="3"/>
        <v>','');</v>
      </c>
    </row>
    <row r="114" spans="1:13" x14ac:dyDescent="0.3">
      <c r="A114" s="87" t="s">
        <v>819</v>
      </c>
      <c r="B114" s="87" t="str">
        <f>$T$24</f>
        <v>DGT00177</v>
      </c>
      <c r="C114" s="87" t="s">
        <v>621</v>
      </c>
      <c r="D114" s="87" t="s">
        <v>643</v>
      </c>
      <c r="E114" s="87" t="s">
        <v>704</v>
      </c>
      <c r="F114" s="87" t="s">
        <v>707</v>
      </c>
      <c r="G114" s="109">
        <v>44501</v>
      </c>
      <c r="J114" s="87" t="s">
        <v>834</v>
      </c>
      <c r="K114" s="87" t="str">
        <f t="shared" si="2"/>
        <v>'URT000186','DGT00177','DGR_Role_ID_35','DGU_Unit_ID_7','delete','Staff has all access','</v>
      </c>
      <c r="L114" s="109">
        <v>44501</v>
      </c>
      <c r="M114" s="87" t="str">
        <f t="shared" si="3"/>
        <v>','');</v>
      </c>
    </row>
    <row r="115" spans="1:13" x14ac:dyDescent="0.3">
      <c r="A115" s="87" t="s">
        <v>820</v>
      </c>
      <c r="B115" s="87" t="str">
        <f>$T$24</f>
        <v>DGT00177</v>
      </c>
      <c r="C115" s="87" t="s">
        <v>622</v>
      </c>
      <c r="D115" s="87" t="s">
        <v>643</v>
      </c>
      <c r="E115" s="87" t="s">
        <v>705</v>
      </c>
      <c r="F115" s="87" t="s">
        <v>707</v>
      </c>
      <c r="G115" s="109">
        <v>44501</v>
      </c>
      <c r="J115" s="87" t="s">
        <v>834</v>
      </c>
      <c r="K115" s="87" t="str">
        <f t="shared" si="2"/>
        <v>'URT000187','DGT00177','DGR_Role_ID_36','DGU_Unit_ID_7','insert','Staff has all access','</v>
      </c>
      <c r="L115" s="109">
        <v>44501</v>
      </c>
      <c r="M115" s="87" t="str">
        <f t="shared" si="3"/>
        <v>','');</v>
      </c>
    </row>
    <row r="116" spans="1:13" x14ac:dyDescent="0.3">
      <c r="A116" s="87" t="s">
        <v>821</v>
      </c>
      <c r="B116" s="87" t="str">
        <f>$T$24</f>
        <v>DGT00177</v>
      </c>
      <c r="C116" s="87" t="s">
        <v>624</v>
      </c>
      <c r="D116" s="87" t="s">
        <v>643</v>
      </c>
      <c r="E116" s="87" t="s">
        <v>702</v>
      </c>
      <c r="F116" s="87" t="s">
        <v>707</v>
      </c>
      <c r="G116" s="109">
        <v>44501</v>
      </c>
      <c r="J116" s="87" t="s">
        <v>834</v>
      </c>
      <c r="K116" s="87" t="str">
        <f t="shared" si="2"/>
        <v>'URT000188','DGT00177','DGR_Role_ID_38','DGU_Unit_ID_7','select','Staff has all access','</v>
      </c>
      <c r="L116" s="109">
        <v>44501</v>
      </c>
      <c r="M116" s="87" t="str">
        <f t="shared" si="3"/>
        <v>','');</v>
      </c>
    </row>
    <row r="117" spans="1:13" x14ac:dyDescent="0.3">
      <c r="A117" s="87" t="s">
        <v>822</v>
      </c>
      <c r="B117" s="87" t="str">
        <f>$T$25</f>
        <v>DGT00178</v>
      </c>
      <c r="C117" s="87" t="s">
        <v>568</v>
      </c>
      <c r="D117" s="87" t="s">
        <v>637</v>
      </c>
      <c r="E117" s="87" t="s">
        <v>702</v>
      </c>
      <c r="F117" s="87" t="s">
        <v>706</v>
      </c>
      <c r="G117" s="109">
        <v>44501</v>
      </c>
      <c r="J117" s="87" t="s">
        <v>834</v>
      </c>
      <c r="K117" s="87" t="str">
        <f t="shared" si="2"/>
        <v>'URT000189','DGT00178','DGR_Role_ID_3','DGU_Unit_ID_1','select','Manager has only read access','</v>
      </c>
      <c r="L117" s="109">
        <v>44501</v>
      </c>
      <c r="M117" s="87" t="str">
        <f t="shared" si="3"/>
        <v>','');</v>
      </c>
    </row>
    <row r="118" spans="1:13" x14ac:dyDescent="0.3">
      <c r="A118" s="87" t="s">
        <v>823</v>
      </c>
      <c r="B118" s="87" t="str">
        <f>$T$25</f>
        <v>DGT00178</v>
      </c>
      <c r="C118" s="87" t="s">
        <v>571</v>
      </c>
      <c r="D118" s="87" t="s">
        <v>637</v>
      </c>
      <c r="E118" s="87" t="s">
        <v>703</v>
      </c>
      <c r="F118" s="87" t="s">
        <v>707</v>
      </c>
      <c r="G118" s="109">
        <v>44501</v>
      </c>
      <c r="J118" s="87" t="s">
        <v>834</v>
      </c>
      <c r="K118" s="87" t="str">
        <f t="shared" si="2"/>
        <v>'URT000190','DGT00178','DGR_Role_ID_6','DGU_Unit_ID_1','update','Staff has all access','</v>
      </c>
      <c r="L118" s="109">
        <v>44501</v>
      </c>
      <c r="M118" s="87" t="str">
        <f t="shared" si="3"/>
        <v>','');</v>
      </c>
    </row>
    <row r="119" spans="1:13" x14ac:dyDescent="0.3">
      <c r="A119" s="87" t="s">
        <v>824</v>
      </c>
      <c r="B119" s="87" t="str">
        <f>$T$25</f>
        <v>DGT00178</v>
      </c>
      <c r="C119" s="87" t="s">
        <v>572</v>
      </c>
      <c r="D119" s="87" t="s">
        <v>637</v>
      </c>
      <c r="E119" s="87" t="s">
        <v>704</v>
      </c>
      <c r="F119" s="87" t="s">
        <v>707</v>
      </c>
      <c r="G119" s="109">
        <v>44501</v>
      </c>
      <c r="J119" s="87" t="s">
        <v>834</v>
      </c>
      <c r="K119" s="87" t="str">
        <f t="shared" si="2"/>
        <v>'URT000191','DGT00178','DGR_Role_ID_7','DGU_Unit_ID_1','delete','Staff has all access','</v>
      </c>
      <c r="L119" s="109">
        <v>44501</v>
      </c>
      <c r="M119" s="87" t="str">
        <f t="shared" si="3"/>
        <v>','');</v>
      </c>
    </row>
    <row r="120" spans="1:13" x14ac:dyDescent="0.3">
      <c r="A120" s="87" t="s">
        <v>825</v>
      </c>
      <c r="B120" s="87" t="str">
        <f>$T$25</f>
        <v>DGT00178</v>
      </c>
      <c r="C120" s="87" t="s">
        <v>566</v>
      </c>
      <c r="D120" s="87" t="s">
        <v>637</v>
      </c>
      <c r="E120" s="87" t="s">
        <v>705</v>
      </c>
      <c r="F120" s="87" t="s">
        <v>707</v>
      </c>
      <c r="G120" s="109">
        <v>44501</v>
      </c>
      <c r="J120" s="87" t="s">
        <v>834</v>
      </c>
      <c r="K120" s="87" t="str">
        <f t="shared" si="2"/>
        <v>'URT000192','DGT00178','DGR_Role_ID_1','DGU_Unit_ID_1','insert','Staff has all access','</v>
      </c>
      <c r="L120" s="109">
        <v>44501</v>
      </c>
      <c r="M120" s="87" t="str">
        <f t="shared" si="3"/>
        <v>','');</v>
      </c>
    </row>
    <row r="121" spans="1:13" x14ac:dyDescent="0.3">
      <c r="A121" s="87" t="s">
        <v>826</v>
      </c>
      <c r="B121" s="87" t="str">
        <f>$T$25</f>
        <v>DGT00178</v>
      </c>
      <c r="C121" s="87" t="s">
        <v>567</v>
      </c>
      <c r="D121" s="87" t="s">
        <v>637</v>
      </c>
      <c r="E121" s="87" t="s">
        <v>702</v>
      </c>
      <c r="F121" s="87" t="s">
        <v>707</v>
      </c>
      <c r="G121" s="109">
        <v>44501</v>
      </c>
      <c r="J121" s="87" t="s">
        <v>834</v>
      </c>
      <c r="K121" s="87" t="str">
        <f t="shared" si="2"/>
        <v>'URT000193','DGT00178','DGR_Role_ID_2','DGU_Unit_ID_1','select','Staff has all access','</v>
      </c>
      <c r="L121" s="109">
        <v>44501</v>
      </c>
      <c r="M121" s="87" t="str">
        <f t="shared" si="3"/>
        <v>','');</v>
      </c>
    </row>
    <row r="122" spans="1:13" x14ac:dyDescent="0.3">
      <c r="A122" s="87" t="s">
        <v>827</v>
      </c>
      <c r="B122" s="87" t="str">
        <f>$T$26</f>
        <v>DGT00179</v>
      </c>
      <c r="C122" s="87" t="s">
        <v>636</v>
      </c>
      <c r="D122" s="87" t="s">
        <v>644</v>
      </c>
      <c r="E122" s="87" t="s">
        <v>702</v>
      </c>
      <c r="F122" s="87" t="s">
        <v>706</v>
      </c>
      <c r="G122" s="109">
        <v>44501</v>
      </c>
      <c r="J122" s="87" t="s">
        <v>834</v>
      </c>
      <c r="K122" s="87" t="str">
        <f t="shared" si="2"/>
        <v>'URT000194','DGT00179','DGR_Role_ID_53','DGU_Unit_ID_8','select','Manager has only read access','</v>
      </c>
      <c r="L122" s="109">
        <v>44501</v>
      </c>
      <c r="M122" s="87" t="str">
        <f t="shared" si="3"/>
        <v>','');</v>
      </c>
    </row>
    <row r="123" spans="1:13" x14ac:dyDescent="0.3">
      <c r="A123" s="87" t="s">
        <v>828</v>
      </c>
      <c r="B123" s="87" t="str">
        <f>$T$26</f>
        <v>DGT00179</v>
      </c>
      <c r="C123" s="87" t="s">
        <v>625</v>
      </c>
      <c r="D123" s="87" t="s">
        <v>644</v>
      </c>
      <c r="E123" s="87" t="s">
        <v>703</v>
      </c>
      <c r="F123" s="87" t="s">
        <v>707</v>
      </c>
      <c r="G123" s="109">
        <v>44501</v>
      </c>
      <c r="J123" s="87" t="s">
        <v>834</v>
      </c>
      <c r="K123" s="87" t="str">
        <f t="shared" si="2"/>
        <v>'URT000195','DGT00179','DGR_Role_ID_39','DGU_Unit_ID_8','update','Staff has all access','</v>
      </c>
      <c r="L123" s="109">
        <v>44501</v>
      </c>
      <c r="M123" s="87" t="str">
        <f t="shared" si="3"/>
        <v>','');</v>
      </c>
    </row>
    <row r="124" spans="1:13" x14ac:dyDescent="0.3">
      <c r="A124" s="87" t="s">
        <v>829</v>
      </c>
      <c r="B124" s="87" t="str">
        <f>$T$26</f>
        <v>DGT00179</v>
      </c>
      <c r="C124" s="87" t="s">
        <v>624</v>
      </c>
      <c r="D124" s="87" t="s">
        <v>644</v>
      </c>
      <c r="E124" s="87" t="s">
        <v>704</v>
      </c>
      <c r="F124" s="87" t="s">
        <v>707</v>
      </c>
      <c r="G124" s="109">
        <v>44501</v>
      </c>
      <c r="J124" s="87" t="s">
        <v>834</v>
      </c>
      <c r="K124" s="87" t="str">
        <f t="shared" si="2"/>
        <v>'URT000196','DGT00179','DGR_Role_ID_38','DGU_Unit_ID_8','delete','Staff has all access','</v>
      </c>
      <c r="L124" s="109">
        <v>44501</v>
      </c>
      <c r="M124" s="87" t="str">
        <f t="shared" si="3"/>
        <v>','');</v>
      </c>
    </row>
    <row r="125" spans="1:13" x14ac:dyDescent="0.3">
      <c r="A125" s="87" t="s">
        <v>830</v>
      </c>
      <c r="B125" s="87" t="str">
        <f>$T$26</f>
        <v>DGT00179</v>
      </c>
      <c r="C125" s="87" t="s">
        <v>626</v>
      </c>
      <c r="D125" s="87" t="s">
        <v>644</v>
      </c>
      <c r="E125" s="87" t="s">
        <v>705</v>
      </c>
      <c r="F125" s="87" t="s">
        <v>707</v>
      </c>
      <c r="G125" s="109">
        <v>44501</v>
      </c>
      <c r="J125" s="87" t="s">
        <v>834</v>
      </c>
      <c r="K125" s="87" t="str">
        <f t="shared" si="2"/>
        <v>'URT000197','DGT00179','DGR_Role_ID_40','DGU_Unit_ID_8','insert','Staff has all access','</v>
      </c>
      <c r="L125" s="109">
        <v>44501</v>
      </c>
      <c r="M125" s="87" t="str">
        <f t="shared" si="3"/>
        <v>','');</v>
      </c>
    </row>
    <row r="126" spans="1:13" x14ac:dyDescent="0.3">
      <c r="A126" s="87" t="s">
        <v>831</v>
      </c>
      <c r="B126" s="87" t="str">
        <f>$T$26</f>
        <v>DGT00179</v>
      </c>
      <c r="C126" s="87" t="s">
        <v>832</v>
      </c>
      <c r="D126" s="87" t="s">
        <v>644</v>
      </c>
      <c r="E126" s="87" t="s">
        <v>702</v>
      </c>
      <c r="F126" s="87" t="s">
        <v>707</v>
      </c>
      <c r="G126" s="109">
        <v>44501</v>
      </c>
      <c r="J126" s="87" t="s">
        <v>834</v>
      </c>
      <c r="K126" s="87" t="str">
        <f>_xlfn.CONCAT("'",A126,"'",",","'",B126,"'",",","'",C126,"'",",","'",D126,"'",",","'",E126,"'",",","'",F126,"'",",","'")</f>
        <v>'URT000198','DGT00179','DGR_Role_ID_44','DGU_Unit_ID_8','select','Staff has all access','</v>
      </c>
      <c r="L126" s="109">
        <v>44501</v>
      </c>
      <c r="M126" s="87" t="str">
        <f t="shared" si="3"/>
        <v>','');</v>
      </c>
    </row>
    <row r="127" spans="1:13" x14ac:dyDescent="0.3">
      <c r="B127" s="87"/>
    </row>
    <row r="128" spans="1:13" x14ac:dyDescent="0.3">
      <c r="B128" s="87"/>
    </row>
    <row r="129" spans="2:2" x14ac:dyDescent="0.3">
      <c r="B129" s="87"/>
    </row>
    <row r="130" spans="2:2" x14ac:dyDescent="0.3">
      <c r="B130" s="87"/>
    </row>
    <row r="131" spans="2:2" x14ac:dyDescent="0.3">
      <c r="B131" s="87"/>
    </row>
    <row r="132" spans="2:2" x14ac:dyDescent="0.3">
      <c r="B132" s="87"/>
    </row>
    <row r="133" spans="2:2" x14ac:dyDescent="0.3">
      <c r="B133" s="87"/>
    </row>
    <row r="134" spans="2:2" x14ac:dyDescent="0.3">
      <c r="B134" s="87"/>
    </row>
    <row r="135" spans="2:2" x14ac:dyDescent="0.3">
      <c r="B135" s="87"/>
    </row>
    <row r="136" spans="2:2" x14ac:dyDescent="0.3">
      <c r="B136" s="87"/>
    </row>
    <row r="137" spans="2:2" x14ac:dyDescent="0.3">
      <c r="B137" s="87"/>
    </row>
    <row r="138" spans="2:2" x14ac:dyDescent="0.3">
      <c r="B138" s="87"/>
    </row>
    <row r="139" spans="2:2" x14ac:dyDescent="0.3">
      <c r="B139" s="87"/>
    </row>
    <row r="140" spans="2:2" x14ac:dyDescent="0.3">
      <c r="B140" s="87"/>
    </row>
    <row r="141" spans="2:2" x14ac:dyDescent="0.3">
      <c r="B141" s="87"/>
    </row>
    <row r="142" spans="2:2" x14ac:dyDescent="0.3">
      <c r="B142" s="87"/>
    </row>
    <row r="143" spans="2:2" x14ac:dyDescent="0.3">
      <c r="B143" s="87"/>
    </row>
    <row r="144" spans="2:2" x14ac:dyDescent="0.3">
      <c r="B144" s="87"/>
    </row>
    <row r="145" spans="2:2" x14ac:dyDescent="0.3">
      <c r="B145" s="87"/>
    </row>
    <row r="146" spans="2:2" x14ac:dyDescent="0.3">
      <c r="B146" s="87"/>
    </row>
    <row r="147" spans="2:2" x14ac:dyDescent="0.3">
      <c r="B147" s="87"/>
    </row>
    <row r="148" spans="2:2" x14ac:dyDescent="0.3">
      <c r="B148" s="87"/>
    </row>
    <row r="149" spans="2:2" x14ac:dyDescent="0.3">
      <c r="B149" s="87"/>
    </row>
    <row r="150" spans="2:2" x14ac:dyDescent="0.3">
      <c r="B150" s="87"/>
    </row>
    <row r="151" spans="2:2" x14ac:dyDescent="0.3">
      <c r="B151" s="87"/>
    </row>
    <row r="152" spans="2:2" x14ac:dyDescent="0.3">
      <c r="B152" s="87"/>
    </row>
    <row r="153" spans="2:2" x14ac:dyDescent="0.3">
      <c r="B153" s="87"/>
    </row>
    <row r="154" spans="2:2" x14ac:dyDescent="0.3">
      <c r="B154" s="87"/>
    </row>
    <row r="155" spans="2:2" x14ac:dyDescent="0.3">
      <c r="B155" s="87"/>
    </row>
    <row r="156" spans="2:2" x14ac:dyDescent="0.3">
      <c r="B156" s="87"/>
    </row>
    <row r="157" spans="2:2" x14ac:dyDescent="0.3">
      <c r="B157" s="87"/>
    </row>
    <row r="158" spans="2:2" x14ac:dyDescent="0.3">
      <c r="B158" s="87"/>
    </row>
    <row r="159" spans="2:2" x14ac:dyDescent="0.3">
      <c r="B159" s="87"/>
    </row>
    <row r="160" spans="2:2" x14ac:dyDescent="0.3">
      <c r="B160" s="87"/>
    </row>
    <row r="161" spans="2:2" x14ac:dyDescent="0.3">
      <c r="B161" s="87"/>
    </row>
    <row r="162" spans="2:2" x14ac:dyDescent="0.3">
      <c r="B162" s="87"/>
    </row>
    <row r="163" spans="2:2" x14ac:dyDescent="0.3">
      <c r="B163" s="87"/>
    </row>
    <row r="164" spans="2:2" x14ac:dyDescent="0.3">
      <c r="B164" s="87"/>
    </row>
    <row r="165" spans="2:2" x14ac:dyDescent="0.3">
      <c r="B165" s="87"/>
    </row>
    <row r="166" spans="2:2" x14ac:dyDescent="0.3">
      <c r="B166" s="87"/>
    </row>
    <row r="167" spans="2:2" x14ac:dyDescent="0.3">
      <c r="B167" s="87"/>
    </row>
    <row r="168" spans="2:2" x14ac:dyDescent="0.3">
      <c r="B168" s="87"/>
    </row>
    <row r="169" spans="2:2" x14ac:dyDescent="0.3">
      <c r="B169" s="87"/>
    </row>
    <row r="170" spans="2:2" x14ac:dyDescent="0.3">
      <c r="B170" s="87"/>
    </row>
    <row r="171" spans="2:2" x14ac:dyDescent="0.3">
      <c r="B171" s="87"/>
    </row>
    <row r="172" spans="2:2" x14ac:dyDescent="0.3">
      <c r="B172" s="87"/>
    </row>
    <row r="173" spans="2:2" x14ac:dyDescent="0.3">
      <c r="B173" s="87"/>
    </row>
    <row r="174" spans="2:2" x14ac:dyDescent="0.3">
      <c r="B174" s="87"/>
    </row>
    <row r="175" spans="2:2" x14ac:dyDescent="0.3">
      <c r="B175" s="87"/>
    </row>
    <row r="176" spans="2:2" x14ac:dyDescent="0.3">
      <c r="B176" s="87"/>
    </row>
    <row r="177" spans="2:2" x14ac:dyDescent="0.3">
      <c r="B177" s="87"/>
    </row>
    <row r="178" spans="2:2" x14ac:dyDescent="0.3">
      <c r="B178" s="87"/>
    </row>
    <row r="179" spans="2:2" x14ac:dyDescent="0.3">
      <c r="B179" s="87"/>
    </row>
    <row r="180" spans="2:2" x14ac:dyDescent="0.3">
      <c r="B180" s="87"/>
    </row>
    <row r="181" spans="2:2" x14ac:dyDescent="0.3">
      <c r="B181" s="87"/>
    </row>
    <row r="182" spans="2:2" x14ac:dyDescent="0.3">
      <c r="B182" s="87"/>
    </row>
    <row r="183" spans="2:2" x14ac:dyDescent="0.3">
      <c r="B183" s="87"/>
    </row>
    <row r="184" spans="2:2" x14ac:dyDescent="0.3">
      <c r="B184" s="87"/>
    </row>
    <row r="185" spans="2:2" x14ac:dyDescent="0.3">
      <c r="B185" s="87"/>
    </row>
    <row r="186" spans="2:2" x14ac:dyDescent="0.3">
      <c r="B186" s="87"/>
    </row>
    <row r="187" spans="2:2" x14ac:dyDescent="0.3">
      <c r="B187" s="87"/>
    </row>
    <row r="188" spans="2:2" x14ac:dyDescent="0.3">
      <c r="B188" s="87"/>
    </row>
    <row r="189" spans="2:2" x14ac:dyDescent="0.3">
      <c r="B189" s="87"/>
    </row>
    <row r="190" spans="2:2" x14ac:dyDescent="0.3">
      <c r="B190" s="87"/>
    </row>
    <row r="191" spans="2:2" x14ac:dyDescent="0.3">
      <c r="B191" s="87"/>
    </row>
    <row r="192" spans="2:2" x14ac:dyDescent="0.3">
      <c r="B192" s="87"/>
    </row>
    <row r="193" spans="2:2" x14ac:dyDescent="0.3">
      <c r="B193" s="87"/>
    </row>
    <row r="194" spans="2:2" x14ac:dyDescent="0.3">
      <c r="B194" s="87"/>
    </row>
    <row r="195" spans="2:2" x14ac:dyDescent="0.3">
      <c r="B195" s="87"/>
    </row>
    <row r="196" spans="2:2" x14ac:dyDescent="0.3">
      <c r="B196" s="87"/>
    </row>
    <row r="197" spans="2:2" x14ac:dyDescent="0.3">
      <c r="B197" s="87"/>
    </row>
    <row r="198" spans="2:2" x14ac:dyDescent="0.3">
      <c r="B198" s="87"/>
    </row>
    <row r="199" spans="2:2" x14ac:dyDescent="0.3">
      <c r="B199" s="87"/>
    </row>
    <row r="200" spans="2:2" x14ac:dyDescent="0.3">
      <c r="B200" s="87"/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7BC0-B191-4581-A352-6ACF4865C6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0DF9-328D-47FA-B093-263F3F494499}">
  <dimension ref="A1:E92"/>
  <sheetViews>
    <sheetView topLeftCell="A37" workbookViewId="0">
      <selection activeCell="E18" sqref="E18"/>
    </sheetView>
  </sheetViews>
  <sheetFormatPr defaultRowHeight="14.4" x14ac:dyDescent="0.3"/>
  <cols>
    <col min="1" max="1" width="4.88671875" customWidth="1"/>
    <col min="2" max="2" width="25.44140625" style="12" customWidth="1"/>
    <col min="3" max="3" width="5.77734375" style="12" customWidth="1"/>
    <col min="4" max="4" width="40" style="12" customWidth="1"/>
    <col min="5" max="5" width="43.88671875" customWidth="1"/>
  </cols>
  <sheetData>
    <row r="1" spans="1:5" ht="24" x14ac:dyDescent="0.3">
      <c r="A1" s="21" t="s">
        <v>442</v>
      </c>
      <c r="B1" s="21" t="s">
        <v>125</v>
      </c>
      <c r="C1" s="21" t="s">
        <v>444</v>
      </c>
      <c r="D1" s="21" t="s">
        <v>180</v>
      </c>
      <c r="E1" s="50" t="s">
        <v>456</v>
      </c>
    </row>
    <row r="2" spans="1:5" x14ac:dyDescent="0.3">
      <c r="A2" s="8">
        <v>1</v>
      </c>
      <c r="B2" s="11" t="s">
        <v>129</v>
      </c>
      <c r="C2" s="11">
        <v>1</v>
      </c>
      <c r="D2" s="14" t="s">
        <v>208</v>
      </c>
      <c r="E2" t="str">
        <f>_xlfn.CONCAT(C2," - ",D2)</f>
        <v>1 - Administration - Administrative Assistant</v>
      </c>
    </row>
    <row r="3" spans="1:5" x14ac:dyDescent="0.3">
      <c r="A3" s="8">
        <v>1</v>
      </c>
      <c r="B3" s="11" t="s">
        <v>129</v>
      </c>
      <c r="C3" s="11">
        <v>2</v>
      </c>
      <c r="D3" s="14" t="s">
        <v>211</v>
      </c>
      <c r="E3" t="str">
        <f t="shared" ref="E3:E52" si="0">_xlfn.CONCAT(C3," - ",D3)</f>
        <v>2 - Administration - CEO</v>
      </c>
    </row>
    <row r="4" spans="1:5" x14ac:dyDescent="0.3">
      <c r="A4" s="8">
        <v>1</v>
      </c>
      <c r="B4" s="11" t="s">
        <v>129</v>
      </c>
      <c r="C4" s="11">
        <v>3</v>
      </c>
      <c r="D4" s="14" t="s">
        <v>209</v>
      </c>
      <c r="E4" t="str">
        <f t="shared" si="0"/>
        <v>3 - Administration - Executive Assistant</v>
      </c>
    </row>
    <row r="5" spans="1:5" x14ac:dyDescent="0.3">
      <c r="A5" s="8">
        <v>1</v>
      </c>
      <c r="B5" s="11" t="s">
        <v>129</v>
      </c>
      <c r="C5" s="11">
        <v>4</v>
      </c>
      <c r="D5" s="14" t="s">
        <v>212</v>
      </c>
      <c r="E5" t="str">
        <f t="shared" si="0"/>
        <v>4 - Administration - General Manager</v>
      </c>
    </row>
    <row r="6" spans="1:5" x14ac:dyDescent="0.3">
      <c r="A6" s="8">
        <v>1</v>
      </c>
      <c r="B6" s="11" t="s">
        <v>129</v>
      </c>
      <c r="C6" s="11">
        <v>5</v>
      </c>
      <c r="D6" s="14" t="s">
        <v>214</v>
      </c>
      <c r="E6" t="str">
        <f t="shared" si="0"/>
        <v>5 - Administration - Lawyer</v>
      </c>
    </row>
    <row r="7" spans="1:5" x14ac:dyDescent="0.3">
      <c r="A7" s="8">
        <v>1</v>
      </c>
      <c r="B7" s="11" t="s">
        <v>129</v>
      </c>
      <c r="C7" s="11">
        <v>6</v>
      </c>
      <c r="D7" s="14" t="s">
        <v>213</v>
      </c>
      <c r="E7" t="str">
        <f t="shared" si="0"/>
        <v>6 - Administration - Legal coordinator</v>
      </c>
    </row>
    <row r="8" spans="1:5" x14ac:dyDescent="0.3">
      <c r="A8" s="8">
        <v>1</v>
      </c>
      <c r="B8" s="11" t="s">
        <v>129</v>
      </c>
      <c r="C8" s="11">
        <v>7</v>
      </c>
      <c r="D8" s="14" t="s">
        <v>210</v>
      </c>
      <c r="E8" t="str">
        <f t="shared" si="0"/>
        <v>7 - Administration - Secretary</v>
      </c>
    </row>
    <row r="9" spans="1:5" x14ac:dyDescent="0.3">
      <c r="A9" s="8">
        <v>2</v>
      </c>
      <c r="B9" s="11" t="s">
        <v>126</v>
      </c>
      <c r="C9" s="11">
        <v>8</v>
      </c>
      <c r="D9" s="14" t="s">
        <v>222</v>
      </c>
      <c r="E9" t="str">
        <f t="shared" si="0"/>
        <v>8 - Finance - Accountant</v>
      </c>
    </row>
    <row r="10" spans="1:5" x14ac:dyDescent="0.3">
      <c r="A10" s="8">
        <v>2</v>
      </c>
      <c r="B10" s="11" t="s">
        <v>126</v>
      </c>
      <c r="C10" s="11">
        <v>54</v>
      </c>
      <c r="D10" s="14" t="s">
        <v>220</v>
      </c>
      <c r="E10" t="str">
        <f t="shared" si="0"/>
        <v>54 - Finance - Accounting Manager</v>
      </c>
    </row>
    <row r="11" spans="1:5" x14ac:dyDescent="0.3">
      <c r="A11" s="8">
        <v>2</v>
      </c>
      <c r="B11" s="11" t="s">
        <v>126</v>
      </c>
      <c r="C11" s="11">
        <v>9</v>
      </c>
      <c r="D11" s="14" t="s">
        <v>221</v>
      </c>
      <c r="E11" t="str">
        <f t="shared" si="0"/>
        <v>9 - Finance - Administrative Assistant</v>
      </c>
    </row>
    <row r="12" spans="1:5" x14ac:dyDescent="0.3">
      <c r="A12" s="8">
        <v>3</v>
      </c>
      <c r="B12" s="11" t="s">
        <v>192</v>
      </c>
      <c r="C12" s="11">
        <v>10</v>
      </c>
      <c r="D12" s="14" t="s">
        <v>217</v>
      </c>
      <c r="E12" t="str">
        <f t="shared" si="0"/>
        <v>10 - Human Resources - Administrative Assistant</v>
      </c>
    </row>
    <row r="13" spans="1:5" x14ac:dyDescent="0.3">
      <c r="A13" s="8">
        <v>3</v>
      </c>
      <c r="B13" s="11" t="s">
        <v>192</v>
      </c>
      <c r="C13" s="11">
        <v>11</v>
      </c>
      <c r="D13" s="14" t="s">
        <v>216</v>
      </c>
      <c r="E13" t="str">
        <f t="shared" si="0"/>
        <v>11 - Human Resources - HR Manager</v>
      </c>
    </row>
    <row r="14" spans="1:5" x14ac:dyDescent="0.3">
      <c r="A14" s="8">
        <v>3</v>
      </c>
      <c r="B14" s="11" t="s">
        <v>192</v>
      </c>
      <c r="C14" s="11">
        <v>12</v>
      </c>
      <c r="D14" s="14" t="s">
        <v>215</v>
      </c>
      <c r="E14" t="str">
        <f t="shared" si="0"/>
        <v>12 - Human Resources - HR Specialist</v>
      </c>
    </row>
    <row r="15" spans="1:5" x14ac:dyDescent="0.3">
      <c r="A15" s="8">
        <v>4</v>
      </c>
      <c r="B15" s="11" t="s">
        <v>132</v>
      </c>
      <c r="C15" s="11">
        <v>13</v>
      </c>
      <c r="D15" s="14" t="s">
        <v>219</v>
      </c>
      <c r="E15" t="str">
        <f t="shared" si="0"/>
        <v>13 - Maintenance - Maintenance</v>
      </c>
    </row>
    <row r="16" spans="1:5" x14ac:dyDescent="0.3">
      <c r="A16" s="8">
        <v>4</v>
      </c>
      <c r="B16" s="11" t="s">
        <v>132</v>
      </c>
      <c r="C16" s="11">
        <v>14</v>
      </c>
      <c r="D16" s="14" t="s">
        <v>218</v>
      </c>
      <c r="E16" t="str">
        <f t="shared" si="0"/>
        <v>14 - Maintenance - Maintenance Supervisor</v>
      </c>
    </row>
    <row r="17" spans="1:5" x14ac:dyDescent="0.3">
      <c r="A17" s="8">
        <v>5</v>
      </c>
      <c r="B17" s="11" t="s">
        <v>130</v>
      </c>
      <c r="C17" s="11">
        <v>15</v>
      </c>
      <c r="D17" s="14" t="s">
        <v>226</v>
      </c>
      <c r="E17" t="str">
        <f t="shared" si="0"/>
        <v>15 - MIS - Administrative Assistant</v>
      </c>
    </row>
    <row r="18" spans="1:5" x14ac:dyDescent="0.3">
      <c r="A18" s="8">
        <v>5</v>
      </c>
      <c r="B18" s="10" t="s">
        <v>130</v>
      </c>
      <c r="C18" s="10">
        <v>16</v>
      </c>
      <c r="D18" s="14" t="s">
        <v>223</v>
      </c>
      <c r="E18" t="str">
        <f t="shared" si="0"/>
        <v>16 - MIS - DBA</v>
      </c>
    </row>
    <row r="19" spans="1:5" x14ac:dyDescent="0.3">
      <c r="A19" s="8">
        <v>5</v>
      </c>
      <c r="B19" s="11" t="s">
        <v>130</v>
      </c>
      <c r="C19" s="11">
        <v>17</v>
      </c>
      <c r="D19" s="14" t="s">
        <v>225</v>
      </c>
      <c r="E19" t="str">
        <f t="shared" si="0"/>
        <v>17 - MIS - MIS Manager</v>
      </c>
    </row>
    <row r="20" spans="1:5" x14ac:dyDescent="0.3">
      <c r="A20" s="8">
        <v>5</v>
      </c>
      <c r="B20" s="11" t="s">
        <v>130</v>
      </c>
      <c r="C20" s="11">
        <v>18</v>
      </c>
      <c r="D20" s="14" t="s">
        <v>224</v>
      </c>
      <c r="E20" t="str">
        <f t="shared" si="0"/>
        <v>18 - MIS - Network Admin</v>
      </c>
    </row>
    <row r="21" spans="1:5" x14ac:dyDescent="0.3">
      <c r="A21" s="8">
        <v>5</v>
      </c>
      <c r="B21" s="11" t="s">
        <v>130</v>
      </c>
      <c r="C21" s="11">
        <v>19</v>
      </c>
      <c r="D21" s="14" t="s">
        <v>443</v>
      </c>
      <c r="E21" t="str">
        <f t="shared" si="0"/>
        <v>19 - MIS - Network manager</v>
      </c>
    </row>
    <row r="22" spans="1:5" x14ac:dyDescent="0.3">
      <c r="A22" s="8">
        <v>5</v>
      </c>
      <c r="B22" s="11" t="s">
        <v>130</v>
      </c>
      <c r="C22" s="11">
        <v>20</v>
      </c>
      <c r="D22" s="14" t="s">
        <v>230</v>
      </c>
      <c r="E22" t="str">
        <f t="shared" si="0"/>
        <v>20 - MIS - Programmer</v>
      </c>
    </row>
    <row r="23" spans="1:5" x14ac:dyDescent="0.3">
      <c r="A23" s="8">
        <v>5</v>
      </c>
      <c r="B23" s="11" t="s">
        <v>130</v>
      </c>
      <c r="C23" s="11">
        <v>21</v>
      </c>
      <c r="D23" s="14" t="s">
        <v>227</v>
      </c>
      <c r="E23" t="str">
        <f t="shared" si="0"/>
        <v>21 - MIS - Programmer Analyst</v>
      </c>
    </row>
    <row r="24" spans="1:5" x14ac:dyDescent="0.3">
      <c r="A24" s="8">
        <v>5</v>
      </c>
      <c r="B24" s="11" t="s">
        <v>130</v>
      </c>
      <c r="C24" s="11">
        <v>22</v>
      </c>
      <c r="D24" s="14" t="s">
        <v>229</v>
      </c>
      <c r="E24" t="str">
        <f t="shared" si="0"/>
        <v>22 - MIS - Project Manager</v>
      </c>
    </row>
    <row r="25" spans="1:5" x14ac:dyDescent="0.3">
      <c r="A25" s="8">
        <v>5</v>
      </c>
      <c r="B25" s="11" t="s">
        <v>130</v>
      </c>
      <c r="C25" s="11">
        <v>23</v>
      </c>
      <c r="D25" s="14" t="s">
        <v>228</v>
      </c>
      <c r="E25" t="str">
        <f t="shared" si="0"/>
        <v>23 - MIS - Secretary</v>
      </c>
    </row>
    <row r="26" spans="1:5" x14ac:dyDescent="0.3">
      <c r="A26" s="8">
        <v>5</v>
      </c>
      <c r="B26" s="11" t="s">
        <v>130</v>
      </c>
      <c r="C26" s="11">
        <v>24</v>
      </c>
      <c r="D26" s="14" t="s">
        <v>231</v>
      </c>
      <c r="E26" t="str">
        <f t="shared" si="0"/>
        <v>24 - MIS - System Admin</v>
      </c>
    </row>
    <row r="27" spans="1:5" x14ac:dyDescent="0.3">
      <c r="A27" s="8">
        <v>5</v>
      </c>
      <c r="B27" s="11" t="s">
        <v>130</v>
      </c>
      <c r="C27" s="11">
        <v>25</v>
      </c>
      <c r="D27" s="14" t="s">
        <v>232</v>
      </c>
      <c r="E27" t="str">
        <f t="shared" si="0"/>
        <v>25 - MIS - System Security Admin</v>
      </c>
    </row>
    <row r="28" spans="1:5" x14ac:dyDescent="0.3">
      <c r="A28" s="8">
        <v>5</v>
      </c>
      <c r="B28" s="11" t="s">
        <v>130</v>
      </c>
      <c r="C28" s="11">
        <v>26</v>
      </c>
      <c r="D28" s="14" t="s">
        <v>233</v>
      </c>
      <c r="E28" t="str">
        <f t="shared" si="0"/>
        <v>26 - MIS - Technician</v>
      </c>
    </row>
    <row r="29" spans="1:5" x14ac:dyDescent="0.3">
      <c r="A29" s="8">
        <v>6</v>
      </c>
      <c r="B29" s="11" t="s">
        <v>127</v>
      </c>
      <c r="C29" s="11">
        <v>27</v>
      </c>
      <c r="D29" s="14" t="s">
        <v>236</v>
      </c>
      <c r="E29" t="str">
        <f t="shared" si="0"/>
        <v>27 - Product Development - Administrative Assistant</v>
      </c>
    </row>
    <row r="30" spans="1:5" x14ac:dyDescent="0.3">
      <c r="A30" s="8">
        <v>6</v>
      </c>
      <c r="B30" s="11" t="s">
        <v>127</v>
      </c>
      <c r="C30" s="11">
        <v>28</v>
      </c>
      <c r="D30" s="14" t="s">
        <v>234</v>
      </c>
      <c r="E30" t="str">
        <f t="shared" si="0"/>
        <v>28 - Product Development - Associate editor</v>
      </c>
    </row>
    <row r="31" spans="1:5" x14ac:dyDescent="0.3">
      <c r="A31" s="8">
        <v>6</v>
      </c>
      <c r="B31" s="11" t="s">
        <v>127</v>
      </c>
      <c r="C31" s="11">
        <v>29</v>
      </c>
      <c r="D31" s="10" t="s">
        <v>238</v>
      </c>
      <c r="E31" t="str">
        <f t="shared" si="0"/>
        <v>29 - Product Development - Editor</v>
      </c>
    </row>
    <row r="32" spans="1:5" x14ac:dyDescent="0.3">
      <c r="A32" s="8">
        <v>6</v>
      </c>
      <c r="B32" s="11" t="s">
        <v>127</v>
      </c>
      <c r="C32" s="11">
        <v>30</v>
      </c>
      <c r="D32" s="10" t="s">
        <v>237</v>
      </c>
      <c r="E32" t="str">
        <f t="shared" si="0"/>
        <v>30 - Product Development - Managing Editor</v>
      </c>
    </row>
    <row r="33" spans="1:5" x14ac:dyDescent="0.3">
      <c r="A33" s="8">
        <v>6</v>
      </c>
      <c r="B33" s="11" t="s">
        <v>127</v>
      </c>
      <c r="C33" s="11">
        <v>31</v>
      </c>
      <c r="D33" s="10" t="s">
        <v>239</v>
      </c>
      <c r="E33" t="str">
        <f t="shared" si="0"/>
        <v xml:space="preserve">31 - Product Development - Reviewer </v>
      </c>
    </row>
    <row r="34" spans="1:5" x14ac:dyDescent="0.3">
      <c r="A34" s="8">
        <v>6</v>
      </c>
      <c r="B34" s="11" t="s">
        <v>127</v>
      </c>
      <c r="C34" s="11">
        <v>32</v>
      </c>
      <c r="D34" s="10" t="s">
        <v>240</v>
      </c>
      <c r="E34" t="str">
        <f t="shared" si="0"/>
        <v>32 - Product Development - Reviewer Coordinator</v>
      </c>
    </row>
    <row r="35" spans="1:5" x14ac:dyDescent="0.3">
      <c r="A35" s="8">
        <v>6</v>
      </c>
      <c r="B35" s="11" t="s">
        <v>127</v>
      </c>
      <c r="C35" s="11">
        <v>33</v>
      </c>
      <c r="D35" s="14" t="s">
        <v>235</v>
      </c>
      <c r="E35" t="str">
        <f t="shared" si="0"/>
        <v>33 - Product Development - Secretary</v>
      </c>
    </row>
    <row r="36" spans="1:5" ht="15" customHeight="1" x14ac:dyDescent="0.3">
      <c r="A36" s="8">
        <v>7</v>
      </c>
      <c r="B36" s="11" t="s">
        <v>128</v>
      </c>
      <c r="C36" s="11">
        <v>34</v>
      </c>
      <c r="D36" s="14" t="s">
        <v>244</v>
      </c>
      <c r="E36" t="str">
        <f t="shared" si="0"/>
        <v>34 - Publishing - Administrative Assistant</v>
      </c>
    </row>
    <row r="37" spans="1:5" x14ac:dyDescent="0.3">
      <c r="A37" s="8">
        <v>7</v>
      </c>
      <c r="B37" s="11" t="s">
        <v>128</v>
      </c>
      <c r="C37" s="11">
        <v>35</v>
      </c>
      <c r="D37" s="10" t="s">
        <v>241</v>
      </c>
      <c r="E37" t="str">
        <f t="shared" si="0"/>
        <v>35 - Publishing - Associate Publisher</v>
      </c>
    </row>
    <row r="38" spans="1:5" x14ac:dyDescent="0.3">
      <c r="A38" s="8">
        <v>7</v>
      </c>
      <c r="B38" s="11" t="s">
        <v>128</v>
      </c>
      <c r="C38" s="11">
        <v>36</v>
      </c>
      <c r="D38" s="10" t="s">
        <v>242</v>
      </c>
      <c r="E38" t="str">
        <f t="shared" si="0"/>
        <v>36 - Publishing - Publisher</v>
      </c>
    </row>
    <row r="39" spans="1:5" x14ac:dyDescent="0.3">
      <c r="A39" s="8">
        <v>7</v>
      </c>
      <c r="B39" s="11" t="s">
        <v>128</v>
      </c>
      <c r="C39" s="11">
        <v>37</v>
      </c>
      <c r="D39" s="10" t="s">
        <v>245</v>
      </c>
      <c r="E39" t="str">
        <f t="shared" si="0"/>
        <v>37 - Publishing - Publishing Manager</v>
      </c>
    </row>
    <row r="40" spans="1:5" x14ac:dyDescent="0.3">
      <c r="A40" s="8">
        <v>7</v>
      </c>
      <c r="B40" s="11" t="s">
        <v>128</v>
      </c>
      <c r="C40" s="11">
        <v>38</v>
      </c>
      <c r="D40" s="14" t="s">
        <v>243</v>
      </c>
      <c r="E40" t="str">
        <f t="shared" si="0"/>
        <v>38 - Publishing - Secretary</v>
      </c>
    </row>
    <row r="41" spans="1:5" x14ac:dyDescent="0.3">
      <c r="A41" s="8">
        <v>8</v>
      </c>
      <c r="B41" s="10" t="s">
        <v>131</v>
      </c>
      <c r="C41" s="10">
        <v>39</v>
      </c>
      <c r="D41" s="14" t="s">
        <v>248</v>
      </c>
      <c r="E41" t="str">
        <f t="shared" si="0"/>
        <v>39 - Sales - Administrative Assistant</v>
      </c>
    </row>
    <row r="42" spans="1:5" x14ac:dyDescent="0.3">
      <c r="A42" s="8">
        <v>8</v>
      </c>
      <c r="B42" s="10" t="s">
        <v>131</v>
      </c>
      <c r="C42" s="10">
        <v>40</v>
      </c>
      <c r="D42" s="10" t="s">
        <v>246</v>
      </c>
      <c r="E42" t="str">
        <f t="shared" si="0"/>
        <v>40 - Sales - Customer Service</v>
      </c>
    </row>
    <row r="43" spans="1:5" x14ac:dyDescent="0.3">
      <c r="A43" s="8">
        <v>8</v>
      </c>
      <c r="B43" s="10" t="s">
        <v>131</v>
      </c>
      <c r="C43" s="10">
        <v>45</v>
      </c>
      <c r="D43" s="10" t="s">
        <v>250</v>
      </c>
      <c r="E43" t="str">
        <f t="shared" si="0"/>
        <v>45 - Sales - Customer Service associate Manager</v>
      </c>
    </row>
    <row r="44" spans="1:5" x14ac:dyDescent="0.3">
      <c r="A44" s="8">
        <v>8</v>
      </c>
      <c r="B44" s="10" t="s">
        <v>131</v>
      </c>
      <c r="C44" s="10">
        <v>46</v>
      </c>
      <c r="D44" s="10" t="s">
        <v>249</v>
      </c>
      <c r="E44" t="str">
        <f t="shared" si="0"/>
        <v>46 - Sales - Customer Service Manager</v>
      </c>
    </row>
    <row r="45" spans="1:5" x14ac:dyDescent="0.3">
      <c r="A45" s="8">
        <v>8</v>
      </c>
      <c r="B45" s="11" t="s">
        <v>131</v>
      </c>
      <c r="C45" s="11">
        <v>47</v>
      </c>
      <c r="D45" s="10" t="s">
        <v>253</v>
      </c>
      <c r="E45" t="str">
        <f t="shared" si="0"/>
        <v>47 - Sales - Sales associate Manager</v>
      </c>
    </row>
    <row r="46" spans="1:5" x14ac:dyDescent="0.3">
      <c r="A46" s="8">
        <v>8</v>
      </c>
      <c r="B46" s="11" t="s">
        <v>131</v>
      </c>
      <c r="C46" s="11">
        <v>48</v>
      </c>
      <c r="D46" s="10" t="s">
        <v>251</v>
      </c>
      <c r="E46" t="str">
        <f t="shared" si="0"/>
        <v>48 - Sales - Sales Manager</v>
      </c>
    </row>
    <row r="47" spans="1:5" x14ac:dyDescent="0.3">
      <c r="A47" s="8">
        <v>8</v>
      </c>
      <c r="B47" s="11" t="s">
        <v>131</v>
      </c>
      <c r="C47" s="11"/>
      <c r="D47" s="10" t="s">
        <v>251</v>
      </c>
      <c r="E47" t="str">
        <f t="shared" si="0"/>
        <v xml:space="preserve"> - Sales - Sales Manager</v>
      </c>
    </row>
    <row r="48" spans="1:5" x14ac:dyDescent="0.3">
      <c r="A48" s="8">
        <v>8</v>
      </c>
      <c r="B48" s="11" t="s">
        <v>131</v>
      </c>
      <c r="C48" s="11">
        <v>49</v>
      </c>
      <c r="D48" s="10" t="s">
        <v>256</v>
      </c>
      <c r="E48" t="str">
        <f t="shared" si="0"/>
        <v>49 - Sales - Sales Representative</v>
      </c>
    </row>
    <row r="49" spans="1:5" ht="27" x14ac:dyDescent="0.3">
      <c r="A49" s="8">
        <v>8</v>
      </c>
      <c r="B49" s="11" t="s">
        <v>131</v>
      </c>
      <c r="C49" s="11">
        <v>50</v>
      </c>
      <c r="D49" s="10" t="s">
        <v>255</v>
      </c>
      <c r="E49" t="str">
        <f t="shared" si="0"/>
        <v>50 - Sales - Sales Representative Associate Manager</v>
      </c>
    </row>
    <row r="50" spans="1:5" x14ac:dyDescent="0.3">
      <c r="A50" s="8">
        <v>8</v>
      </c>
      <c r="B50" s="11" t="s">
        <v>131</v>
      </c>
      <c r="C50" s="11">
        <v>51</v>
      </c>
      <c r="D50" s="10" t="s">
        <v>254</v>
      </c>
      <c r="E50" t="str">
        <f t="shared" si="0"/>
        <v>51 - Sales - Sales Representative Manager</v>
      </c>
    </row>
    <row r="51" spans="1:5" x14ac:dyDescent="0.3">
      <c r="A51" s="8">
        <v>8</v>
      </c>
      <c r="B51" s="11" t="s">
        <v>131</v>
      </c>
      <c r="C51" s="11">
        <v>52</v>
      </c>
      <c r="D51" s="10" t="s">
        <v>252</v>
      </c>
      <c r="E51" t="str">
        <f t="shared" si="0"/>
        <v>52 - Sales - Sales Supervisor</v>
      </c>
    </row>
    <row r="52" spans="1:5" x14ac:dyDescent="0.3">
      <c r="A52" s="8">
        <v>8</v>
      </c>
      <c r="B52" s="10" t="s">
        <v>131</v>
      </c>
      <c r="C52" s="10">
        <v>53</v>
      </c>
      <c r="D52" s="14" t="s">
        <v>247</v>
      </c>
      <c r="E52" t="str">
        <f t="shared" si="0"/>
        <v>53 - Sales - Secretary</v>
      </c>
    </row>
    <row r="53" spans="1:5" x14ac:dyDescent="0.3">
      <c r="B53"/>
      <c r="C53"/>
      <c r="D53"/>
    </row>
    <row r="54" spans="1:5" x14ac:dyDescent="0.3">
      <c r="B54"/>
      <c r="C54"/>
      <c r="D54"/>
    </row>
    <row r="55" spans="1:5" x14ac:dyDescent="0.3">
      <c r="B55"/>
      <c r="C55"/>
      <c r="D55"/>
    </row>
    <row r="56" spans="1:5" x14ac:dyDescent="0.3">
      <c r="B56"/>
      <c r="C56"/>
      <c r="D56"/>
    </row>
    <row r="57" spans="1:5" x14ac:dyDescent="0.3">
      <c r="B57"/>
      <c r="C57"/>
      <c r="D57"/>
    </row>
    <row r="58" spans="1:5" x14ac:dyDescent="0.3">
      <c r="B58"/>
      <c r="C58"/>
      <c r="D58"/>
    </row>
    <row r="59" spans="1:5" x14ac:dyDescent="0.3">
      <c r="B59"/>
      <c r="C59"/>
      <c r="D59"/>
    </row>
    <row r="60" spans="1:5" x14ac:dyDescent="0.3">
      <c r="B60"/>
      <c r="C60"/>
      <c r="D60"/>
    </row>
    <row r="61" spans="1:5" x14ac:dyDescent="0.3">
      <c r="B61"/>
      <c r="C61"/>
      <c r="D61"/>
    </row>
    <row r="62" spans="1:5" x14ac:dyDescent="0.3">
      <c r="B62"/>
      <c r="C62"/>
      <c r="D62"/>
    </row>
    <row r="63" spans="1:5" x14ac:dyDescent="0.3">
      <c r="B63"/>
      <c r="C63"/>
      <c r="D63"/>
    </row>
    <row r="64" spans="1:5" x14ac:dyDescent="0.3">
      <c r="B64"/>
      <c r="C64"/>
      <c r="D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spans="1:4" x14ac:dyDescent="0.3">
      <c r="B81"/>
      <c r="C81"/>
      <c r="D81"/>
    </row>
    <row r="82" spans="1:4" x14ac:dyDescent="0.3">
      <c r="B82"/>
      <c r="C82"/>
      <c r="D82"/>
    </row>
    <row r="83" spans="1:4" x14ac:dyDescent="0.3">
      <c r="B83"/>
      <c r="C83"/>
      <c r="D83"/>
    </row>
    <row r="84" spans="1:4" x14ac:dyDescent="0.3">
      <c r="B84"/>
      <c r="C84"/>
      <c r="D84"/>
    </row>
    <row r="85" spans="1:4" x14ac:dyDescent="0.3">
      <c r="B85"/>
      <c r="C85"/>
      <c r="D85"/>
    </row>
    <row r="86" spans="1:4" x14ac:dyDescent="0.3">
      <c r="B86"/>
      <c r="C86"/>
      <c r="D86"/>
    </row>
    <row r="87" spans="1:4" x14ac:dyDescent="0.3">
      <c r="B87"/>
      <c r="C87"/>
      <c r="D87"/>
    </row>
    <row r="88" spans="1:4" x14ac:dyDescent="0.3">
      <c r="B88"/>
      <c r="C88"/>
      <c r="D88"/>
    </row>
    <row r="89" spans="1:4" x14ac:dyDescent="0.3">
      <c r="B89"/>
      <c r="C89"/>
      <c r="D89"/>
    </row>
    <row r="90" spans="1:4" x14ac:dyDescent="0.3">
      <c r="B90"/>
      <c r="C90"/>
      <c r="D90"/>
    </row>
    <row r="91" spans="1:4" x14ac:dyDescent="0.3">
      <c r="B91"/>
      <c r="C91"/>
      <c r="D91"/>
    </row>
    <row r="92" spans="1:4" x14ac:dyDescent="0.3">
      <c r="A92" s="12"/>
    </row>
  </sheetData>
  <sortState xmlns:xlrd2="http://schemas.microsoft.com/office/spreadsheetml/2017/richdata2" ref="A2:D52">
    <sortCondition ref="A2:A52"/>
    <sortCondition ref="D2:D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C10B-86A8-4125-A446-2C4A997C518E}">
  <dimension ref="A1:BC26"/>
  <sheetViews>
    <sheetView workbookViewId="0">
      <selection activeCell="D2" sqref="D2"/>
    </sheetView>
  </sheetViews>
  <sheetFormatPr defaultRowHeight="14.4" x14ac:dyDescent="0.3"/>
  <cols>
    <col min="1" max="1" width="22.77734375" customWidth="1"/>
    <col min="2" max="3" width="2.77734375" customWidth="1"/>
    <col min="4" max="54" width="2.77734375" style="60" customWidth="1"/>
    <col min="55" max="55" width="5.21875" style="51" customWidth="1"/>
  </cols>
  <sheetData>
    <row r="1" spans="1:54" ht="130.19999999999999" x14ac:dyDescent="0.3">
      <c r="A1" s="71" t="s">
        <v>503</v>
      </c>
      <c r="B1" s="61" t="s">
        <v>505</v>
      </c>
      <c r="C1" s="61" t="s">
        <v>506</v>
      </c>
      <c r="D1" s="62" t="s">
        <v>208</v>
      </c>
      <c r="E1" s="62" t="s">
        <v>504</v>
      </c>
      <c r="F1" s="62" t="s">
        <v>209</v>
      </c>
      <c r="G1" s="62" t="s">
        <v>212</v>
      </c>
      <c r="H1" s="62" t="s">
        <v>214</v>
      </c>
      <c r="I1" s="62" t="s">
        <v>457</v>
      </c>
      <c r="J1" s="62" t="s">
        <v>458</v>
      </c>
      <c r="K1" s="63" t="s">
        <v>459</v>
      </c>
      <c r="L1" s="63" t="s">
        <v>460</v>
      </c>
      <c r="M1" s="63" t="s">
        <v>461</v>
      </c>
      <c r="N1" s="64" t="s">
        <v>462</v>
      </c>
      <c r="O1" s="64" t="s">
        <v>463</v>
      </c>
      <c r="P1" s="64" t="s">
        <v>464</v>
      </c>
      <c r="Q1" s="65" t="s">
        <v>465</v>
      </c>
      <c r="R1" s="65" t="s">
        <v>466</v>
      </c>
      <c r="S1" s="66" t="s">
        <v>467</v>
      </c>
      <c r="T1" s="66" t="s">
        <v>468</v>
      </c>
      <c r="U1" s="66" t="s">
        <v>469</v>
      </c>
      <c r="V1" s="66" t="s">
        <v>470</v>
      </c>
      <c r="W1" s="66" t="s">
        <v>471</v>
      </c>
      <c r="X1" s="66" t="s">
        <v>472</v>
      </c>
      <c r="Y1" s="66" t="s">
        <v>473</v>
      </c>
      <c r="Z1" s="66" t="s">
        <v>474</v>
      </c>
      <c r="AA1" s="66" t="s">
        <v>475</v>
      </c>
      <c r="AB1" s="66" t="s">
        <v>476</v>
      </c>
      <c r="AC1" s="66" t="s">
        <v>477</v>
      </c>
      <c r="AD1" s="66" t="s">
        <v>478</v>
      </c>
      <c r="AE1" s="67" t="s">
        <v>479</v>
      </c>
      <c r="AF1" s="67" t="s">
        <v>480</v>
      </c>
      <c r="AG1" s="67" t="s">
        <v>481</v>
      </c>
      <c r="AH1" s="67" t="s">
        <v>482</v>
      </c>
      <c r="AI1" s="67" t="s">
        <v>483</v>
      </c>
      <c r="AJ1" s="67" t="s">
        <v>484</v>
      </c>
      <c r="AK1" s="67" t="s">
        <v>485</v>
      </c>
      <c r="AL1" s="68" t="s">
        <v>486</v>
      </c>
      <c r="AM1" s="68" t="s">
        <v>487</v>
      </c>
      <c r="AN1" s="68" t="s">
        <v>488</v>
      </c>
      <c r="AO1" s="68" t="s">
        <v>489</v>
      </c>
      <c r="AP1" s="68" t="s">
        <v>490</v>
      </c>
      <c r="AQ1" s="69" t="s">
        <v>491</v>
      </c>
      <c r="AR1" s="69" t="s">
        <v>492</v>
      </c>
      <c r="AS1" s="69" t="s">
        <v>493</v>
      </c>
      <c r="AT1" s="69" t="s">
        <v>494</v>
      </c>
      <c r="AU1" s="69" t="s">
        <v>495</v>
      </c>
      <c r="AV1" s="69" t="s">
        <v>496</v>
      </c>
      <c r="AW1" s="69" t="s">
        <v>497</v>
      </c>
      <c r="AX1" s="69" t="s">
        <v>498</v>
      </c>
      <c r="AY1" s="69" t="s">
        <v>499</v>
      </c>
      <c r="AZ1" s="69" t="s">
        <v>500</v>
      </c>
      <c r="BA1" s="69" t="s">
        <v>501</v>
      </c>
      <c r="BB1" s="69" t="s">
        <v>502</v>
      </c>
    </row>
    <row r="2" spans="1:54" x14ac:dyDescent="0.3">
      <c r="A2" s="70" t="s">
        <v>134</v>
      </c>
      <c r="B2" s="3"/>
      <c r="C2" s="3"/>
      <c r="D2" s="52"/>
      <c r="E2" s="52"/>
      <c r="F2" s="52"/>
      <c r="G2" s="52"/>
      <c r="H2" s="52"/>
      <c r="I2" s="52"/>
      <c r="J2" s="52"/>
      <c r="K2" s="53"/>
      <c r="L2" s="53"/>
      <c r="M2" s="53"/>
      <c r="N2" s="54"/>
      <c r="O2" s="54"/>
      <c r="P2" s="54"/>
      <c r="Q2" s="55"/>
      <c r="R2" s="55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7"/>
      <c r="AG2" s="57"/>
      <c r="AH2" s="57"/>
      <c r="AI2" s="57"/>
      <c r="AJ2" s="57"/>
      <c r="AK2" s="57"/>
      <c r="AL2" s="58"/>
      <c r="AM2" s="58"/>
      <c r="AN2" s="58"/>
      <c r="AO2" s="58"/>
      <c r="AP2" s="58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x14ac:dyDescent="0.3">
      <c r="A3" s="70" t="s">
        <v>137</v>
      </c>
      <c r="B3" s="3"/>
      <c r="C3" s="3"/>
      <c r="D3" s="52"/>
      <c r="E3" s="52"/>
      <c r="F3" s="52"/>
      <c r="G3" s="52"/>
      <c r="H3" s="52"/>
      <c r="I3" s="52"/>
      <c r="J3" s="52"/>
      <c r="K3" s="53"/>
      <c r="L3" s="53"/>
      <c r="M3" s="53"/>
      <c r="N3" s="54"/>
      <c r="O3" s="54"/>
      <c r="P3" s="54"/>
      <c r="Q3" s="55"/>
      <c r="R3" s="55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7"/>
      <c r="AK3" s="57"/>
      <c r="AL3" s="58"/>
      <c r="AM3" s="58"/>
      <c r="AN3" s="58"/>
      <c r="AO3" s="58"/>
      <c r="AP3" s="58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x14ac:dyDescent="0.3">
      <c r="A4" s="70" t="s">
        <v>138</v>
      </c>
      <c r="B4" s="3"/>
      <c r="C4" s="3"/>
      <c r="D4" s="52"/>
      <c r="E4" s="52"/>
      <c r="F4" s="52"/>
      <c r="G4" s="52"/>
      <c r="H4" s="52"/>
      <c r="I4" s="52"/>
      <c r="J4" s="52"/>
      <c r="K4" s="53"/>
      <c r="L4" s="53"/>
      <c r="M4" s="53"/>
      <c r="N4" s="54"/>
      <c r="O4" s="54"/>
      <c r="P4" s="54"/>
      <c r="Q4" s="55"/>
      <c r="R4" s="55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7"/>
      <c r="AF4" s="57"/>
      <c r="AG4" s="57"/>
      <c r="AH4" s="57"/>
      <c r="AI4" s="57"/>
      <c r="AJ4" s="57"/>
      <c r="AK4" s="57"/>
      <c r="AL4" s="58"/>
      <c r="AM4" s="58"/>
      <c r="AN4" s="58"/>
      <c r="AO4" s="58"/>
      <c r="AP4" s="58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 x14ac:dyDescent="0.3">
      <c r="A5" s="70" t="s">
        <v>139</v>
      </c>
      <c r="B5" s="3"/>
      <c r="C5" s="3"/>
      <c r="D5" s="52"/>
      <c r="E5" s="52"/>
      <c r="F5" s="52"/>
      <c r="G5" s="52"/>
      <c r="H5" s="52"/>
      <c r="I5" s="52"/>
      <c r="J5" s="52"/>
      <c r="K5" s="53"/>
      <c r="L5" s="53"/>
      <c r="M5" s="53"/>
      <c r="N5" s="54"/>
      <c r="O5" s="54"/>
      <c r="P5" s="54"/>
      <c r="Q5" s="55"/>
      <c r="R5" s="55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  <c r="AL5" s="58"/>
      <c r="AM5" s="58"/>
      <c r="AN5" s="58"/>
      <c r="AO5" s="58"/>
      <c r="AP5" s="58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x14ac:dyDescent="0.3">
      <c r="A6" s="70" t="s">
        <v>140</v>
      </c>
      <c r="B6" s="3"/>
      <c r="C6" s="3"/>
      <c r="D6" s="52"/>
      <c r="E6" s="52"/>
      <c r="F6" s="52"/>
      <c r="G6" s="52"/>
      <c r="H6" s="52"/>
      <c r="I6" s="52"/>
      <c r="J6" s="52"/>
      <c r="K6" s="53"/>
      <c r="L6" s="53"/>
      <c r="M6" s="53"/>
      <c r="N6" s="54"/>
      <c r="O6" s="54"/>
      <c r="P6" s="54"/>
      <c r="Q6" s="55"/>
      <c r="R6" s="55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7"/>
      <c r="AG6" s="57"/>
      <c r="AH6" s="57"/>
      <c r="AI6" s="57"/>
      <c r="AJ6" s="57"/>
      <c r="AK6" s="57"/>
      <c r="AL6" s="58"/>
      <c r="AM6" s="58"/>
      <c r="AN6" s="58"/>
      <c r="AO6" s="58"/>
      <c r="AP6" s="58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</row>
    <row r="7" spans="1:54" x14ac:dyDescent="0.3">
      <c r="A7" s="70" t="s">
        <v>141</v>
      </c>
      <c r="B7" s="3"/>
      <c r="C7" s="3"/>
      <c r="D7" s="52"/>
      <c r="E7" s="52"/>
      <c r="F7" s="52"/>
      <c r="G7" s="52"/>
      <c r="H7" s="52"/>
      <c r="I7" s="52"/>
      <c r="J7" s="52"/>
      <c r="K7" s="53"/>
      <c r="L7" s="53"/>
      <c r="M7" s="53"/>
      <c r="N7" s="54"/>
      <c r="O7" s="54"/>
      <c r="P7" s="54"/>
      <c r="Q7" s="55"/>
      <c r="R7" s="55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7"/>
      <c r="AG7" s="57"/>
      <c r="AH7" s="57"/>
      <c r="AI7" s="57"/>
      <c r="AJ7" s="57"/>
      <c r="AK7" s="57"/>
      <c r="AL7" s="58"/>
      <c r="AM7" s="58"/>
      <c r="AN7" s="58"/>
      <c r="AO7" s="58"/>
      <c r="AP7" s="58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</row>
    <row r="8" spans="1:54" x14ac:dyDescent="0.3">
      <c r="A8" s="70" t="s">
        <v>142</v>
      </c>
      <c r="B8" s="3"/>
      <c r="C8" s="3"/>
      <c r="D8" s="52"/>
      <c r="E8" s="52"/>
      <c r="F8" s="52"/>
      <c r="G8" s="52"/>
      <c r="H8" s="52"/>
      <c r="I8" s="52"/>
      <c r="J8" s="52"/>
      <c r="K8" s="53"/>
      <c r="L8" s="53"/>
      <c r="M8" s="53"/>
      <c r="N8" s="54"/>
      <c r="O8" s="54"/>
      <c r="P8" s="54"/>
      <c r="Q8" s="55"/>
      <c r="R8" s="55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7"/>
      <c r="AF8" s="57"/>
      <c r="AG8" s="57"/>
      <c r="AH8" s="57"/>
      <c r="AI8" s="57"/>
      <c r="AJ8" s="57"/>
      <c r="AK8" s="57"/>
      <c r="AL8" s="58"/>
      <c r="AM8" s="58"/>
      <c r="AN8" s="58"/>
      <c r="AO8" s="58"/>
      <c r="AP8" s="58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</row>
    <row r="9" spans="1:54" x14ac:dyDescent="0.3">
      <c r="A9" s="70" t="s">
        <v>143</v>
      </c>
      <c r="B9" s="3"/>
      <c r="C9" s="3"/>
      <c r="D9" s="52"/>
      <c r="E9" s="52"/>
      <c r="F9" s="52"/>
      <c r="G9" s="52"/>
      <c r="H9" s="52"/>
      <c r="I9" s="52"/>
      <c r="J9" s="52"/>
      <c r="K9" s="53"/>
      <c r="L9" s="53"/>
      <c r="M9" s="53"/>
      <c r="N9" s="54"/>
      <c r="O9" s="54"/>
      <c r="P9" s="54"/>
      <c r="Q9" s="55"/>
      <c r="R9" s="55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7"/>
      <c r="AG9" s="57"/>
      <c r="AH9" s="57"/>
      <c r="AI9" s="57"/>
      <c r="AJ9" s="57"/>
      <c r="AK9" s="57"/>
      <c r="AL9" s="58"/>
      <c r="AM9" s="58"/>
      <c r="AN9" s="58"/>
      <c r="AO9" s="58"/>
      <c r="AP9" s="58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</row>
    <row r="10" spans="1:54" x14ac:dyDescent="0.3">
      <c r="A10" s="70" t="s">
        <v>144</v>
      </c>
      <c r="B10" s="3"/>
      <c r="C10" s="3"/>
      <c r="D10" s="52"/>
      <c r="E10" s="52"/>
      <c r="F10" s="52"/>
      <c r="G10" s="52"/>
      <c r="H10" s="52"/>
      <c r="I10" s="52"/>
      <c r="J10" s="52"/>
      <c r="K10" s="53"/>
      <c r="L10" s="53"/>
      <c r="M10" s="53"/>
      <c r="N10" s="54"/>
      <c r="O10" s="54"/>
      <c r="P10" s="54"/>
      <c r="Q10" s="55"/>
      <c r="R10" s="55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7"/>
      <c r="AG10" s="57"/>
      <c r="AH10" s="57"/>
      <c r="AI10" s="57"/>
      <c r="AJ10" s="57"/>
      <c r="AK10" s="57"/>
      <c r="AL10" s="58"/>
      <c r="AM10" s="58"/>
      <c r="AN10" s="58"/>
      <c r="AO10" s="58"/>
      <c r="AP10" s="58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</row>
    <row r="11" spans="1:54" x14ac:dyDescent="0.3">
      <c r="A11" s="70" t="s">
        <v>145</v>
      </c>
      <c r="B11" s="3"/>
      <c r="C11" s="3"/>
      <c r="D11" s="52"/>
      <c r="E11" s="52"/>
      <c r="F11" s="52"/>
      <c r="G11" s="52"/>
      <c r="H11" s="52"/>
      <c r="I11" s="52"/>
      <c r="J11" s="52"/>
      <c r="K11" s="53"/>
      <c r="L11" s="53"/>
      <c r="M11" s="53"/>
      <c r="N11" s="54"/>
      <c r="O11" s="54"/>
      <c r="P11" s="54"/>
      <c r="Q11" s="55"/>
      <c r="R11" s="55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7"/>
      <c r="AG11" s="57"/>
      <c r="AH11" s="57"/>
      <c r="AI11" s="57"/>
      <c r="AJ11" s="57"/>
      <c r="AK11" s="57"/>
      <c r="AL11" s="58"/>
      <c r="AM11" s="58"/>
      <c r="AN11" s="58"/>
      <c r="AO11" s="58"/>
      <c r="AP11" s="58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</row>
    <row r="12" spans="1:54" x14ac:dyDescent="0.3">
      <c r="A12" s="70" t="s">
        <v>146</v>
      </c>
      <c r="B12" s="3"/>
      <c r="C12" s="3"/>
      <c r="D12" s="52"/>
      <c r="E12" s="52"/>
      <c r="F12" s="52"/>
      <c r="G12" s="52"/>
      <c r="H12" s="52"/>
      <c r="I12" s="52"/>
      <c r="J12" s="52"/>
      <c r="K12" s="53"/>
      <c r="L12" s="53"/>
      <c r="M12" s="53"/>
      <c r="N12" s="54"/>
      <c r="O12" s="54"/>
      <c r="P12" s="54"/>
      <c r="Q12" s="55"/>
      <c r="R12" s="55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7"/>
      <c r="AG12" s="57"/>
      <c r="AH12" s="57"/>
      <c r="AI12" s="57"/>
      <c r="AJ12" s="57"/>
      <c r="AK12" s="57"/>
      <c r="AL12" s="58"/>
      <c r="AM12" s="58"/>
      <c r="AN12" s="58"/>
      <c r="AO12" s="58"/>
      <c r="AP12" s="58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</row>
    <row r="13" spans="1:54" x14ac:dyDescent="0.3">
      <c r="A13" s="70" t="s">
        <v>147</v>
      </c>
      <c r="B13" s="3"/>
      <c r="C13" s="3"/>
      <c r="D13" s="52"/>
      <c r="E13" s="52"/>
      <c r="F13" s="52"/>
      <c r="G13" s="52"/>
      <c r="H13" s="52"/>
      <c r="I13" s="52"/>
      <c r="J13" s="52"/>
      <c r="K13" s="53"/>
      <c r="L13" s="53"/>
      <c r="M13" s="53"/>
      <c r="N13" s="54"/>
      <c r="O13" s="54"/>
      <c r="P13" s="54"/>
      <c r="Q13" s="55"/>
      <c r="R13" s="55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7"/>
      <c r="AG13" s="57"/>
      <c r="AH13" s="57"/>
      <c r="AI13" s="57"/>
      <c r="AJ13" s="57"/>
      <c r="AK13" s="57"/>
      <c r="AL13" s="58"/>
      <c r="AM13" s="58"/>
      <c r="AN13" s="58"/>
      <c r="AO13" s="58"/>
      <c r="AP13" s="58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</row>
    <row r="14" spans="1:54" x14ac:dyDescent="0.3">
      <c r="A14" s="70" t="s">
        <v>148</v>
      </c>
      <c r="B14" s="3"/>
      <c r="C14" s="3"/>
      <c r="D14" s="52"/>
      <c r="E14" s="52"/>
      <c r="F14" s="52"/>
      <c r="G14" s="52"/>
      <c r="H14" s="52"/>
      <c r="I14" s="52"/>
      <c r="J14" s="52"/>
      <c r="K14" s="53"/>
      <c r="L14" s="53"/>
      <c r="M14" s="53"/>
      <c r="N14" s="54"/>
      <c r="O14" s="54"/>
      <c r="P14" s="54"/>
      <c r="Q14" s="55"/>
      <c r="R14" s="55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7"/>
      <c r="AG14" s="57"/>
      <c r="AH14" s="57"/>
      <c r="AI14" s="57"/>
      <c r="AJ14" s="57"/>
      <c r="AK14" s="57"/>
      <c r="AL14" s="58"/>
      <c r="AM14" s="58"/>
      <c r="AN14" s="58"/>
      <c r="AO14" s="58"/>
      <c r="AP14" s="58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</row>
    <row r="15" spans="1:54" x14ac:dyDescent="0.3">
      <c r="A15" s="70" t="s">
        <v>149</v>
      </c>
      <c r="B15" s="3"/>
      <c r="C15" s="3"/>
      <c r="D15" s="52"/>
      <c r="E15" s="52"/>
      <c r="F15" s="52"/>
      <c r="G15" s="52"/>
      <c r="H15" s="52"/>
      <c r="I15" s="52"/>
      <c r="J15" s="52"/>
      <c r="K15" s="53"/>
      <c r="L15" s="53"/>
      <c r="M15" s="53"/>
      <c r="N15" s="54"/>
      <c r="O15" s="54"/>
      <c r="P15" s="54"/>
      <c r="Q15" s="55"/>
      <c r="R15" s="55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7"/>
      <c r="AG15" s="57"/>
      <c r="AH15" s="57"/>
      <c r="AI15" s="57"/>
      <c r="AJ15" s="57"/>
      <c r="AK15" s="57"/>
      <c r="AL15" s="58"/>
      <c r="AM15" s="58"/>
      <c r="AN15" s="58"/>
      <c r="AO15" s="58"/>
      <c r="AP15" s="58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54" x14ac:dyDescent="0.3">
      <c r="A16" s="70" t="s">
        <v>150</v>
      </c>
      <c r="B16" s="3"/>
      <c r="C16" s="3"/>
      <c r="D16" s="52"/>
      <c r="E16" s="52"/>
      <c r="F16" s="52"/>
      <c r="G16" s="52"/>
      <c r="H16" s="52"/>
      <c r="I16" s="52"/>
      <c r="J16" s="52"/>
      <c r="K16" s="53"/>
      <c r="L16" s="53"/>
      <c r="M16" s="53"/>
      <c r="N16" s="54"/>
      <c r="O16" s="54"/>
      <c r="P16" s="54"/>
      <c r="Q16" s="55"/>
      <c r="R16" s="55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7"/>
      <c r="AG16" s="57"/>
      <c r="AH16" s="57"/>
      <c r="AI16" s="57"/>
      <c r="AJ16" s="57"/>
      <c r="AK16" s="57"/>
      <c r="AL16" s="58"/>
      <c r="AM16" s="58"/>
      <c r="AN16" s="58"/>
      <c r="AO16" s="58"/>
      <c r="AP16" s="58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x14ac:dyDescent="0.3">
      <c r="A17" s="70" t="s">
        <v>151</v>
      </c>
      <c r="B17" s="3"/>
      <c r="C17" s="3"/>
      <c r="D17" s="52"/>
      <c r="E17" s="52"/>
      <c r="F17" s="52"/>
      <c r="G17" s="52"/>
      <c r="H17" s="52"/>
      <c r="I17" s="52"/>
      <c r="J17" s="52"/>
      <c r="K17" s="53"/>
      <c r="L17" s="53"/>
      <c r="M17" s="53"/>
      <c r="N17" s="54"/>
      <c r="O17" s="54"/>
      <c r="P17" s="54"/>
      <c r="Q17" s="55"/>
      <c r="R17" s="55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7"/>
      <c r="AG17" s="57"/>
      <c r="AH17" s="57"/>
      <c r="AI17" s="57"/>
      <c r="AJ17" s="57"/>
      <c r="AK17" s="57"/>
      <c r="AL17" s="58"/>
      <c r="AM17" s="58"/>
      <c r="AN17" s="58"/>
      <c r="AO17" s="58"/>
      <c r="AP17" s="58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x14ac:dyDescent="0.3">
      <c r="A18" s="70" t="s">
        <v>152</v>
      </c>
      <c r="B18" s="3"/>
      <c r="C18" s="3"/>
      <c r="D18" s="52"/>
      <c r="E18" s="52"/>
      <c r="F18" s="52"/>
      <c r="G18" s="52"/>
      <c r="H18" s="52"/>
      <c r="I18" s="52"/>
      <c r="J18" s="52"/>
      <c r="K18" s="53"/>
      <c r="L18" s="53"/>
      <c r="M18" s="53"/>
      <c r="N18" s="54"/>
      <c r="O18" s="54"/>
      <c r="P18" s="54"/>
      <c r="Q18" s="55"/>
      <c r="R18" s="55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7"/>
      <c r="AG18" s="57"/>
      <c r="AH18" s="57"/>
      <c r="AI18" s="57"/>
      <c r="AJ18" s="57"/>
      <c r="AK18" s="57"/>
      <c r="AL18" s="58"/>
      <c r="AM18" s="58"/>
      <c r="AN18" s="58"/>
      <c r="AO18" s="58"/>
      <c r="AP18" s="58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x14ac:dyDescent="0.3">
      <c r="A19" s="70" t="s">
        <v>153</v>
      </c>
      <c r="B19" s="3"/>
      <c r="C19" s="3"/>
      <c r="D19" s="52"/>
      <c r="E19" s="52"/>
      <c r="F19" s="52"/>
      <c r="G19" s="52"/>
      <c r="H19" s="52"/>
      <c r="I19" s="52"/>
      <c r="J19" s="52"/>
      <c r="K19" s="53"/>
      <c r="L19" s="53"/>
      <c r="M19" s="53"/>
      <c r="N19" s="54"/>
      <c r="O19" s="54"/>
      <c r="P19" s="54"/>
      <c r="Q19" s="55"/>
      <c r="R19" s="55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7"/>
      <c r="AG19" s="57"/>
      <c r="AH19" s="57"/>
      <c r="AI19" s="57"/>
      <c r="AJ19" s="57"/>
      <c r="AK19" s="57"/>
      <c r="AL19" s="58"/>
      <c r="AM19" s="58"/>
      <c r="AN19" s="58"/>
      <c r="AO19" s="58"/>
      <c r="AP19" s="58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x14ac:dyDescent="0.3">
      <c r="A20" s="70" t="s">
        <v>154</v>
      </c>
      <c r="B20" s="3"/>
      <c r="C20" s="3"/>
      <c r="D20" s="52"/>
      <c r="E20" s="52"/>
      <c r="F20" s="52"/>
      <c r="G20" s="52"/>
      <c r="H20" s="52"/>
      <c r="I20" s="52"/>
      <c r="J20" s="52"/>
      <c r="K20" s="53"/>
      <c r="L20" s="53"/>
      <c r="M20" s="53"/>
      <c r="N20" s="54"/>
      <c r="O20" s="54"/>
      <c r="P20" s="54"/>
      <c r="Q20" s="55"/>
      <c r="R20" s="55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7"/>
      <c r="AG20" s="57"/>
      <c r="AH20" s="57"/>
      <c r="AI20" s="57"/>
      <c r="AJ20" s="57"/>
      <c r="AK20" s="57"/>
      <c r="AL20" s="58"/>
      <c r="AM20" s="58"/>
      <c r="AN20" s="58"/>
      <c r="AO20" s="58"/>
      <c r="AP20" s="58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x14ac:dyDescent="0.3">
      <c r="A21" s="70" t="s">
        <v>155</v>
      </c>
      <c r="B21" s="3"/>
      <c r="C21" s="3"/>
      <c r="D21" s="52"/>
      <c r="E21" s="52"/>
      <c r="F21" s="52"/>
      <c r="G21" s="52"/>
      <c r="H21" s="52"/>
      <c r="I21" s="52"/>
      <c r="J21" s="52"/>
      <c r="K21" s="53"/>
      <c r="L21" s="53"/>
      <c r="M21" s="53"/>
      <c r="N21" s="54"/>
      <c r="O21" s="54"/>
      <c r="P21" s="54"/>
      <c r="Q21" s="55"/>
      <c r="R21" s="55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7"/>
      <c r="AG21" s="57"/>
      <c r="AH21" s="57"/>
      <c r="AI21" s="57"/>
      <c r="AJ21" s="57"/>
      <c r="AK21" s="57"/>
      <c r="AL21" s="58"/>
      <c r="AM21" s="58"/>
      <c r="AN21" s="58"/>
      <c r="AO21" s="58"/>
      <c r="AP21" s="58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1:54" x14ac:dyDescent="0.3">
      <c r="A22" s="70" t="s">
        <v>156</v>
      </c>
      <c r="B22" s="3"/>
      <c r="C22" s="3"/>
      <c r="D22" s="52"/>
      <c r="E22" s="52"/>
      <c r="F22" s="52"/>
      <c r="G22" s="52"/>
      <c r="H22" s="52"/>
      <c r="I22" s="52"/>
      <c r="J22" s="52"/>
      <c r="K22" s="53"/>
      <c r="L22" s="53"/>
      <c r="M22" s="53"/>
      <c r="N22" s="54"/>
      <c r="O22" s="54"/>
      <c r="P22" s="54"/>
      <c r="Q22" s="55"/>
      <c r="R22" s="55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7"/>
      <c r="AG22" s="57"/>
      <c r="AH22" s="57"/>
      <c r="AI22" s="57"/>
      <c r="AJ22" s="57"/>
      <c r="AK22" s="57"/>
      <c r="AL22" s="58"/>
      <c r="AM22" s="58"/>
      <c r="AN22" s="58"/>
      <c r="AO22" s="58"/>
      <c r="AP22" s="58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1:54" x14ac:dyDescent="0.3">
      <c r="A23" s="70" t="s">
        <v>157</v>
      </c>
      <c r="B23" s="3"/>
      <c r="C23" s="3"/>
      <c r="D23" s="52"/>
      <c r="E23" s="52"/>
      <c r="F23" s="52"/>
      <c r="G23" s="52"/>
      <c r="H23" s="52"/>
      <c r="I23" s="52"/>
      <c r="J23" s="52"/>
      <c r="K23" s="53"/>
      <c r="L23" s="53"/>
      <c r="M23" s="53"/>
      <c r="N23" s="54"/>
      <c r="O23" s="54"/>
      <c r="P23" s="54"/>
      <c r="Q23" s="55"/>
      <c r="R23" s="55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7"/>
      <c r="AG23" s="57"/>
      <c r="AH23" s="57"/>
      <c r="AI23" s="57"/>
      <c r="AJ23" s="57"/>
      <c r="AK23" s="57"/>
      <c r="AL23" s="58"/>
      <c r="AM23" s="58"/>
      <c r="AN23" s="58"/>
      <c r="AO23" s="58"/>
      <c r="AP23" s="58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1:54" x14ac:dyDescent="0.3">
      <c r="A24" s="70" t="s">
        <v>158</v>
      </c>
      <c r="B24" s="3"/>
      <c r="C24" s="3"/>
      <c r="D24" s="52"/>
      <c r="E24" s="52"/>
      <c r="F24" s="52"/>
      <c r="G24" s="52"/>
      <c r="H24" s="52"/>
      <c r="I24" s="52"/>
      <c r="J24" s="52"/>
      <c r="K24" s="53"/>
      <c r="L24" s="53"/>
      <c r="M24" s="53"/>
      <c r="N24" s="54"/>
      <c r="O24" s="54"/>
      <c r="P24" s="54"/>
      <c r="Q24" s="55"/>
      <c r="R24" s="55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7"/>
      <c r="AG24" s="57"/>
      <c r="AH24" s="57"/>
      <c r="AI24" s="57"/>
      <c r="AJ24" s="57"/>
      <c r="AK24" s="57"/>
      <c r="AL24" s="58"/>
      <c r="AM24" s="58"/>
      <c r="AN24" s="58"/>
      <c r="AO24" s="58"/>
      <c r="AP24" s="58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1:54" x14ac:dyDescent="0.3">
      <c r="A25" s="70" t="s">
        <v>159</v>
      </c>
      <c r="B25" s="3"/>
      <c r="C25" s="3"/>
      <c r="D25" s="52"/>
      <c r="E25" s="52"/>
      <c r="F25" s="52"/>
      <c r="G25" s="52"/>
      <c r="H25" s="52"/>
      <c r="I25" s="52"/>
      <c r="J25" s="52"/>
      <c r="K25" s="53"/>
      <c r="L25" s="53"/>
      <c r="M25" s="53"/>
      <c r="N25" s="54"/>
      <c r="O25" s="54"/>
      <c r="P25" s="54"/>
      <c r="Q25" s="55"/>
      <c r="R25" s="55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  <c r="AL25" s="58"/>
      <c r="AM25" s="58"/>
      <c r="AN25" s="58"/>
      <c r="AO25" s="58"/>
      <c r="AP25" s="58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1:54" x14ac:dyDescent="0.3">
      <c r="A26" s="70" t="s">
        <v>161</v>
      </c>
      <c r="B26" s="3"/>
      <c r="C26" s="3"/>
      <c r="D26" s="52"/>
      <c r="E26" s="52"/>
      <c r="F26" s="52"/>
      <c r="G26" s="52"/>
      <c r="H26" s="52"/>
      <c r="I26" s="52"/>
      <c r="J26" s="52"/>
      <c r="K26" s="53"/>
      <c r="L26" s="53"/>
      <c r="M26" s="53"/>
      <c r="N26" s="54"/>
      <c r="O26" s="54"/>
      <c r="P26" s="54"/>
      <c r="Q26" s="55"/>
      <c r="R26" s="55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7"/>
      <c r="AG26" s="57"/>
      <c r="AH26" s="57"/>
      <c r="AI26" s="57"/>
      <c r="AJ26" s="57"/>
      <c r="AK26" s="57"/>
      <c r="AL26" s="58"/>
      <c r="AM26" s="58"/>
      <c r="AN26" s="58"/>
      <c r="AO26" s="58"/>
      <c r="AP26" s="58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6244-5FFF-459C-9738-FE5A65CE8CAD}">
  <dimension ref="A1:R91"/>
  <sheetViews>
    <sheetView workbookViewId="0">
      <selection activeCell="F24" sqref="F24"/>
    </sheetView>
  </sheetViews>
  <sheetFormatPr defaultRowHeight="14.4" x14ac:dyDescent="0.3"/>
  <cols>
    <col min="1" max="1" width="7.44140625" customWidth="1"/>
    <col min="2" max="2" width="17.44140625" style="12" customWidth="1"/>
  </cols>
  <sheetData>
    <row r="1" spans="1:18" x14ac:dyDescent="0.3">
      <c r="A1" s="21" t="s">
        <v>442</v>
      </c>
      <c r="B1" s="21" t="s">
        <v>125</v>
      </c>
    </row>
    <row r="2" spans="1:18" x14ac:dyDescent="0.3">
      <c r="A2" s="8">
        <v>5</v>
      </c>
      <c r="B2" s="10" t="s">
        <v>130</v>
      </c>
      <c r="E2" t="s">
        <v>526</v>
      </c>
      <c r="F2" t="str">
        <f>_xlfn.CONCAT("'",K2,"'",",","'",B2,"'",",","'",M2,"'",",","'","'",",","'")</f>
        <v>'DGU_Unit_ID_5','MIS','Department of MIS','','</v>
      </c>
      <c r="G2" s="111">
        <v>44501</v>
      </c>
      <c r="H2" t="str">
        <f>_xlfn.CONCAT("'",",","'","'",");")</f>
        <v>','');</v>
      </c>
      <c r="K2" t="str">
        <f>_xlfn.CONCAT("DGU_Unit_ID_",A2)</f>
        <v>DGU_Unit_ID_5</v>
      </c>
      <c r="M2" t="str">
        <f>_xlfn.CONCAT("Department of ",B2)</f>
        <v>Department of MIS</v>
      </c>
      <c r="Q2" t="s">
        <v>696</v>
      </c>
    </row>
    <row r="3" spans="1:18" x14ac:dyDescent="0.3">
      <c r="A3" s="8">
        <v>1</v>
      </c>
      <c r="B3" s="11" t="s">
        <v>129</v>
      </c>
      <c r="E3" s="87" t="s">
        <v>526</v>
      </c>
      <c r="F3" s="87" t="str">
        <f t="shared" ref="F3:F9" si="0">_xlfn.CONCAT("'",K3,"'",",","'",B3,"'",",","'",M3,"'",",","'","'",",","'")</f>
        <v>'DGU_Unit_ID_1','Administration','Department of Administration','','</v>
      </c>
      <c r="G3" s="111">
        <v>44502</v>
      </c>
      <c r="H3" s="87" t="str">
        <f t="shared" ref="H3:H9" si="1">_xlfn.CONCAT("'",",","'","'",");")</f>
        <v>','');</v>
      </c>
      <c r="K3" s="87" t="str">
        <f t="shared" ref="K3:K9" si="2">_xlfn.CONCAT("DGU_Unit_ID_",A3)</f>
        <v>DGU_Unit_ID_1</v>
      </c>
      <c r="M3" s="87" t="str">
        <f t="shared" ref="M3:M9" si="3">_xlfn.CONCAT("Department of ",B3)</f>
        <v>Department of Administration</v>
      </c>
      <c r="Q3" t="s">
        <v>648</v>
      </c>
    </row>
    <row r="4" spans="1:18" x14ac:dyDescent="0.3">
      <c r="A4" s="8">
        <v>8</v>
      </c>
      <c r="B4" s="11" t="s">
        <v>131</v>
      </c>
      <c r="E4" s="87" t="s">
        <v>526</v>
      </c>
      <c r="F4" s="87" t="str">
        <f t="shared" si="0"/>
        <v>'DGU_Unit_ID_8','Sales','Department of Sales','','</v>
      </c>
      <c r="G4" s="111">
        <v>44503</v>
      </c>
      <c r="H4" s="87" t="str">
        <f t="shared" si="1"/>
        <v>','');</v>
      </c>
      <c r="K4" s="87" t="str">
        <f t="shared" si="2"/>
        <v>DGU_Unit_ID_8</v>
      </c>
      <c r="M4" s="87" t="str">
        <f t="shared" si="3"/>
        <v>Department of Sales</v>
      </c>
      <c r="Q4" t="s">
        <v>697</v>
      </c>
    </row>
    <row r="5" spans="1:18" x14ac:dyDescent="0.3">
      <c r="A5" s="8">
        <v>7</v>
      </c>
      <c r="B5" s="11" t="s">
        <v>128</v>
      </c>
      <c r="E5" s="87" t="s">
        <v>526</v>
      </c>
      <c r="F5" s="87" t="str">
        <f t="shared" si="0"/>
        <v>'DGU_Unit_ID_7','Publishing','Department of Publishing','','</v>
      </c>
      <c r="G5" s="111">
        <v>44504</v>
      </c>
      <c r="H5" s="87" t="str">
        <f t="shared" si="1"/>
        <v>','');</v>
      </c>
      <c r="K5" s="87" t="str">
        <f t="shared" si="2"/>
        <v>DGU_Unit_ID_7</v>
      </c>
      <c r="M5" s="87" t="str">
        <f t="shared" si="3"/>
        <v>Department of Publishing</v>
      </c>
      <c r="Q5" t="s">
        <v>698</v>
      </c>
    </row>
    <row r="6" spans="1:18" x14ac:dyDescent="0.3">
      <c r="A6" s="8">
        <v>6</v>
      </c>
      <c r="B6" s="11" t="s">
        <v>127</v>
      </c>
      <c r="E6" s="87" t="s">
        <v>526</v>
      </c>
      <c r="F6" s="87" t="str">
        <f t="shared" si="0"/>
        <v>'DGU_Unit_ID_6','Product Development','Department of Product Development','','</v>
      </c>
      <c r="G6" s="111">
        <v>44505</v>
      </c>
      <c r="H6" s="87" t="str">
        <f t="shared" si="1"/>
        <v>','');</v>
      </c>
      <c r="K6" s="87" t="str">
        <f t="shared" si="2"/>
        <v>DGU_Unit_ID_6</v>
      </c>
      <c r="M6" s="87" t="str">
        <f t="shared" si="3"/>
        <v>Department of Product Development</v>
      </c>
      <c r="Q6" t="s">
        <v>600</v>
      </c>
    </row>
    <row r="7" spans="1:18" x14ac:dyDescent="0.3">
      <c r="A7" s="8">
        <v>2</v>
      </c>
      <c r="B7" s="11" t="s">
        <v>126</v>
      </c>
      <c r="E7" s="87" t="s">
        <v>526</v>
      </c>
      <c r="F7" s="87" t="str">
        <f t="shared" si="0"/>
        <v>'DGU_Unit_ID_2','Finance','Department of Finance','','</v>
      </c>
      <c r="G7" s="111">
        <v>44506</v>
      </c>
      <c r="H7" s="87" t="str">
        <f t="shared" si="1"/>
        <v>','');</v>
      </c>
      <c r="K7" s="87" t="str">
        <f t="shared" si="2"/>
        <v>DGU_Unit_ID_2</v>
      </c>
      <c r="M7" s="87" t="str">
        <f t="shared" si="3"/>
        <v>Department of Finance</v>
      </c>
      <c r="Q7" t="s">
        <v>593</v>
      </c>
      <c r="R7" t="s">
        <v>589</v>
      </c>
    </row>
    <row r="8" spans="1:18" x14ac:dyDescent="0.3">
      <c r="A8" s="8">
        <v>3</v>
      </c>
      <c r="B8" s="11" t="s">
        <v>192</v>
      </c>
      <c r="E8" s="87" t="s">
        <v>526</v>
      </c>
      <c r="F8" s="87" t="str">
        <f t="shared" si="0"/>
        <v>'DGU_Unit_ID_3','Human Resources','Department of Human Resources','','</v>
      </c>
      <c r="G8" s="111">
        <v>44507</v>
      </c>
      <c r="H8" s="87" t="str">
        <f t="shared" si="1"/>
        <v>','');</v>
      </c>
      <c r="K8" s="87" t="str">
        <f t="shared" si="2"/>
        <v>DGU_Unit_ID_3</v>
      </c>
      <c r="M8" s="87" t="str">
        <f t="shared" si="3"/>
        <v>Department of Human Resources</v>
      </c>
      <c r="Q8" t="s">
        <v>601</v>
      </c>
    </row>
    <row r="9" spans="1:18" x14ac:dyDescent="0.3">
      <c r="A9" s="8">
        <v>4</v>
      </c>
      <c r="B9" s="11" t="s">
        <v>132</v>
      </c>
      <c r="E9" s="87" t="s">
        <v>526</v>
      </c>
      <c r="F9" s="87" t="str">
        <f t="shared" si="0"/>
        <v>'DGU_Unit_ID_4','Maintenance','Department of Maintenance','','</v>
      </c>
      <c r="G9" s="111">
        <v>44508</v>
      </c>
      <c r="H9" s="87" t="str">
        <f t="shared" si="1"/>
        <v>','');</v>
      </c>
      <c r="K9" s="87" t="str">
        <f t="shared" si="2"/>
        <v>DGU_Unit_ID_4</v>
      </c>
      <c r="M9" s="87" t="str">
        <f t="shared" si="3"/>
        <v>Department of Maintenance</v>
      </c>
      <c r="Q9" t="s">
        <v>699</v>
      </c>
    </row>
    <row r="10" spans="1:18" x14ac:dyDescent="0.3">
      <c r="B10"/>
      <c r="Q10" t="s">
        <v>700</v>
      </c>
    </row>
    <row r="11" spans="1:18" x14ac:dyDescent="0.3">
      <c r="B11"/>
    </row>
    <row r="12" spans="1:18" x14ac:dyDescent="0.3">
      <c r="B12"/>
    </row>
    <row r="13" spans="1:18" x14ac:dyDescent="0.3">
      <c r="B13"/>
    </row>
    <row r="14" spans="1:18" x14ac:dyDescent="0.3">
      <c r="B14"/>
    </row>
    <row r="15" spans="1:18" x14ac:dyDescent="0.3">
      <c r="B15"/>
    </row>
    <row r="16" spans="1:1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</sheetData>
  <sortState xmlns:xlrd2="http://schemas.microsoft.com/office/spreadsheetml/2017/richdata2" ref="A2:B90">
    <sortCondition ref="A2:A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opLeftCell="A22" workbookViewId="0">
      <selection activeCell="B41" sqref="A1:B41"/>
    </sheetView>
  </sheetViews>
  <sheetFormatPr defaultRowHeight="14.4" x14ac:dyDescent="0.3"/>
  <cols>
    <col min="1" max="1" width="15.5546875" style="12" customWidth="1"/>
    <col min="2" max="2" width="29.109375" style="12" customWidth="1"/>
  </cols>
  <sheetData>
    <row r="1" spans="1:2" ht="14.7" customHeight="1" x14ac:dyDescent="0.3">
      <c r="A1" s="21" t="s">
        <v>169</v>
      </c>
      <c r="B1" s="21" t="s">
        <v>203</v>
      </c>
    </row>
    <row r="2" spans="1:2" ht="14.7" customHeight="1" x14ac:dyDescent="0.3">
      <c r="A2" s="8">
        <v>1</v>
      </c>
      <c r="B2" s="14" t="s">
        <v>7</v>
      </c>
    </row>
    <row r="3" spans="1:2" ht="14.7" customHeight="1" x14ac:dyDescent="0.3">
      <c r="A3" s="8">
        <v>2</v>
      </c>
      <c r="B3" s="14" t="s">
        <v>188</v>
      </c>
    </row>
    <row r="4" spans="1:2" ht="14.7" customHeight="1" x14ac:dyDescent="0.3">
      <c r="A4" s="8">
        <v>3</v>
      </c>
      <c r="B4" s="14" t="s">
        <v>181</v>
      </c>
    </row>
    <row r="5" spans="1:2" ht="14.7" customHeight="1" x14ac:dyDescent="0.3">
      <c r="A5" s="8">
        <v>4</v>
      </c>
      <c r="B5" s="14" t="s">
        <v>186</v>
      </c>
    </row>
    <row r="6" spans="1:2" ht="14.7" customHeight="1" x14ac:dyDescent="0.3">
      <c r="A6" s="8">
        <v>5</v>
      </c>
      <c r="B6" s="10" t="s">
        <v>11</v>
      </c>
    </row>
    <row r="7" spans="1:2" ht="14.7" customHeight="1" x14ac:dyDescent="0.3">
      <c r="A7" s="8">
        <v>6</v>
      </c>
      <c r="B7" s="14" t="s">
        <v>0</v>
      </c>
    </row>
    <row r="8" spans="1:2" ht="14.7" customHeight="1" x14ac:dyDescent="0.3">
      <c r="A8" s="8">
        <v>7</v>
      </c>
      <c r="B8" s="10" t="s">
        <v>4</v>
      </c>
    </row>
    <row r="9" spans="1:2" ht="14.7" customHeight="1" x14ac:dyDescent="0.3">
      <c r="A9" s="8">
        <v>8</v>
      </c>
      <c r="B9" s="10" t="s">
        <v>199</v>
      </c>
    </row>
    <row r="10" spans="1:2" ht="14.7" customHeight="1" x14ac:dyDescent="0.3">
      <c r="A10" s="8">
        <v>9</v>
      </c>
      <c r="B10" s="10" t="s">
        <v>3</v>
      </c>
    </row>
    <row r="11" spans="1:2" ht="14.7" customHeight="1" x14ac:dyDescent="0.3">
      <c r="A11" s="8">
        <v>10</v>
      </c>
      <c r="B11" s="14" t="s">
        <v>12</v>
      </c>
    </row>
    <row r="12" spans="1:2" ht="14.7" customHeight="1" x14ac:dyDescent="0.3">
      <c r="A12" s="8">
        <v>11</v>
      </c>
      <c r="B12" s="10" t="s">
        <v>9</v>
      </c>
    </row>
    <row r="13" spans="1:2" ht="14.7" customHeight="1" x14ac:dyDescent="0.3">
      <c r="A13" s="8">
        <v>12</v>
      </c>
      <c r="B13" s="14" t="s">
        <v>182</v>
      </c>
    </row>
    <row r="14" spans="1:2" ht="14.7" customHeight="1" x14ac:dyDescent="0.3">
      <c r="A14" s="8">
        <v>13</v>
      </c>
      <c r="B14" s="14" t="s">
        <v>124</v>
      </c>
    </row>
    <row r="15" spans="1:2" ht="14.7" customHeight="1" x14ac:dyDescent="0.3">
      <c r="A15" s="8">
        <v>14</v>
      </c>
      <c r="B15" s="14" t="s">
        <v>189</v>
      </c>
    </row>
    <row r="16" spans="1:2" ht="14.7" customHeight="1" x14ac:dyDescent="0.3">
      <c r="A16" s="8">
        <v>15</v>
      </c>
      <c r="B16" s="14" t="s">
        <v>190</v>
      </c>
    </row>
    <row r="17" spans="1:2" ht="14.7" customHeight="1" x14ac:dyDescent="0.3">
      <c r="A17" s="8">
        <v>16</v>
      </c>
      <c r="B17" s="14" t="s">
        <v>187</v>
      </c>
    </row>
    <row r="18" spans="1:2" ht="14.7" customHeight="1" x14ac:dyDescent="0.3">
      <c r="A18" s="8">
        <v>17</v>
      </c>
      <c r="B18" s="14" t="s">
        <v>8</v>
      </c>
    </row>
    <row r="19" spans="1:2" ht="14.7" customHeight="1" x14ac:dyDescent="0.3">
      <c r="A19" s="8">
        <v>18</v>
      </c>
      <c r="B19" s="14" t="s">
        <v>132</v>
      </c>
    </row>
    <row r="20" spans="1:2" ht="14.7" customHeight="1" x14ac:dyDescent="0.3">
      <c r="A20" s="8">
        <v>19</v>
      </c>
      <c r="B20" s="14" t="s">
        <v>191</v>
      </c>
    </row>
    <row r="21" spans="1:2" ht="14.7" customHeight="1" x14ac:dyDescent="0.3">
      <c r="A21" s="8">
        <v>20</v>
      </c>
      <c r="B21" s="10" t="s">
        <v>195</v>
      </c>
    </row>
    <row r="22" spans="1:2" ht="14.7" customHeight="1" x14ac:dyDescent="0.3">
      <c r="A22" s="8">
        <v>21</v>
      </c>
      <c r="B22" s="14" t="s">
        <v>193</v>
      </c>
    </row>
    <row r="23" spans="1:2" ht="14.7" customHeight="1" x14ac:dyDescent="0.3">
      <c r="A23" s="8">
        <v>22</v>
      </c>
      <c r="B23" s="14" t="s">
        <v>14</v>
      </c>
    </row>
    <row r="24" spans="1:2" ht="14.7" customHeight="1" x14ac:dyDescent="0.3">
      <c r="A24" s="8">
        <v>23</v>
      </c>
      <c r="B24" s="14" t="s">
        <v>441</v>
      </c>
    </row>
    <row r="25" spans="1:2" ht="14.7" customHeight="1" x14ac:dyDescent="0.3">
      <c r="A25" s="8">
        <v>24</v>
      </c>
      <c r="B25" s="14" t="s">
        <v>6</v>
      </c>
    </row>
    <row r="26" spans="1:2" ht="14.7" customHeight="1" x14ac:dyDescent="0.3">
      <c r="A26" s="8">
        <v>25</v>
      </c>
      <c r="B26" s="14" t="s">
        <v>184</v>
      </c>
    </row>
    <row r="27" spans="1:2" ht="14.7" customHeight="1" x14ac:dyDescent="0.3">
      <c r="A27" s="8">
        <v>26</v>
      </c>
      <c r="B27" s="14" t="s">
        <v>194</v>
      </c>
    </row>
    <row r="28" spans="1:2" ht="14.7" customHeight="1" x14ac:dyDescent="0.3">
      <c r="A28" s="8">
        <v>27</v>
      </c>
      <c r="B28" s="10" t="s">
        <v>10</v>
      </c>
    </row>
    <row r="29" spans="1:2" ht="14.7" customHeight="1" x14ac:dyDescent="0.3">
      <c r="A29" s="8">
        <v>28</v>
      </c>
      <c r="B29" s="10" t="s">
        <v>197</v>
      </c>
    </row>
    <row r="30" spans="1:2" ht="14.7" customHeight="1" x14ac:dyDescent="0.3">
      <c r="A30" s="8">
        <v>29</v>
      </c>
      <c r="B30" s="10" t="s">
        <v>196</v>
      </c>
    </row>
    <row r="31" spans="1:2" ht="14.7" customHeight="1" x14ac:dyDescent="0.3">
      <c r="A31" s="8">
        <v>30</v>
      </c>
      <c r="B31" s="10" t="s">
        <v>133</v>
      </c>
    </row>
    <row r="32" spans="1:2" ht="14.7" customHeight="1" x14ac:dyDescent="0.3">
      <c r="A32" s="8">
        <v>31</v>
      </c>
      <c r="B32" s="10" t="s">
        <v>200</v>
      </c>
    </row>
    <row r="33" spans="1:2" ht="14.7" customHeight="1" x14ac:dyDescent="0.3">
      <c r="A33" s="8">
        <v>32</v>
      </c>
      <c r="B33" s="10" t="s">
        <v>1</v>
      </c>
    </row>
    <row r="34" spans="1:2" ht="14.7" customHeight="1" x14ac:dyDescent="0.3">
      <c r="A34" s="8">
        <v>33</v>
      </c>
      <c r="B34" s="10" t="s">
        <v>2</v>
      </c>
    </row>
    <row r="35" spans="1:2" ht="14.7" customHeight="1" x14ac:dyDescent="0.3">
      <c r="A35" s="8">
        <v>34</v>
      </c>
      <c r="B35" s="10" t="s">
        <v>202</v>
      </c>
    </row>
    <row r="36" spans="1:2" ht="14.7" customHeight="1" x14ac:dyDescent="0.3">
      <c r="A36" s="8">
        <v>35</v>
      </c>
      <c r="B36" s="10" t="s">
        <v>201</v>
      </c>
    </row>
    <row r="37" spans="1:2" ht="14.7" customHeight="1" x14ac:dyDescent="0.3">
      <c r="A37" s="8">
        <v>36</v>
      </c>
      <c r="B37" s="10" t="s">
        <v>198</v>
      </c>
    </row>
    <row r="38" spans="1:2" ht="14.7" customHeight="1" x14ac:dyDescent="0.3">
      <c r="A38" s="8">
        <v>37</v>
      </c>
      <c r="B38" s="14" t="s">
        <v>183</v>
      </c>
    </row>
    <row r="39" spans="1:2" ht="14.7" customHeight="1" x14ac:dyDescent="0.3">
      <c r="A39" s="8">
        <v>39</v>
      </c>
      <c r="B39" s="14" t="s">
        <v>13</v>
      </c>
    </row>
    <row r="40" spans="1:2" ht="14.7" customHeight="1" x14ac:dyDescent="0.3">
      <c r="A40" s="8">
        <v>40</v>
      </c>
      <c r="B40" s="14" t="s">
        <v>185</v>
      </c>
    </row>
    <row r="41" spans="1:2" ht="14.7" customHeight="1" x14ac:dyDescent="0.3">
      <c r="A41" s="8">
        <v>41</v>
      </c>
      <c r="B41" s="14" t="s">
        <v>5</v>
      </c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</sheetData>
  <sortState xmlns:xlrd2="http://schemas.microsoft.com/office/spreadsheetml/2017/richdata2" ref="A2:B41">
    <sortCondition ref="B2:B41"/>
  </sortState>
  <pageMargins left="0.7" right="0.7" top="0.75" bottom="0.75" header="0.3" footer="0.3"/>
  <pageSetup orientation="portrait" horizontalDpi="355" verticalDpi="46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078E-378A-42B4-9C0B-FFADE70CADAD}">
  <dimension ref="A1:B91"/>
  <sheetViews>
    <sheetView workbookViewId="0">
      <selection activeCell="G49" sqref="G49"/>
    </sheetView>
  </sheetViews>
  <sheetFormatPr defaultRowHeight="14.4" x14ac:dyDescent="0.3"/>
  <cols>
    <col min="1" max="1" width="7.21875" customWidth="1"/>
    <col min="2" max="2" width="14.5546875" style="12" customWidth="1"/>
  </cols>
  <sheetData>
    <row r="1" spans="1:2" x14ac:dyDescent="0.3">
      <c r="A1" s="33" t="s">
        <v>18</v>
      </c>
      <c r="B1" s="34" t="s">
        <v>204</v>
      </c>
    </row>
    <row r="2" spans="1:2" x14ac:dyDescent="0.3">
      <c r="A2" s="3">
        <v>1</v>
      </c>
      <c r="B2" s="8" t="s">
        <v>205</v>
      </c>
    </row>
    <row r="3" spans="1:2" x14ac:dyDescent="0.3">
      <c r="A3" s="3">
        <v>2</v>
      </c>
      <c r="B3" s="8" t="s">
        <v>206</v>
      </c>
    </row>
    <row r="4" spans="1:2" x14ac:dyDescent="0.3">
      <c r="A4" s="3">
        <v>3</v>
      </c>
      <c r="B4" s="8" t="s">
        <v>207</v>
      </c>
    </row>
    <row r="5" spans="1:2" x14ac:dyDescent="0.3">
      <c r="A5" s="3">
        <v>4</v>
      </c>
      <c r="B5" s="8" t="s">
        <v>440</v>
      </c>
    </row>
    <row r="6" spans="1:2" x14ac:dyDescent="0.3">
      <c r="B6"/>
    </row>
    <row r="7" spans="1:2" x14ac:dyDescent="0.3">
      <c r="B7"/>
    </row>
    <row r="8" spans="1:2" x14ac:dyDescent="0.3">
      <c r="B8"/>
    </row>
    <row r="9" spans="1:2" x14ac:dyDescent="0.3">
      <c r="B9"/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8362-D324-4E24-8BC2-D9345BE681B9}">
  <dimension ref="A1:E106"/>
  <sheetViews>
    <sheetView workbookViewId="0">
      <selection activeCell="B9" sqref="B9"/>
    </sheetView>
  </sheetViews>
  <sheetFormatPr defaultColWidth="9.109375" defaultRowHeight="14.4" x14ac:dyDescent="0.3"/>
  <cols>
    <col min="1" max="1" width="8.44140625" style="12" customWidth="1"/>
    <col min="2" max="2" width="40" style="12" customWidth="1"/>
    <col min="3" max="16384" width="9.109375" style="12"/>
  </cols>
  <sheetData>
    <row r="1" spans="1:5" s="23" customFormat="1" ht="14.4" customHeight="1" x14ac:dyDescent="0.25">
      <c r="A1" s="49" t="s">
        <v>444</v>
      </c>
      <c r="B1" s="49" t="s">
        <v>180</v>
      </c>
    </row>
    <row r="2" spans="1:5" ht="14.4" customHeight="1" x14ac:dyDescent="0.3">
      <c r="A2" s="44">
        <v>1</v>
      </c>
      <c r="B2" s="45" t="s">
        <v>208</v>
      </c>
      <c r="E2" s="12" t="s">
        <v>512</v>
      </c>
    </row>
    <row r="3" spans="1:5" ht="14.4" customHeight="1" x14ac:dyDescent="0.3">
      <c r="A3" s="44">
        <v>9</v>
      </c>
      <c r="B3" s="45" t="s">
        <v>221</v>
      </c>
    </row>
    <row r="4" spans="1:5" ht="14.4" customHeight="1" x14ac:dyDescent="0.3">
      <c r="A4" s="44">
        <v>24</v>
      </c>
      <c r="B4" s="45" t="s">
        <v>231</v>
      </c>
    </row>
    <row r="5" spans="1:5" ht="14.4" customHeight="1" x14ac:dyDescent="0.3">
      <c r="A5" s="44">
        <v>36</v>
      </c>
      <c r="B5" s="46" t="s">
        <v>242</v>
      </c>
    </row>
    <row r="6" spans="1:5" ht="14.4" customHeight="1" x14ac:dyDescent="0.3">
      <c r="A6" s="44">
        <v>2</v>
      </c>
      <c r="B6" s="45" t="s">
        <v>211</v>
      </c>
    </row>
    <row r="7" spans="1:5" ht="14.4" customHeight="1" x14ac:dyDescent="0.3">
      <c r="A7" s="44">
        <v>3</v>
      </c>
      <c r="B7" s="45" t="s">
        <v>209</v>
      </c>
    </row>
    <row r="8" spans="1:5" ht="14.4" customHeight="1" x14ac:dyDescent="0.3">
      <c r="A8" s="44">
        <v>48</v>
      </c>
      <c r="B8" s="46" t="s">
        <v>251</v>
      </c>
    </row>
    <row r="9" spans="1:5" ht="14.4" customHeight="1" x14ac:dyDescent="0.3">
      <c r="A9" s="47">
        <v>4</v>
      </c>
      <c r="B9" s="48" t="s">
        <v>212</v>
      </c>
    </row>
    <row r="10" spans="1:5" ht="14.4" customHeight="1" x14ac:dyDescent="0.3">
      <c r="A10" s="44">
        <v>5</v>
      </c>
      <c r="B10" s="45" t="s">
        <v>214</v>
      </c>
    </row>
    <row r="11" spans="1:5" ht="14.4" customHeight="1" x14ac:dyDescent="0.3">
      <c r="A11" s="44">
        <v>6</v>
      </c>
      <c r="B11" s="45" t="s">
        <v>213</v>
      </c>
    </row>
    <row r="12" spans="1:5" ht="14.4" customHeight="1" x14ac:dyDescent="0.3">
      <c r="A12" s="44">
        <v>7</v>
      </c>
      <c r="B12" s="45" t="s">
        <v>210</v>
      </c>
    </row>
    <row r="13" spans="1:5" ht="14.4" customHeight="1" x14ac:dyDescent="0.3">
      <c r="A13" s="44">
        <v>8</v>
      </c>
      <c r="B13" s="45" t="s">
        <v>222</v>
      </c>
    </row>
    <row r="14" spans="1:5" ht="14.4" customHeight="1" x14ac:dyDescent="0.3">
      <c r="A14" s="44">
        <v>54</v>
      </c>
      <c r="B14" s="45" t="s">
        <v>220</v>
      </c>
    </row>
    <row r="15" spans="1:5" ht="14.4" customHeight="1" x14ac:dyDescent="0.3">
      <c r="A15" s="44">
        <v>10</v>
      </c>
      <c r="B15" s="45" t="s">
        <v>217</v>
      </c>
    </row>
    <row r="16" spans="1:5" ht="14.4" customHeight="1" x14ac:dyDescent="0.3">
      <c r="A16" s="44">
        <v>11</v>
      </c>
      <c r="B16" s="45" t="s">
        <v>216</v>
      </c>
    </row>
    <row r="17" spans="1:2" ht="14.4" customHeight="1" x14ac:dyDescent="0.3">
      <c r="A17" s="44">
        <v>12</v>
      </c>
      <c r="B17" s="45" t="s">
        <v>215</v>
      </c>
    </row>
    <row r="18" spans="1:2" ht="14.4" customHeight="1" x14ac:dyDescent="0.3">
      <c r="A18" s="44">
        <v>13</v>
      </c>
      <c r="B18" s="45" t="s">
        <v>219</v>
      </c>
    </row>
    <row r="19" spans="1:2" ht="14.4" customHeight="1" x14ac:dyDescent="0.3">
      <c r="A19" s="44">
        <v>14</v>
      </c>
      <c r="B19" s="45" t="s">
        <v>218</v>
      </c>
    </row>
    <row r="20" spans="1:2" ht="14.4" customHeight="1" x14ac:dyDescent="0.3">
      <c r="A20" s="44">
        <v>15</v>
      </c>
      <c r="B20" s="45" t="s">
        <v>226</v>
      </c>
    </row>
    <row r="21" spans="1:2" ht="14.4" customHeight="1" x14ac:dyDescent="0.3">
      <c r="A21" s="46">
        <v>16</v>
      </c>
      <c r="B21" s="45" t="s">
        <v>223</v>
      </c>
    </row>
    <row r="22" spans="1:2" ht="14.4" customHeight="1" x14ac:dyDescent="0.3">
      <c r="A22" s="44">
        <v>25</v>
      </c>
      <c r="B22" s="45" t="s">
        <v>232</v>
      </c>
    </row>
    <row r="23" spans="1:2" ht="14.4" customHeight="1" x14ac:dyDescent="0.3">
      <c r="A23" s="44">
        <v>17</v>
      </c>
      <c r="B23" s="45" t="s">
        <v>225</v>
      </c>
    </row>
    <row r="24" spans="1:2" ht="14.4" customHeight="1" x14ac:dyDescent="0.3">
      <c r="A24" s="44">
        <v>18</v>
      </c>
      <c r="B24" s="45" t="s">
        <v>224</v>
      </c>
    </row>
    <row r="25" spans="1:2" ht="14.4" customHeight="1" x14ac:dyDescent="0.3">
      <c r="A25" s="44">
        <v>19</v>
      </c>
      <c r="B25" s="45" t="s">
        <v>443</v>
      </c>
    </row>
    <row r="26" spans="1:2" ht="14.4" customHeight="1" x14ac:dyDescent="0.3">
      <c r="A26" s="44">
        <v>20</v>
      </c>
      <c r="B26" s="45" t="s">
        <v>230</v>
      </c>
    </row>
    <row r="27" spans="1:2" ht="14.4" customHeight="1" x14ac:dyDescent="0.3">
      <c r="A27" s="44">
        <v>21</v>
      </c>
      <c r="B27" s="45" t="s">
        <v>227</v>
      </c>
    </row>
    <row r="28" spans="1:2" ht="14.4" customHeight="1" x14ac:dyDescent="0.3">
      <c r="A28" s="44">
        <v>22</v>
      </c>
      <c r="B28" s="45" t="s">
        <v>229</v>
      </c>
    </row>
    <row r="29" spans="1:2" ht="14.4" customHeight="1" x14ac:dyDescent="0.3">
      <c r="A29" s="44">
        <v>23</v>
      </c>
      <c r="B29" s="45" t="s">
        <v>228</v>
      </c>
    </row>
    <row r="30" spans="1:2" ht="14.4" customHeight="1" x14ac:dyDescent="0.3">
      <c r="A30" s="44">
        <v>26</v>
      </c>
      <c r="B30" s="45" t="s">
        <v>233</v>
      </c>
    </row>
    <row r="31" spans="1:2" ht="14.4" customHeight="1" x14ac:dyDescent="0.3">
      <c r="A31" s="44">
        <v>27</v>
      </c>
      <c r="B31" s="45" t="s">
        <v>236</v>
      </c>
    </row>
    <row r="32" spans="1:2" ht="14.4" customHeight="1" x14ac:dyDescent="0.3">
      <c r="A32" s="44">
        <v>31</v>
      </c>
      <c r="B32" s="46" t="s">
        <v>239</v>
      </c>
    </row>
    <row r="33" spans="1:2" ht="14.4" customHeight="1" x14ac:dyDescent="0.3">
      <c r="A33" s="44">
        <v>32</v>
      </c>
      <c r="B33" s="46" t="s">
        <v>240</v>
      </c>
    </row>
    <row r="34" spans="1:2" ht="14.4" customHeight="1" x14ac:dyDescent="0.3">
      <c r="A34" s="44">
        <v>28</v>
      </c>
      <c r="B34" s="45" t="s">
        <v>234</v>
      </c>
    </row>
    <row r="35" spans="1:2" ht="14.4" customHeight="1" x14ac:dyDescent="0.3">
      <c r="A35" s="44">
        <v>29</v>
      </c>
      <c r="B35" s="46" t="s">
        <v>238</v>
      </c>
    </row>
    <row r="36" spans="1:2" ht="14.4" customHeight="1" x14ac:dyDescent="0.3">
      <c r="A36" s="44">
        <v>30</v>
      </c>
      <c r="B36" s="46" t="s">
        <v>237</v>
      </c>
    </row>
    <row r="37" spans="1:2" ht="14.4" customHeight="1" x14ac:dyDescent="0.3">
      <c r="A37" s="44">
        <v>33</v>
      </c>
      <c r="B37" s="45" t="s">
        <v>235</v>
      </c>
    </row>
    <row r="38" spans="1:2" ht="14.4" customHeight="1" x14ac:dyDescent="0.3">
      <c r="A38" s="44">
        <v>34</v>
      </c>
      <c r="B38" s="45" t="s">
        <v>244</v>
      </c>
    </row>
    <row r="39" spans="1:2" ht="14.4" customHeight="1" x14ac:dyDescent="0.3">
      <c r="A39" s="44">
        <v>35</v>
      </c>
      <c r="B39" s="46" t="s">
        <v>241</v>
      </c>
    </row>
    <row r="40" spans="1:2" ht="14.4" customHeight="1" x14ac:dyDescent="0.3">
      <c r="A40" s="44">
        <v>37</v>
      </c>
      <c r="B40" s="46" t="s">
        <v>245</v>
      </c>
    </row>
    <row r="41" spans="1:2" ht="14.4" customHeight="1" x14ac:dyDescent="0.3">
      <c r="A41" s="44">
        <v>38</v>
      </c>
      <c r="B41" s="45" t="s">
        <v>243</v>
      </c>
    </row>
    <row r="42" spans="1:2" ht="14.4" customHeight="1" x14ac:dyDescent="0.3">
      <c r="A42" s="46">
        <v>39</v>
      </c>
      <c r="B42" s="45" t="s">
        <v>248</v>
      </c>
    </row>
    <row r="43" spans="1:2" ht="14.4" customHeight="1" x14ac:dyDescent="0.3">
      <c r="A43" s="46">
        <v>40</v>
      </c>
      <c r="B43" s="46" t="s">
        <v>246</v>
      </c>
    </row>
    <row r="44" spans="1:2" ht="14.4" customHeight="1" x14ac:dyDescent="0.3">
      <c r="A44" s="46">
        <v>45</v>
      </c>
      <c r="B44" s="46" t="s">
        <v>250</v>
      </c>
    </row>
    <row r="45" spans="1:2" ht="14.4" customHeight="1" x14ac:dyDescent="0.3">
      <c r="A45" s="46">
        <v>46</v>
      </c>
      <c r="B45" s="46" t="s">
        <v>249</v>
      </c>
    </row>
    <row r="46" spans="1:2" ht="14.4" customHeight="1" x14ac:dyDescent="0.3">
      <c r="A46" s="44">
        <v>47</v>
      </c>
      <c r="B46" s="46" t="s">
        <v>253</v>
      </c>
    </row>
    <row r="47" spans="1:2" ht="14.4" customHeight="1" x14ac:dyDescent="0.3">
      <c r="A47" s="44">
        <v>49</v>
      </c>
      <c r="B47" s="46" t="s">
        <v>256</v>
      </c>
    </row>
    <row r="48" spans="1:2" ht="14.4" customHeight="1" x14ac:dyDescent="0.3">
      <c r="A48" s="44">
        <v>51</v>
      </c>
      <c r="B48" s="46" t="s">
        <v>254</v>
      </c>
    </row>
    <row r="49" spans="1:2" ht="14.4" customHeight="1" x14ac:dyDescent="0.3">
      <c r="A49" s="44">
        <v>50</v>
      </c>
      <c r="B49" s="46" t="s">
        <v>255</v>
      </c>
    </row>
    <row r="50" spans="1:2" ht="14.4" customHeight="1" x14ac:dyDescent="0.3">
      <c r="A50" s="44">
        <v>52</v>
      </c>
      <c r="B50" s="46" t="s">
        <v>252</v>
      </c>
    </row>
    <row r="51" spans="1:2" ht="14.4" customHeight="1" x14ac:dyDescent="0.3">
      <c r="A51" s="46">
        <v>53</v>
      </c>
      <c r="B51" s="45" t="s">
        <v>247</v>
      </c>
    </row>
    <row r="52" spans="1:2" ht="13.5" customHeight="1" x14ac:dyDescent="0.3">
      <c r="A52"/>
      <c r="B52"/>
    </row>
    <row r="53" spans="1:2" ht="13.5" customHeight="1" x14ac:dyDescent="0.3">
      <c r="A53"/>
      <c r="B53"/>
    </row>
    <row r="54" spans="1:2" ht="13.5" customHeight="1" x14ac:dyDescent="0.3">
      <c r="A54"/>
      <c r="B54"/>
    </row>
    <row r="55" spans="1:2" ht="13.5" customHeight="1" x14ac:dyDescent="0.3">
      <c r="A55"/>
      <c r="B55"/>
    </row>
    <row r="56" spans="1:2" ht="13.5" customHeight="1" x14ac:dyDescent="0.3">
      <c r="A56"/>
      <c r="B56"/>
    </row>
    <row r="57" spans="1:2" ht="13.5" customHeight="1" x14ac:dyDescent="0.3">
      <c r="A57"/>
      <c r="B57"/>
    </row>
    <row r="58" spans="1:2" ht="13.5" customHeight="1" x14ac:dyDescent="0.3">
      <c r="A58"/>
      <c r="B58"/>
    </row>
    <row r="59" spans="1:2" ht="13.5" customHeight="1" x14ac:dyDescent="0.3">
      <c r="A59"/>
      <c r="B59"/>
    </row>
    <row r="60" spans="1:2" ht="13.5" customHeight="1" x14ac:dyDescent="0.3">
      <c r="A60"/>
      <c r="B60"/>
    </row>
    <row r="61" spans="1:2" ht="13.5" customHeight="1" x14ac:dyDescent="0.3">
      <c r="A61"/>
      <c r="B61"/>
    </row>
    <row r="62" spans="1:2" ht="13.5" customHeight="1" x14ac:dyDescent="0.3">
      <c r="A62"/>
      <c r="B62"/>
    </row>
    <row r="63" spans="1:2" ht="13.5" customHeight="1" x14ac:dyDescent="0.3">
      <c r="A63"/>
      <c r="B63"/>
    </row>
    <row r="64" spans="1:2" ht="13.5" customHeight="1" x14ac:dyDescent="0.3">
      <c r="A64"/>
      <c r="B64"/>
    </row>
    <row r="65" spans="1:2" ht="13.5" customHeight="1" x14ac:dyDescent="0.3">
      <c r="A65"/>
      <c r="B65"/>
    </row>
    <row r="66" spans="1:2" ht="13.5" customHeight="1" x14ac:dyDescent="0.3">
      <c r="A66"/>
      <c r="B66"/>
    </row>
    <row r="67" spans="1:2" ht="13.5" customHeight="1" x14ac:dyDescent="0.3">
      <c r="A67"/>
      <c r="B67"/>
    </row>
    <row r="68" spans="1:2" ht="13.5" customHeight="1" x14ac:dyDescent="0.3">
      <c r="A68"/>
      <c r="B68"/>
    </row>
    <row r="69" spans="1:2" ht="13.5" customHeight="1" x14ac:dyDescent="0.3">
      <c r="A69"/>
      <c r="B69"/>
    </row>
    <row r="70" spans="1:2" ht="13.5" customHeight="1" x14ac:dyDescent="0.3">
      <c r="A70"/>
      <c r="B70"/>
    </row>
    <row r="71" spans="1:2" ht="13.5" customHeight="1" x14ac:dyDescent="0.3">
      <c r="A71"/>
      <c r="B71"/>
    </row>
    <row r="72" spans="1:2" ht="13.5" customHeight="1" x14ac:dyDescent="0.3">
      <c r="A72"/>
      <c r="B72"/>
    </row>
    <row r="73" spans="1:2" ht="13.5" customHeight="1" x14ac:dyDescent="0.3">
      <c r="A73"/>
      <c r="B73"/>
    </row>
    <row r="74" spans="1:2" ht="13.5" customHeight="1" x14ac:dyDescent="0.3">
      <c r="A74"/>
      <c r="B74"/>
    </row>
    <row r="75" spans="1:2" ht="13.5" customHeight="1" x14ac:dyDescent="0.3">
      <c r="A75"/>
      <c r="B75"/>
    </row>
    <row r="76" spans="1:2" ht="13.5" customHeight="1" x14ac:dyDescent="0.3">
      <c r="A76"/>
      <c r="B76"/>
    </row>
    <row r="77" spans="1:2" ht="13.5" customHeight="1" x14ac:dyDescent="0.3">
      <c r="A77"/>
      <c r="B77"/>
    </row>
    <row r="78" spans="1:2" ht="13.5" customHeight="1" x14ac:dyDescent="0.3">
      <c r="A78"/>
      <c r="B78"/>
    </row>
    <row r="79" spans="1:2" ht="13.5" customHeight="1" x14ac:dyDescent="0.3">
      <c r="A79"/>
      <c r="B79"/>
    </row>
    <row r="80" spans="1:2" ht="13.5" customHeight="1" x14ac:dyDescent="0.3">
      <c r="A80"/>
      <c r="B80"/>
    </row>
    <row r="81" spans="1:2" ht="13.5" customHeight="1" x14ac:dyDescent="0.3">
      <c r="A81"/>
      <c r="B81"/>
    </row>
    <row r="82" spans="1:2" ht="13.5" customHeight="1" x14ac:dyDescent="0.3">
      <c r="A82"/>
      <c r="B82"/>
    </row>
    <row r="83" spans="1:2" ht="13.5" customHeight="1" x14ac:dyDescent="0.3">
      <c r="A83"/>
      <c r="B83"/>
    </row>
    <row r="84" spans="1:2" ht="13.5" customHeight="1" x14ac:dyDescent="0.3">
      <c r="A84"/>
      <c r="B84"/>
    </row>
    <row r="85" spans="1:2" ht="13.5" customHeight="1" x14ac:dyDescent="0.3">
      <c r="A85"/>
      <c r="B85"/>
    </row>
    <row r="86" spans="1:2" ht="13.5" customHeight="1" x14ac:dyDescent="0.3">
      <c r="A86"/>
      <c r="B86"/>
    </row>
    <row r="87" spans="1:2" s="32" customFormat="1" ht="13.5" customHeight="1" x14ac:dyDescent="0.3">
      <c r="A87"/>
      <c r="B87"/>
    </row>
    <row r="88" spans="1:2" s="32" customFormat="1" ht="13.5" customHeight="1" x14ac:dyDescent="0.3">
      <c r="A88"/>
      <c r="B88"/>
    </row>
    <row r="89" spans="1:2" s="32" customFormat="1" ht="13.5" customHeight="1" x14ac:dyDescent="0.3">
      <c r="A89"/>
      <c r="B89"/>
    </row>
    <row r="90" spans="1:2" ht="13.5" customHeight="1" x14ac:dyDescent="0.3">
      <c r="A90"/>
      <c r="B90"/>
    </row>
    <row r="91" spans="1:2" ht="13.5" customHeight="1" x14ac:dyDescent="0.3">
      <c r="A91"/>
      <c r="B91"/>
    </row>
    <row r="92" spans="1:2" ht="13.5" customHeight="1" x14ac:dyDescent="0.3">
      <c r="A92"/>
      <c r="B92"/>
    </row>
    <row r="93" spans="1:2" ht="13.5" customHeight="1" x14ac:dyDescent="0.3">
      <c r="A93"/>
      <c r="B93"/>
    </row>
    <row r="94" spans="1:2" ht="13.5" customHeight="1" x14ac:dyDescent="0.3">
      <c r="A94"/>
      <c r="B94"/>
    </row>
    <row r="95" spans="1:2" ht="13.5" customHeight="1" x14ac:dyDescent="0.3">
      <c r="A95"/>
      <c r="B95"/>
    </row>
    <row r="96" spans="1:2" ht="13.5" customHeight="1" x14ac:dyDescent="0.3">
      <c r="A96"/>
      <c r="B96"/>
    </row>
    <row r="97" spans="1:2" ht="13.5" customHeight="1" x14ac:dyDescent="0.3">
      <c r="A97"/>
      <c r="B97"/>
    </row>
    <row r="98" spans="1:2" ht="13.5" customHeight="1" x14ac:dyDescent="0.3">
      <c r="A98"/>
      <c r="B98"/>
    </row>
    <row r="99" spans="1:2" ht="13.5" customHeight="1" x14ac:dyDescent="0.3">
      <c r="A99"/>
      <c r="B99"/>
    </row>
    <row r="100" spans="1:2" ht="13.5" customHeight="1" x14ac:dyDescent="0.3">
      <c r="A100"/>
      <c r="B100"/>
    </row>
    <row r="101" spans="1:2" ht="13.5" customHeight="1" x14ac:dyDescent="0.3">
      <c r="A101"/>
      <c r="B101"/>
    </row>
    <row r="102" spans="1:2" ht="13.5" customHeight="1" x14ac:dyDescent="0.3">
      <c r="A102"/>
      <c r="B102"/>
    </row>
    <row r="103" spans="1:2" ht="13.5" customHeight="1" x14ac:dyDescent="0.3">
      <c r="A103"/>
      <c r="B103"/>
    </row>
    <row r="104" spans="1:2" ht="13.5" customHeight="1" x14ac:dyDescent="0.3">
      <c r="A104"/>
      <c r="B104"/>
    </row>
    <row r="105" spans="1:2" ht="13.5" customHeight="1" x14ac:dyDescent="0.3">
      <c r="A105"/>
      <c r="B105"/>
    </row>
    <row r="106" spans="1:2" ht="13.5" customHeight="1" x14ac:dyDescent="0.3">
      <c r="A106"/>
      <c r="B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4685-D748-4495-88D6-615A5F206D12}">
  <dimension ref="A1:S212"/>
  <sheetViews>
    <sheetView zoomScaleNormal="100" workbookViewId="0">
      <selection activeCell="F2" sqref="F2"/>
    </sheetView>
  </sheetViews>
  <sheetFormatPr defaultColWidth="9.109375" defaultRowHeight="14.4" x14ac:dyDescent="0.3"/>
  <cols>
    <col min="1" max="1" width="5.109375" style="29" customWidth="1"/>
    <col min="2" max="2" width="7.88671875" style="30" customWidth="1"/>
    <col min="3" max="3" width="11.21875" style="31" customWidth="1"/>
    <col min="4" max="4" width="14.21875" style="31" customWidth="1"/>
    <col min="5" max="5" width="5.77734375" style="36" customWidth="1"/>
    <col min="6" max="6" width="13.44140625" style="31" customWidth="1"/>
    <col min="7" max="7" width="12.5546875" style="31" customWidth="1"/>
    <col min="8" max="8" width="9.5546875" style="37" customWidth="1"/>
    <col min="9" max="9" width="5.88671875" style="12" customWidth="1"/>
    <col min="10" max="10" width="39.77734375" style="12" customWidth="1"/>
    <col min="11" max="11" width="31.33203125" style="12" customWidth="1"/>
    <col min="12" max="18" width="9.109375" style="12"/>
    <col min="19" max="19" width="23.77734375" style="12" customWidth="1"/>
    <col min="20" max="16384" width="9.109375" style="12"/>
  </cols>
  <sheetData>
    <row r="1" spans="1:19" s="23" customFormat="1" ht="12" customHeight="1" x14ac:dyDescent="0.25">
      <c r="A1" s="38" t="s">
        <v>445</v>
      </c>
      <c r="B1" s="39" t="s">
        <v>446</v>
      </c>
      <c r="C1" s="39" t="s">
        <v>15</v>
      </c>
      <c r="D1" s="39" t="s">
        <v>257</v>
      </c>
      <c r="E1" s="40" t="s">
        <v>452</v>
      </c>
      <c r="F1" s="41" t="s">
        <v>453</v>
      </c>
      <c r="G1" s="41" t="s">
        <v>455</v>
      </c>
      <c r="H1" s="42" t="s">
        <v>454</v>
      </c>
      <c r="I1" s="43" t="s">
        <v>444</v>
      </c>
    </row>
    <row r="2" spans="1:19" ht="12" customHeight="1" x14ac:dyDescent="0.3">
      <c r="A2" s="26">
        <v>5</v>
      </c>
      <c r="B2" s="18" t="s">
        <v>447</v>
      </c>
      <c r="C2" s="11">
        <v>1028</v>
      </c>
      <c r="D2" s="11" t="s">
        <v>312</v>
      </c>
      <c r="E2" s="24">
        <v>1</v>
      </c>
      <c r="F2" s="9">
        <v>34638</v>
      </c>
      <c r="G2" s="9">
        <f>F2+670</f>
        <v>35308</v>
      </c>
      <c r="H2" s="27">
        <v>1</v>
      </c>
      <c r="I2" s="11">
        <v>1</v>
      </c>
      <c r="J2" s="105" t="s">
        <v>208</v>
      </c>
      <c r="K2" s="12" t="str">
        <f>SUBSTITUTE(J2,"-","")</f>
        <v>Administration  Administrative Assistant</v>
      </c>
      <c r="M2" s="86"/>
      <c r="N2" s="85"/>
      <c r="O2" s="102"/>
      <c r="P2" s="102"/>
      <c r="R2" s="90" t="s">
        <v>507</v>
      </c>
      <c r="S2" s="90" t="s">
        <v>180</v>
      </c>
    </row>
    <row r="3" spans="1:19" ht="12" customHeight="1" x14ac:dyDescent="0.3">
      <c r="A3" s="26">
        <v>5</v>
      </c>
      <c r="B3" s="18" t="s">
        <v>447</v>
      </c>
      <c r="C3" s="11">
        <v>1028</v>
      </c>
      <c r="D3" s="11" t="s">
        <v>312</v>
      </c>
      <c r="E3" s="24">
        <v>2</v>
      </c>
      <c r="F3" s="9">
        <v>35309</v>
      </c>
      <c r="G3" s="9">
        <f>F3+230</f>
        <v>35539</v>
      </c>
      <c r="H3" s="27">
        <v>3</v>
      </c>
      <c r="I3" s="11">
        <v>9</v>
      </c>
      <c r="J3" s="98" t="s">
        <v>221</v>
      </c>
      <c r="K3" s="97" t="str">
        <f t="shared" ref="K3:K66" si="0">SUBSTITUTE(J3,"-","")</f>
        <v>Finance  Administrative Assistant</v>
      </c>
      <c r="M3" s="86"/>
      <c r="N3" s="85"/>
      <c r="O3" s="102"/>
      <c r="P3" s="102"/>
      <c r="Q3" s="97"/>
      <c r="R3" s="104">
        <v>1</v>
      </c>
      <c r="S3" s="105" t="s">
        <v>208</v>
      </c>
    </row>
    <row r="4" spans="1:19" ht="12" customHeight="1" x14ac:dyDescent="0.3">
      <c r="A4" s="26">
        <v>5</v>
      </c>
      <c r="B4" s="18" t="s">
        <v>447</v>
      </c>
      <c r="C4" s="11">
        <v>1028</v>
      </c>
      <c r="D4" s="11" t="s">
        <v>312</v>
      </c>
      <c r="E4" s="24">
        <v>1</v>
      </c>
      <c r="F4" s="9">
        <v>35540</v>
      </c>
      <c r="G4" s="35">
        <v>38836</v>
      </c>
      <c r="H4" s="27">
        <v>3</v>
      </c>
      <c r="I4" s="11">
        <v>1</v>
      </c>
      <c r="J4" s="105" t="s">
        <v>208</v>
      </c>
      <c r="K4" s="97" t="str">
        <f t="shared" si="0"/>
        <v>Administration  Administrative Assistant</v>
      </c>
      <c r="M4" s="86"/>
      <c r="N4" s="85"/>
      <c r="O4" s="102"/>
      <c r="P4" s="102"/>
      <c r="Q4" s="97"/>
      <c r="R4" s="104">
        <v>2</v>
      </c>
      <c r="S4" s="105" t="s">
        <v>211</v>
      </c>
    </row>
    <row r="5" spans="1:19" ht="12" customHeight="1" x14ac:dyDescent="0.3">
      <c r="A5" s="26">
        <v>5</v>
      </c>
      <c r="B5" s="18" t="s">
        <v>447</v>
      </c>
      <c r="C5" s="11">
        <v>1030</v>
      </c>
      <c r="D5" s="11" t="s">
        <v>316</v>
      </c>
      <c r="E5" s="24">
        <v>5</v>
      </c>
      <c r="F5" s="9">
        <v>33178</v>
      </c>
      <c r="G5" s="9">
        <f>F5+16*365 - 6*30 -2</f>
        <v>38836</v>
      </c>
      <c r="H5" s="27">
        <v>37</v>
      </c>
      <c r="I5" s="11">
        <v>24</v>
      </c>
      <c r="J5" s="105" t="s">
        <v>231</v>
      </c>
      <c r="K5" s="97" t="str">
        <f t="shared" si="0"/>
        <v>MIS  System Admin</v>
      </c>
      <c r="M5" s="86"/>
      <c r="N5" s="85"/>
      <c r="O5" s="102"/>
      <c r="P5" s="102"/>
      <c r="Q5" s="97"/>
      <c r="R5" s="104">
        <v>3</v>
      </c>
      <c r="S5" s="105" t="s">
        <v>209</v>
      </c>
    </row>
    <row r="6" spans="1:19" ht="12" customHeight="1" x14ac:dyDescent="0.3">
      <c r="A6" s="26">
        <v>5</v>
      </c>
      <c r="B6" s="18" t="s">
        <v>447</v>
      </c>
      <c r="C6" s="11">
        <v>1030</v>
      </c>
      <c r="D6" s="11" t="s">
        <v>316</v>
      </c>
      <c r="E6" s="24">
        <v>1</v>
      </c>
      <c r="F6" s="35">
        <v>38836</v>
      </c>
      <c r="G6" s="35">
        <v>39383</v>
      </c>
      <c r="H6" s="27">
        <v>37</v>
      </c>
      <c r="I6" s="11">
        <v>1</v>
      </c>
      <c r="J6" s="105" t="s">
        <v>208</v>
      </c>
      <c r="K6" s="97" t="str">
        <f t="shared" si="0"/>
        <v>Administration  Administrative Assistant</v>
      </c>
      <c r="M6" s="86"/>
      <c r="N6" s="85"/>
      <c r="O6" s="102"/>
      <c r="P6" s="102"/>
      <c r="Q6" s="97"/>
      <c r="R6" s="104">
        <v>4</v>
      </c>
      <c r="S6" s="105" t="s">
        <v>212</v>
      </c>
    </row>
    <row r="7" spans="1:19" ht="12" customHeight="1" x14ac:dyDescent="0.3">
      <c r="A7" s="26">
        <v>5</v>
      </c>
      <c r="B7" s="18" t="s">
        <v>447</v>
      </c>
      <c r="C7" s="11">
        <v>1011</v>
      </c>
      <c r="D7" s="11" t="s">
        <v>278</v>
      </c>
      <c r="E7" s="24">
        <v>7</v>
      </c>
      <c r="F7" s="9">
        <v>29743</v>
      </c>
      <c r="G7" s="9">
        <v>35368</v>
      </c>
      <c r="H7" s="27">
        <v>27</v>
      </c>
      <c r="I7" s="11">
        <v>36</v>
      </c>
      <c r="J7" s="106" t="s">
        <v>242</v>
      </c>
      <c r="K7" s="97" t="str">
        <f t="shared" si="0"/>
        <v>Publishing  Publisher</v>
      </c>
      <c r="M7" s="86"/>
      <c r="N7" s="85"/>
      <c r="O7" s="102"/>
      <c r="P7" s="102"/>
      <c r="Q7" s="97"/>
      <c r="R7" s="104">
        <v>5</v>
      </c>
      <c r="S7" s="105" t="s">
        <v>214</v>
      </c>
    </row>
    <row r="8" spans="1:19" ht="12" customHeight="1" x14ac:dyDescent="0.3">
      <c r="A8" s="26">
        <v>5</v>
      </c>
      <c r="B8" s="18" t="s">
        <v>447</v>
      </c>
      <c r="C8" s="11">
        <v>1011</v>
      </c>
      <c r="D8" s="11" t="s">
        <v>278</v>
      </c>
      <c r="E8" s="24">
        <v>1</v>
      </c>
      <c r="F8" s="9">
        <v>35368</v>
      </c>
      <c r="G8" s="9"/>
      <c r="H8" s="27">
        <v>6</v>
      </c>
      <c r="I8" s="11">
        <v>2</v>
      </c>
      <c r="J8" s="105" t="s">
        <v>211</v>
      </c>
      <c r="K8" s="97" t="str">
        <f t="shared" si="0"/>
        <v>Administration  CEO</v>
      </c>
      <c r="M8" s="86"/>
      <c r="N8" s="85"/>
      <c r="O8" s="102"/>
      <c r="P8" s="102"/>
      <c r="Q8" s="97"/>
      <c r="R8" s="104">
        <v>6</v>
      </c>
      <c r="S8" s="105" t="s">
        <v>213</v>
      </c>
    </row>
    <row r="9" spans="1:19" ht="12" customHeight="1" x14ac:dyDescent="0.3">
      <c r="A9" s="26">
        <v>5</v>
      </c>
      <c r="B9" s="18" t="s">
        <v>447</v>
      </c>
      <c r="C9" s="11">
        <v>1037</v>
      </c>
      <c r="D9" s="11" t="s">
        <v>330</v>
      </c>
      <c r="E9" s="24">
        <v>1</v>
      </c>
      <c r="F9" s="9">
        <v>34821</v>
      </c>
      <c r="G9" s="9"/>
      <c r="H9" s="27"/>
      <c r="I9" s="11">
        <v>3</v>
      </c>
      <c r="J9" s="105" t="s">
        <v>209</v>
      </c>
      <c r="K9" s="97" t="str">
        <f t="shared" si="0"/>
        <v>Administration  Executive Assistant</v>
      </c>
      <c r="M9" s="86"/>
      <c r="N9" s="85"/>
      <c r="O9" s="102"/>
      <c r="P9" s="102"/>
      <c r="Q9" s="97"/>
      <c r="R9" s="104">
        <v>7</v>
      </c>
      <c r="S9" s="105" t="s">
        <v>210</v>
      </c>
    </row>
    <row r="10" spans="1:19" ht="12" customHeight="1" x14ac:dyDescent="0.3">
      <c r="A10" s="26">
        <v>5</v>
      </c>
      <c r="B10" s="18" t="s">
        <v>447</v>
      </c>
      <c r="C10" s="11">
        <v>1001</v>
      </c>
      <c r="D10" s="11" t="s">
        <v>260</v>
      </c>
      <c r="E10" s="24">
        <v>9</v>
      </c>
      <c r="F10" s="9">
        <v>28433</v>
      </c>
      <c r="G10" s="9">
        <f>F10+8*365 - 6*30 - 2</f>
        <v>31171</v>
      </c>
      <c r="H10" s="28">
        <v>32</v>
      </c>
      <c r="I10" s="11">
        <v>48</v>
      </c>
      <c r="J10" s="95" t="s">
        <v>251</v>
      </c>
      <c r="K10" s="97" t="str">
        <f t="shared" si="0"/>
        <v>Sales  Sales Manager</v>
      </c>
      <c r="M10" s="86"/>
      <c r="N10" s="85"/>
      <c r="O10" s="102"/>
      <c r="P10" s="102"/>
      <c r="Q10" s="97"/>
      <c r="R10" s="96">
        <v>8</v>
      </c>
      <c r="S10" s="98" t="s">
        <v>222</v>
      </c>
    </row>
    <row r="11" spans="1:19" ht="12" customHeight="1" x14ac:dyDescent="0.3">
      <c r="A11" s="26">
        <v>5</v>
      </c>
      <c r="B11" s="18" t="s">
        <v>447</v>
      </c>
      <c r="C11" s="11">
        <v>1001</v>
      </c>
      <c r="D11" s="11" t="s">
        <v>260</v>
      </c>
      <c r="E11" s="24">
        <v>1</v>
      </c>
      <c r="F11" s="9">
        <v>31171</v>
      </c>
      <c r="G11" s="9"/>
      <c r="H11" s="27">
        <v>13</v>
      </c>
      <c r="I11" s="11">
        <v>4</v>
      </c>
      <c r="J11" s="105" t="s">
        <v>212</v>
      </c>
      <c r="K11" s="97" t="str">
        <f t="shared" si="0"/>
        <v>Administration  General Manager</v>
      </c>
      <c r="M11" s="86"/>
      <c r="N11" s="85"/>
      <c r="O11" s="102"/>
      <c r="P11" s="102"/>
      <c r="Q11" s="97"/>
      <c r="R11" s="96">
        <v>54</v>
      </c>
      <c r="S11" s="98" t="s">
        <v>220</v>
      </c>
    </row>
    <row r="12" spans="1:19" ht="12" customHeight="1" x14ac:dyDescent="0.3">
      <c r="A12" s="26">
        <v>5</v>
      </c>
      <c r="B12" s="18" t="s">
        <v>447</v>
      </c>
      <c r="C12" s="11">
        <v>1075</v>
      </c>
      <c r="D12" s="11" t="s">
        <v>396</v>
      </c>
      <c r="E12" s="8">
        <v>1</v>
      </c>
      <c r="F12" s="9">
        <v>35551</v>
      </c>
      <c r="G12" s="9"/>
      <c r="H12" s="28">
        <v>16</v>
      </c>
      <c r="I12" s="11">
        <v>5</v>
      </c>
      <c r="J12" s="105" t="s">
        <v>214</v>
      </c>
      <c r="K12" s="97" t="str">
        <f t="shared" si="0"/>
        <v>Administration  Lawyer</v>
      </c>
      <c r="M12" s="86"/>
      <c r="N12" s="85"/>
      <c r="O12" s="102"/>
      <c r="P12" s="102"/>
      <c r="Q12" s="97"/>
      <c r="R12" s="96">
        <v>9</v>
      </c>
      <c r="S12" s="98" t="s">
        <v>221</v>
      </c>
    </row>
    <row r="13" spans="1:19" ht="12" customHeight="1" x14ac:dyDescent="0.3">
      <c r="A13" s="26">
        <v>5</v>
      </c>
      <c r="B13" s="18" t="s">
        <v>447</v>
      </c>
      <c r="C13" s="11">
        <v>1015</v>
      </c>
      <c r="D13" s="11" t="s">
        <v>286</v>
      </c>
      <c r="E13" s="8">
        <v>1</v>
      </c>
      <c r="F13" s="9">
        <v>31171</v>
      </c>
      <c r="G13" s="9"/>
      <c r="H13" s="28">
        <v>17</v>
      </c>
      <c r="I13" s="11">
        <v>6</v>
      </c>
      <c r="J13" s="105" t="s">
        <v>213</v>
      </c>
      <c r="K13" s="97" t="str">
        <f t="shared" si="0"/>
        <v>Administration  Legal coordinator</v>
      </c>
      <c r="M13" s="86"/>
      <c r="N13" s="85"/>
      <c r="O13" s="102"/>
      <c r="P13" s="102"/>
      <c r="Q13" s="97"/>
      <c r="R13" s="104">
        <v>10</v>
      </c>
      <c r="S13" s="105" t="s">
        <v>217</v>
      </c>
    </row>
    <row r="14" spans="1:19" ht="12" customHeight="1" x14ac:dyDescent="0.3">
      <c r="A14" s="26">
        <v>5</v>
      </c>
      <c r="B14" s="18" t="s">
        <v>447</v>
      </c>
      <c r="C14" s="11">
        <v>1059</v>
      </c>
      <c r="D14" s="11" t="s">
        <v>370</v>
      </c>
      <c r="E14" s="24">
        <v>6</v>
      </c>
      <c r="F14" s="9">
        <v>38471</v>
      </c>
      <c r="G14" s="9">
        <v>39383</v>
      </c>
      <c r="H14" s="27">
        <v>3</v>
      </c>
      <c r="I14" s="11">
        <v>7</v>
      </c>
      <c r="J14" s="105" t="s">
        <v>210</v>
      </c>
      <c r="K14" s="97" t="str">
        <f t="shared" si="0"/>
        <v>Administration  Secretary</v>
      </c>
      <c r="M14" s="86"/>
      <c r="N14" s="85"/>
      <c r="O14" s="102"/>
      <c r="P14" s="102"/>
      <c r="Q14" s="97"/>
      <c r="R14" s="104">
        <v>11</v>
      </c>
      <c r="S14" s="105" t="s">
        <v>216</v>
      </c>
    </row>
    <row r="15" spans="1:19" ht="12" customHeight="1" x14ac:dyDescent="0.3">
      <c r="A15" s="26">
        <v>5</v>
      </c>
      <c r="B15" s="18" t="s">
        <v>447</v>
      </c>
      <c r="C15" s="11">
        <v>1059</v>
      </c>
      <c r="D15" s="11" t="s">
        <v>370</v>
      </c>
      <c r="E15" s="24">
        <v>1</v>
      </c>
      <c r="F15" s="9">
        <v>39383</v>
      </c>
      <c r="G15" s="9"/>
      <c r="H15" s="27">
        <v>37</v>
      </c>
      <c r="I15" s="11">
        <v>7</v>
      </c>
      <c r="J15" s="105" t="s">
        <v>210</v>
      </c>
      <c r="K15" s="97" t="str">
        <f t="shared" si="0"/>
        <v>Administration  Secretary</v>
      </c>
      <c r="M15" s="86"/>
      <c r="N15" s="85"/>
      <c r="O15" s="102"/>
      <c r="P15" s="102"/>
      <c r="Q15" s="97"/>
      <c r="R15" s="104">
        <v>12</v>
      </c>
      <c r="S15" s="105" t="s">
        <v>215</v>
      </c>
    </row>
    <row r="16" spans="1:19" ht="12" customHeight="1" x14ac:dyDescent="0.3">
      <c r="A16" s="26">
        <v>5</v>
      </c>
      <c r="B16" s="18" t="s">
        <v>447</v>
      </c>
      <c r="C16" s="11">
        <v>1042</v>
      </c>
      <c r="D16" s="11" t="s">
        <v>340</v>
      </c>
      <c r="E16" s="8">
        <v>2</v>
      </c>
      <c r="F16" s="9">
        <v>36828</v>
      </c>
      <c r="G16" s="16"/>
      <c r="H16" s="28">
        <v>1</v>
      </c>
      <c r="I16" s="11">
        <v>8</v>
      </c>
      <c r="J16" s="98" t="s">
        <v>222</v>
      </c>
      <c r="K16" s="97" t="str">
        <f t="shared" si="0"/>
        <v>Finance  Accountant</v>
      </c>
      <c r="M16" s="86"/>
      <c r="N16" s="85"/>
      <c r="O16" s="102"/>
      <c r="P16" s="102"/>
      <c r="Q16" s="97"/>
      <c r="R16" s="96">
        <v>13</v>
      </c>
      <c r="S16" s="98" t="s">
        <v>219</v>
      </c>
    </row>
    <row r="17" spans="1:19" ht="12" customHeight="1" x14ac:dyDescent="0.3">
      <c r="A17" s="26">
        <v>5</v>
      </c>
      <c r="B17" s="18" t="s">
        <v>447</v>
      </c>
      <c r="C17" s="11">
        <v>1058</v>
      </c>
      <c r="D17" s="11" t="s">
        <v>368</v>
      </c>
      <c r="E17" s="8">
        <v>2</v>
      </c>
      <c r="F17" s="9">
        <v>39383</v>
      </c>
      <c r="G17" s="16"/>
      <c r="H17" s="28">
        <v>1</v>
      </c>
      <c r="I17" s="11">
        <v>8</v>
      </c>
      <c r="J17" s="98" t="s">
        <v>222</v>
      </c>
      <c r="K17" s="97" t="str">
        <f t="shared" si="0"/>
        <v>Finance  Accountant</v>
      </c>
      <c r="M17" s="86"/>
      <c r="N17" s="85"/>
      <c r="O17" s="102"/>
      <c r="P17" s="102"/>
      <c r="Q17" s="97"/>
      <c r="R17" s="96">
        <v>14</v>
      </c>
      <c r="S17" s="98" t="s">
        <v>218</v>
      </c>
    </row>
    <row r="18" spans="1:19" ht="12" customHeight="1" x14ac:dyDescent="0.3">
      <c r="A18" s="26">
        <v>5</v>
      </c>
      <c r="B18" s="18" t="s">
        <v>447</v>
      </c>
      <c r="C18" s="11">
        <v>1014</v>
      </c>
      <c r="D18" s="11" t="s">
        <v>284</v>
      </c>
      <c r="E18" s="8">
        <v>2</v>
      </c>
      <c r="F18" s="9">
        <v>31718</v>
      </c>
      <c r="G18" s="16"/>
      <c r="H18" s="28">
        <v>2</v>
      </c>
      <c r="I18" s="11">
        <v>54</v>
      </c>
      <c r="J18" s="98" t="s">
        <v>220</v>
      </c>
      <c r="K18" s="97" t="str">
        <f t="shared" si="0"/>
        <v>Finance  Accounting Manager</v>
      </c>
      <c r="M18" s="86"/>
      <c r="N18" s="85"/>
      <c r="O18" s="108"/>
      <c r="P18" s="102"/>
      <c r="Q18" s="97"/>
      <c r="R18" s="104">
        <v>15</v>
      </c>
      <c r="S18" s="105" t="s">
        <v>226</v>
      </c>
    </row>
    <row r="19" spans="1:19" ht="12" customHeight="1" x14ac:dyDescent="0.3">
      <c r="A19" s="26">
        <v>5</v>
      </c>
      <c r="B19" s="18" t="s">
        <v>447</v>
      </c>
      <c r="C19" s="11">
        <v>1033</v>
      </c>
      <c r="D19" s="11" t="s">
        <v>322</v>
      </c>
      <c r="E19" s="8">
        <v>2</v>
      </c>
      <c r="F19" s="9">
        <v>34821</v>
      </c>
      <c r="G19" s="16"/>
      <c r="H19" s="28">
        <v>3</v>
      </c>
      <c r="I19" s="11">
        <v>9</v>
      </c>
      <c r="J19" s="98" t="s">
        <v>221</v>
      </c>
      <c r="K19" s="97" t="str">
        <f t="shared" si="0"/>
        <v>Finance  Administrative Assistant</v>
      </c>
      <c r="M19" s="86"/>
      <c r="N19" s="85"/>
      <c r="O19" s="102"/>
      <c r="P19" s="102"/>
      <c r="Q19" s="97"/>
      <c r="R19" s="106">
        <v>16</v>
      </c>
      <c r="S19" s="105" t="s">
        <v>223</v>
      </c>
    </row>
    <row r="20" spans="1:19" ht="12" customHeight="1" x14ac:dyDescent="0.3">
      <c r="A20" s="26">
        <v>5</v>
      </c>
      <c r="B20" s="18" t="s">
        <v>447</v>
      </c>
      <c r="C20" s="11">
        <v>1018</v>
      </c>
      <c r="D20" s="11" t="s">
        <v>292</v>
      </c>
      <c r="E20" s="8">
        <v>3</v>
      </c>
      <c r="F20" s="9">
        <v>31718</v>
      </c>
      <c r="G20" s="16"/>
      <c r="H20" s="28">
        <v>3</v>
      </c>
      <c r="I20" s="11">
        <v>10</v>
      </c>
      <c r="J20" s="105" t="s">
        <v>217</v>
      </c>
      <c r="K20" s="97" t="str">
        <f t="shared" si="0"/>
        <v>Human Resources  Administrative Assistant</v>
      </c>
      <c r="M20" s="86"/>
      <c r="N20" s="85"/>
      <c r="O20" s="102"/>
      <c r="P20" s="102"/>
      <c r="Q20" s="97"/>
      <c r="R20" s="104">
        <v>17</v>
      </c>
      <c r="S20" s="105" t="s">
        <v>225</v>
      </c>
    </row>
    <row r="21" spans="1:19" ht="12" customHeight="1" x14ac:dyDescent="0.3">
      <c r="A21" s="26">
        <v>5</v>
      </c>
      <c r="B21" s="18" t="s">
        <v>447</v>
      </c>
      <c r="C21" s="11">
        <v>1088</v>
      </c>
      <c r="D21" s="11" t="s">
        <v>412</v>
      </c>
      <c r="E21" s="8">
        <v>3</v>
      </c>
      <c r="F21" s="9">
        <v>24585</v>
      </c>
      <c r="G21" s="16">
        <f>F21+(40*365)</f>
        <v>39185</v>
      </c>
      <c r="H21" s="28">
        <v>14</v>
      </c>
      <c r="I21" s="11">
        <v>11</v>
      </c>
      <c r="J21" s="105" t="s">
        <v>216</v>
      </c>
      <c r="K21" s="97" t="str">
        <f t="shared" si="0"/>
        <v>Human Resources  HR Manager</v>
      </c>
      <c r="M21" s="86"/>
      <c r="N21" s="85"/>
      <c r="O21" s="102"/>
      <c r="P21" s="102"/>
      <c r="Q21" s="97"/>
      <c r="R21" s="104">
        <v>18</v>
      </c>
      <c r="S21" s="105" t="s">
        <v>224</v>
      </c>
    </row>
    <row r="22" spans="1:19" ht="12" customHeight="1" x14ac:dyDescent="0.3">
      <c r="A22" s="26">
        <v>5</v>
      </c>
      <c r="B22" s="18" t="s">
        <v>447</v>
      </c>
      <c r="C22" s="11">
        <v>1072</v>
      </c>
      <c r="D22" s="11" t="s">
        <v>390</v>
      </c>
      <c r="E22" s="8">
        <v>3</v>
      </c>
      <c r="F22" s="9">
        <v>35733</v>
      </c>
      <c r="G22" s="16"/>
      <c r="H22" s="28">
        <v>15</v>
      </c>
      <c r="I22" s="11">
        <v>12</v>
      </c>
      <c r="J22" s="105" t="s">
        <v>215</v>
      </c>
      <c r="K22" s="97" t="str">
        <f t="shared" si="0"/>
        <v>Human Resources  HR Specialist</v>
      </c>
      <c r="M22" s="86"/>
      <c r="N22" s="85"/>
      <c r="O22" s="102"/>
      <c r="P22" s="102"/>
      <c r="Q22" s="97"/>
      <c r="R22" s="104">
        <v>19</v>
      </c>
      <c r="S22" s="105" t="s">
        <v>443</v>
      </c>
    </row>
    <row r="23" spans="1:19" ht="12" customHeight="1" x14ac:dyDescent="0.3">
      <c r="A23" s="26">
        <v>5</v>
      </c>
      <c r="B23" s="18" t="s">
        <v>447</v>
      </c>
      <c r="C23" s="11">
        <v>1020</v>
      </c>
      <c r="D23" s="11" t="s">
        <v>296</v>
      </c>
      <c r="E23" s="8">
        <v>4</v>
      </c>
      <c r="F23" s="9">
        <v>31718</v>
      </c>
      <c r="G23" s="16"/>
      <c r="H23" s="28">
        <v>18</v>
      </c>
      <c r="I23" s="11">
        <v>13</v>
      </c>
      <c r="J23" s="98" t="s">
        <v>219</v>
      </c>
      <c r="K23" s="97" t="str">
        <f t="shared" si="0"/>
        <v>Maintenance  Maintenance</v>
      </c>
      <c r="M23" s="86"/>
      <c r="N23" s="85"/>
      <c r="O23" s="102"/>
      <c r="P23" s="102"/>
      <c r="Q23" s="97"/>
      <c r="R23" s="104">
        <v>20</v>
      </c>
      <c r="S23" s="105" t="s">
        <v>230</v>
      </c>
    </row>
    <row r="24" spans="1:19" ht="12" customHeight="1" x14ac:dyDescent="0.3">
      <c r="A24" s="26">
        <v>5</v>
      </c>
      <c r="B24" s="18" t="s">
        <v>447</v>
      </c>
      <c r="C24" s="11">
        <v>1050</v>
      </c>
      <c r="D24" s="11" t="s">
        <v>356</v>
      </c>
      <c r="E24" s="8">
        <v>4</v>
      </c>
      <c r="F24" s="9">
        <v>37193</v>
      </c>
      <c r="G24" s="16"/>
      <c r="H24" s="28">
        <v>19</v>
      </c>
      <c r="I24" s="11">
        <v>14</v>
      </c>
      <c r="J24" s="98" t="s">
        <v>218</v>
      </c>
      <c r="K24" s="97" t="str">
        <f t="shared" si="0"/>
        <v>Maintenance  Maintenance Supervisor</v>
      </c>
      <c r="M24" s="86"/>
      <c r="N24" s="85"/>
      <c r="O24" s="102"/>
      <c r="P24" s="102"/>
      <c r="Q24" s="97"/>
      <c r="R24" s="104">
        <v>21</v>
      </c>
      <c r="S24" s="105" t="s">
        <v>227</v>
      </c>
    </row>
    <row r="25" spans="1:19" ht="12" customHeight="1" x14ac:dyDescent="0.3">
      <c r="A25" s="26">
        <v>5</v>
      </c>
      <c r="B25" s="18" t="s">
        <v>447</v>
      </c>
      <c r="C25" s="11">
        <v>1082</v>
      </c>
      <c r="D25" s="11" t="s">
        <v>408</v>
      </c>
      <c r="E25" s="8">
        <v>5</v>
      </c>
      <c r="F25" s="9">
        <v>38106</v>
      </c>
      <c r="G25" s="16">
        <f>F25+65</f>
        <v>38171</v>
      </c>
      <c r="H25" s="28">
        <v>3</v>
      </c>
      <c r="I25" s="11">
        <v>15</v>
      </c>
      <c r="J25" s="105" t="s">
        <v>226</v>
      </c>
      <c r="K25" s="97" t="str">
        <f t="shared" si="0"/>
        <v>MIS  Administrative Assistant</v>
      </c>
      <c r="M25" s="86"/>
      <c r="N25" s="85"/>
      <c r="O25" s="102"/>
      <c r="P25" s="102"/>
      <c r="Q25" s="97"/>
      <c r="R25" s="104">
        <v>22</v>
      </c>
      <c r="S25" s="105" t="s">
        <v>229</v>
      </c>
    </row>
    <row r="26" spans="1:19" ht="12" customHeight="1" x14ac:dyDescent="0.3">
      <c r="A26" s="26">
        <v>5</v>
      </c>
      <c r="B26" s="18" t="s">
        <v>447</v>
      </c>
      <c r="C26" s="11">
        <v>1000</v>
      </c>
      <c r="D26" s="11" t="s">
        <v>416</v>
      </c>
      <c r="E26" s="8">
        <v>5</v>
      </c>
      <c r="F26" s="9">
        <v>27886</v>
      </c>
      <c r="G26" s="16"/>
      <c r="H26" s="28">
        <v>10</v>
      </c>
      <c r="I26" s="10">
        <v>16</v>
      </c>
      <c r="J26" s="105" t="s">
        <v>223</v>
      </c>
      <c r="K26" s="97" t="str">
        <f t="shared" si="0"/>
        <v>MIS  DBA</v>
      </c>
      <c r="M26" s="86"/>
      <c r="N26" s="85"/>
      <c r="O26" s="102"/>
      <c r="P26" s="102"/>
      <c r="Q26" s="97"/>
      <c r="R26" s="104">
        <v>23</v>
      </c>
      <c r="S26" s="105" t="s">
        <v>228</v>
      </c>
    </row>
    <row r="27" spans="1:19" ht="12" customHeight="1" x14ac:dyDescent="0.3">
      <c r="A27" s="26">
        <v>5</v>
      </c>
      <c r="B27" s="18" t="s">
        <v>447</v>
      </c>
      <c r="C27" s="11">
        <v>1002</v>
      </c>
      <c r="D27" s="11" t="s">
        <v>262</v>
      </c>
      <c r="E27" s="8">
        <v>5</v>
      </c>
      <c r="F27" s="9">
        <v>29711</v>
      </c>
      <c r="G27" s="9">
        <v>31171</v>
      </c>
      <c r="H27" s="27">
        <v>25</v>
      </c>
      <c r="I27" s="11">
        <v>25</v>
      </c>
      <c r="J27" s="105" t="s">
        <v>232</v>
      </c>
      <c r="K27" s="97" t="str">
        <f t="shared" si="0"/>
        <v>MIS  System Security Admin</v>
      </c>
      <c r="M27" s="86"/>
      <c r="N27" s="85"/>
      <c r="O27" s="102"/>
      <c r="P27" s="102"/>
      <c r="Q27" s="97"/>
      <c r="R27" s="104">
        <v>24</v>
      </c>
      <c r="S27" s="105" t="s">
        <v>231</v>
      </c>
    </row>
    <row r="28" spans="1:19" ht="12" customHeight="1" x14ac:dyDescent="0.3">
      <c r="A28" s="26">
        <v>5</v>
      </c>
      <c r="B28" s="18" t="s">
        <v>447</v>
      </c>
      <c r="C28" s="11">
        <v>1002</v>
      </c>
      <c r="D28" s="11" t="s">
        <v>262</v>
      </c>
      <c r="E28" s="24">
        <v>5</v>
      </c>
      <c r="F28" s="9">
        <f>F27+4*365</f>
        <v>31171</v>
      </c>
      <c r="G28" s="9">
        <v>33379</v>
      </c>
      <c r="H28" s="27">
        <v>24</v>
      </c>
      <c r="I28" s="11">
        <v>24</v>
      </c>
      <c r="J28" s="105" t="s">
        <v>231</v>
      </c>
      <c r="K28" s="97" t="str">
        <f t="shared" si="0"/>
        <v>MIS  System Admin</v>
      </c>
      <c r="M28" s="86"/>
      <c r="N28" s="85"/>
      <c r="O28" s="102"/>
      <c r="P28" s="102"/>
      <c r="Q28" s="97"/>
      <c r="R28" s="104">
        <v>25</v>
      </c>
      <c r="S28" s="105" t="s">
        <v>232</v>
      </c>
    </row>
    <row r="29" spans="1:19" ht="12" customHeight="1" x14ac:dyDescent="0.3">
      <c r="A29" s="26">
        <v>5</v>
      </c>
      <c r="B29" s="18" t="s">
        <v>447</v>
      </c>
      <c r="C29" s="11">
        <v>1002</v>
      </c>
      <c r="D29" s="11" t="s">
        <v>262</v>
      </c>
      <c r="E29" s="24">
        <v>5</v>
      </c>
      <c r="F29" s="9">
        <f>F28+6*365 +18</f>
        <v>33379</v>
      </c>
      <c r="G29" s="9">
        <v>36528</v>
      </c>
      <c r="H29" s="27">
        <v>10</v>
      </c>
      <c r="I29" s="10">
        <v>16</v>
      </c>
      <c r="J29" s="105" t="s">
        <v>223</v>
      </c>
      <c r="K29" s="97" t="str">
        <f t="shared" si="0"/>
        <v>MIS  DBA</v>
      </c>
      <c r="M29" s="86"/>
      <c r="N29" s="85"/>
      <c r="O29" s="102"/>
      <c r="P29" s="102"/>
      <c r="Q29" s="97"/>
      <c r="R29" s="104">
        <v>26</v>
      </c>
      <c r="S29" s="105" t="s">
        <v>233</v>
      </c>
    </row>
    <row r="30" spans="1:19" ht="12" customHeight="1" x14ac:dyDescent="0.3">
      <c r="A30" s="26">
        <v>5</v>
      </c>
      <c r="B30" s="18" t="s">
        <v>447</v>
      </c>
      <c r="C30" s="11">
        <v>1002</v>
      </c>
      <c r="D30" s="11" t="s">
        <v>262</v>
      </c>
      <c r="E30" s="24">
        <v>5</v>
      </c>
      <c r="F30" s="9">
        <v>36586</v>
      </c>
      <c r="G30" s="9"/>
      <c r="H30" s="27">
        <v>21</v>
      </c>
      <c r="I30" s="11">
        <v>17</v>
      </c>
      <c r="J30" s="105" t="s">
        <v>225</v>
      </c>
      <c r="K30" s="97" t="str">
        <f t="shared" si="0"/>
        <v>MIS  MIS Manager</v>
      </c>
      <c r="M30" s="86"/>
      <c r="N30" s="85"/>
      <c r="O30" s="102"/>
      <c r="P30" s="102"/>
      <c r="Q30" s="97"/>
      <c r="R30" s="96">
        <v>27</v>
      </c>
      <c r="S30" s="98" t="s">
        <v>236</v>
      </c>
    </row>
    <row r="31" spans="1:19" ht="12" customHeight="1" x14ac:dyDescent="0.3">
      <c r="A31" s="26">
        <v>5</v>
      </c>
      <c r="B31" s="18" t="s">
        <v>447</v>
      </c>
      <c r="C31" s="11">
        <v>1049</v>
      </c>
      <c r="D31" s="11" t="s">
        <v>354</v>
      </c>
      <c r="E31" s="24">
        <v>5</v>
      </c>
      <c r="F31" s="9">
        <v>37376</v>
      </c>
      <c r="G31" s="9"/>
      <c r="H31" s="28">
        <v>22</v>
      </c>
      <c r="I31" s="11">
        <v>18</v>
      </c>
      <c r="J31" s="105" t="s">
        <v>224</v>
      </c>
      <c r="K31" s="97" t="str">
        <f t="shared" si="0"/>
        <v>MIS  Network Admin</v>
      </c>
      <c r="M31" s="108"/>
      <c r="N31" s="85"/>
      <c r="O31" s="102"/>
      <c r="P31" s="102"/>
      <c r="Q31" s="97"/>
      <c r="R31" s="96">
        <v>28</v>
      </c>
      <c r="S31" s="98" t="s">
        <v>234</v>
      </c>
    </row>
    <row r="32" spans="1:19" ht="12" customHeight="1" x14ac:dyDescent="0.3">
      <c r="A32" s="26">
        <v>5</v>
      </c>
      <c r="B32" s="18" t="s">
        <v>447</v>
      </c>
      <c r="C32" s="11">
        <v>1069</v>
      </c>
      <c r="D32" s="11" t="s">
        <v>386</v>
      </c>
      <c r="E32" s="24">
        <v>5</v>
      </c>
      <c r="F32" s="9">
        <v>37376</v>
      </c>
      <c r="G32" s="9">
        <v>38106</v>
      </c>
      <c r="H32" s="27">
        <v>22</v>
      </c>
      <c r="I32" s="11">
        <v>18</v>
      </c>
      <c r="J32" s="105" t="s">
        <v>224</v>
      </c>
      <c r="K32" s="97" t="str">
        <f t="shared" si="0"/>
        <v>MIS  Network Admin</v>
      </c>
      <c r="M32" s="108"/>
      <c r="N32" s="85"/>
      <c r="O32" s="102"/>
      <c r="P32" s="102"/>
      <c r="Q32" s="97"/>
      <c r="R32" s="96">
        <v>29</v>
      </c>
      <c r="S32" s="95" t="s">
        <v>238</v>
      </c>
    </row>
    <row r="33" spans="1:19" ht="12" customHeight="1" x14ac:dyDescent="0.3">
      <c r="A33" s="26"/>
      <c r="B33" s="18" t="s">
        <v>447</v>
      </c>
      <c r="C33" s="11">
        <v>1069</v>
      </c>
      <c r="D33" s="11" t="s">
        <v>386</v>
      </c>
      <c r="E33" s="24">
        <v>5</v>
      </c>
      <c r="F33" s="9">
        <f>F32+2*365</f>
        <v>38106</v>
      </c>
      <c r="G33" s="9"/>
      <c r="H33" s="27">
        <v>23</v>
      </c>
      <c r="I33" s="11">
        <v>18</v>
      </c>
      <c r="J33" s="105" t="s">
        <v>224</v>
      </c>
      <c r="K33" s="97" t="str">
        <f t="shared" si="0"/>
        <v>MIS  Network Admin</v>
      </c>
      <c r="M33" s="108"/>
      <c r="N33" s="85"/>
      <c r="O33" s="102"/>
      <c r="P33" s="102"/>
      <c r="Q33" s="97"/>
      <c r="R33" s="96">
        <v>30</v>
      </c>
      <c r="S33" s="95" t="s">
        <v>237</v>
      </c>
    </row>
    <row r="34" spans="1:19" ht="12" customHeight="1" x14ac:dyDescent="0.3">
      <c r="A34" s="26">
        <v>5</v>
      </c>
      <c r="B34" s="18" t="s">
        <v>447</v>
      </c>
      <c r="C34" s="11">
        <v>1079</v>
      </c>
      <c r="D34" s="11" t="s">
        <v>404</v>
      </c>
      <c r="E34" s="8">
        <v>5</v>
      </c>
      <c r="F34" s="9">
        <v>36463</v>
      </c>
      <c r="G34" s="16">
        <f>F34+900</f>
        <v>37363</v>
      </c>
      <c r="H34" s="28">
        <v>23</v>
      </c>
      <c r="I34" s="11">
        <v>19</v>
      </c>
      <c r="J34" s="105" t="s">
        <v>443</v>
      </c>
      <c r="K34" s="97" t="str">
        <f t="shared" si="0"/>
        <v>MIS  Network manager</v>
      </c>
      <c r="M34" s="108"/>
      <c r="N34" s="85"/>
      <c r="O34" s="102"/>
      <c r="P34" s="102"/>
      <c r="Q34" s="97"/>
      <c r="R34" s="96">
        <v>31</v>
      </c>
      <c r="S34" s="95" t="s">
        <v>239</v>
      </c>
    </row>
    <row r="35" spans="1:19" ht="12" customHeight="1" x14ac:dyDescent="0.3">
      <c r="A35" s="26">
        <v>5</v>
      </c>
      <c r="B35" s="18" t="s">
        <v>447</v>
      </c>
      <c r="C35" s="11">
        <v>1010</v>
      </c>
      <c r="D35" s="11" t="s">
        <v>276</v>
      </c>
      <c r="E35" s="8">
        <v>5</v>
      </c>
      <c r="F35" s="9">
        <v>30441</v>
      </c>
      <c r="G35" s="16"/>
      <c r="H35" s="28">
        <v>24</v>
      </c>
      <c r="I35" s="11">
        <v>20</v>
      </c>
      <c r="J35" s="105" t="s">
        <v>230</v>
      </c>
      <c r="K35" s="97" t="str">
        <f t="shared" si="0"/>
        <v>MIS  Programmer</v>
      </c>
      <c r="M35" s="86"/>
      <c r="N35" s="85"/>
      <c r="O35" s="102"/>
      <c r="P35" s="102"/>
      <c r="Q35" s="97"/>
      <c r="R35" s="96">
        <v>32</v>
      </c>
      <c r="S35" s="95" t="s">
        <v>240</v>
      </c>
    </row>
    <row r="36" spans="1:19" ht="12" customHeight="1" x14ac:dyDescent="0.3">
      <c r="A36" s="26">
        <v>5</v>
      </c>
      <c r="B36" s="18" t="s">
        <v>447</v>
      </c>
      <c r="C36" s="11">
        <v>1029</v>
      </c>
      <c r="D36" s="11" t="s">
        <v>314</v>
      </c>
      <c r="E36" s="8">
        <v>5</v>
      </c>
      <c r="F36" s="9">
        <v>34821</v>
      </c>
      <c r="G36" s="16"/>
      <c r="H36" s="28">
        <v>24</v>
      </c>
      <c r="I36" s="11">
        <v>20</v>
      </c>
      <c r="J36" s="105" t="s">
        <v>230</v>
      </c>
      <c r="K36" s="97" t="str">
        <f t="shared" si="0"/>
        <v>MIS  Programmer</v>
      </c>
      <c r="M36" s="86"/>
      <c r="N36" s="85"/>
      <c r="O36" s="102"/>
      <c r="P36" s="102"/>
      <c r="Q36" s="97"/>
      <c r="R36" s="96">
        <v>33</v>
      </c>
      <c r="S36" s="98" t="s">
        <v>235</v>
      </c>
    </row>
    <row r="37" spans="1:19" ht="12" customHeight="1" x14ac:dyDescent="0.3">
      <c r="A37" s="26">
        <v>5</v>
      </c>
      <c r="B37" s="18" t="s">
        <v>447</v>
      </c>
      <c r="C37" s="11">
        <v>1055</v>
      </c>
      <c r="D37" s="11" t="s">
        <v>362</v>
      </c>
      <c r="E37" s="8">
        <v>5</v>
      </c>
      <c r="F37" s="9">
        <v>37741</v>
      </c>
      <c r="G37" s="16"/>
      <c r="H37" s="28">
        <v>24</v>
      </c>
      <c r="I37" s="11">
        <v>20</v>
      </c>
      <c r="J37" s="105" t="s">
        <v>230</v>
      </c>
      <c r="K37" s="97" t="str">
        <f t="shared" si="0"/>
        <v>MIS  Programmer</v>
      </c>
      <c r="M37" s="108"/>
      <c r="N37" s="85"/>
      <c r="O37" s="102"/>
      <c r="P37" s="102"/>
      <c r="Q37" s="97"/>
      <c r="R37" s="104">
        <v>34</v>
      </c>
      <c r="S37" s="105" t="s">
        <v>244</v>
      </c>
    </row>
    <row r="38" spans="1:19" ht="12" customHeight="1" x14ac:dyDescent="0.3">
      <c r="A38" s="26">
        <v>5</v>
      </c>
      <c r="B38" s="18" t="s">
        <v>447</v>
      </c>
      <c r="C38" s="11">
        <v>1084</v>
      </c>
      <c r="D38" s="11" t="s">
        <v>423</v>
      </c>
      <c r="E38" s="8">
        <v>5</v>
      </c>
      <c r="F38" s="9">
        <v>27871</v>
      </c>
      <c r="G38" s="16">
        <f>F38+(30*365)</f>
        <v>38821</v>
      </c>
      <c r="H38" s="28">
        <v>24</v>
      </c>
      <c r="I38" s="11">
        <v>20</v>
      </c>
      <c r="J38" s="105" t="s">
        <v>230</v>
      </c>
      <c r="K38" s="97" t="str">
        <f t="shared" si="0"/>
        <v>MIS  Programmer</v>
      </c>
      <c r="M38" s="108"/>
      <c r="N38" s="85"/>
      <c r="O38" s="102"/>
      <c r="P38" s="102"/>
      <c r="Q38" s="97"/>
      <c r="R38" s="104">
        <v>35</v>
      </c>
      <c r="S38" s="106" t="s">
        <v>241</v>
      </c>
    </row>
    <row r="39" spans="1:19" ht="12" customHeight="1" x14ac:dyDescent="0.3">
      <c r="A39" s="26">
        <v>5</v>
      </c>
      <c r="B39" s="18" t="s">
        <v>447</v>
      </c>
      <c r="C39" s="11">
        <v>1057</v>
      </c>
      <c r="D39" s="11" t="s">
        <v>366</v>
      </c>
      <c r="E39" s="24">
        <v>5</v>
      </c>
      <c r="F39" s="9">
        <v>39931</v>
      </c>
      <c r="G39" s="9">
        <v>40909</v>
      </c>
      <c r="H39" s="27">
        <v>25</v>
      </c>
      <c r="I39" s="11">
        <v>21</v>
      </c>
      <c r="J39" s="105" t="s">
        <v>227</v>
      </c>
      <c r="K39" s="97" t="str">
        <f t="shared" si="0"/>
        <v>MIS  Programmer Analyst</v>
      </c>
      <c r="M39" s="108"/>
      <c r="N39" s="85"/>
      <c r="O39" s="102"/>
      <c r="P39" s="102"/>
      <c r="Q39" s="97"/>
      <c r="R39" s="104">
        <v>36</v>
      </c>
      <c r="S39" s="106" t="s">
        <v>242</v>
      </c>
    </row>
    <row r="40" spans="1:19" ht="12" customHeight="1" x14ac:dyDescent="0.3">
      <c r="A40" s="26">
        <v>5</v>
      </c>
      <c r="B40" s="18" t="s">
        <v>447</v>
      </c>
      <c r="C40" s="11">
        <v>1070</v>
      </c>
      <c r="D40" s="11" t="s">
        <v>388</v>
      </c>
      <c r="E40" s="24">
        <v>5</v>
      </c>
      <c r="F40" s="25">
        <v>38288</v>
      </c>
      <c r="G40" s="9"/>
      <c r="H40" s="27">
        <v>25</v>
      </c>
      <c r="I40" s="11">
        <v>21</v>
      </c>
      <c r="J40" s="105" t="s">
        <v>227</v>
      </c>
      <c r="K40" s="97" t="str">
        <f t="shared" si="0"/>
        <v>MIS  Programmer Analyst</v>
      </c>
      <c r="M40" s="86"/>
      <c r="N40" s="85"/>
      <c r="O40" s="102"/>
      <c r="P40" s="102"/>
      <c r="Q40" s="97"/>
      <c r="R40" s="104">
        <v>37</v>
      </c>
      <c r="S40" s="106" t="s">
        <v>245</v>
      </c>
    </row>
    <row r="41" spans="1:19" ht="12" customHeight="1" x14ac:dyDescent="0.3">
      <c r="A41" s="26">
        <v>5</v>
      </c>
      <c r="B41" s="18" t="s">
        <v>447</v>
      </c>
      <c r="C41" s="11">
        <v>1076</v>
      </c>
      <c r="D41" s="11" t="s">
        <v>398</v>
      </c>
      <c r="E41" s="24">
        <v>5</v>
      </c>
      <c r="F41" s="9">
        <v>36098</v>
      </c>
      <c r="G41" s="9"/>
      <c r="H41" s="27">
        <v>41</v>
      </c>
      <c r="I41" s="11">
        <v>21</v>
      </c>
      <c r="J41" s="105" t="s">
        <v>227</v>
      </c>
      <c r="K41" s="97" t="str">
        <f t="shared" si="0"/>
        <v>MIS  Programmer Analyst</v>
      </c>
      <c r="M41" s="86"/>
      <c r="N41" s="85"/>
      <c r="O41" s="108"/>
      <c r="P41" s="102"/>
      <c r="Q41" s="97"/>
      <c r="R41" s="104">
        <v>38</v>
      </c>
      <c r="S41" s="105" t="s">
        <v>243</v>
      </c>
    </row>
    <row r="42" spans="1:19" ht="12" customHeight="1" x14ac:dyDescent="0.3">
      <c r="A42" s="26">
        <v>5</v>
      </c>
      <c r="B42" s="18" t="s">
        <v>447</v>
      </c>
      <c r="C42" s="11">
        <v>1076</v>
      </c>
      <c r="D42" s="11" t="s">
        <v>398</v>
      </c>
      <c r="E42" s="24">
        <v>5</v>
      </c>
      <c r="F42" s="9">
        <v>38108</v>
      </c>
      <c r="G42" s="9"/>
      <c r="H42" s="27">
        <v>25</v>
      </c>
      <c r="I42" s="11">
        <v>20</v>
      </c>
      <c r="J42" s="105" t="s">
        <v>230</v>
      </c>
      <c r="K42" s="97" t="str">
        <f t="shared" si="0"/>
        <v>MIS  Programmer</v>
      </c>
      <c r="M42" s="108"/>
      <c r="N42" s="85"/>
      <c r="O42" s="108"/>
      <c r="P42" s="102"/>
      <c r="Q42" s="97"/>
      <c r="R42" s="95">
        <v>39</v>
      </c>
      <c r="S42" s="98" t="s">
        <v>248</v>
      </c>
    </row>
    <row r="43" spans="1:19" ht="12" customHeight="1" x14ac:dyDescent="0.3">
      <c r="A43" s="26">
        <v>5</v>
      </c>
      <c r="B43" s="18" t="s">
        <v>447</v>
      </c>
      <c r="C43" s="11">
        <v>1077</v>
      </c>
      <c r="D43" s="11" t="s">
        <v>400</v>
      </c>
      <c r="E43" s="8">
        <v>5</v>
      </c>
      <c r="F43" s="9">
        <v>37376</v>
      </c>
      <c r="G43" s="16"/>
      <c r="H43" s="28">
        <v>25</v>
      </c>
      <c r="I43" s="11">
        <v>21</v>
      </c>
      <c r="J43" s="105" t="s">
        <v>227</v>
      </c>
      <c r="K43" s="97" t="str">
        <f t="shared" si="0"/>
        <v>MIS  Programmer Analyst</v>
      </c>
      <c r="M43" s="108"/>
      <c r="N43" s="85"/>
      <c r="O43" s="108"/>
      <c r="P43" s="102"/>
      <c r="Q43" s="97"/>
      <c r="R43" s="95">
        <v>40</v>
      </c>
      <c r="S43" s="95" t="s">
        <v>246</v>
      </c>
    </row>
    <row r="44" spans="1:19" ht="12" customHeight="1" x14ac:dyDescent="0.3">
      <c r="A44" s="26">
        <v>5</v>
      </c>
      <c r="B44" s="18" t="s">
        <v>447</v>
      </c>
      <c r="C44" s="11">
        <v>1085</v>
      </c>
      <c r="D44" s="11" t="s">
        <v>426</v>
      </c>
      <c r="E44" s="8">
        <v>5</v>
      </c>
      <c r="F44" s="9">
        <v>26411</v>
      </c>
      <c r="G44" s="16">
        <f>F44+(30*365)</f>
        <v>37361</v>
      </c>
      <c r="H44" s="28">
        <v>26</v>
      </c>
      <c r="I44" s="11">
        <v>22</v>
      </c>
      <c r="J44" s="105" t="s">
        <v>229</v>
      </c>
      <c r="K44" s="97" t="str">
        <f t="shared" si="0"/>
        <v>MIS  Project Manager</v>
      </c>
      <c r="M44" s="108"/>
      <c r="N44" s="85"/>
      <c r="O44" s="108"/>
      <c r="P44" s="102"/>
      <c r="Q44" s="97"/>
      <c r="R44" s="95">
        <v>45</v>
      </c>
      <c r="S44" s="95" t="s">
        <v>250</v>
      </c>
    </row>
    <row r="45" spans="1:19" ht="12" customHeight="1" x14ac:dyDescent="0.3">
      <c r="A45" s="26">
        <v>5</v>
      </c>
      <c r="B45" s="18" t="s">
        <v>447</v>
      </c>
      <c r="C45" s="11">
        <v>1065</v>
      </c>
      <c r="D45" s="11" t="s">
        <v>424</v>
      </c>
      <c r="E45" s="8">
        <v>5</v>
      </c>
      <c r="F45" s="9">
        <v>38471</v>
      </c>
      <c r="G45" s="16"/>
      <c r="H45" s="28">
        <v>37</v>
      </c>
      <c r="I45" s="11">
        <v>23</v>
      </c>
      <c r="J45" s="105" t="s">
        <v>228</v>
      </c>
      <c r="K45" s="97" t="str">
        <f t="shared" si="0"/>
        <v>MIS  Secretary</v>
      </c>
      <c r="M45" s="108"/>
      <c r="N45" s="85"/>
      <c r="O45" s="102"/>
      <c r="P45" s="102"/>
      <c r="Q45" s="97"/>
      <c r="R45" s="95">
        <v>46</v>
      </c>
      <c r="S45" s="95" t="s">
        <v>249</v>
      </c>
    </row>
    <row r="46" spans="1:19" ht="12" customHeight="1" x14ac:dyDescent="0.3">
      <c r="A46" s="26">
        <v>5</v>
      </c>
      <c r="B46" s="18" t="s">
        <v>447</v>
      </c>
      <c r="C46" s="11">
        <v>1007</v>
      </c>
      <c r="D46" s="11" t="s">
        <v>428</v>
      </c>
      <c r="E46" s="8">
        <v>5</v>
      </c>
      <c r="F46" s="9">
        <v>31353</v>
      </c>
      <c r="G46" s="16"/>
      <c r="H46" s="28">
        <v>39</v>
      </c>
      <c r="I46" s="11">
        <v>24</v>
      </c>
      <c r="J46" s="105" t="s">
        <v>231</v>
      </c>
      <c r="K46" s="97" t="str">
        <f t="shared" si="0"/>
        <v>MIS  System Admin</v>
      </c>
      <c r="M46" s="108"/>
      <c r="N46" s="85"/>
      <c r="O46" s="102"/>
      <c r="P46" s="102"/>
      <c r="Q46" s="97"/>
      <c r="R46" s="96">
        <v>47</v>
      </c>
      <c r="S46" s="95" t="s">
        <v>253</v>
      </c>
    </row>
    <row r="47" spans="1:19" ht="12" customHeight="1" x14ac:dyDescent="0.3">
      <c r="A47" s="26">
        <v>5</v>
      </c>
      <c r="B47" s="18" t="s">
        <v>447</v>
      </c>
      <c r="C47" s="11">
        <v>1008</v>
      </c>
      <c r="D47" s="11" t="s">
        <v>272</v>
      </c>
      <c r="E47" s="8">
        <v>5</v>
      </c>
      <c r="F47" s="9">
        <v>31901</v>
      </c>
      <c r="G47" s="16"/>
      <c r="H47" s="28">
        <v>40</v>
      </c>
      <c r="I47" s="11">
        <v>25</v>
      </c>
      <c r="J47" s="105" t="s">
        <v>232</v>
      </c>
      <c r="K47" s="97" t="str">
        <f t="shared" si="0"/>
        <v>MIS  System Security Admin</v>
      </c>
      <c r="M47" s="108"/>
      <c r="N47" s="85"/>
      <c r="O47" s="102"/>
      <c r="P47" s="102"/>
      <c r="Q47" s="97"/>
      <c r="R47" s="96">
        <v>48</v>
      </c>
      <c r="S47" s="95" t="s">
        <v>251</v>
      </c>
    </row>
    <row r="48" spans="1:19" ht="12" customHeight="1" x14ac:dyDescent="0.3">
      <c r="A48" s="26">
        <v>5</v>
      </c>
      <c r="B48" s="18" t="s">
        <v>447</v>
      </c>
      <c r="C48" s="11">
        <v>1009</v>
      </c>
      <c r="D48" s="11" t="s">
        <v>274</v>
      </c>
      <c r="E48" s="8">
        <v>5</v>
      </c>
      <c r="F48" s="9">
        <v>32448</v>
      </c>
      <c r="G48" s="16"/>
      <c r="H48" s="28">
        <v>41</v>
      </c>
      <c r="I48" s="11">
        <v>26</v>
      </c>
      <c r="J48" s="105" t="s">
        <v>233</v>
      </c>
      <c r="K48" s="97" t="str">
        <f t="shared" si="0"/>
        <v>MIS  Technician</v>
      </c>
      <c r="M48" s="108"/>
      <c r="N48" s="85"/>
      <c r="O48" s="102"/>
      <c r="P48" s="102"/>
      <c r="Q48" s="97"/>
      <c r="R48" s="96">
        <v>49</v>
      </c>
      <c r="S48" s="95" t="s">
        <v>256</v>
      </c>
    </row>
    <row r="49" spans="1:19" ht="12" customHeight="1" x14ac:dyDescent="0.3">
      <c r="A49" s="26">
        <v>5</v>
      </c>
      <c r="B49" s="18" t="s">
        <v>447</v>
      </c>
      <c r="C49" s="11">
        <v>1064</v>
      </c>
      <c r="D49" s="11" t="s">
        <v>380</v>
      </c>
      <c r="E49" s="8">
        <v>5</v>
      </c>
      <c r="F49" s="9">
        <v>37193</v>
      </c>
      <c r="G49" s="16"/>
      <c r="H49" s="28">
        <v>41</v>
      </c>
      <c r="I49" s="11">
        <v>26</v>
      </c>
      <c r="J49" s="105" t="s">
        <v>233</v>
      </c>
      <c r="K49" s="97" t="str">
        <f t="shared" si="0"/>
        <v>MIS  Technician</v>
      </c>
      <c r="M49" s="108"/>
      <c r="N49" s="85"/>
      <c r="O49" s="102"/>
      <c r="P49" s="102"/>
      <c r="Q49" s="97"/>
      <c r="R49" s="96">
        <v>50</v>
      </c>
      <c r="S49" s="95" t="s">
        <v>255</v>
      </c>
    </row>
    <row r="50" spans="1:19" ht="12" customHeight="1" x14ac:dyDescent="0.3">
      <c r="A50" s="26">
        <v>5</v>
      </c>
      <c r="B50" s="18" t="s">
        <v>447</v>
      </c>
      <c r="C50" s="11">
        <v>1027</v>
      </c>
      <c r="D50" s="11" t="s">
        <v>310</v>
      </c>
      <c r="E50" s="8">
        <v>6</v>
      </c>
      <c r="F50" s="9">
        <v>33726</v>
      </c>
      <c r="G50" s="16"/>
      <c r="H50" s="28">
        <v>3</v>
      </c>
      <c r="I50" s="11">
        <v>27</v>
      </c>
      <c r="J50" s="98" t="s">
        <v>236</v>
      </c>
      <c r="K50" s="97" t="str">
        <f t="shared" si="0"/>
        <v>Product Development  Administrative Assistant</v>
      </c>
      <c r="M50" s="108"/>
      <c r="N50" s="85"/>
      <c r="O50" s="102"/>
      <c r="P50" s="102"/>
      <c r="Q50" s="97"/>
      <c r="R50" s="96">
        <v>51</v>
      </c>
      <c r="S50" s="95" t="s">
        <v>254</v>
      </c>
    </row>
    <row r="51" spans="1:19" ht="12" customHeight="1" x14ac:dyDescent="0.3">
      <c r="A51" s="26">
        <v>5</v>
      </c>
      <c r="B51" s="18" t="s">
        <v>447</v>
      </c>
      <c r="C51" s="11">
        <v>1013</v>
      </c>
      <c r="D51" s="11" t="s">
        <v>282</v>
      </c>
      <c r="E51" s="24">
        <v>6</v>
      </c>
      <c r="F51" s="9">
        <v>31901</v>
      </c>
      <c r="G51" s="9">
        <v>34475</v>
      </c>
      <c r="H51" s="27">
        <v>29</v>
      </c>
      <c r="I51" s="11">
        <v>31</v>
      </c>
      <c r="J51" s="95" t="s">
        <v>239</v>
      </c>
      <c r="K51" s="97" t="str">
        <f t="shared" si="0"/>
        <v xml:space="preserve">Product Development  Reviewer </v>
      </c>
      <c r="M51" s="86"/>
      <c r="N51" s="85"/>
      <c r="O51" s="108"/>
      <c r="P51" s="102"/>
      <c r="Q51" s="97"/>
      <c r="R51" s="96">
        <v>52</v>
      </c>
      <c r="S51" s="95" t="s">
        <v>252</v>
      </c>
    </row>
    <row r="52" spans="1:19" ht="12" customHeight="1" x14ac:dyDescent="0.3">
      <c r="A52" s="26">
        <v>5</v>
      </c>
      <c r="B52" s="18" t="s">
        <v>447</v>
      </c>
      <c r="C52" s="11">
        <v>1013</v>
      </c>
      <c r="D52" s="11" t="s">
        <v>282</v>
      </c>
      <c r="E52" s="24">
        <v>6</v>
      </c>
      <c r="F52" s="9">
        <f>F51+7*365+19</f>
        <v>34475</v>
      </c>
      <c r="G52" s="9">
        <v>39585</v>
      </c>
      <c r="H52" s="27">
        <v>30</v>
      </c>
      <c r="I52" s="11">
        <v>32</v>
      </c>
      <c r="J52" s="95" t="s">
        <v>240</v>
      </c>
      <c r="K52" s="97" t="str">
        <f t="shared" si="0"/>
        <v>Product Development  Reviewer Coordinator</v>
      </c>
      <c r="Q52" s="97" t="str">
        <f t="shared" ref="Q52" si="1">SUBSTITUTE(S53,"-","")</f>
        <v/>
      </c>
      <c r="R52" s="95">
        <v>53</v>
      </c>
      <c r="S52" s="98" t="s">
        <v>247</v>
      </c>
    </row>
    <row r="53" spans="1:19" ht="12" customHeight="1" x14ac:dyDescent="0.3">
      <c r="A53" s="26">
        <v>5</v>
      </c>
      <c r="B53" s="18" t="s">
        <v>447</v>
      </c>
      <c r="C53" s="11">
        <v>1013</v>
      </c>
      <c r="D53" s="11" t="s">
        <v>282</v>
      </c>
      <c r="E53" s="24">
        <v>6</v>
      </c>
      <c r="F53" s="9">
        <f>F52+14*365</f>
        <v>39585</v>
      </c>
      <c r="G53" s="9"/>
      <c r="H53" s="27">
        <v>4</v>
      </c>
      <c r="I53" s="11">
        <v>28</v>
      </c>
      <c r="J53" s="98" t="s">
        <v>234</v>
      </c>
      <c r="K53" s="97" t="str">
        <f t="shared" si="0"/>
        <v>Product Development  Associate editor</v>
      </c>
    </row>
    <row r="54" spans="1:19" ht="12" customHeight="1" x14ac:dyDescent="0.3">
      <c r="A54" s="26">
        <v>5</v>
      </c>
      <c r="B54" s="18" t="s">
        <v>447</v>
      </c>
      <c r="C54" s="11">
        <v>1025</v>
      </c>
      <c r="D54" s="11" t="s">
        <v>306</v>
      </c>
      <c r="E54" s="8">
        <v>6</v>
      </c>
      <c r="F54" s="9">
        <v>34821</v>
      </c>
      <c r="G54" s="16"/>
      <c r="H54" s="28">
        <v>4</v>
      </c>
      <c r="I54" s="11">
        <v>28</v>
      </c>
      <c r="J54" s="98" t="s">
        <v>234</v>
      </c>
      <c r="K54" s="97" t="str">
        <f t="shared" si="0"/>
        <v>Product Development  Associate editor</v>
      </c>
    </row>
    <row r="55" spans="1:19" ht="12" customHeight="1" x14ac:dyDescent="0.3">
      <c r="A55" s="26">
        <v>5</v>
      </c>
      <c r="B55" s="18" t="s">
        <v>447</v>
      </c>
      <c r="C55" s="11">
        <v>1034</v>
      </c>
      <c r="D55" s="11" t="s">
        <v>324</v>
      </c>
      <c r="E55" s="8">
        <v>6</v>
      </c>
      <c r="F55" s="9">
        <v>35733</v>
      </c>
      <c r="G55" s="16"/>
      <c r="H55" s="28">
        <v>4</v>
      </c>
      <c r="I55" s="11">
        <v>28</v>
      </c>
      <c r="J55" s="98" t="s">
        <v>234</v>
      </c>
      <c r="K55" s="97" t="str">
        <f t="shared" si="0"/>
        <v>Product Development  Associate editor</v>
      </c>
    </row>
    <row r="56" spans="1:19" ht="12" customHeight="1" x14ac:dyDescent="0.3">
      <c r="A56" s="26">
        <v>5</v>
      </c>
      <c r="B56" s="18" t="s">
        <v>447</v>
      </c>
      <c r="C56" s="11">
        <v>1045</v>
      </c>
      <c r="D56" s="11" t="s">
        <v>346</v>
      </c>
      <c r="E56" s="8">
        <v>6</v>
      </c>
      <c r="F56" s="9">
        <v>36646</v>
      </c>
      <c r="G56" s="16"/>
      <c r="H56" s="28">
        <v>4</v>
      </c>
      <c r="I56" s="11">
        <v>28</v>
      </c>
      <c r="J56" s="98" t="s">
        <v>234</v>
      </c>
      <c r="K56" s="97" t="str">
        <f t="shared" si="0"/>
        <v>Product Development  Associate editor</v>
      </c>
    </row>
    <row r="57" spans="1:19" ht="12" customHeight="1" x14ac:dyDescent="0.3">
      <c r="A57" s="26">
        <v>5</v>
      </c>
      <c r="B57" s="18" t="s">
        <v>447</v>
      </c>
      <c r="C57" s="11">
        <v>1073</v>
      </c>
      <c r="D57" s="11" t="s">
        <v>392</v>
      </c>
      <c r="E57" s="8">
        <v>6</v>
      </c>
      <c r="F57" s="9">
        <v>37011</v>
      </c>
      <c r="G57" s="16"/>
      <c r="H57" s="28">
        <v>4</v>
      </c>
      <c r="I57" s="11">
        <v>28</v>
      </c>
      <c r="J57" s="98" t="s">
        <v>234</v>
      </c>
      <c r="K57" s="97" t="str">
        <f t="shared" si="0"/>
        <v>Product Development  Associate editor</v>
      </c>
    </row>
    <row r="58" spans="1:19" ht="12" customHeight="1" x14ac:dyDescent="0.3">
      <c r="A58" s="26">
        <v>5</v>
      </c>
      <c r="B58" s="18" t="s">
        <v>447</v>
      </c>
      <c r="C58" s="11">
        <v>1087</v>
      </c>
      <c r="D58" s="11" t="s">
        <v>410</v>
      </c>
      <c r="E58" s="8">
        <v>6</v>
      </c>
      <c r="F58" s="9">
        <v>28238</v>
      </c>
      <c r="G58" s="16">
        <f>F58+(30*365)</f>
        <v>39188</v>
      </c>
      <c r="H58" s="28">
        <v>4</v>
      </c>
      <c r="I58" s="11">
        <v>28</v>
      </c>
      <c r="J58" s="98" t="s">
        <v>234</v>
      </c>
      <c r="K58" s="97" t="str">
        <f t="shared" si="0"/>
        <v>Product Development  Associate editor</v>
      </c>
    </row>
    <row r="59" spans="1:19" ht="12" customHeight="1" x14ac:dyDescent="0.3">
      <c r="A59" s="26">
        <v>5</v>
      </c>
      <c r="B59" s="18" t="s">
        <v>447</v>
      </c>
      <c r="C59" s="11">
        <v>1031</v>
      </c>
      <c r="D59" s="11" t="s">
        <v>318</v>
      </c>
      <c r="E59" s="8">
        <v>6</v>
      </c>
      <c r="F59" s="9">
        <v>35551</v>
      </c>
      <c r="G59" s="16"/>
      <c r="H59" s="28">
        <v>11</v>
      </c>
      <c r="I59" s="11">
        <v>29</v>
      </c>
      <c r="J59" s="95" t="s">
        <v>238</v>
      </c>
      <c r="K59" s="97" t="str">
        <f t="shared" si="0"/>
        <v>Product Development  Editor</v>
      </c>
    </row>
    <row r="60" spans="1:19" ht="12" customHeight="1" x14ac:dyDescent="0.3">
      <c r="A60" s="26">
        <v>5</v>
      </c>
      <c r="B60" s="18" t="s">
        <v>447</v>
      </c>
      <c r="C60" s="11">
        <v>1040</v>
      </c>
      <c r="D60" s="11" t="s">
        <v>336</v>
      </c>
      <c r="E60" s="8">
        <v>6</v>
      </c>
      <c r="F60" s="9">
        <v>36098</v>
      </c>
      <c r="G60" s="16"/>
      <c r="H60" s="28">
        <v>11</v>
      </c>
      <c r="I60" s="11">
        <v>29</v>
      </c>
      <c r="J60" s="95" t="s">
        <v>238</v>
      </c>
      <c r="K60" s="97" t="str">
        <f t="shared" si="0"/>
        <v>Product Development  Editor</v>
      </c>
    </row>
    <row r="61" spans="1:19" ht="12" customHeight="1" x14ac:dyDescent="0.3">
      <c r="A61" s="26">
        <v>5</v>
      </c>
      <c r="B61" s="18" t="s">
        <v>447</v>
      </c>
      <c r="C61" s="11">
        <v>1071</v>
      </c>
      <c r="D61" s="11" t="s">
        <v>420</v>
      </c>
      <c r="E61" s="8">
        <v>6</v>
      </c>
      <c r="F61" s="9">
        <v>37376</v>
      </c>
      <c r="G61" s="16"/>
      <c r="H61" s="28">
        <v>11</v>
      </c>
      <c r="I61" s="11">
        <v>29</v>
      </c>
      <c r="J61" s="95" t="s">
        <v>238</v>
      </c>
      <c r="K61" s="97" t="str">
        <f t="shared" si="0"/>
        <v>Product Development  Editor</v>
      </c>
    </row>
    <row r="62" spans="1:19" ht="12" customHeight="1" x14ac:dyDescent="0.3">
      <c r="A62" s="26">
        <v>5</v>
      </c>
      <c r="B62" s="18" t="s">
        <v>447</v>
      </c>
      <c r="C62" s="11">
        <v>1019</v>
      </c>
      <c r="D62" s="11" t="s">
        <v>294</v>
      </c>
      <c r="E62" s="8">
        <v>6</v>
      </c>
      <c r="F62" s="9">
        <v>31171</v>
      </c>
      <c r="G62" s="16"/>
      <c r="H62" s="28">
        <v>20</v>
      </c>
      <c r="I62" s="11">
        <v>30</v>
      </c>
      <c r="J62" s="95" t="s">
        <v>237</v>
      </c>
      <c r="K62" s="97" t="str">
        <f t="shared" si="0"/>
        <v>Product Development  Managing Editor</v>
      </c>
    </row>
    <row r="63" spans="1:19" ht="12" customHeight="1" x14ac:dyDescent="0.3">
      <c r="A63" s="26">
        <v>5</v>
      </c>
      <c r="B63" s="18" t="s">
        <v>447</v>
      </c>
      <c r="C63" s="11">
        <v>1063</v>
      </c>
      <c r="D63" s="11" t="s">
        <v>378</v>
      </c>
      <c r="E63" s="8">
        <v>6</v>
      </c>
      <c r="F63" s="9">
        <v>37741</v>
      </c>
      <c r="G63" s="16"/>
      <c r="H63" s="28">
        <v>29</v>
      </c>
      <c r="I63" s="11">
        <v>31</v>
      </c>
      <c r="J63" s="95" t="s">
        <v>239</v>
      </c>
      <c r="K63" s="97" t="str">
        <f t="shared" si="0"/>
        <v xml:space="preserve">Product Development  Reviewer </v>
      </c>
    </row>
    <row r="64" spans="1:19" ht="12" customHeight="1" x14ac:dyDescent="0.3">
      <c r="A64" s="26">
        <v>5</v>
      </c>
      <c r="B64" s="18" t="s">
        <v>447</v>
      </c>
      <c r="C64" s="11">
        <v>1078</v>
      </c>
      <c r="D64" s="11" t="s">
        <v>402</v>
      </c>
      <c r="E64" s="8">
        <v>6</v>
      </c>
      <c r="F64" s="9">
        <v>38106</v>
      </c>
      <c r="G64" s="16"/>
      <c r="H64" s="28">
        <v>29</v>
      </c>
      <c r="I64" s="11">
        <v>31</v>
      </c>
      <c r="J64" s="95" t="s">
        <v>239</v>
      </c>
      <c r="K64" s="97" t="str">
        <f t="shared" si="0"/>
        <v xml:space="preserve">Product Development  Reviewer </v>
      </c>
    </row>
    <row r="65" spans="1:11" ht="12" customHeight="1" x14ac:dyDescent="0.3">
      <c r="A65" s="26">
        <v>5</v>
      </c>
      <c r="B65" s="18" t="s">
        <v>447</v>
      </c>
      <c r="C65" s="11">
        <v>1056</v>
      </c>
      <c r="D65" s="11" t="s">
        <v>364</v>
      </c>
      <c r="E65" s="8">
        <v>6</v>
      </c>
      <c r="F65" s="9">
        <v>38288</v>
      </c>
      <c r="G65" s="16"/>
      <c r="H65" s="28">
        <v>30</v>
      </c>
      <c r="I65" s="11">
        <v>32</v>
      </c>
      <c r="J65" s="95" t="s">
        <v>240</v>
      </c>
      <c r="K65" s="97" t="str">
        <f t="shared" si="0"/>
        <v>Product Development  Reviewer Coordinator</v>
      </c>
    </row>
    <row r="66" spans="1:11" ht="12" customHeight="1" x14ac:dyDescent="0.3">
      <c r="A66" s="26">
        <v>5</v>
      </c>
      <c r="B66" s="18" t="s">
        <v>447</v>
      </c>
      <c r="C66" s="11">
        <v>1083</v>
      </c>
      <c r="D66" s="11" t="s">
        <v>421</v>
      </c>
      <c r="E66" s="8">
        <v>6</v>
      </c>
      <c r="F66" s="9">
        <v>37923</v>
      </c>
      <c r="G66" s="16">
        <f>F66+10*365</f>
        <v>41573</v>
      </c>
      <c r="H66" s="28">
        <v>37</v>
      </c>
      <c r="I66" s="11">
        <v>33</v>
      </c>
      <c r="J66" s="98" t="s">
        <v>235</v>
      </c>
      <c r="K66" s="97" t="str">
        <f t="shared" si="0"/>
        <v>Product Development  Secretary</v>
      </c>
    </row>
    <row r="67" spans="1:11" ht="12" customHeight="1" x14ac:dyDescent="0.3">
      <c r="A67" s="26">
        <v>5</v>
      </c>
      <c r="B67" s="18" t="s">
        <v>447</v>
      </c>
      <c r="C67" s="11">
        <v>1023</v>
      </c>
      <c r="D67" s="11" t="s">
        <v>302</v>
      </c>
      <c r="E67" s="8">
        <v>7</v>
      </c>
      <c r="F67" s="9">
        <v>32266</v>
      </c>
      <c r="G67" s="16"/>
      <c r="H67" s="28">
        <v>3</v>
      </c>
      <c r="I67" s="11">
        <v>34</v>
      </c>
      <c r="J67" s="105" t="s">
        <v>244</v>
      </c>
      <c r="K67" s="97" t="str">
        <f t="shared" ref="K67:K106" si="2">SUBSTITUTE(J67,"-","")</f>
        <v>Publishing  Administrative Assistant</v>
      </c>
    </row>
    <row r="68" spans="1:11" ht="12" customHeight="1" x14ac:dyDescent="0.3">
      <c r="A68" s="26">
        <v>5</v>
      </c>
      <c r="B68" s="18" t="s">
        <v>447</v>
      </c>
      <c r="C68" s="11">
        <v>1005</v>
      </c>
      <c r="D68" s="11" t="s">
        <v>268</v>
      </c>
      <c r="E68" s="8">
        <v>7</v>
      </c>
      <c r="F68" s="9">
        <v>28798</v>
      </c>
      <c r="G68" s="16"/>
      <c r="H68" s="28">
        <v>5</v>
      </c>
      <c r="I68" s="11">
        <v>35</v>
      </c>
      <c r="J68" s="106" t="s">
        <v>241</v>
      </c>
      <c r="K68" s="97" t="str">
        <f t="shared" si="2"/>
        <v>Publishing  Associate Publisher</v>
      </c>
    </row>
    <row r="69" spans="1:11" ht="12" customHeight="1" x14ac:dyDescent="0.3">
      <c r="A69" s="26">
        <v>5</v>
      </c>
      <c r="B69" s="18" t="s">
        <v>447</v>
      </c>
      <c r="C69" s="11">
        <v>1012</v>
      </c>
      <c r="D69" s="11" t="s">
        <v>280</v>
      </c>
      <c r="E69" s="8">
        <v>7</v>
      </c>
      <c r="F69" s="9">
        <v>30258</v>
      </c>
      <c r="G69" s="16"/>
      <c r="H69" s="28">
        <v>5</v>
      </c>
      <c r="I69" s="11">
        <v>35</v>
      </c>
      <c r="J69" s="106" t="s">
        <v>241</v>
      </c>
      <c r="K69" s="97" t="str">
        <f t="shared" si="2"/>
        <v>Publishing  Associate Publisher</v>
      </c>
    </row>
    <row r="70" spans="1:11" ht="12" customHeight="1" x14ac:dyDescent="0.3">
      <c r="A70" s="26">
        <v>5</v>
      </c>
      <c r="B70" s="18" t="s">
        <v>447</v>
      </c>
      <c r="C70" s="11">
        <v>1017</v>
      </c>
      <c r="D70" s="11" t="s">
        <v>290</v>
      </c>
      <c r="E70" s="8">
        <v>7</v>
      </c>
      <c r="F70" s="9">
        <v>31171</v>
      </c>
      <c r="G70" s="16"/>
      <c r="H70" s="28">
        <v>5</v>
      </c>
      <c r="I70" s="11">
        <v>35</v>
      </c>
      <c r="J70" s="106" t="s">
        <v>241</v>
      </c>
      <c r="K70" s="97" t="str">
        <f t="shared" si="2"/>
        <v>Publishing  Associate Publisher</v>
      </c>
    </row>
    <row r="71" spans="1:11" ht="12" customHeight="1" x14ac:dyDescent="0.3">
      <c r="A71" s="26">
        <v>5</v>
      </c>
      <c r="B71" s="18" t="s">
        <v>447</v>
      </c>
      <c r="C71" s="11">
        <v>1021</v>
      </c>
      <c r="D71" s="11" t="s">
        <v>298</v>
      </c>
      <c r="E71" s="8">
        <v>7</v>
      </c>
      <c r="F71" s="9">
        <v>32266</v>
      </c>
      <c r="G71" s="16"/>
      <c r="H71" s="28">
        <v>5</v>
      </c>
      <c r="I71" s="11">
        <v>35</v>
      </c>
      <c r="J71" s="106" t="s">
        <v>241</v>
      </c>
      <c r="K71" s="97" t="str">
        <f t="shared" si="2"/>
        <v>Publishing  Associate Publisher</v>
      </c>
    </row>
    <row r="72" spans="1:11" ht="12" customHeight="1" x14ac:dyDescent="0.3">
      <c r="A72" s="26">
        <v>5</v>
      </c>
      <c r="B72" s="18" t="s">
        <v>447</v>
      </c>
      <c r="C72" s="11">
        <v>1024</v>
      </c>
      <c r="D72" s="11" t="s">
        <v>304</v>
      </c>
      <c r="E72" s="8">
        <v>7</v>
      </c>
      <c r="F72" s="9">
        <v>33543</v>
      </c>
      <c r="G72" s="16"/>
      <c r="H72" s="28">
        <v>5</v>
      </c>
      <c r="I72" s="11">
        <v>35</v>
      </c>
      <c r="J72" s="106" t="s">
        <v>241</v>
      </c>
      <c r="K72" s="97" t="str">
        <f t="shared" si="2"/>
        <v>Publishing  Associate Publisher</v>
      </c>
    </row>
    <row r="73" spans="1:11" ht="12" customHeight="1" x14ac:dyDescent="0.3">
      <c r="A73" s="26">
        <v>5</v>
      </c>
      <c r="B73" s="18" t="s">
        <v>447</v>
      </c>
      <c r="C73" s="11">
        <v>1081</v>
      </c>
      <c r="D73" s="11" t="s">
        <v>406</v>
      </c>
      <c r="E73" s="8">
        <v>7</v>
      </c>
      <c r="F73" s="9">
        <v>36828</v>
      </c>
      <c r="G73" s="16">
        <f>F73+10*365</f>
        <v>40478</v>
      </c>
      <c r="H73" s="28">
        <v>5</v>
      </c>
      <c r="I73" s="11">
        <v>35</v>
      </c>
      <c r="J73" s="106" t="s">
        <v>241</v>
      </c>
      <c r="K73" s="97" t="str">
        <f t="shared" si="2"/>
        <v>Publishing  Associate Publisher</v>
      </c>
    </row>
    <row r="74" spans="1:11" ht="12" customHeight="1" x14ac:dyDescent="0.3">
      <c r="A74" s="26">
        <v>5</v>
      </c>
      <c r="B74" s="18" t="s">
        <v>447</v>
      </c>
      <c r="C74" s="11">
        <v>1026</v>
      </c>
      <c r="D74" s="11" t="s">
        <v>308</v>
      </c>
      <c r="E74" s="8">
        <v>7</v>
      </c>
      <c r="F74" s="9">
        <v>35368</v>
      </c>
      <c r="G74" s="9"/>
      <c r="H74" s="28">
        <v>27</v>
      </c>
      <c r="I74" s="11">
        <v>36</v>
      </c>
      <c r="J74" s="106" t="s">
        <v>242</v>
      </c>
      <c r="K74" s="97" t="str">
        <f t="shared" si="2"/>
        <v>Publishing  Publisher</v>
      </c>
    </row>
    <row r="75" spans="1:11" ht="12" customHeight="1" x14ac:dyDescent="0.3">
      <c r="A75" s="26">
        <v>5</v>
      </c>
      <c r="B75" s="18" t="s">
        <v>447</v>
      </c>
      <c r="C75" s="11">
        <v>1004</v>
      </c>
      <c r="D75" s="11" t="s">
        <v>266</v>
      </c>
      <c r="E75" s="8">
        <v>7</v>
      </c>
      <c r="F75" s="9">
        <v>29711</v>
      </c>
      <c r="G75" s="16"/>
      <c r="H75" s="28">
        <v>28</v>
      </c>
      <c r="I75" s="11">
        <v>37</v>
      </c>
      <c r="J75" s="106" t="s">
        <v>245</v>
      </c>
      <c r="K75" s="97" t="str">
        <f t="shared" si="2"/>
        <v>Publishing  Publishing Manager</v>
      </c>
    </row>
    <row r="76" spans="1:11" ht="12" customHeight="1" x14ac:dyDescent="0.3">
      <c r="A76" s="26">
        <v>5</v>
      </c>
      <c r="B76" s="18" t="s">
        <v>447</v>
      </c>
      <c r="C76" s="11">
        <v>1022</v>
      </c>
      <c r="D76" s="11" t="s">
        <v>300</v>
      </c>
      <c r="E76" s="8">
        <v>7</v>
      </c>
      <c r="F76" s="9">
        <v>33543</v>
      </c>
      <c r="G76" s="16"/>
      <c r="H76" s="28">
        <v>37</v>
      </c>
      <c r="I76" s="11">
        <v>38</v>
      </c>
      <c r="J76" s="105" t="s">
        <v>243</v>
      </c>
      <c r="K76" s="97" t="str">
        <f t="shared" si="2"/>
        <v>Publishing  Secretary</v>
      </c>
    </row>
    <row r="77" spans="1:11" ht="12" customHeight="1" x14ac:dyDescent="0.3">
      <c r="A77" s="26">
        <v>5</v>
      </c>
      <c r="B77" s="18" t="s">
        <v>447</v>
      </c>
      <c r="C77" s="11">
        <v>1006</v>
      </c>
      <c r="D77" s="11" t="s">
        <v>270</v>
      </c>
      <c r="E77" s="8">
        <v>8</v>
      </c>
      <c r="F77" s="9">
        <v>29711</v>
      </c>
      <c r="G77" s="16"/>
      <c r="H77" s="28">
        <v>3</v>
      </c>
      <c r="I77" s="10">
        <v>39</v>
      </c>
      <c r="J77" s="98" t="s">
        <v>248</v>
      </c>
      <c r="K77" s="97" t="str">
        <f t="shared" si="2"/>
        <v>Sales  Administrative Assistant</v>
      </c>
    </row>
    <row r="78" spans="1:11" ht="12" customHeight="1" x14ac:dyDescent="0.3">
      <c r="A78" s="26">
        <v>5</v>
      </c>
      <c r="B78" s="18" t="s">
        <v>447</v>
      </c>
      <c r="C78" s="11">
        <v>1044</v>
      </c>
      <c r="D78" s="11" t="s">
        <v>344</v>
      </c>
      <c r="E78" s="8">
        <v>8</v>
      </c>
      <c r="F78" s="9">
        <v>37558</v>
      </c>
      <c r="G78" s="16"/>
      <c r="H78" s="28">
        <v>7</v>
      </c>
      <c r="I78" s="10">
        <v>40</v>
      </c>
      <c r="J78" s="95" t="s">
        <v>246</v>
      </c>
      <c r="K78" s="97" t="str">
        <f t="shared" si="2"/>
        <v>Sales  Customer Service</v>
      </c>
    </row>
    <row r="79" spans="1:11" ht="12" customHeight="1" x14ac:dyDescent="0.3">
      <c r="A79" s="26">
        <v>5</v>
      </c>
      <c r="B79" s="18" t="s">
        <v>447</v>
      </c>
      <c r="C79" s="11">
        <v>1046</v>
      </c>
      <c r="D79" s="11" t="s">
        <v>348</v>
      </c>
      <c r="E79" s="8">
        <v>8</v>
      </c>
      <c r="F79" s="9">
        <v>36463</v>
      </c>
      <c r="G79" s="16"/>
      <c r="H79" s="28">
        <v>7</v>
      </c>
      <c r="I79" s="10">
        <v>40</v>
      </c>
      <c r="J79" s="95" t="s">
        <v>246</v>
      </c>
      <c r="K79" s="97" t="str">
        <f t="shared" si="2"/>
        <v>Sales  Customer Service</v>
      </c>
    </row>
    <row r="80" spans="1:11" ht="12" customHeight="1" x14ac:dyDescent="0.3">
      <c r="A80" s="26">
        <v>5</v>
      </c>
      <c r="B80" s="18" t="s">
        <v>447</v>
      </c>
      <c r="C80" s="11">
        <v>1047</v>
      </c>
      <c r="D80" s="11" t="s">
        <v>350</v>
      </c>
      <c r="E80" s="8">
        <v>8</v>
      </c>
      <c r="F80" s="9">
        <v>37741</v>
      </c>
      <c r="G80" s="16">
        <v>40971</v>
      </c>
      <c r="H80" s="28">
        <v>7</v>
      </c>
      <c r="I80" s="10">
        <v>40</v>
      </c>
      <c r="J80" s="95" t="s">
        <v>246</v>
      </c>
      <c r="K80" s="97" t="str">
        <f t="shared" si="2"/>
        <v>Sales  Customer Service</v>
      </c>
    </row>
    <row r="81" spans="1:11" ht="12" customHeight="1" x14ac:dyDescent="0.3">
      <c r="A81" s="26">
        <v>5</v>
      </c>
      <c r="B81" s="18" t="s">
        <v>447</v>
      </c>
      <c r="C81" s="11">
        <v>1060</v>
      </c>
      <c r="D81" s="11" t="s">
        <v>372</v>
      </c>
      <c r="E81" s="8">
        <v>8</v>
      </c>
      <c r="F81" s="9">
        <v>39748</v>
      </c>
      <c r="G81" s="16"/>
      <c r="H81" s="28">
        <v>7</v>
      </c>
      <c r="I81" s="10">
        <v>40</v>
      </c>
      <c r="J81" s="95" t="s">
        <v>246</v>
      </c>
      <c r="K81" s="97" t="str">
        <f t="shared" si="2"/>
        <v>Sales  Customer Service</v>
      </c>
    </row>
    <row r="82" spans="1:11" ht="12" customHeight="1" x14ac:dyDescent="0.3">
      <c r="A82" s="26">
        <v>5</v>
      </c>
      <c r="B82" s="18" t="s">
        <v>447</v>
      </c>
      <c r="C82" s="11">
        <v>1061</v>
      </c>
      <c r="D82" s="11" t="s">
        <v>374</v>
      </c>
      <c r="E82" s="8">
        <v>8</v>
      </c>
      <c r="F82" s="9">
        <v>39201</v>
      </c>
      <c r="G82" s="16"/>
      <c r="H82" s="28">
        <v>7</v>
      </c>
      <c r="I82" s="10">
        <v>40</v>
      </c>
      <c r="J82" s="95" t="s">
        <v>246</v>
      </c>
      <c r="K82" s="97" t="str">
        <f t="shared" si="2"/>
        <v>Sales  Customer Service</v>
      </c>
    </row>
    <row r="83" spans="1:11" ht="12" customHeight="1" x14ac:dyDescent="0.3">
      <c r="A83" s="26">
        <v>5</v>
      </c>
      <c r="B83" s="18" t="s">
        <v>447</v>
      </c>
      <c r="C83" s="11">
        <v>1062</v>
      </c>
      <c r="D83" s="11" t="s">
        <v>376</v>
      </c>
      <c r="E83" s="8">
        <v>8</v>
      </c>
      <c r="F83" s="9">
        <v>39018</v>
      </c>
      <c r="G83" s="16"/>
      <c r="H83" s="28">
        <v>7</v>
      </c>
      <c r="I83" s="10">
        <v>40</v>
      </c>
      <c r="J83" s="95" t="s">
        <v>246</v>
      </c>
      <c r="K83" s="97" t="str">
        <f t="shared" si="2"/>
        <v>Sales  Customer Service</v>
      </c>
    </row>
    <row r="84" spans="1:11" ht="12" customHeight="1" x14ac:dyDescent="0.3">
      <c r="A84" s="26">
        <v>5</v>
      </c>
      <c r="B84" s="18" t="s">
        <v>447</v>
      </c>
      <c r="C84" s="11">
        <v>1067</v>
      </c>
      <c r="D84" s="11" t="s">
        <v>384</v>
      </c>
      <c r="E84" s="8">
        <v>8</v>
      </c>
      <c r="F84" s="9">
        <v>37741</v>
      </c>
      <c r="G84" s="16"/>
      <c r="H84" s="28">
        <v>8</v>
      </c>
      <c r="I84" s="10">
        <v>45</v>
      </c>
      <c r="J84" s="95" t="s">
        <v>250</v>
      </c>
      <c r="K84" s="97" t="str">
        <f t="shared" si="2"/>
        <v>Sales  Customer Service associate Manager</v>
      </c>
    </row>
    <row r="85" spans="1:11" ht="12" customHeight="1" x14ac:dyDescent="0.3">
      <c r="A85" s="26">
        <v>5</v>
      </c>
      <c r="B85" s="18" t="s">
        <v>447</v>
      </c>
      <c r="C85" s="11">
        <v>1052</v>
      </c>
      <c r="D85" s="11" t="s">
        <v>417</v>
      </c>
      <c r="E85" s="8">
        <v>8</v>
      </c>
      <c r="F85" s="9">
        <v>39748</v>
      </c>
      <c r="G85" s="16"/>
      <c r="H85" s="28">
        <v>9</v>
      </c>
      <c r="I85" s="10">
        <v>46</v>
      </c>
      <c r="J85" s="95" t="s">
        <v>249</v>
      </c>
      <c r="K85" s="97" t="str">
        <f t="shared" si="2"/>
        <v>Sales  Customer Service Manager</v>
      </c>
    </row>
    <row r="86" spans="1:11" ht="12" customHeight="1" x14ac:dyDescent="0.3">
      <c r="A86" s="26">
        <v>5</v>
      </c>
      <c r="B86" s="18" t="s">
        <v>447</v>
      </c>
      <c r="C86" s="11">
        <v>1066</v>
      </c>
      <c r="D86" s="11" t="s">
        <v>382</v>
      </c>
      <c r="E86" s="8">
        <v>8</v>
      </c>
      <c r="F86" s="9">
        <v>38653</v>
      </c>
      <c r="G86" s="16"/>
      <c r="H86" s="28">
        <v>31</v>
      </c>
      <c r="I86" s="11">
        <v>47</v>
      </c>
      <c r="J86" s="95" t="s">
        <v>253</v>
      </c>
      <c r="K86" s="97" t="str">
        <f t="shared" si="2"/>
        <v>Sales  Sales associate Manager</v>
      </c>
    </row>
    <row r="87" spans="1:11" s="32" customFormat="1" ht="12" customHeight="1" x14ac:dyDescent="0.3">
      <c r="A87" s="26">
        <v>5</v>
      </c>
      <c r="B87" s="18" t="s">
        <v>447</v>
      </c>
      <c r="C87" s="11">
        <v>1041</v>
      </c>
      <c r="D87" s="11" t="s">
        <v>338</v>
      </c>
      <c r="E87" s="8">
        <v>8</v>
      </c>
      <c r="F87" s="9">
        <v>37011</v>
      </c>
      <c r="G87" s="9">
        <v>38288</v>
      </c>
      <c r="H87" s="27">
        <v>33</v>
      </c>
      <c r="I87" s="11">
        <v>49</v>
      </c>
      <c r="J87" s="95" t="s">
        <v>256</v>
      </c>
      <c r="K87" s="97" t="str">
        <f t="shared" si="2"/>
        <v>Sales  Sales Representative</v>
      </c>
    </row>
    <row r="88" spans="1:11" s="32" customFormat="1" ht="12" customHeight="1" x14ac:dyDescent="0.3">
      <c r="A88" s="26">
        <v>5</v>
      </c>
      <c r="B88" s="18" t="s">
        <v>447</v>
      </c>
      <c r="C88" s="11">
        <v>1041</v>
      </c>
      <c r="D88" s="11" t="s">
        <v>338</v>
      </c>
      <c r="E88" s="8">
        <v>8</v>
      </c>
      <c r="F88" s="9">
        <f>F87+3.5*365</f>
        <v>38288.5</v>
      </c>
      <c r="G88" s="9">
        <v>37993</v>
      </c>
      <c r="H88" s="27">
        <v>35</v>
      </c>
      <c r="I88" s="11">
        <v>51</v>
      </c>
      <c r="J88" s="95" t="s">
        <v>254</v>
      </c>
      <c r="K88" s="97" t="str">
        <f t="shared" si="2"/>
        <v>Sales  Sales Representative Manager</v>
      </c>
    </row>
    <row r="89" spans="1:11" s="32" customFormat="1" ht="12" customHeight="1" x14ac:dyDescent="0.3">
      <c r="A89" s="26">
        <v>5</v>
      </c>
      <c r="B89" s="18" t="s">
        <v>447</v>
      </c>
      <c r="C89" s="11">
        <v>1041</v>
      </c>
      <c r="D89" s="11" t="s">
        <v>338</v>
      </c>
      <c r="E89" s="8">
        <v>8</v>
      </c>
      <c r="F89" s="9">
        <f>F88+9.2*365</f>
        <v>41646.5</v>
      </c>
      <c r="G89" s="9"/>
      <c r="H89" s="27">
        <v>32</v>
      </c>
      <c r="I89" s="11">
        <v>48</v>
      </c>
      <c r="J89" s="95" t="s">
        <v>251</v>
      </c>
      <c r="K89" s="97" t="str">
        <f t="shared" si="2"/>
        <v>Sales  Sales Manager</v>
      </c>
    </row>
    <row r="90" spans="1:11" ht="12" customHeight="1" x14ac:dyDescent="0.3">
      <c r="A90" s="26">
        <v>5</v>
      </c>
      <c r="B90" s="18" t="s">
        <v>447</v>
      </c>
      <c r="C90" s="11">
        <v>1053</v>
      </c>
      <c r="D90" s="11" t="s">
        <v>425</v>
      </c>
      <c r="E90" s="8">
        <v>8</v>
      </c>
      <c r="F90" s="9">
        <v>40296</v>
      </c>
      <c r="G90" s="16"/>
      <c r="H90" s="27">
        <v>32</v>
      </c>
      <c r="I90" s="11">
        <v>48</v>
      </c>
      <c r="J90" s="95" t="s">
        <v>251</v>
      </c>
      <c r="K90" s="97" t="str">
        <f t="shared" si="2"/>
        <v>Sales  Sales Manager</v>
      </c>
    </row>
    <row r="91" spans="1:11" ht="12" customHeight="1" x14ac:dyDescent="0.3">
      <c r="A91" s="26">
        <v>5</v>
      </c>
      <c r="B91" s="18" t="s">
        <v>447</v>
      </c>
      <c r="C91" s="11">
        <v>1080</v>
      </c>
      <c r="D91" s="11" t="s">
        <v>427</v>
      </c>
      <c r="E91" s="8">
        <v>8</v>
      </c>
      <c r="F91" s="9">
        <v>37376</v>
      </c>
      <c r="G91" s="16">
        <f>F91+16*365</f>
        <v>43216</v>
      </c>
      <c r="H91" s="28">
        <v>32</v>
      </c>
      <c r="I91" s="11">
        <v>48</v>
      </c>
      <c r="J91" s="95" t="s">
        <v>251</v>
      </c>
      <c r="K91" s="97" t="str">
        <f t="shared" si="2"/>
        <v>Sales  Sales Manager</v>
      </c>
    </row>
    <row r="92" spans="1:11" ht="12" customHeight="1" x14ac:dyDescent="0.3">
      <c r="A92" s="26">
        <v>5</v>
      </c>
      <c r="B92" s="18" t="s">
        <v>447</v>
      </c>
      <c r="C92" s="11">
        <v>1003</v>
      </c>
      <c r="D92" s="11" t="s">
        <v>264</v>
      </c>
      <c r="E92" s="8">
        <v>8</v>
      </c>
      <c r="F92" s="9">
        <v>30258</v>
      </c>
      <c r="G92" s="16"/>
      <c r="H92" s="28">
        <v>33</v>
      </c>
      <c r="I92" s="11">
        <v>49</v>
      </c>
      <c r="J92" s="95" t="s">
        <v>256</v>
      </c>
      <c r="K92" s="97" t="str">
        <f t="shared" si="2"/>
        <v>Sales  Sales Representative</v>
      </c>
    </row>
    <row r="93" spans="1:11" ht="12" customHeight="1" x14ac:dyDescent="0.3">
      <c r="A93" s="26">
        <v>5</v>
      </c>
      <c r="B93" s="18" t="s">
        <v>447</v>
      </c>
      <c r="C93" s="11">
        <v>1016</v>
      </c>
      <c r="D93" s="11" t="s">
        <v>288</v>
      </c>
      <c r="E93" s="8">
        <v>8</v>
      </c>
      <c r="F93" s="9">
        <v>31718</v>
      </c>
      <c r="G93" s="16"/>
      <c r="H93" s="28">
        <v>33</v>
      </c>
      <c r="I93" s="11">
        <v>49</v>
      </c>
      <c r="J93" s="95" t="s">
        <v>256</v>
      </c>
      <c r="K93" s="97" t="str">
        <f t="shared" si="2"/>
        <v>Sales  Sales Representative</v>
      </c>
    </row>
    <row r="94" spans="1:11" ht="12" customHeight="1" x14ac:dyDescent="0.3">
      <c r="A94" s="26">
        <v>5</v>
      </c>
      <c r="B94" s="18" t="s">
        <v>447</v>
      </c>
      <c r="C94" s="11">
        <v>1036</v>
      </c>
      <c r="D94" s="11" t="s">
        <v>328</v>
      </c>
      <c r="E94" s="8">
        <v>8</v>
      </c>
      <c r="F94" s="9">
        <v>34273</v>
      </c>
      <c r="G94" s="16"/>
      <c r="H94" s="28">
        <v>33</v>
      </c>
      <c r="I94" s="11">
        <v>49</v>
      </c>
      <c r="J94" s="95" t="s">
        <v>256</v>
      </c>
      <c r="K94" s="97" t="str">
        <f t="shared" si="2"/>
        <v>Sales  Sales Representative</v>
      </c>
    </row>
    <row r="95" spans="1:11" ht="12" customHeight="1" x14ac:dyDescent="0.3">
      <c r="A95" s="26">
        <v>5</v>
      </c>
      <c r="B95" s="18" t="s">
        <v>447</v>
      </c>
      <c r="C95" s="11">
        <v>1038</v>
      </c>
      <c r="D95" s="11" t="s">
        <v>332</v>
      </c>
      <c r="E95" s="8">
        <v>8</v>
      </c>
      <c r="F95" s="9">
        <v>36098</v>
      </c>
      <c r="G95" s="16"/>
      <c r="H95" s="28">
        <v>33</v>
      </c>
      <c r="I95" s="11">
        <v>49</v>
      </c>
      <c r="J95" s="95" t="s">
        <v>256</v>
      </c>
      <c r="K95" s="97" t="str">
        <f t="shared" si="2"/>
        <v>Sales  Sales Representative</v>
      </c>
    </row>
    <row r="96" spans="1:11" ht="12" customHeight="1" x14ac:dyDescent="0.3">
      <c r="A96" s="26">
        <v>5</v>
      </c>
      <c r="B96" s="18" t="s">
        <v>447</v>
      </c>
      <c r="C96" s="11">
        <v>1043</v>
      </c>
      <c r="D96" s="11" t="s">
        <v>342</v>
      </c>
      <c r="E96" s="8">
        <v>8</v>
      </c>
      <c r="F96" s="9">
        <v>35916</v>
      </c>
      <c r="G96" s="16"/>
      <c r="H96" s="28">
        <v>33</v>
      </c>
      <c r="I96" s="11">
        <v>49</v>
      </c>
      <c r="J96" s="95" t="s">
        <v>256</v>
      </c>
      <c r="K96" s="97" t="str">
        <f t="shared" si="2"/>
        <v>Sales  Sales Representative</v>
      </c>
    </row>
    <row r="97" spans="1:11" ht="12" customHeight="1" x14ac:dyDescent="0.3">
      <c r="A97" s="26">
        <v>5</v>
      </c>
      <c r="B97" s="18" t="s">
        <v>447</v>
      </c>
      <c r="C97" s="11">
        <v>1048</v>
      </c>
      <c r="D97" s="11" t="s">
        <v>352</v>
      </c>
      <c r="E97" s="8">
        <v>8</v>
      </c>
      <c r="F97" s="9">
        <v>37558</v>
      </c>
      <c r="G97" s="16"/>
      <c r="H97" s="28">
        <v>33</v>
      </c>
      <c r="I97" s="11">
        <v>49</v>
      </c>
      <c r="J97" s="95" t="s">
        <v>256</v>
      </c>
      <c r="K97" s="97" t="str">
        <f t="shared" si="2"/>
        <v>Sales  Sales Representative</v>
      </c>
    </row>
    <row r="98" spans="1:11" ht="12" customHeight="1" x14ac:dyDescent="0.3">
      <c r="A98" s="26">
        <v>5</v>
      </c>
      <c r="B98" s="18" t="s">
        <v>447</v>
      </c>
      <c r="C98" s="11">
        <v>1054</v>
      </c>
      <c r="D98" s="11" t="s">
        <v>360</v>
      </c>
      <c r="E98" s="8">
        <v>8</v>
      </c>
      <c r="F98" s="9">
        <v>39748</v>
      </c>
      <c r="G98" s="16"/>
      <c r="H98" s="28">
        <v>33</v>
      </c>
      <c r="I98" s="11">
        <v>49</v>
      </c>
      <c r="J98" s="95" t="s">
        <v>256</v>
      </c>
      <c r="K98" s="97" t="str">
        <f t="shared" si="2"/>
        <v>Sales  Sales Representative</v>
      </c>
    </row>
    <row r="99" spans="1:11" ht="12" customHeight="1" x14ac:dyDescent="0.3">
      <c r="A99" s="26">
        <v>5</v>
      </c>
      <c r="B99" s="18" t="s">
        <v>447</v>
      </c>
      <c r="C99" s="11">
        <v>1068</v>
      </c>
      <c r="D99" s="11" t="s">
        <v>437</v>
      </c>
      <c r="E99" s="8">
        <v>8</v>
      </c>
      <c r="F99" s="9">
        <v>38288</v>
      </c>
      <c r="G99" s="16">
        <v>40971</v>
      </c>
      <c r="H99" s="28">
        <v>33</v>
      </c>
      <c r="I99" s="11">
        <v>49</v>
      </c>
      <c r="J99" s="95" t="s">
        <v>256</v>
      </c>
      <c r="K99" s="97" t="str">
        <f t="shared" si="2"/>
        <v>Sales  Sales Representative</v>
      </c>
    </row>
    <row r="100" spans="1:11" ht="12" customHeight="1" x14ac:dyDescent="0.3">
      <c r="A100" s="26">
        <v>5</v>
      </c>
      <c r="B100" s="18" t="s">
        <v>447</v>
      </c>
      <c r="C100" s="11">
        <v>1074</v>
      </c>
      <c r="D100" s="11" t="s">
        <v>394</v>
      </c>
      <c r="E100" s="8">
        <v>8</v>
      </c>
      <c r="F100" s="9">
        <v>37193</v>
      </c>
      <c r="G100" s="16"/>
      <c r="H100" s="28">
        <v>33</v>
      </c>
      <c r="I100" s="11">
        <v>49</v>
      </c>
      <c r="J100" s="95" t="s">
        <v>256</v>
      </c>
      <c r="K100" s="97" t="str">
        <f t="shared" si="2"/>
        <v>Sales  Sales Representative</v>
      </c>
    </row>
    <row r="101" spans="1:11" ht="12" customHeight="1" x14ac:dyDescent="0.3">
      <c r="A101" s="26">
        <v>5</v>
      </c>
      <c r="B101" s="18" t="s">
        <v>447</v>
      </c>
      <c r="C101" s="11">
        <v>1086</v>
      </c>
      <c r="D101" s="11" t="s">
        <v>422</v>
      </c>
      <c r="E101" s="8">
        <v>8</v>
      </c>
      <c r="F101" s="9">
        <v>28603</v>
      </c>
      <c r="G101" s="16">
        <f>F101+(30*365)</f>
        <v>39553</v>
      </c>
      <c r="H101" s="28">
        <v>33</v>
      </c>
      <c r="I101" s="11">
        <v>49</v>
      </c>
      <c r="J101" s="95" t="s">
        <v>256</v>
      </c>
      <c r="K101" s="97" t="str">
        <f t="shared" si="2"/>
        <v>Sales  Sales Representative</v>
      </c>
    </row>
    <row r="102" spans="1:11" ht="12" customHeight="1" x14ac:dyDescent="0.3">
      <c r="A102" s="26">
        <v>5</v>
      </c>
      <c r="B102" s="18" t="s">
        <v>447</v>
      </c>
      <c r="C102" s="11">
        <v>1089</v>
      </c>
      <c r="D102" s="11" t="s">
        <v>414</v>
      </c>
      <c r="E102" s="8">
        <v>8</v>
      </c>
      <c r="F102" s="9">
        <v>27508</v>
      </c>
      <c r="G102" s="16">
        <f>F102+(30*365)</f>
        <v>38458</v>
      </c>
      <c r="H102" s="28">
        <v>33</v>
      </c>
      <c r="I102" s="11">
        <v>49</v>
      </c>
      <c r="J102" s="95" t="s">
        <v>256</v>
      </c>
      <c r="K102" s="97" t="str">
        <f t="shared" si="2"/>
        <v>Sales  Sales Representative</v>
      </c>
    </row>
    <row r="103" spans="1:11" ht="12" customHeight="1" x14ac:dyDescent="0.3">
      <c r="A103" s="26">
        <v>5</v>
      </c>
      <c r="B103" s="18" t="s">
        <v>447</v>
      </c>
      <c r="C103" s="11">
        <v>1051</v>
      </c>
      <c r="D103" s="11" t="s">
        <v>358</v>
      </c>
      <c r="E103" s="8">
        <v>8</v>
      </c>
      <c r="F103" s="9">
        <v>38471</v>
      </c>
      <c r="G103" s="16"/>
      <c r="H103" s="28">
        <v>34</v>
      </c>
      <c r="I103" s="11">
        <v>50</v>
      </c>
      <c r="J103" s="95" t="s">
        <v>255</v>
      </c>
      <c r="K103" s="97" t="str">
        <f t="shared" si="2"/>
        <v>Sales  Sales Representative Associate Manager</v>
      </c>
    </row>
    <row r="104" spans="1:11" ht="12" customHeight="1" x14ac:dyDescent="0.3">
      <c r="A104" s="26">
        <v>5</v>
      </c>
      <c r="B104" s="18" t="s">
        <v>447</v>
      </c>
      <c r="C104" s="11">
        <v>1035</v>
      </c>
      <c r="D104" s="11" t="s">
        <v>326</v>
      </c>
      <c r="E104" s="8">
        <v>8</v>
      </c>
      <c r="F104" s="9">
        <v>36646</v>
      </c>
      <c r="G104" s="16"/>
      <c r="H104" s="28">
        <v>35</v>
      </c>
      <c r="I104" s="11">
        <v>51</v>
      </c>
      <c r="J104" s="95" t="s">
        <v>254</v>
      </c>
      <c r="K104" s="97" t="str">
        <f t="shared" si="2"/>
        <v>Sales  Sales Representative Manager</v>
      </c>
    </row>
    <row r="105" spans="1:11" ht="12" customHeight="1" x14ac:dyDescent="0.3">
      <c r="A105" s="26">
        <v>5</v>
      </c>
      <c r="B105" s="18" t="s">
        <v>447</v>
      </c>
      <c r="C105" s="11">
        <v>1032</v>
      </c>
      <c r="D105" s="11" t="s">
        <v>320</v>
      </c>
      <c r="E105" s="8">
        <v>8</v>
      </c>
      <c r="F105" s="9">
        <v>35003</v>
      </c>
      <c r="G105" s="16"/>
      <c r="H105" s="28">
        <v>36</v>
      </c>
      <c r="I105" s="11">
        <v>52</v>
      </c>
      <c r="J105" s="95" t="s">
        <v>252</v>
      </c>
      <c r="K105" s="97" t="str">
        <f t="shared" si="2"/>
        <v>Sales  Sales Supervisor</v>
      </c>
    </row>
    <row r="106" spans="1:11" ht="12" customHeight="1" x14ac:dyDescent="0.3">
      <c r="A106" s="26">
        <v>5</v>
      </c>
      <c r="B106" s="18" t="s">
        <v>447</v>
      </c>
      <c r="C106" s="11">
        <v>1039</v>
      </c>
      <c r="D106" s="11" t="s">
        <v>334</v>
      </c>
      <c r="E106" s="8">
        <v>8</v>
      </c>
      <c r="F106" s="9">
        <v>36646</v>
      </c>
      <c r="G106" s="16"/>
      <c r="H106" s="28">
        <v>37</v>
      </c>
      <c r="I106" s="10">
        <v>53</v>
      </c>
      <c r="J106" s="98" t="s">
        <v>247</v>
      </c>
      <c r="K106" s="97" t="str">
        <f t="shared" si="2"/>
        <v>Sales  Secretary</v>
      </c>
    </row>
    <row r="107" spans="1:11" ht="12" customHeight="1" x14ac:dyDescent="0.3"/>
    <row r="108" spans="1:11" ht="12" customHeight="1" x14ac:dyDescent="0.3">
      <c r="C108" s="31" t="s">
        <v>525</v>
      </c>
      <c r="D108" s="102" t="str">
        <f t="shared" ref="D108:D139" si="3">SUBSTITUTE(K2," ","_")</f>
        <v>Administration__Administrative_Assistant</v>
      </c>
      <c r="E108" s="36" t="s">
        <v>516</v>
      </c>
      <c r="F108" s="31" t="str">
        <f>SUBSTITUTE(D2,".","")</f>
        <v>JMayfield</v>
      </c>
      <c r="G108" s="31" t="s">
        <v>176</v>
      </c>
    </row>
    <row r="109" spans="1:11" ht="12" customHeight="1" x14ac:dyDescent="0.3">
      <c r="C109" s="102" t="s">
        <v>525</v>
      </c>
      <c r="D109" s="102" t="str">
        <f t="shared" si="3"/>
        <v>Finance__Administrative_Assistant</v>
      </c>
      <c r="E109" s="103" t="s">
        <v>516</v>
      </c>
      <c r="F109" s="102" t="str">
        <f t="shared" ref="F109:F172" si="4">SUBSTITUTE(D3,".","")</f>
        <v>JMayfield</v>
      </c>
      <c r="G109" s="102" t="s">
        <v>176</v>
      </c>
    </row>
    <row r="110" spans="1:11" ht="12" customHeight="1" x14ac:dyDescent="0.3">
      <c r="C110" s="102" t="s">
        <v>525</v>
      </c>
      <c r="D110" s="102" t="str">
        <f t="shared" si="3"/>
        <v>Administration__Administrative_Assistant</v>
      </c>
      <c r="E110" s="103" t="s">
        <v>516</v>
      </c>
      <c r="F110" s="102" t="str">
        <f t="shared" si="4"/>
        <v>JMayfield</v>
      </c>
      <c r="G110" s="102" t="s">
        <v>176</v>
      </c>
    </row>
    <row r="111" spans="1:11" ht="12" customHeight="1" x14ac:dyDescent="0.3">
      <c r="C111" s="102" t="s">
        <v>525</v>
      </c>
      <c r="D111" s="102" t="str">
        <f t="shared" si="3"/>
        <v>MIS__System_Admin</v>
      </c>
      <c r="E111" s="103" t="s">
        <v>516</v>
      </c>
      <c r="F111" s="102" t="str">
        <f t="shared" si="4"/>
        <v>CKeting</v>
      </c>
      <c r="G111" s="102" t="s">
        <v>176</v>
      </c>
    </row>
    <row r="112" spans="1:11" ht="12" customHeight="1" x14ac:dyDescent="0.3">
      <c r="C112" s="102" t="s">
        <v>525</v>
      </c>
      <c r="D112" s="102" t="str">
        <f t="shared" si="3"/>
        <v>Administration__Administrative_Assistant</v>
      </c>
      <c r="E112" s="103" t="s">
        <v>516</v>
      </c>
      <c r="F112" s="102" t="str">
        <f t="shared" si="4"/>
        <v>CKeting</v>
      </c>
      <c r="G112" s="102" t="s">
        <v>176</v>
      </c>
    </row>
    <row r="113" spans="3:7" ht="12" customHeight="1" x14ac:dyDescent="0.3">
      <c r="C113" s="102" t="s">
        <v>525</v>
      </c>
      <c r="D113" s="102" t="str">
        <f t="shared" si="3"/>
        <v>Publishing__Publisher</v>
      </c>
      <c r="E113" s="103" t="s">
        <v>516</v>
      </c>
      <c r="F113" s="102" t="str">
        <f t="shared" si="4"/>
        <v>SStansbury</v>
      </c>
      <c r="G113" s="102" t="s">
        <v>176</v>
      </c>
    </row>
    <row r="114" spans="3:7" ht="12" customHeight="1" x14ac:dyDescent="0.3">
      <c r="C114" s="102" t="s">
        <v>525</v>
      </c>
      <c r="D114" s="102" t="str">
        <f t="shared" si="3"/>
        <v>Administration__CEO</v>
      </c>
      <c r="E114" s="103" t="s">
        <v>516</v>
      </c>
      <c r="F114" s="102" t="str">
        <f t="shared" si="4"/>
        <v>SStansbury</v>
      </c>
      <c r="G114" s="102" t="s">
        <v>176</v>
      </c>
    </row>
    <row r="115" spans="3:7" ht="12" customHeight="1" x14ac:dyDescent="0.3">
      <c r="C115" s="102" t="s">
        <v>525</v>
      </c>
      <c r="D115" s="102" t="str">
        <f t="shared" si="3"/>
        <v>Administration__Executive_Assistant</v>
      </c>
      <c r="E115" s="103" t="s">
        <v>516</v>
      </c>
      <c r="F115" s="102" t="str">
        <f t="shared" si="4"/>
        <v>MHarris</v>
      </c>
      <c r="G115" s="102" t="s">
        <v>176</v>
      </c>
    </row>
    <row r="116" spans="3:7" ht="12" customHeight="1" x14ac:dyDescent="0.3">
      <c r="C116" s="102" t="s">
        <v>525</v>
      </c>
      <c r="D116" s="102" t="str">
        <f t="shared" si="3"/>
        <v>Sales__Sales_Manager</v>
      </c>
      <c r="E116" s="103" t="s">
        <v>516</v>
      </c>
      <c r="F116" s="102" t="str">
        <f t="shared" si="4"/>
        <v>DWright</v>
      </c>
      <c r="G116" s="102" t="s">
        <v>176</v>
      </c>
    </row>
    <row r="117" spans="3:7" ht="12" customHeight="1" x14ac:dyDescent="0.3">
      <c r="C117" s="102" t="s">
        <v>525</v>
      </c>
      <c r="D117" s="102" t="str">
        <f t="shared" si="3"/>
        <v>Administration__General_Manager</v>
      </c>
      <c r="E117" s="103" t="s">
        <v>516</v>
      </c>
      <c r="F117" s="102" t="str">
        <f t="shared" si="4"/>
        <v>DWright</v>
      </c>
      <c r="G117" s="102" t="s">
        <v>176</v>
      </c>
    </row>
    <row r="118" spans="3:7" ht="12" customHeight="1" x14ac:dyDescent="0.3">
      <c r="C118" s="102" t="s">
        <v>525</v>
      </c>
      <c r="D118" s="102" t="str">
        <f t="shared" si="3"/>
        <v>Administration__Lawyer</v>
      </c>
      <c r="E118" s="103" t="s">
        <v>516</v>
      </c>
      <c r="F118" s="102" t="str">
        <f t="shared" si="4"/>
        <v>GReed</v>
      </c>
      <c r="G118" s="102" t="s">
        <v>176</v>
      </c>
    </row>
    <row r="119" spans="3:7" ht="12" customHeight="1" x14ac:dyDescent="0.3">
      <c r="C119" s="102" t="s">
        <v>525</v>
      </c>
      <c r="D119" s="102" t="str">
        <f t="shared" si="3"/>
        <v>Administration__Legal_coordinator</v>
      </c>
      <c r="E119" s="103" t="s">
        <v>516</v>
      </c>
      <c r="F119" s="102" t="str">
        <f t="shared" si="4"/>
        <v>DReed</v>
      </c>
      <c r="G119" s="102" t="s">
        <v>176</v>
      </c>
    </row>
    <row r="120" spans="3:7" ht="12" customHeight="1" x14ac:dyDescent="0.3">
      <c r="C120" s="102" t="s">
        <v>525</v>
      </c>
      <c r="D120" s="102" t="str">
        <f t="shared" si="3"/>
        <v>Administration__Secretary</v>
      </c>
      <c r="E120" s="103" t="s">
        <v>516</v>
      </c>
      <c r="F120" s="102" t="str">
        <f t="shared" si="4"/>
        <v>CBeckley</v>
      </c>
      <c r="G120" s="102" t="s">
        <v>176</v>
      </c>
    </row>
    <row r="121" spans="3:7" ht="12" customHeight="1" x14ac:dyDescent="0.3">
      <c r="C121" s="102" t="s">
        <v>525</v>
      </c>
      <c r="D121" s="102" t="str">
        <f t="shared" si="3"/>
        <v>Administration__Secretary</v>
      </c>
      <c r="E121" s="103" t="s">
        <v>516</v>
      </c>
      <c r="F121" s="102" t="str">
        <f t="shared" si="4"/>
        <v>CBeckley</v>
      </c>
      <c r="G121" s="102" t="s">
        <v>176</v>
      </c>
    </row>
    <row r="122" spans="3:7" ht="12" customHeight="1" x14ac:dyDescent="0.3">
      <c r="C122" s="102" t="s">
        <v>525</v>
      </c>
      <c r="D122" s="102" t="str">
        <f t="shared" si="3"/>
        <v>Finance__Accountant</v>
      </c>
      <c r="E122" s="103" t="s">
        <v>516</v>
      </c>
      <c r="F122" s="102" t="str">
        <f t="shared" si="4"/>
        <v>MFarmer</v>
      </c>
      <c r="G122" s="102" t="s">
        <v>176</v>
      </c>
    </row>
    <row r="123" spans="3:7" ht="12" customHeight="1" x14ac:dyDescent="0.3">
      <c r="C123" s="102" t="s">
        <v>525</v>
      </c>
      <c r="D123" s="102" t="str">
        <f t="shared" si="3"/>
        <v>Finance__Accountant</v>
      </c>
      <c r="E123" s="103" t="s">
        <v>516</v>
      </c>
      <c r="F123" s="102" t="str">
        <f t="shared" si="4"/>
        <v>BJenkins</v>
      </c>
      <c r="G123" s="102" t="s">
        <v>176</v>
      </c>
    </row>
    <row r="124" spans="3:7" ht="12" customHeight="1" x14ac:dyDescent="0.3">
      <c r="C124" s="102" t="s">
        <v>525</v>
      </c>
      <c r="D124" s="102" t="str">
        <f t="shared" si="3"/>
        <v>Finance__Accounting_Manager</v>
      </c>
      <c r="E124" s="103" t="s">
        <v>516</v>
      </c>
      <c r="F124" s="102" t="str">
        <f t="shared" si="4"/>
        <v>JRipkin</v>
      </c>
      <c r="G124" s="102" t="s">
        <v>176</v>
      </c>
    </row>
    <row r="125" spans="3:7" ht="12" customHeight="1" x14ac:dyDescent="0.3">
      <c r="C125" s="102" t="s">
        <v>525</v>
      </c>
      <c r="D125" s="102" t="str">
        <f t="shared" si="3"/>
        <v>Finance__Administrative_Assistant</v>
      </c>
      <c r="E125" s="103" t="s">
        <v>516</v>
      </c>
      <c r="F125" s="102" t="str">
        <f t="shared" si="4"/>
        <v>JJohnson</v>
      </c>
      <c r="G125" s="102" t="s">
        <v>176</v>
      </c>
    </row>
    <row r="126" spans="3:7" ht="12" customHeight="1" x14ac:dyDescent="0.3">
      <c r="C126" s="102" t="s">
        <v>525</v>
      </c>
      <c r="D126" s="102" t="str">
        <f t="shared" si="3"/>
        <v>Human_Resources__Administrative_Assistant</v>
      </c>
      <c r="E126" s="103" t="s">
        <v>516</v>
      </c>
      <c r="F126" s="102" t="str">
        <f t="shared" si="4"/>
        <v>RPolott</v>
      </c>
      <c r="G126" s="102" t="s">
        <v>176</v>
      </c>
    </row>
    <row r="127" spans="3:7" ht="12" customHeight="1" x14ac:dyDescent="0.3">
      <c r="C127" s="102" t="s">
        <v>525</v>
      </c>
      <c r="D127" s="102" t="str">
        <f t="shared" si="3"/>
        <v>Human_Resources__HR_Manager</v>
      </c>
      <c r="E127" s="103" t="s">
        <v>516</v>
      </c>
      <c r="F127" s="102" t="str">
        <f t="shared" si="4"/>
        <v>LHanzdo</v>
      </c>
      <c r="G127" s="102" t="s">
        <v>176</v>
      </c>
    </row>
    <row r="128" spans="3:7" x14ac:dyDescent="0.3">
      <c r="C128" s="102" t="s">
        <v>525</v>
      </c>
      <c r="D128" s="102" t="str">
        <f t="shared" si="3"/>
        <v>Human_Resources__HR_Specialist</v>
      </c>
      <c r="E128" s="103" t="s">
        <v>516</v>
      </c>
      <c r="F128" s="102" t="str">
        <f t="shared" si="4"/>
        <v>EDoering</v>
      </c>
      <c r="G128" s="102" t="s">
        <v>176</v>
      </c>
    </row>
    <row r="129" spans="3:7" x14ac:dyDescent="0.3">
      <c r="C129" s="102" t="s">
        <v>525</v>
      </c>
      <c r="D129" s="102" t="str">
        <f t="shared" si="3"/>
        <v>Maintenance__Maintenance</v>
      </c>
      <c r="E129" s="103" t="s">
        <v>516</v>
      </c>
      <c r="F129" s="102" t="str">
        <f t="shared" si="4"/>
        <v>JNilson</v>
      </c>
      <c r="G129" s="102" t="s">
        <v>176</v>
      </c>
    </row>
    <row r="130" spans="3:7" x14ac:dyDescent="0.3">
      <c r="C130" s="102" t="s">
        <v>525</v>
      </c>
      <c r="D130" s="102" t="str">
        <f t="shared" si="3"/>
        <v>Maintenance__Maintenance_Supervisor</v>
      </c>
      <c r="E130" s="103" t="s">
        <v>516</v>
      </c>
      <c r="F130" s="102" t="str">
        <f t="shared" si="4"/>
        <v>SBullit</v>
      </c>
      <c r="G130" s="102" t="s">
        <v>176</v>
      </c>
    </row>
    <row r="131" spans="3:7" x14ac:dyDescent="0.3">
      <c r="C131" s="102" t="s">
        <v>525</v>
      </c>
      <c r="D131" s="102" t="str">
        <f t="shared" si="3"/>
        <v>MIS__Administrative_Assistant</v>
      </c>
      <c r="E131" s="103" t="s">
        <v>516</v>
      </c>
      <c r="F131" s="102" t="str">
        <f t="shared" si="4"/>
        <v>JProuty</v>
      </c>
      <c r="G131" s="102" t="s">
        <v>176</v>
      </c>
    </row>
    <row r="132" spans="3:7" x14ac:dyDescent="0.3">
      <c r="C132" s="102" t="s">
        <v>525</v>
      </c>
      <c r="D132" s="102" t="str">
        <f t="shared" si="3"/>
        <v>MIS__DBA</v>
      </c>
      <c r="E132" s="103" t="s">
        <v>516</v>
      </c>
      <c r="F132" s="102" t="str">
        <f t="shared" si="4"/>
        <v>SWyatt</v>
      </c>
      <c r="G132" s="102" t="s">
        <v>176</v>
      </c>
    </row>
    <row r="133" spans="3:7" x14ac:dyDescent="0.3">
      <c r="C133" s="102" t="s">
        <v>525</v>
      </c>
      <c r="D133" s="102" t="str">
        <f t="shared" si="3"/>
        <v>MIS__System_Security_Admin</v>
      </c>
      <c r="E133" s="103" t="s">
        <v>516</v>
      </c>
      <c r="F133" s="102" t="str">
        <f t="shared" si="4"/>
        <v>AWorral</v>
      </c>
      <c r="G133" s="102" t="s">
        <v>176</v>
      </c>
    </row>
    <row r="134" spans="3:7" x14ac:dyDescent="0.3">
      <c r="C134" s="102" t="s">
        <v>525</v>
      </c>
      <c r="D134" s="102" t="str">
        <f t="shared" si="3"/>
        <v>MIS__System_Admin</v>
      </c>
      <c r="E134" s="103" t="s">
        <v>516</v>
      </c>
      <c r="F134" s="102" t="str">
        <f t="shared" si="4"/>
        <v>AWorral</v>
      </c>
      <c r="G134" s="102" t="s">
        <v>176</v>
      </c>
    </row>
    <row r="135" spans="3:7" x14ac:dyDescent="0.3">
      <c r="C135" s="102" t="s">
        <v>525</v>
      </c>
      <c r="D135" s="102" t="str">
        <f t="shared" si="3"/>
        <v>MIS__DBA</v>
      </c>
      <c r="E135" s="103" t="s">
        <v>516</v>
      </c>
      <c r="F135" s="102" t="str">
        <f t="shared" si="4"/>
        <v>AWorral</v>
      </c>
      <c r="G135" s="102" t="s">
        <v>176</v>
      </c>
    </row>
    <row r="136" spans="3:7" x14ac:dyDescent="0.3">
      <c r="C136" s="102" t="s">
        <v>525</v>
      </c>
      <c r="D136" s="102" t="str">
        <f t="shared" si="3"/>
        <v>MIS__MIS_Manager</v>
      </c>
      <c r="E136" s="103" t="s">
        <v>516</v>
      </c>
      <c r="F136" s="102" t="str">
        <f t="shared" si="4"/>
        <v>AWorral</v>
      </c>
      <c r="G136" s="102" t="s">
        <v>176</v>
      </c>
    </row>
    <row r="137" spans="3:7" x14ac:dyDescent="0.3">
      <c r="C137" s="102" t="s">
        <v>525</v>
      </c>
      <c r="D137" s="102" t="str">
        <f t="shared" si="3"/>
        <v>MIS__Network_Admin</v>
      </c>
      <c r="E137" s="103" t="s">
        <v>516</v>
      </c>
      <c r="F137" s="102" t="str">
        <f t="shared" si="4"/>
        <v>EClaggett</v>
      </c>
      <c r="G137" s="102" t="s">
        <v>176</v>
      </c>
    </row>
    <row r="138" spans="3:7" x14ac:dyDescent="0.3">
      <c r="C138" s="102" t="s">
        <v>525</v>
      </c>
      <c r="D138" s="102" t="str">
        <f t="shared" si="3"/>
        <v>MIS__Network_Admin</v>
      </c>
      <c r="E138" s="103" t="s">
        <v>516</v>
      </c>
      <c r="F138" s="102" t="str">
        <f t="shared" si="4"/>
        <v>DAlan</v>
      </c>
      <c r="G138" s="102" t="s">
        <v>176</v>
      </c>
    </row>
    <row r="139" spans="3:7" x14ac:dyDescent="0.3">
      <c r="C139" s="102" t="s">
        <v>525</v>
      </c>
      <c r="D139" s="102" t="str">
        <f t="shared" si="3"/>
        <v>MIS__Network_Admin</v>
      </c>
      <c r="E139" s="103" t="s">
        <v>516</v>
      </c>
      <c r="F139" s="102" t="str">
        <f t="shared" si="4"/>
        <v>DAlan</v>
      </c>
      <c r="G139" s="102" t="s">
        <v>176</v>
      </c>
    </row>
    <row r="140" spans="3:7" x14ac:dyDescent="0.3">
      <c r="C140" s="102" t="s">
        <v>525</v>
      </c>
      <c r="D140" s="102" t="str">
        <f t="shared" ref="D140:D171" si="5">SUBSTITUTE(K34," ","_")</f>
        <v>MIS__Network_manager</v>
      </c>
      <c r="E140" s="103" t="s">
        <v>516</v>
      </c>
      <c r="F140" s="102" t="str">
        <f t="shared" si="4"/>
        <v>JWooton</v>
      </c>
      <c r="G140" s="102" t="s">
        <v>176</v>
      </c>
    </row>
    <row r="141" spans="3:7" x14ac:dyDescent="0.3">
      <c r="C141" s="102" t="s">
        <v>525</v>
      </c>
      <c r="D141" s="102" t="str">
        <f t="shared" si="5"/>
        <v>MIS__Programmer</v>
      </c>
      <c r="E141" s="103" t="s">
        <v>516</v>
      </c>
      <c r="F141" s="102" t="str">
        <f t="shared" si="4"/>
        <v>TStansbury</v>
      </c>
      <c r="G141" s="102" t="s">
        <v>176</v>
      </c>
    </row>
    <row r="142" spans="3:7" x14ac:dyDescent="0.3">
      <c r="C142" s="102" t="s">
        <v>525</v>
      </c>
      <c r="D142" s="102" t="str">
        <f t="shared" si="5"/>
        <v>MIS__Programmer</v>
      </c>
      <c r="E142" s="103" t="s">
        <v>516</v>
      </c>
      <c r="F142" s="102" t="str">
        <f t="shared" si="4"/>
        <v>EMartin</v>
      </c>
      <c r="G142" s="102" t="s">
        <v>176</v>
      </c>
    </row>
    <row r="143" spans="3:7" x14ac:dyDescent="0.3">
      <c r="C143" s="102" t="s">
        <v>525</v>
      </c>
      <c r="D143" s="102" t="str">
        <f t="shared" si="5"/>
        <v>MIS__Programmer</v>
      </c>
      <c r="E143" s="103" t="s">
        <v>516</v>
      </c>
      <c r="F143" s="102" t="str">
        <f t="shared" si="4"/>
        <v>AHeisler</v>
      </c>
      <c r="G143" s="102" t="s">
        <v>176</v>
      </c>
    </row>
    <row r="144" spans="3:7" x14ac:dyDescent="0.3">
      <c r="C144" s="102" t="s">
        <v>525</v>
      </c>
      <c r="D144" s="102" t="str">
        <f t="shared" si="5"/>
        <v>MIS__Programmer</v>
      </c>
      <c r="E144" s="103" t="s">
        <v>516</v>
      </c>
      <c r="F144" s="102" t="str">
        <f t="shared" si="4"/>
        <v>JJohnston1</v>
      </c>
      <c r="G144" s="102" t="s">
        <v>176</v>
      </c>
    </row>
    <row r="145" spans="3:7" x14ac:dyDescent="0.3">
      <c r="C145" s="102" t="s">
        <v>525</v>
      </c>
      <c r="D145" s="102" t="str">
        <f t="shared" si="5"/>
        <v>MIS__Programmer_Analyst</v>
      </c>
      <c r="E145" s="103" t="s">
        <v>516</v>
      </c>
      <c r="F145" s="102" t="str">
        <f t="shared" si="4"/>
        <v>BColson</v>
      </c>
      <c r="G145" s="102" t="s">
        <v>176</v>
      </c>
    </row>
    <row r="146" spans="3:7" x14ac:dyDescent="0.3">
      <c r="C146" s="102" t="s">
        <v>525</v>
      </c>
      <c r="D146" s="102" t="str">
        <f t="shared" si="5"/>
        <v>MIS__Programmer_Analyst</v>
      </c>
      <c r="E146" s="103" t="s">
        <v>516</v>
      </c>
      <c r="F146" s="102" t="str">
        <f t="shared" si="4"/>
        <v>ENabb</v>
      </c>
      <c r="G146" s="102" t="s">
        <v>176</v>
      </c>
    </row>
    <row r="147" spans="3:7" x14ac:dyDescent="0.3">
      <c r="C147" s="102" t="s">
        <v>525</v>
      </c>
      <c r="D147" s="102" t="str">
        <f t="shared" si="5"/>
        <v>MIS__Programmer_Analyst</v>
      </c>
      <c r="E147" s="103" t="s">
        <v>516</v>
      </c>
      <c r="F147" s="102" t="str">
        <f t="shared" si="4"/>
        <v>HBullit</v>
      </c>
      <c r="G147" s="102" t="s">
        <v>176</v>
      </c>
    </row>
    <row r="148" spans="3:7" x14ac:dyDescent="0.3">
      <c r="C148" s="102" t="s">
        <v>525</v>
      </c>
      <c r="D148" s="102" t="str">
        <f t="shared" si="5"/>
        <v>MIS__Programmer</v>
      </c>
      <c r="E148" s="103" t="s">
        <v>516</v>
      </c>
      <c r="F148" s="102" t="str">
        <f t="shared" si="4"/>
        <v>HBullit</v>
      </c>
      <c r="G148" s="102" t="s">
        <v>176</v>
      </c>
    </row>
    <row r="149" spans="3:7" x14ac:dyDescent="0.3">
      <c r="C149" s="102" t="s">
        <v>525</v>
      </c>
      <c r="D149" s="102" t="str">
        <f t="shared" si="5"/>
        <v>MIS__Programmer_Analyst</v>
      </c>
      <c r="E149" s="103" t="s">
        <v>516</v>
      </c>
      <c r="F149" s="102" t="str">
        <f t="shared" si="4"/>
        <v>HMcMillan</v>
      </c>
      <c r="G149" s="102" t="s">
        <v>176</v>
      </c>
    </row>
    <row r="150" spans="3:7" x14ac:dyDescent="0.3">
      <c r="C150" s="102" t="s">
        <v>525</v>
      </c>
      <c r="D150" s="102" t="str">
        <f t="shared" si="5"/>
        <v>MIS__Project_Manager</v>
      </c>
      <c r="E150" s="103" t="s">
        <v>516</v>
      </c>
      <c r="F150" s="102" t="str">
        <f t="shared" si="4"/>
        <v>JRipkin1</v>
      </c>
      <c r="G150" s="102" t="s">
        <v>176</v>
      </c>
    </row>
    <row r="151" spans="3:7" x14ac:dyDescent="0.3">
      <c r="C151" s="102" t="s">
        <v>525</v>
      </c>
      <c r="D151" s="102" t="str">
        <f t="shared" si="5"/>
        <v>MIS__Secretary</v>
      </c>
      <c r="E151" s="103" t="s">
        <v>516</v>
      </c>
      <c r="F151" s="102" t="str">
        <f t="shared" si="4"/>
        <v>DParker1</v>
      </c>
      <c r="G151" s="102" t="s">
        <v>176</v>
      </c>
    </row>
    <row r="152" spans="3:7" x14ac:dyDescent="0.3">
      <c r="C152" s="102" t="s">
        <v>525</v>
      </c>
      <c r="D152" s="102" t="str">
        <f t="shared" si="5"/>
        <v>MIS__System_Admin</v>
      </c>
      <c r="E152" s="103" t="s">
        <v>516</v>
      </c>
      <c r="F152" s="102" t="str">
        <f t="shared" si="4"/>
        <v>PThomas1</v>
      </c>
      <c r="G152" s="102" t="s">
        <v>176</v>
      </c>
    </row>
    <row r="153" spans="3:7" x14ac:dyDescent="0.3">
      <c r="C153" s="102" t="s">
        <v>525</v>
      </c>
      <c r="D153" s="102" t="str">
        <f t="shared" si="5"/>
        <v>MIS__System_Security_Admin</v>
      </c>
      <c r="E153" s="103" t="s">
        <v>516</v>
      </c>
      <c r="F153" s="102" t="str">
        <f t="shared" si="4"/>
        <v>JStone</v>
      </c>
      <c r="G153" s="102" t="s">
        <v>176</v>
      </c>
    </row>
    <row r="154" spans="3:7" x14ac:dyDescent="0.3">
      <c r="C154" s="102" t="s">
        <v>525</v>
      </c>
      <c r="D154" s="102" t="str">
        <f t="shared" si="5"/>
        <v>MIS__Technician</v>
      </c>
      <c r="E154" s="103" t="s">
        <v>516</v>
      </c>
      <c r="F154" s="102" t="str">
        <f t="shared" si="4"/>
        <v>JStewart</v>
      </c>
      <c r="G154" s="102" t="s">
        <v>176</v>
      </c>
    </row>
    <row r="155" spans="3:7" x14ac:dyDescent="0.3">
      <c r="C155" s="102" t="s">
        <v>525</v>
      </c>
      <c r="D155" s="102" t="str">
        <f t="shared" si="5"/>
        <v>MIS__Technician</v>
      </c>
      <c r="E155" s="103" t="s">
        <v>516</v>
      </c>
      <c r="F155" s="102" t="str">
        <f t="shared" si="4"/>
        <v>DHalle</v>
      </c>
      <c r="G155" s="102" t="s">
        <v>176</v>
      </c>
    </row>
    <row r="156" spans="3:7" x14ac:dyDescent="0.3">
      <c r="C156" s="102" t="s">
        <v>525</v>
      </c>
      <c r="D156" s="102" t="str">
        <f t="shared" si="5"/>
        <v>Product_Development__Administrative_Assistant</v>
      </c>
      <c r="E156" s="103" t="s">
        <v>516</v>
      </c>
      <c r="F156" s="102" t="str">
        <f t="shared" si="4"/>
        <v>DMcKissick</v>
      </c>
      <c r="G156" s="102" t="s">
        <v>176</v>
      </c>
    </row>
    <row r="157" spans="3:7" x14ac:dyDescent="0.3">
      <c r="C157" s="102" t="s">
        <v>525</v>
      </c>
      <c r="D157" s="102" t="str">
        <f t="shared" si="5"/>
        <v>Product_Development__Reviewer_</v>
      </c>
      <c r="E157" s="103" t="s">
        <v>516</v>
      </c>
      <c r="F157" s="102" t="str">
        <f t="shared" si="4"/>
        <v>SSimmins</v>
      </c>
      <c r="G157" s="102" t="s">
        <v>176</v>
      </c>
    </row>
    <row r="158" spans="3:7" x14ac:dyDescent="0.3">
      <c r="C158" s="102" t="s">
        <v>525</v>
      </c>
      <c r="D158" s="102" t="str">
        <f t="shared" si="5"/>
        <v>Product_Development__Reviewer_Coordinator</v>
      </c>
      <c r="E158" s="103" t="s">
        <v>516</v>
      </c>
      <c r="F158" s="102" t="str">
        <f t="shared" si="4"/>
        <v>SSimmins</v>
      </c>
      <c r="G158" s="102" t="s">
        <v>176</v>
      </c>
    </row>
    <row r="159" spans="3:7" x14ac:dyDescent="0.3">
      <c r="C159" s="102" t="s">
        <v>525</v>
      </c>
      <c r="D159" s="102" t="str">
        <f t="shared" si="5"/>
        <v>Product_Development__Associate_editor</v>
      </c>
      <c r="E159" s="103" t="s">
        <v>516</v>
      </c>
      <c r="F159" s="102" t="str">
        <f t="shared" si="4"/>
        <v>SSimmins</v>
      </c>
      <c r="G159" s="102" t="s">
        <v>176</v>
      </c>
    </row>
    <row r="160" spans="3:7" x14ac:dyDescent="0.3">
      <c r="C160" s="102" t="s">
        <v>525</v>
      </c>
      <c r="D160" s="102" t="str">
        <f t="shared" si="5"/>
        <v>Product_Development__Associate_editor</v>
      </c>
      <c r="E160" s="103" t="s">
        <v>516</v>
      </c>
      <c r="F160" s="102" t="str">
        <f t="shared" si="4"/>
        <v>PMiller</v>
      </c>
      <c r="G160" s="102" t="s">
        <v>176</v>
      </c>
    </row>
    <row r="161" spans="3:7" x14ac:dyDescent="0.3">
      <c r="C161" s="102" t="s">
        <v>525</v>
      </c>
      <c r="D161" s="102" t="str">
        <f t="shared" si="5"/>
        <v>Product_Development__Associate_editor</v>
      </c>
      <c r="E161" s="103" t="s">
        <v>516</v>
      </c>
      <c r="F161" s="102" t="str">
        <f t="shared" si="4"/>
        <v>DJenkins</v>
      </c>
      <c r="G161" s="102" t="s">
        <v>176</v>
      </c>
    </row>
    <row r="162" spans="3:7" x14ac:dyDescent="0.3">
      <c r="C162" s="102" t="s">
        <v>525</v>
      </c>
      <c r="D162" s="102" t="str">
        <f t="shared" si="5"/>
        <v>Product_Development__Associate_editor</v>
      </c>
      <c r="E162" s="103" t="s">
        <v>516</v>
      </c>
      <c r="F162" s="102" t="str">
        <f t="shared" si="4"/>
        <v>WDoering</v>
      </c>
      <c r="G162" s="102" t="s">
        <v>176</v>
      </c>
    </row>
    <row r="163" spans="3:7" x14ac:dyDescent="0.3">
      <c r="C163" s="102" t="s">
        <v>525</v>
      </c>
      <c r="D163" s="102" t="str">
        <f t="shared" si="5"/>
        <v>Product_Development__Associate_editor</v>
      </c>
      <c r="E163" s="103" t="s">
        <v>516</v>
      </c>
      <c r="F163" s="102" t="str">
        <f t="shared" si="4"/>
        <v>EPolott</v>
      </c>
      <c r="G163" s="102" t="s">
        <v>176</v>
      </c>
    </row>
    <row r="164" spans="3:7" x14ac:dyDescent="0.3">
      <c r="C164" s="102" t="s">
        <v>525</v>
      </c>
      <c r="D164" s="102" t="str">
        <f t="shared" si="5"/>
        <v>Product_Development__Associate_editor</v>
      </c>
      <c r="E164" s="103" t="s">
        <v>516</v>
      </c>
      <c r="F164" s="102" t="str">
        <f t="shared" si="4"/>
        <v>JWyatt</v>
      </c>
      <c r="G164" s="102" t="s">
        <v>176</v>
      </c>
    </row>
    <row r="165" spans="3:7" x14ac:dyDescent="0.3">
      <c r="C165" s="102" t="s">
        <v>525</v>
      </c>
      <c r="D165" s="102" t="str">
        <f t="shared" si="5"/>
        <v>Product_Development__Editor</v>
      </c>
      <c r="E165" s="103" t="s">
        <v>516</v>
      </c>
      <c r="F165" s="102" t="str">
        <f t="shared" si="4"/>
        <v>SKatz</v>
      </c>
      <c r="G165" s="102" t="s">
        <v>176</v>
      </c>
    </row>
    <row r="166" spans="3:7" x14ac:dyDescent="0.3">
      <c r="C166" s="102" t="s">
        <v>525</v>
      </c>
      <c r="D166" s="102" t="str">
        <f t="shared" si="5"/>
        <v>Product_Development__Editor</v>
      </c>
      <c r="E166" s="103" t="s">
        <v>516</v>
      </c>
      <c r="F166" s="102" t="str">
        <f t="shared" si="4"/>
        <v>DGeriach</v>
      </c>
      <c r="G166" s="102" t="s">
        <v>176</v>
      </c>
    </row>
    <row r="167" spans="3:7" x14ac:dyDescent="0.3">
      <c r="C167" s="102" t="s">
        <v>525</v>
      </c>
      <c r="D167" s="102" t="str">
        <f t="shared" si="5"/>
        <v>Product_Development__Editor</v>
      </c>
      <c r="E167" s="103" t="s">
        <v>516</v>
      </c>
      <c r="F167" s="102" t="str">
        <f t="shared" si="4"/>
        <v>EClaggett1</v>
      </c>
      <c r="G167" s="102" t="s">
        <v>176</v>
      </c>
    </row>
    <row r="168" spans="3:7" x14ac:dyDescent="0.3">
      <c r="C168" s="102" t="s">
        <v>525</v>
      </c>
      <c r="D168" s="102" t="str">
        <f t="shared" si="5"/>
        <v>Product_Development__Managing_Editor</v>
      </c>
      <c r="E168" s="103" t="s">
        <v>516</v>
      </c>
      <c r="F168" s="102" t="str">
        <f t="shared" si="4"/>
        <v>DParker</v>
      </c>
      <c r="G168" s="102" t="s">
        <v>176</v>
      </c>
    </row>
    <row r="169" spans="3:7" x14ac:dyDescent="0.3">
      <c r="C169" s="102" t="s">
        <v>525</v>
      </c>
      <c r="D169" s="102" t="str">
        <f t="shared" si="5"/>
        <v>Product_Development__Reviewer_</v>
      </c>
      <c r="E169" s="103" t="s">
        <v>516</v>
      </c>
      <c r="F169" s="102" t="str">
        <f t="shared" si="4"/>
        <v>DSomers</v>
      </c>
      <c r="G169" s="102" t="s">
        <v>176</v>
      </c>
    </row>
    <row r="170" spans="3:7" x14ac:dyDescent="0.3">
      <c r="C170" s="102" t="s">
        <v>525</v>
      </c>
      <c r="D170" s="102" t="str">
        <f t="shared" si="5"/>
        <v>Product_Development__Reviewer_</v>
      </c>
      <c r="E170" s="103" t="s">
        <v>516</v>
      </c>
      <c r="F170" s="102" t="str">
        <f t="shared" si="4"/>
        <v>HWright</v>
      </c>
      <c r="G170" s="102" t="s">
        <v>176</v>
      </c>
    </row>
    <row r="171" spans="3:7" x14ac:dyDescent="0.3">
      <c r="C171" s="102" t="s">
        <v>525</v>
      </c>
      <c r="D171" s="102" t="str">
        <f t="shared" si="5"/>
        <v>Product_Development__Reviewer_Coordinator</v>
      </c>
      <c r="E171" s="103" t="s">
        <v>516</v>
      </c>
      <c r="F171" s="102" t="str">
        <f t="shared" si="4"/>
        <v>AMurthy</v>
      </c>
      <c r="G171" s="102" t="s">
        <v>176</v>
      </c>
    </row>
    <row r="172" spans="3:7" x14ac:dyDescent="0.3">
      <c r="C172" s="102" t="s">
        <v>525</v>
      </c>
      <c r="D172" s="102" t="str">
        <f t="shared" ref="D172:D203" si="6">SUBSTITUTE(K66," ","_")</f>
        <v>Product_Development__Secretary</v>
      </c>
      <c r="E172" s="103" t="s">
        <v>516</v>
      </c>
      <c r="F172" s="102" t="str">
        <f t="shared" si="4"/>
        <v>JForman1</v>
      </c>
      <c r="G172" s="102" t="s">
        <v>176</v>
      </c>
    </row>
    <row r="173" spans="3:7" x14ac:dyDescent="0.3">
      <c r="C173" s="102" t="s">
        <v>525</v>
      </c>
      <c r="D173" s="102" t="str">
        <f t="shared" si="6"/>
        <v>Publishing__Administrative_Assistant</v>
      </c>
      <c r="E173" s="103" t="s">
        <v>516</v>
      </c>
      <c r="F173" s="102" t="str">
        <f t="shared" ref="F173:F212" si="7">SUBSTITUTE(D67,".","")</f>
        <v>RMurthy</v>
      </c>
      <c r="G173" s="102" t="s">
        <v>176</v>
      </c>
    </row>
    <row r="174" spans="3:7" x14ac:dyDescent="0.3">
      <c r="C174" s="102" t="s">
        <v>525</v>
      </c>
      <c r="D174" s="102" t="str">
        <f t="shared" si="6"/>
        <v>Publishing__Associate_Publisher</v>
      </c>
      <c r="E174" s="103" t="s">
        <v>516</v>
      </c>
      <c r="F174" s="102" t="str">
        <f t="shared" si="7"/>
        <v>WWehland</v>
      </c>
      <c r="G174" s="102" t="s">
        <v>176</v>
      </c>
    </row>
    <row r="175" spans="3:7" x14ac:dyDescent="0.3">
      <c r="C175" s="102" t="s">
        <v>525</v>
      </c>
      <c r="D175" s="102" t="str">
        <f t="shared" si="6"/>
        <v>Publishing__Associate_Publisher</v>
      </c>
      <c r="E175" s="103" t="s">
        <v>516</v>
      </c>
      <c r="F175" s="102" t="str">
        <f t="shared" si="7"/>
        <v>BSomers</v>
      </c>
      <c r="G175" s="102" t="s">
        <v>176</v>
      </c>
    </row>
    <row r="176" spans="3:7" x14ac:dyDescent="0.3">
      <c r="C176" s="102" t="s">
        <v>525</v>
      </c>
      <c r="D176" s="102" t="str">
        <f t="shared" si="6"/>
        <v>Publishing__Associate_Publisher</v>
      </c>
      <c r="E176" s="103" t="s">
        <v>516</v>
      </c>
      <c r="F176" s="102" t="str">
        <f t="shared" si="7"/>
        <v>APregmon</v>
      </c>
      <c r="G176" s="102" t="s">
        <v>176</v>
      </c>
    </row>
    <row r="177" spans="3:7" x14ac:dyDescent="0.3">
      <c r="C177" s="102" t="s">
        <v>525</v>
      </c>
      <c r="D177" s="102" t="str">
        <f t="shared" si="6"/>
        <v>Publishing__Associate_Publisher</v>
      </c>
      <c r="E177" s="103" t="s">
        <v>516</v>
      </c>
      <c r="F177" s="102" t="str">
        <f t="shared" si="7"/>
        <v>SNelson</v>
      </c>
      <c r="G177" s="102" t="s">
        <v>176</v>
      </c>
    </row>
    <row r="178" spans="3:7" x14ac:dyDescent="0.3">
      <c r="C178" s="102" t="s">
        <v>525</v>
      </c>
      <c r="D178" s="102" t="str">
        <f t="shared" si="6"/>
        <v>Publishing__Associate_Publisher</v>
      </c>
      <c r="E178" s="103" t="s">
        <v>516</v>
      </c>
      <c r="F178" s="102" t="str">
        <f t="shared" si="7"/>
        <v>EMudd</v>
      </c>
      <c r="G178" s="102" t="s">
        <v>176</v>
      </c>
    </row>
    <row r="179" spans="3:7" x14ac:dyDescent="0.3">
      <c r="C179" s="102" t="s">
        <v>525</v>
      </c>
      <c r="D179" s="102" t="str">
        <f t="shared" si="6"/>
        <v>Publishing__Associate_Publisher</v>
      </c>
      <c r="E179" s="103" t="s">
        <v>516</v>
      </c>
      <c r="F179" s="102" t="str">
        <f t="shared" si="7"/>
        <v>JKeting</v>
      </c>
      <c r="G179" s="102" t="s">
        <v>176</v>
      </c>
    </row>
    <row r="180" spans="3:7" x14ac:dyDescent="0.3">
      <c r="C180" s="102" t="s">
        <v>525</v>
      </c>
      <c r="D180" s="102" t="str">
        <f t="shared" si="6"/>
        <v>Publishing__Publisher</v>
      </c>
      <c r="E180" s="103" t="s">
        <v>516</v>
      </c>
      <c r="F180" s="102" t="str">
        <f t="shared" si="7"/>
        <v>DMcMillan</v>
      </c>
      <c r="G180" s="102" t="s">
        <v>176</v>
      </c>
    </row>
    <row r="181" spans="3:7" x14ac:dyDescent="0.3">
      <c r="C181" s="102" t="s">
        <v>525</v>
      </c>
      <c r="D181" s="102" t="str">
        <f t="shared" si="6"/>
        <v>Publishing__Publishing_Manager</v>
      </c>
      <c r="E181" s="103" t="s">
        <v>516</v>
      </c>
      <c r="F181" s="102" t="str">
        <f t="shared" si="7"/>
        <v>AWiddes</v>
      </c>
      <c r="G181" s="102" t="s">
        <v>176</v>
      </c>
    </row>
    <row r="182" spans="3:7" x14ac:dyDescent="0.3">
      <c r="C182" s="102" t="s">
        <v>525</v>
      </c>
      <c r="D182" s="102" t="str">
        <f t="shared" si="6"/>
        <v>Publishing__Secretary</v>
      </c>
      <c r="E182" s="103" t="s">
        <v>516</v>
      </c>
      <c r="F182" s="102" t="str">
        <f t="shared" si="7"/>
        <v>CNabb</v>
      </c>
      <c r="G182" s="102" t="s">
        <v>176</v>
      </c>
    </row>
    <row r="183" spans="3:7" x14ac:dyDescent="0.3">
      <c r="C183" s="102" t="s">
        <v>525</v>
      </c>
      <c r="D183" s="102" t="str">
        <f t="shared" si="6"/>
        <v>Sales__Administrative_Assistant</v>
      </c>
      <c r="E183" s="103" t="s">
        <v>516</v>
      </c>
      <c r="F183" s="102" t="str">
        <f t="shared" si="7"/>
        <v>PThomas</v>
      </c>
      <c r="G183" s="102" t="s">
        <v>176</v>
      </c>
    </row>
    <row r="184" spans="3:7" x14ac:dyDescent="0.3">
      <c r="C184" s="102" t="s">
        <v>525</v>
      </c>
      <c r="D184" s="102" t="str">
        <f t="shared" si="6"/>
        <v>Sales__Customer_Service</v>
      </c>
      <c r="E184" s="103" t="s">
        <v>516</v>
      </c>
      <c r="F184" s="102" t="str">
        <f t="shared" si="7"/>
        <v>MDunn</v>
      </c>
      <c r="G184" s="102" t="s">
        <v>176</v>
      </c>
    </row>
    <row r="185" spans="3:7" x14ac:dyDescent="0.3">
      <c r="C185" s="102" t="s">
        <v>525</v>
      </c>
      <c r="D185" s="102" t="str">
        <f t="shared" si="6"/>
        <v>Sales__Customer_Service</v>
      </c>
      <c r="E185" s="103" t="s">
        <v>516</v>
      </c>
      <c r="F185" s="102" t="str">
        <f t="shared" si="7"/>
        <v>TDoering</v>
      </c>
      <c r="G185" s="102" t="s">
        <v>176</v>
      </c>
    </row>
    <row r="186" spans="3:7" x14ac:dyDescent="0.3">
      <c r="C186" s="102" t="s">
        <v>525</v>
      </c>
      <c r="D186" s="102" t="str">
        <f t="shared" si="6"/>
        <v>Sales__Customer_Service</v>
      </c>
      <c r="E186" s="103" t="s">
        <v>516</v>
      </c>
      <c r="F186" s="102" t="str">
        <f t="shared" si="7"/>
        <v>RConstable</v>
      </c>
      <c r="G186" s="102" t="s">
        <v>176</v>
      </c>
    </row>
    <row r="187" spans="3:7" x14ac:dyDescent="0.3">
      <c r="C187" s="102" t="s">
        <v>525</v>
      </c>
      <c r="D187" s="102" t="str">
        <f t="shared" si="6"/>
        <v>Sales__Customer_Service</v>
      </c>
      <c r="E187" s="103" t="s">
        <v>516</v>
      </c>
      <c r="F187" s="102" t="str">
        <f t="shared" si="7"/>
        <v>CBixler</v>
      </c>
      <c r="G187" s="102" t="s">
        <v>176</v>
      </c>
    </row>
    <row r="188" spans="3:7" x14ac:dyDescent="0.3">
      <c r="C188" s="102" t="s">
        <v>525</v>
      </c>
      <c r="D188" s="102" t="str">
        <f t="shared" si="6"/>
        <v>Sales__Customer_Service</v>
      </c>
      <c r="E188" s="103" t="s">
        <v>516</v>
      </c>
      <c r="F188" s="102" t="str">
        <f t="shared" si="7"/>
        <v>CHarris</v>
      </c>
      <c r="G188" s="102" t="s">
        <v>176</v>
      </c>
    </row>
    <row r="189" spans="3:7" x14ac:dyDescent="0.3">
      <c r="C189" s="102" t="s">
        <v>525</v>
      </c>
      <c r="D189" s="102" t="str">
        <f t="shared" si="6"/>
        <v>Sales__Customer_Service</v>
      </c>
      <c r="E189" s="103" t="s">
        <v>516</v>
      </c>
      <c r="F189" s="102" t="str">
        <f t="shared" si="7"/>
        <v>DBlazek-White</v>
      </c>
      <c r="G189" s="102" t="s">
        <v>176</v>
      </c>
    </row>
    <row r="190" spans="3:7" x14ac:dyDescent="0.3">
      <c r="C190" s="102" t="s">
        <v>525</v>
      </c>
      <c r="D190" s="102" t="str">
        <f t="shared" si="6"/>
        <v>Sales__Customer_Service_associate_Manager</v>
      </c>
      <c r="E190" s="103" t="s">
        <v>516</v>
      </c>
      <c r="F190" s="102" t="str">
        <f t="shared" si="7"/>
        <v>DAdams</v>
      </c>
      <c r="G190" s="102" t="s">
        <v>176</v>
      </c>
    </row>
    <row r="191" spans="3:7" x14ac:dyDescent="0.3">
      <c r="C191" s="102" t="s">
        <v>525</v>
      </c>
      <c r="D191" s="102" t="str">
        <f t="shared" si="6"/>
        <v>Sales__Customer_Service_Manager</v>
      </c>
      <c r="E191" s="103" t="s">
        <v>516</v>
      </c>
      <c r="F191" s="102" t="str">
        <f t="shared" si="7"/>
        <v>SWorral</v>
      </c>
      <c r="G191" s="102" t="s">
        <v>176</v>
      </c>
    </row>
    <row r="192" spans="3:7" x14ac:dyDescent="0.3">
      <c r="C192" s="102" t="s">
        <v>525</v>
      </c>
      <c r="D192" s="102" t="str">
        <f t="shared" si="6"/>
        <v>Sales__Sales_associate_Manager</v>
      </c>
      <c r="E192" s="103" t="s">
        <v>516</v>
      </c>
      <c r="F192" s="102" t="str">
        <f t="shared" si="7"/>
        <v>DBond</v>
      </c>
      <c r="G192" s="102" t="s">
        <v>176</v>
      </c>
    </row>
    <row r="193" spans="3:7" x14ac:dyDescent="0.3">
      <c r="C193" s="102" t="s">
        <v>525</v>
      </c>
      <c r="D193" s="102" t="str">
        <f t="shared" si="6"/>
        <v>Sales__Sales_Representative</v>
      </c>
      <c r="E193" s="103" t="s">
        <v>516</v>
      </c>
      <c r="F193" s="102" t="str">
        <f t="shared" si="7"/>
        <v>LForman</v>
      </c>
      <c r="G193" s="102" t="s">
        <v>176</v>
      </c>
    </row>
    <row r="194" spans="3:7" x14ac:dyDescent="0.3">
      <c r="C194" s="102" t="s">
        <v>525</v>
      </c>
      <c r="D194" s="102" t="str">
        <f t="shared" si="6"/>
        <v>Sales__Sales_Representative_Manager</v>
      </c>
      <c r="E194" s="103" t="s">
        <v>516</v>
      </c>
      <c r="F194" s="102" t="str">
        <f t="shared" si="7"/>
        <v>LForman</v>
      </c>
      <c r="G194" s="102" t="s">
        <v>176</v>
      </c>
    </row>
    <row r="195" spans="3:7" x14ac:dyDescent="0.3">
      <c r="C195" s="102" t="s">
        <v>525</v>
      </c>
      <c r="D195" s="102" t="str">
        <f t="shared" si="6"/>
        <v>Sales__Sales_Manager</v>
      </c>
      <c r="E195" s="103" t="s">
        <v>516</v>
      </c>
      <c r="F195" s="102" t="str">
        <f t="shared" si="7"/>
        <v>LForman</v>
      </c>
      <c r="G195" s="102" t="s">
        <v>176</v>
      </c>
    </row>
    <row r="196" spans="3:7" x14ac:dyDescent="0.3">
      <c r="C196" s="102" t="s">
        <v>525</v>
      </c>
      <c r="D196" s="102" t="str">
        <f t="shared" si="6"/>
        <v>Sales__Sales_Manager</v>
      </c>
      <c r="E196" s="103" t="s">
        <v>516</v>
      </c>
      <c r="F196" s="102" t="str">
        <f t="shared" si="7"/>
        <v>APregmon1</v>
      </c>
      <c r="G196" s="102" t="s">
        <v>176</v>
      </c>
    </row>
    <row r="197" spans="3:7" x14ac:dyDescent="0.3">
      <c r="C197" s="102" t="s">
        <v>525</v>
      </c>
      <c r="D197" s="102" t="str">
        <f t="shared" si="6"/>
        <v>Sales__Sales_Manager</v>
      </c>
      <c r="E197" s="103" t="s">
        <v>516</v>
      </c>
      <c r="F197" s="102" t="str">
        <f t="shared" si="7"/>
        <v>JStone1</v>
      </c>
      <c r="G197" s="102" t="s">
        <v>176</v>
      </c>
    </row>
    <row r="198" spans="3:7" x14ac:dyDescent="0.3">
      <c r="C198" s="102" t="s">
        <v>525</v>
      </c>
      <c r="D198" s="102" t="str">
        <f t="shared" si="6"/>
        <v>Sales__Sales_Representative</v>
      </c>
      <c r="E198" s="103" t="s">
        <v>516</v>
      </c>
      <c r="F198" s="102" t="str">
        <f t="shared" si="7"/>
        <v>BWooton</v>
      </c>
      <c r="G198" s="102" t="s">
        <v>176</v>
      </c>
    </row>
    <row r="199" spans="3:7" x14ac:dyDescent="0.3">
      <c r="C199" s="102" t="s">
        <v>525</v>
      </c>
      <c r="D199" s="102" t="str">
        <f t="shared" si="6"/>
        <v>Sales__Sales_Representative</v>
      </c>
      <c r="E199" s="103" t="s">
        <v>516</v>
      </c>
      <c r="F199" s="102" t="str">
        <f t="shared" si="7"/>
        <v>NProuty</v>
      </c>
      <c r="G199" s="102" t="s">
        <v>176</v>
      </c>
    </row>
    <row r="200" spans="3:7" x14ac:dyDescent="0.3">
      <c r="C200" s="102" t="s">
        <v>525</v>
      </c>
      <c r="D200" s="102" t="str">
        <f t="shared" si="6"/>
        <v>Sales__Sales_Representative</v>
      </c>
      <c r="E200" s="103" t="s">
        <v>516</v>
      </c>
      <c r="F200" s="102" t="str">
        <f t="shared" si="7"/>
        <v>HHeisler</v>
      </c>
      <c r="G200" s="102" t="s">
        <v>176</v>
      </c>
    </row>
    <row r="201" spans="3:7" x14ac:dyDescent="0.3">
      <c r="C201" s="102" t="s">
        <v>525</v>
      </c>
      <c r="D201" s="102" t="str">
        <f t="shared" si="6"/>
        <v>Sales__Sales_Representative</v>
      </c>
      <c r="E201" s="103" t="s">
        <v>516</v>
      </c>
      <c r="F201" s="102" t="str">
        <f t="shared" si="7"/>
        <v>RHanzdo</v>
      </c>
      <c r="G201" s="102" t="s">
        <v>176</v>
      </c>
    </row>
    <row r="202" spans="3:7" x14ac:dyDescent="0.3">
      <c r="C202" s="102" t="s">
        <v>525</v>
      </c>
      <c r="D202" s="102" t="str">
        <f t="shared" si="6"/>
        <v>Sales__Sales_Representative</v>
      </c>
      <c r="E202" s="103" t="s">
        <v>516</v>
      </c>
      <c r="F202" s="102" t="str">
        <f t="shared" si="7"/>
        <v>GDupont</v>
      </c>
      <c r="G202" s="102" t="s">
        <v>176</v>
      </c>
    </row>
    <row r="203" spans="3:7" x14ac:dyDescent="0.3">
      <c r="C203" s="102" t="s">
        <v>525</v>
      </c>
      <c r="D203" s="102" t="str">
        <f t="shared" si="6"/>
        <v>Sales__Sales_Representative</v>
      </c>
      <c r="E203" s="103" t="s">
        <v>516</v>
      </c>
      <c r="F203" s="102" t="str">
        <f t="shared" si="7"/>
        <v>EColson</v>
      </c>
      <c r="G203" s="102" t="s">
        <v>176</v>
      </c>
    </row>
    <row r="204" spans="3:7" x14ac:dyDescent="0.3">
      <c r="C204" s="102" t="s">
        <v>525</v>
      </c>
      <c r="D204" s="102" t="str">
        <f t="shared" ref="D204:D235" si="8">SUBSTITUTE(K98," ","_")</f>
        <v>Sales__Sales_Representative</v>
      </c>
      <c r="E204" s="103" t="s">
        <v>516</v>
      </c>
      <c r="F204" s="102" t="str">
        <f t="shared" si="7"/>
        <v>AMartin</v>
      </c>
      <c r="G204" s="102" t="s">
        <v>176</v>
      </c>
    </row>
    <row r="205" spans="3:7" x14ac:dyDescent="0.3">
      <c r="C205" s="102" t="s">
        <v>525</v>
      </c>
      <c r="D205" s="102" t="str">
        <f t="shared" si="8"/>
        <v>Sales__Sales_Representative</v>
      </c>
      <c r="E205" s="103" t="s">
        <v>516</v>
      </c>
      <c r="F205" s="102" t="str">
        <f t="shared" si="7"/>
        <v>DAllen1</v>
      </c>
      <c r="G205" s="102" t="s">
        <v>176</v>
      </c>
    </row>
    <row r="206" spans="3:7" x14ac:dyDescent="0.3">
      <c r="C206" s="102" t="s">
        <v>525</v>
      </c>
      <c r="D206" s="102" t="str">
        <f t="shared" si="8"/>
        <v>Sales__Sales_Representative</v>
      </c>
      <c r="E206" s="103" t="s">
        <v>516</v>
      </c>
      <c r="F206" s="102" t="str">
        <f t="shared" si="7"/>
        <v>EDunn</v>
      </c>
      <c r="G206" s="102" t="s">
        <v>176</v>
      </c>
    </row>
    <row r="207" spans="3:7" x14ac:dyDescent="0.3">
      <c r="C207" s="102" t="s">
        <v>525</v>
      </c>
      <c r="D207" s="102" t="str">
        <f t="shared" si="8"/>
        <v>Sales__Sales_Representative</v>
      </c>
      <c r="E207" s="103" t="s">
        <v>516</v>
      </c>
      <c r="F207" s="102" t="str">
        <f t="shared" si="7"/>
        <v>JHolman1</v>
      </c>
      <c r="G207" s="102" t="s">
        <v>176</v>
      </c>
    </row>
    <row r="208" spans="3:7" x14ac:dyDescent="0.3">
      <c r="C208" s="102" t="s">
        <v>525</v>
      </c>
      <c r="D208" s="102" t="str">
        <f t="shared" si="8"/>
        <v>Sales__Sales_Representative</v>
      </c>
      <c r="E208" s="103" t="s">
        <v>516</v>
      </c>
      <c r="F208" s="102" t="str">
        <f t="shared" si="7"/>
        <v>MStewart</v>
      </c>
      <c r="G208" s="102" t="s">
        <v>176</v>
      </c>
    </row>
    <row r="209" spans="3:7" x14ac:dyDescent="0.3">
      <c r="C209" s="102" t="s">
        <v>525</v>
      </c>
      <c r="D209" s="102" t="str">
        <f t="shared" si="8"/>
        <v>Sales__Sales_Representative_Associate_Manager</v>
      </c>
      <c r="E209" s="103" t="s">
        <v>516</v>
      </c>
      <c r="F209" s="102" t="str">
        <f t="shared" si="7"/>
        <v>JBond</v>
      </c>
      <c r="G209" s="102" t="s">
        <v>176</v>
      </c>
    </row>
    <row r="210" spans="3:7" x14ac:dyDescent="0.3">
      <c r="C210" s="102" t="s">
        <v>525</v>
      </c>
      <c r="D210" s="102" t="str">
        <f t="shared" si="8"/>
        <v>Sales__Sales_Representative_Manager</v>
      </c>
      <c r="E210" s="103" t="s">
        <v>516</v>
      </c>
      <c r="F210" s="102" t="str">
        <f t="shared" si="7"/>
        <v>JHolman</v>
      </c>
      <c r="G210" s="102" t="s">
        <v>176</v>
      </c>
    </row>
    <row r="211" spans="3:7" x14ac:dyDescent="0.3">
      <c r="C211" s="102" t="s">
        <v>525</v>
      </c>
      <c r="D211" s="102" t="str">
        <f t="shared" si="8"/>
        <v>Sales__Sales_Supervisor</v>
      </c>
      <c r="E211" s="103" t="s">
        <v>516</v>
      </c>
      <c r="F211" s="102" t="str">
        <f t="shared" si="7"/>
        <v>DJohnston</v>
      </c>
      <c r="G211" s="102" t="s">
        <v>176</v>
      </c>
    </row>
    <row r="212" spans="3:7" x14ac:dyDescent="0.3">
      <c r="C212" s="102" t="s">
        <v>525</v>
      </c>
      <c r="D212" s="102" t="str">
        <f t="shared" si="8"/>
        <v>Sales__Secretary</v>
      </c>
      <c r="E212" s="103" t="s">
        <v>516</v>
      </c>
      <c r="F212" s="102" t="str">
        <f t="shared" si="7"/>
        <v>EHalle</v>
      </c>
      <c r="G212" s="102" t="s">
        <v>176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3759-BF06-4190-B834-0D7EB6735FF3}">
  <dimension ref="A2:AH270"/>
  <sheetViews>
    <sheetView topLeftCell="M13" zoomScale="78" zoomScaleNormal="78" workbookViewId="0">
      <selection activeCell="A2" sqref="A2:AD52"/>
    </sheetView>
  </sheetViews>
  <sheetFormatPr defaultRowHeight="14.4" x14ac:dyDescent="0.3"/>
  <cols>
    <col min="1" max="1" width="6.109375" customWidth="1"/>
    <col min="2" max="2" width="18.44140625" customWidth="1"/>
    <col min="3" max="3" width="5.77734375" customWidth="1"/>
    <col min="4" max="4" width="39.77734375" customWidth="1"/>
    <col min="5" max="5" width="5.109375" customWidth="1"/>
    <col min="6" max="6" width="25.33203125" customWidth="1"/>
    <col min="7" max="7" width="5.109375" customWidth="1"/>
    <col min="8" max="9" width="14.6640625" customWidth="1"/>
    <col min="10" max="10" width="19.21875" customWidth="1"/>
    <col min="11" max="11" width="9.77734375" customWidth="1"/>
    <col min="12" max="12" width="21.88671875" customWidth="1"/>
    <col min="13" max="13" width="9.77734375" customWidth="1"/>
    <col min="14" max="14" width="13.33203125" customWidth="1"/>
    <col min="15" max="15" width="12.88671875" customWidth="1"/>
    <col min="16" max="16" width="18.109375" customWidth="1"/>
    <col min="17" max="17" width="24.5546875" customWidth="1"/>
    <col min="18" max="18" width="29" customWidth="1"/>
    <col min="19" max="19" width="21.109375" customWidth="1"/>
    <col min="20" max="20" width="17.88671875" customWidth="1"/>
    <col min="21" max="21" width="5.109375" customWidth="1"/>
    <col min="22" max="22" width="12.88671875" customWidth="1"/>
    <col min="23" max="23" width="5.109375" customWidth="1"/>
    <col min="24" max="24" width="27.5546875" customWidth="1"/>
    <col min="25" max="26" width="5.109375" customWidth="1"/>
    <col min="27" max="27" width="16.33203125" customWidth="1"/>
    <col min="28" max="28" width="5.109375" customWidth="1"/>
    <col min="29" max="29" width="12.21875" customWidth="1"/>
    <col min="30" max="30" width="5.33203125" customWidth="1"/>
    <col min="31" max="31" width="33.33203125" customWidth="1"/>
    <col min="32" max="32" width="31.6640625" customWidth="1"/>
  </cols>
  <sheetData>
    <row r="2" spans="1:34" ht="91.8" x14ac:dyDescent="0.3">
      <c r="A2" s="3" t="s">
        <v>505</v>
      </c>
      <c r="B2" s="3" t="s">
        <v>508</v>
      </c>
      <c r="C2" s="3" t="s">
        <v>507</v>
      </c>
      <c r="D2" s="3" t="s">
        <v>180</v>
      </c>
      <c r="E2" s="72" t="s">
        <v>509</v>
      </c>
      <c r="F2" s="72" t="s">
        <v>134</v>
      </c>
      <c r="G2" s="72" t="s">
        <v>137</v>
      </c>
      <c r="H2" s="72" t="s">
        <v>138</v>
      </c>
      <c r="I2" s="72" t="s">
        <v>139</v>
      </c>
      <c r="J2" s="72" t="s">
        <v>140</v>
      </c>
      <c r="K2" s="72" t="s">
        <v>141</v>
      </c>
      <c r="L2" s="72" t="s">
        <v>142</v>
      </c>
      <c r="M2" s="72" t="s">
        <v>143</v>
      </c>
      <c r="N2" s="72" t="s">
        <v>144</v>
      </c>
      <c r="O2" s="72" t="s">
        <v>145</v>
      </c>
      <c r="P2" s="72" t="s">
        <v>146</v>
      </c>
      <c r="Q2" s="72" t="s">
        <v>147</v>
      </c>
      <c r="R2" s="72" t="s">
        <v>148</v>
      </c>
      <c r="S2" s="72" t="s">
        <v>149</v>
      </c>
      <c r="T2" s="72" t="s">
        <v>150</v>
      </c>
      <c r="U2" s="72" t="s">
        <v>151</v>
      </c>
      <c r="V2" s="72" t="s">
        <v>152</v>
      </c>
      <c r="W2" s="72" t="s">
        <v>153</v>
      </c>
      <c r="X2" s="72" t="s">
        <v>154</v>
      </c>
      <c r="Y2" s="72" t="s">
        <v>155</v>
      </c>
      <c r="Z2" s="72" t="s">
        <v>156</v>
      </c>
      <c r="AA2" s="72" t="s">
        <v>157</v>
      </c>
      <c r="AB2" s="72" t="s">
        <v>158</v>
      </c>
      <c r="AC2" s="72" t="s">
        <v>159</v>
      </c>
      <c r="AD2" s="72" t="s">
        <v>161</v>
      </c>
    </row>
    <row r="3" spans="1:34" ht="12.9" customHeight="1" x14ac:dyDescent="0.3">
      <c r="A3" s="73">
        <v>1</v>
      </c>
      <c r="B3" s="74" t="s">
        <v>129</v>
      </c>
      <c r="C3" s="74">
        <v>1</v>
      </c>
      <c r="D3" s="75" t="s">
        <v>208</v>
      </c>
      <c r="E3" s="79" t="s">
        <v>449</v>
      </c>
      <c r="F3" s="79" t="s">
        <v>449</v>
      </c>
      <c r="G3" s="79" t="s">
        <v>449</v>
      </c>
      <c r="H3" s="79" t="s">
        <v>449</v>
      </c>
      <c r="I3" s="79" t="s">
        <v>449</v>
      </c>
      <c r="J3" s="77" t="s">
        <v>136</v>
      </c>
      <c r="K3" s="79" t="s">
        <v>449</v>
      </c>
      <c r="L3" s="77" t="s">
        <v>136</v>
      </c>
      <c r="M3" s="77" t="s">
        <v>136</v>
      </c>
      <c r="N3" s="77" t="s">
        <v>136</v>
      </c>
      <c r="O3" s="77" t="s">
        <v>136</v>
      </c>
      <c r="P3" s="79" t="s">
        <v>449</v>
      </c>
      <c r="Q3" s="79" t="s">
        <v>449</v>
      </c>
      <c r="R3" s="79" t="s">
        <v>449</v>
      </c>
      <c r="S3" s="77" t="s">
        <v>136</v>
      </c>
      <c r="T3" s="77" t="s">
        <v>136</v>
      </c>
      <c r="U3" s="79" t="s">
        <v>449</v>
      </c>
      <c r="V3" s="77" t="s">
        <v>136</v>
      </c>
      <c r="W3" s="79" t="s">
        <v>449</v>
      </c>
      <c r="X3" s="79" t="s">
        <v>449</v>
      </c>
      <c r="Y3" s="79" t="s">
        <v>449</v>
      </c>
      <c r="Z3" s="79" t="s">
        <v>449</v>
      </c>
      <c r="AA3" s="79" t="s">
        <v>449</v>
      </c>
      <c r="AB3" s="77" t="s">
        <v>136</v>
      </c>
      <c r="AC3" s="77" t="s">
        <v>136</v>
      </c>
      <c r="AD3" s="79" t="s">
        <v>449</v>
      </c>
      <c r="AF3" t="str">
        <f>SUBSTITUTE(AH3," ","_")</f>
        <v>Administration__Administrative_Assistant</v>
      </c>
      <c r="AH3" t="str">
        <f t="shared" ref="AH3:AH34" si="0">SUBSTITUTE(D3,"-","")</f>
        <v>Administration  Administrative Assistant</v>
      </c>
    </row>
    <row r="4" spans="1:34" ht="12.9" customHeight="1" x14ac:dyDescent="0.3">
      <c r="A4" s="73">
        <v>1</v>
      </c>
      <c r="B4" s="74" t="s">
        <v>129</v>
      </c>
      <c r="C4" s="74">
        <v>2</v>
      </c>
      <c r="D4" s="75" t="s">
        <v>211</v>
      </c>
      <c r="E4" s="77" t="s">
        <v>136</v>
      </c>
      <c r="F4" s="77" t="s">
        <v>136</v>
      </c>
      <c r="G4" s="77" t="s">
        <v>136</v>
      </c>
      <c r="H4" s="77" t="s">
        <v>136</v>
      </c>
      <c r="I4" s="77" t="s">
        <v>136</v>
      </c>
      <c r="J4" s="77" t="s">
        <v>136</v>
      </c>
      <c r="K4" s="77" t="s">
        <v>136</v>
      </c>
      <c r="L4" s="77" t="s">
        <v>136</v>
      </c>
      <c r="M4" s="77" t="s">
        <v>136</v>
      </c>
      <c r="N4" s="77" t="s">
        <v>136</v>
      </c>
      <c r="O4" s="77" t="s">
        <v>136</v>
      </c>
      <c r="P4" s="79" t="s">
        <v>449</v>
      </c>
      <c r="Q4" s="79" t="s">
        <v>449</v>
      </c>
      <c r="R4" s="79" t="s">
        <v>449</v>
      </c>
      <c r="S4" s="77" t="s">
        <v>136</v>
      </c>
      <c r="T4" s="77" t="s">
        <v>136</v>
      </c>
      <c r="U4" s="79" t="s">
        <v>449</v>
      </c>
      <c r="V4" s="77" t="s">
        <v>136</v>
      </c>
      <c r="W4" s="79" t="s">
        <v>449</v>
      </c>
      <c r="X4" s="79" t="s">
        <v>449</v>
      </c>
      <c r="Y4" s="79" t="s">
        <v>449</v>
      </c>
      <c r="Z4" s="79" t="s">
        <v>449</v>
      </c>
      <c r="AA4" s="79" t="s">
        <v>449</v>
      </c>
      <c r="AB4" s="77" t="s">
        <v>136</v>
      </c>
      <c r="AC4" s="77" t="s">
        <v>136</v>
      </c>
      <c r="AD4" s="77" t="s">
        <v>136</v>
      </c>
      <c r="AF4" t="str">
        <f t="shared" ref="AF4:AF52" si="1">SUBSTITUTE(AH4," ","_")</f>
        <v>Administration__CEO</v>
      </c>
      <c r="AH4" t="str">
        <f t="shared" si="0"/>
        <v>Administration  CEO</v>
      </c>
    </row>
    <row r="5" spans="1:34" ht="12.9" customHeight="1" x14ac:dyDescent="0.3">
      <c r="A5" s="73">
        <v>1</v>
      </c>
      <c r="B5" s="74" t="s">
        <v>129</v>
      </c>
      <c r="C5" s="74">
        <v>3</v>
      </c>
      <c r="D5" s="75" t="s">
        <v>209</v>
      </c>
      <c r="E5" s="77" t="s">
        <v>136</v>
      </c>
      <c r="F5" s="77" t="s">
        <v>136</v>
      </c>
      <c r="G5" s="77" t="s">
        <v>136</v>
      </c>
      <c r="H5" s="77" t="s">
        <v>136</v>
      </c>
      <c r="I5" s="77" t="s">
        <v>136</v>
      </c>
      <c r="J5" s="77" t="s">
        <v>136</v>
      </c>
      <c r="K5" s="77" t="s">
        <v>136</v>
      </c>
      <c r="L5" s="77" t="s">
        <v>136</v>
      </c>
      <c r="M5" s="77" t="s">
        <v>136</v>
      </c>
      <c r="N5" s="77" t="s">
        <v>136</v>
      </c>
      <c r="O5" s="77" t="s">
        <v>136</v>
      </c>
      <c r="P5" s="79" t="s">
        <v>449</v>
      </c>
      <c r="Q5" s="79" t="s">
        <v>449</v>
      </c>
      <c r="R5" s="79" t="s">
        <v>449</v>
      </c>
      <c r="S5" s="77" t="s">
        <v>136</v>
      </c>
      <c r="T5" s="77" t="s">
        <v>136</v>
      </c>
      <c r="U5" s="79" t="s">
        <v>449</v>
      </c>
      <c r="V5" s="77" t="s">
        <v>136</v>
      </c>
      <c r="W5" s="79" t="s">
        <v>449</v>
      </c>
      <c r="X5" s="79" t="s">
        <v>449</v>
      </c>
      <c r="Y5" s="79" t="s">
        <v>449</v>
      </c>
      <c r="Z5" s="79" t="s">
        <v>449</v>
      </c>
      <c r="AA5" s="79" t="s">
        <v>449</v>
      </c>
      <c r="AB5" s="77" t="s">
        <v>136</v>
      </c>
      <c r="AC5" s="77" t="s">
        <v>136</v>
      </c>
      <c r="AD5" s="77" t="s">
        <v>136</v>
      </c>
      <c r="AF5" t="str">
        <f t="shared" si="1"/>
        <v>Administration__Executive_Assistant</v>
      </c>
      <c r="AH5" t="str">
        <f t="shared" si="0"/>
        <v>Administration  Executive Assistant</v>
      </c>
    </row>
    <row r="6" spans="1:34" ht="12.9" customHeight="1" x14ac:dyDescent="0.3">
      <c r="A6" s="73">
        <v>1</v>
      </c>
      <c r="B6" s="74" t="s">
        <v>129</v>
      </c>
      <c r="C6" s="74">
        <v>4</v>
      </c>
      <c r="D6" s="75" t="s">
        <v>212</v>
      </c>
      <c r="E6" s="79" t="s">
        <v>449</v>
      </c>
      <c r="F6" s="79" t="s">
        <v>449</v>
      </c>
      <c r="G6" s="79" t="s">
        <v>449</v>
      </c>
      <c r="H6" s="79" t="s">
        <v>449</v>
      </c>
      <c r="I6" s="79" t="s">
        <v>449</v>
      </c>
      <c r="J6" s="77" t="s">
        <v>136</v>
      </c>
      <c r="K6" s="77" t="s">
        <v>136</v>
      </c>
      <c r="L6" s="77" t="s">
        <v>136</v>
      </c>
      <c r="M6" s="77" t="s">
        <v>136</v>
      </c>
      <c r="N6" s="77" t="s">
        <v>136</v>
      </c>
      <c r="O6" s="77" t="s">
        <v>136</v>
      </c>
      <c r="P6" s="79" t="s">
        <v>449</v>
      </c>
      <c r="Q6" s="79" t="s">
        <v>449</v>
      </c>
      <c r="R6" s="79" t="s">
        <v>449</v>
      </c>
      <c r="S6" s="77" t="s">
        <v>136</v>
      </c>
      <c r="T6" s="77" t="s">
        <v>136</v>
      </c>
      <c r="U6" s="79" t="s">
        <v>449</v>
      </c>
      <c r="V6" s="77" t="s">
        <v>136</v>
      </c>
      <c r="W6" s="79" t="s">
        <v>449</v>
      </c>
      <c r="X6" s="79" t="s">
        <v>449</v>
      </c>
      <c r="Y6" s="79" t="s">
        <v>449</v>
      </c>
      <c r="Z6" s="79" t="s">
        <v>449</v>
      </c>
      <c r="AA6" s="79" t="s">
        <v>449</v>
      </c>
      <c r="AB6" s="77" t="s">
        <v>136</v>
      </c>
      <c r="AC6" s="77" t="s">
        <v>136</v>
      </c>
      <c r="AD6" s="79" t="s">
        <v>449</v>
      </c>
      <c r="AF6" t="str">
        <f t="shared" si="1"/>
        <v>Administration__General_Manager</v>
      </c>
      <c r="AH6" t="str">
        <f t="shared" si="0"/>
        <v>Administration  General Manager</v>
      </c>
    </row>
    <row r="7" spans="1:34" ht="12.9" customHeight="1" x14ac:dyDescent="0.3">
      <c r="A7" s="73">
        <v>1</v>
      </c>
      <c r="B7" s="74" t="s">
        <v>129</v>
      </c>
      <c r="C7" s="74">
        <v>5</v>
      </c>
      <c r="D7" s="75" t="s">
        <v>214</v>
      </c>
      <c r="E7" s="77" t="s">
        <v>136</v>
      </c>
      <c r="F7" s="77" t="s">
        <v>136</v>
      </c>
      <c r="G7" s="77" t="s">
        <v>136</v>
      </c>
      <c r="H7" s="77" t="s">
        <v>136</v>
      </c>
      <c r="I7" s="77" t="s">
        <v>136</v>
      </c>
      <c r="J7" s="77" t="s">
        <v>136</v>
      </c>
      <c r="K7" s="77" t="s">
        <v>136</v>
      </c>
      <c r="L7" s="77" t="s">
        <v>136</v>
      </c>
      <c r="M7" s="77" t="s">
        <v>136</v>
      </c>
      <c r="N7" s="77" t="s">
        <v>136</v>
      </c>
      <c r="O7" s="77" t="s">
        <v>136</v>
      </c>
      <c r="P7" s="79" t="s">
        <v>449</v>
      </c>
      <c r="Q7" s="79" t="s">
        <v>449</v>
      </c>
      <c r="R7" s="79" t="s">
        <v>449</v>
      </c>
      <c r="S7" s="77" t="s">
        <v>136</v>
      </c>
      <c r="T7" s="77" t="s">
        <v>136</v>
      </c>
      <c r="U7" s="77" t="s">
        <v>136</v>
      </c>
      <c r="V7" s="77" t="s">
        <v>136</v>
      </c>
      <c r="W7" s="77" t="s">
        <v>136</v>
      </c>
      <c r="X7" s="77" t="s">
        <v>136</v>
      </c>
      <c r="Y7" s="77" t="s">
        <v>136</v>
      </c>
      <c r="Z7" s="77" t="s">
        <v>136</v>
      </c>
      <c r="AA7" s="77" t="s">
        <v>136</v>
      </c>
      <c r="AB7" s="78" t="s">
        <v>135</v>
      </c>
      <c r="AC7" s="77" t="s">
        <v>136</v>
      </c>
      <c r="AD7" s="77" t="s">
        <v>136</v>
      </c>
      <c r="AF7" t="str">
        <f t="shared" si="1"/>
        <v>Administration__Lawyer</v>
      </c>
      <c r="AH7" t="str">
        <f t="shared" si="0"/>
        <v>Administration  Lawyer</v>
      </c>
    </row>
    <row r="8" spans="1:34" ht="12.9" customHeight="1" x14ac:dyDescent="0.3">
      <c r="A8" s="73">
        <v>1</v>
      </c>
      <c r="B8" s="74" t="s">
        <v>129</v>
      </c>
      <c r="C8" s="74">
        <v>6</v>
      </c>
      <c r="D8" s="75" t="s">
        <v>213</v>
      </c>
      <c r="E8" s="77" t="s">
        <v>136</v>
      </c>
      <c r="F8" s="77" t="s">
        <v>136</v>
      </c>
      <c r="G8" s="77" t="s">
        <v>136</v>
      </c>
      <c r="H8" s="77" t="s">
        <v>136</v>
      </c>
      <c r="I8" s="77" t="s">
        <v>136</v>
      </c>
      <c r="J8" s="77" t="s">
        <v>136</v>
      </c>
      <c r="K8" s="77" t="s">
        <v>136</v>
      </c>
      <c r="L8" s="77" t="s">
        <v>136</v>
      </c>
      <c r="M8" s="77" t="s">
        <v>136</v>
      </c>
      <c r="N8" s="77" t="s">
        <v>136</v>
      </c>
      <c r="O8" s="77" t="s">
        <v>136</v>
      </c>
      <c r="P8" s="79" t="s">
        <v>449</v>
      </c>
      <c r="Q8" s="79" t="s">
        <v>449</v>
      </c>
      <c r="R8" s="79" t="s">
        <v>449</v>
      </c>
      <c r="S8" s="77" t="s">
        <v>136</v>
      </c>
      <c r="T8" s="77" t="s">
        <v>136</v>
      </c>
      <c r="U8" s="77" t="s">
        <v>136</v>
      </c>
      <c r="V8" s="77" t="s">
        <v>136</v>
      </c>
      <c r="W8" s="77" t="s">
        <v>136</v>
      </c>
      <c r="X8" s="77" t="s">
        <v>136</v>
      </c>
      <c r="Y8" s="77" t="s">
        <v>136</v>
      </c>
      <c r="Z8" s="77" t="s">
        <v>136</v>
      </c>
      <c r="AA8" s="77" t="s">
        <v>136</v>
      </c>
      <c r="AB8" s="78" t="s">
        <v>135</v>
      </c>
      <c r="AC8" s="77" t="s">
        <v>136</v>
      </c>
      <c r="AD8" s="77" t="s">
        <v>136</v>
      </c>
      <c r="AF8" t="str">
        <f t="shared" si="1"/>
        <v>Administration__Legal_coordinator</v>
      </c>
      <c r="AH8" t="str">
        <f t="shared" si="0"/>
        <v>Administration  Legal coordinator</v>
      </c>
    </row>
    <row r="9" spans="1:34" ht="12.9" customHeight="1" x14ac:dyDescent="0.3">
      <c r="A9" s="73">
        <v>1</v>
      </c>
      <c r="B9" s="74" t="s">
        <v>129</v>
      </c>
      <c r="C9" s="74">
        <v>7</v>
      </c>
      <c r="D9" s="75" t="s">
        <v>210</v>
      </c>
      <c r="E9" s="79" t="s">
        <v>449</v>
      </c>
      <c r="F9" s="79" t="s">
        <v>449</v>
      </c>
      <c r="G9" s="79" t="s">
        <v>449</v>
      </c>
      <c r="H9" s="79" t="s">
        <v>449</v>
      </c>
      <c r="I9" s="79" t="s">
        <v>449</v>
      </c>
      <c r="J9" s="77" t="s">
        <v>136</v>
      </c>
      <c r="K9" s="79" t="s">
        <v>449</v>
      </c>
      <c r="L9" s="77" t="s">
        <v>136</v>
      </c>
      <c r="M9" s="77" t="s">
        <v>136</v>
      </c>
      <c r="N9" s="77" t="s">
        <v>136</v>
      </c>
      <c r="O9" s="77" t="s">
        <v>136</v>
      </c>
      <c r="P9" s="79" t="s">
        <v>449</v>
      </c>
      <c r="Q9" s="79" t="s">
        <v>449</v>
      </c>
      <c r="R9" s="79" t="s">
        <v>449</v>
      </c>
      <c r="S9" s="77" t="s">
        <v>136</v>
      </c>
      <c r="T9" s="77" t="s">
        <v>136</v>
      </c>
      <c r="U9" s="79" t="s">
        <v>449</v>
      </c>
      <c r="V9" s="77" t="s">
        <v>136</v>
      </c>
      <c r="W9" s="79" t="s">
        <v>449</v>
      </c>
      <c r="X9" s="79" t="s">
        <v>449</v>
      </c>
      <c r="Y9" s="79" t="s">
        <v>449</v>
      </c>
      <c r="Z9" s="79" t="s">
        <v>449</v>
      </c>
      <c r="AA9" s="79" t="s">
        <v>449</v>
      </c>
      <c r="AB9" s="77" t="s">
        <v>136</v>
      </c>
      <c r="AC9" s="77" t="s">
        <v>136</v>
      </c>
      <c r="AD9" s="79" t="s">
        <v>449</v>
      </c>
      <c r="AF9" t="str">
        <f t="shared" si="1"/>
        <v>Administration__Secretary</v>
      </c>
      <c r="AH9" t="str">
        <f t="shared" si="0"/>
        <v>Administration  Secretary</v>
      </c>
    </row>
    <row r="10" spans="1:34" ht="12.9" customHeight="1" x14ac:dyDescent="0.3">
      <c r="A10" s="8">
        <v>2</v>
      </c>
      <c r="B10" s="11" t="s">
        <v>126</v>
      </c>
      <c r="C10" s="11">
        <v>8</v>
      </c>
      <c r="D10" s="14" t="s">
        <v>222</v>
      </c>
      <c r="E10" s="3" t="s">
        <v>136</v>
      </c>
      <c r="F10" s="3" t="s">
        <v>136</v>
      </c>
      <c r="G10" s="3" t="s">
        <v>136</v>
      </c>
      <c r="H10" s="3" t="s">
        <v>136</v>
      </c>
      <c r="I10" s="79"/>
      <c r="J10" s="3" t="s">
        <v>136</v>
      </c>
      <c r="K10" s="79"/>
      <c r="L10" s="3" t="s">
        <v>136</v>
      </c>
      <c r="M10" s="3" t="s">
        <v>136</v>
      </c>
      <c r="N10" s="6" t="s">
        <v>135</v>
      </c>
      <c r="O10" s="3" t="s">
        <v>136</v>
      </c>
      <c r="P10" s="3" t="s">
        <v>136</v>
      </c>
      <c r="Q10" s="3" t="s">
        <v>136</v>
      </c>
      <c r="R10" s="3" t="s">
        <v>136</v>
      </c>
      <c r="S10" s="3" t="s">
        <v>136</v>
      </c>
      <c r="T10" s="3" t="s">
        <v>136</v>
      </c>
      <c r="U10" s="6" t="s">
        <v>135</v>
      </c>
      <c r="V10" s="3" t="s">
        <v>136</v>
      </c>
      <c r="W10" s="79"/>
      <c r="X10" s="3" t="s">
        <v>136</v>
      </c>
      <c r="Y10" s="79"/>
      <c r="Z10" s="79"/>
      <c r="AA10" s="79"/>
      <c r="AB10" s="3" t="s">
        <v>136</v>
      </c>
      <c r="AC10" s="3" t="s">
        <v>136</v>
      </c>
      <c r="AD10" s="6" t="s">
        <v>135</v>
      </c>
      <c r="AF10" t="str">
        <f t="shared" si="1"/>
        <v>Finance__Accountant</v>
      </c>
      <c r="AH10" t="str">
        <f t="shared" si="0"/>
        <v>Finance  Accountant</v>
      </c>
    </row>
    <row r="11" spans="1:34" ht="12.9" customHeight="1" x14ac:dyDescent="0.3">
      <c r="A11" s="8">
        <v>2</v>
      </c>
      <c r="B11" s="11" t="s">
        <v>126</v>
      </c>
      <c r="C11" s="11">
        <v>54</v>
      </c>
      <c r="D11" s="14" t="s">
        <v>220</v>
      </c>
      <c r="E11" s="3" t="s">
        <v>136</v>
      </c>
      <c r="F11" s="3" t="s">
        <v>136</v>
      </c>
      <c r="G11" s="3" t="s">
        <v>136</v>
      </c>
      <c r="H11" s="3" t="s">
        <v>136</v>
      </c>
      <c r="I11" s="79"/>
      <c r="J11" s="3" t="s">
        <v>136</v>
      </c>
      <c r="K11" s="79"/>
      <c r="L11" s="3" t="s">
        <v>136</v>
      </c>
      <c r="M11" s="3" t="s">
        <v>136</v>
      </c>
      <c r="N11" s="3" t="s">
        <v>136</v>
      </c>
      <c r="O11" s="3" t="s">
        <v>136</v>
      </c>
      <c r="P11" s="3" t="s">
        <v>136</v>
      </c>
      <c r="Q11" s="3" t="s">
        <v>136</v>
      </c>
      <c r="R11" s="3" t="s">
        <v>136</v>
      </c>
      <c r="S11" s="3" t="s">
        <v>136</v>
      </c>
      <c r="T11" s="3" t="s">
        <v>136</v>
      </c>
      <c r="U11" s="6" t="s">
        <v>135</v>
      </c>
      <c r="V11" s="3" t="s">
        <v>136</v>
      </c>
      <c r="W11" s="79"/>
      <c r="X11" s="3" t="s">
        <v>136</v>
      </c>
      <c r="Y11" s="79"/>
      <c r="Z11" s="79"/>
      <c r="AA11" s="79"/>
      <c r="AB11" s="3" t="s">
        <v>136</v>
      </c>
      <c r="AC11" s="3" t="s">
        <v>136</v>
      </c>
      <c r="AD11" s="6" t="s">
        <v>135</v>
      </c>
      <c r="AF11" t="str">
        <f t="shared" si="1"/>
        <v>Finance__Accounting_Manager</v>
      </c>
      <c r="AH11" t="str">
        <f t="shared" si="0"/>
        <v>Finance  Accounting Manager</v>
      </c>
    </row>
    <row r="12" spans="1:34" ht="12.9" customHeight="1" x14ac:dyDescent="0.3">
      <c r="A12" s="8">
        <v>2</v>
      </c>
      <c r="B12" s="11" t="s">
        <v>126</v>
      </c>
      <c r="C12" s="11">
        <v>9</v>
      </c>
      <c r="D12" s="14" t="s">
        <v>221</v>
      </c>
      <c r="E12" s="3" t="s">
        <v>136</v>
      </c>
      <c r="F12" s="3" t="s">
        <v>136</v>
      </c>
      <c r="G12" s="3" t="s">
        <v>136</v>
      </c>
      <c r="H12" s="3" t="s">
        <v>136</v>
      </c>
      <c r="I12" s="79"/>
      <c r="J12" s="3" t="s">
        <v>136</v>
      </c>
      <c r="K12" s="79"/>
      <c r="L12" s="3" t="s">
        <v>136</v>
      </c>
      <c r="M12" s="3" t="s">
        <v>136</v>
      </c>
      <c r="N12" s="3" t="s">
        <v>136</v>
      </c>
      <c r="O12" s="3" t="s">
        <v>136</v>
      </c>
      <c r="P12" s="3" t="s">
        <v>136</v>
      </c>
      <c r="Q12" s="3" t="s">
        <v>136</v>
      </c>
      <c r="R12" s="3" t="s">
        <v>136</v>
      </c>
      <c r="S12" s="3" t="s">
        <v>136</v>
      </c>
      <c r="T12" s="3" t="s">
        <v>136</v>
      </c>
      <c r="U12" s="3" t="s">
        <v>136</v>
      </c>
      <c r="V12" s="3" t="s">
        <v>136</v>
      </c>
      <c r="W12" s="79"/>
      <c r="X12" s="3" t="s">
        <v>136</v>
      </c>
      <c r="Y12" s="79"/>
      <c r="Z12" s="79"/>
      <c r="AA12" s="79"/>
      <c r="AB12" s="3" t="s">
        <v>136</v>
      </c>
      <c r="AC12" s="3" t="s">
        <v>136</v>
      </c>
      <c r="AD12" s="80" t="s">
        <v>449</v>
      </c>
      <c r="AF12" t="str">
        <f t="shared" si="1"/>
        <v>Finance__Administrative_Assistant</v>
      </c>
      <c r="AH12" t="str">
        <f t="shared" si="0"/>
        <v>Finance  Administrative Assistant</v>
      </c>
    </row>
    <row r="13" spans="1:34" ht="12.9" customHeight="1" x14ac:dyDescent="0.3">
      <c r="A13" s="73">
        <v>3</v>
      </c>
      <c r="B13" s="74" t="s">
        <v>192</v>
      </c>
      <c r="C13" s="74">
        <v>10</v>
      </c>
      <c r="D13" s="75" t="s">
        <v>217</v>
      </c>
      <c r="E13" s="77" t="s">
        <v>136</v>
      </c>
      <c r="F13" s="79"/>
      <c r="G13" s="77" t="s">
        <v>136</v>
      </c>
      <c r="H13" s="77" t="s">
        <v>136</v>
      </c>
      <c r="I13" s="79"/>
      <c r="J13" s="77" t="s">
        <v>136</v>
      </c>
      <c r="K13" s="79"/>
      <c r="L13" s="79"/>
      <c r="M13" s="79"/>
      <c r="N13" s="79"/>
      <c r="O13" s="79"/>
      <c r="P13" s="79"/>
      <c r="Q13" s="79"/>
      <c r="R13" s="79"/>
      <c r="S13" s="77" t="s">
        <v>136</v>
      </c>
      <c r="T13" s="79"/>
      <c r="U13" s="79"/>
      <c r="V13" s="79"/>
      <c r="W13" s="79"/>
      <c r="X13" s="79"/>
      <c r="Y13" s="79"/>
      <c r="Z13" s="79"/>
      <c r="AA13" s="79"/>
      <c r="AB13" s="77" t="s">
        <v>136</v>
      </c>
      <c r="AC13" s="77" t="s">
        <v>136</v>
      </c>
      <c r="AD13" s="79"/>
      <c r="AF13" t="str">
        <f t="shared" si="1"/>
        <v>Human_Resources__Administrative_Assistant</v>
      </c>
      <c r="AH13" t="str">
        <f t="shared" si="0"/>
        <v>Human Resources  Administrative Assistant</v>
      </c>
    </row>
    <row r="14" spans="1:34" ht="12.9" customHeight="1" x14ac:dyDescent="0.3">
      <c r="A14" s="73">
        <v>3</v>
      </c>
      <c r="B14" s="74" t="s">
        <v>192</v>
      </c>
      <c r="C14" s="74">
        <v>11</v>
      </c>
      <c r="D14" s="75" t="s">
        <v>216</v>
      </c>
      <c r="E14" s="78" t="s">
        <v>135</v>
      </c>
      <c r="F14" s="79"/>
      <c r="G14" s="77" t="s">
        <v>136</v>
      </c>
      <c r="H14" s="77" t="s">
        <v>136</v>
      </c>
      <c r="I14" s="79"/>
      <c r="J14" s="78" t="s">
        <v>135</v>
      </c>
      <c r="K14" s="79"/>
      <c r="L14" s="79"/>
      <c r="M14" s="79"/>
      <c r="N14" s="79"/>
      <c r="O14" s="79"/>
      <c r="P14" s="79"/>
      <c r="Q14" s="79"/>
      <c r="R14" s="79"/>
      <c r="S14" s="77" t="s">
        <v>136</v>
      </c>
      <c r="T14" s="79"/>
      <c r="U14" s="79"/>
      <c r="V14" s="79"/>
      <c r="W14" s="79"/>
      <c r="X14" s="79"/>
      <c r="Y14" s="79"/>
      <c r="Z14" s="79"/>
      <c r="AA14" s="79"/>
      <c r="AB14" s="77" t="s">
        <v>136</v>
      </c>
      <c r="AC14" s="78" t="s">
        <v>135</v>
      </c>
      <c r="AD14" s="79"/>
      <c r="AF14" t="str">
        <f t="shared" si="1"/>
        <v>Human_Resources__HR_Manager</v>
      </c>
      <c r="AH14" t="str">
        <f t="shared" si="0"/>
        <v>Human Resources  HR Manager</v>
      </c>
    </row>
    <row r="15" spans="1:34" ht="12.9" customHeight="1" x14ac:dyDescent="0.3">
      <c r="A15" s="73">
        <v>3</v>
      </c>
      <c r="B15" s="74" t="s">
        <v>192</v>
      </c>
      <c r="C15" s="74">
        <v>12</v>
      </c>
      <c r="D15" s="75" t="s">
        <v>215</v>
      </c>
      <c r="E15" s="78" t="s">
        <v>135</v>
      </c>
      <c r="F15" s="79"/>
      <c r="G15" s="77" t="s">
        <v>136</v>
      </c>
      <c r="H15" s="77" t="s">
        <v>136</v>
      </c>
      <c r="I15" s="79"/>
      <c r="J15" s="78" t="s">
        <v>135</v>
      </c>
      <c r="K15" s="79"/>
      <c r="L15" s="79"/>
      <c r="M15" s="79"/>
      <c r="N15" s="79"/>
      <c r="O15" s="79"/>
      <c r="P15" s="79"/>
      <c r="Q15" s="79"/>
      <c r="R15" s="79"/>
      <c r="S15" s="77" t="s">
        <v>136</v>
      </c>
      <c r="T15" s="79"/>
      <c r="U15" s="79"/>
      <c r="V15" s="79"/>
      <c r="W15" s="79"/>
      <c r="X15" s="79"/>
      <c r="Y15" s="79"/>
      <c r="Z15" s="79"/>
      <c r="AA15" s="79"/>
      <c r="AB15" s="77" t="s">
        <v>136</v>
      </c>
      <c r="AC15" s="78" t="s">
        <v>135</v>
      </c>
      <c r="AD15" s="79"/>
      <c r="AF15" t="str">
        <f t="shared" si="1"/>
        <v>Human_Resources__HR_Specialist</v>
      </c>
      <c r="AH15" t="str">
        <f t="shared" si="0"/>
        <v>Human Resources  HR Specialist</v>
      </c>
    </row>
    <row r="16" spans="1:34" ht="12.9" customHeight="1" x14ac:dyDescent="0.3">
      <c r="A16" s="8">
        <v>4</v>
      </c>
      <c r="B16" s="11" t="s">
        <v>132</v>
      </c>
      <c r="C16" s="11">
        <v>13</v>
      </c>
      <c r="D16" s="14" t="s">
        <v>219</v>
      </c>
      <c r="E16" s="3" t="s">
        <v>136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F16" t="str">
        <f t="shared" si="1"/>
        <v>Maintenance__Maintenance</v>
      </c>
      <c r="AH16" t="str">
        <f t="shared" si="0"/>
        <v>Maintenance  Maintenance</v>
      </c>
    </row>
    <row r="17" spans="1:34" ht="12.9" customHeight="1" x14ac:dyDescent="0.3">
      <c r="A17" s="8">
        <v>4</v>
      </c>
      <c r="B17" s="11" t="s">
        <v>132</v>
      </c>
      <c r="C17" s="11">
        <v>14</v>
      </c>
      <c r="D17" s="14" t="s">
        <v>218</v>
      </c>
      <c r="E17" s="3" t="s">
        <v>136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F17" t="str">
        <f t="shared" si="1"/>
        <v>Maintenance__Maintenance_Supervisor</v>
      </c>
      <c r="AH17" t="str">
        <f t="shared" si="0"/>
        <v>Maintenance  Maintenance Supervisor</v>
      </c>
    </row>
    <row r="18" spans="1:34" ht="12.9" customHeight="1" x14ac:dyDescent="0.3">
      <c r="A18" s="73">
        <v>5</v>
      </c>
      <c r="B18" s="74" t="s">
        <v>130</v>
      </c>
      <c r="C18" s="74">
        <v>15</v>
      </c>
      <c r="D18" s="75" t="s">
        <v>226</v>
      </c>
      <c r="E18" s="77" t="s">
        <v>136</v>
      </c>
      <c r="F18" s="77" t="s">
        <v>136</v>
      </c>
      <c r="G18" s="77" t="s">
        <v>136</v>
      </c>
      <c r="H18" s="77" t="s">
        <v>136</v>
      </c>
      <c r="I18" s="77" t="s">
        <v>136</v>
      </c>
      <c r="J18" s="77" t="s">
        <v>136</v>
      </c>
      <c r="K18" s="77" t="s">
        <v>136</v>
      </c>
      <c r="L18" s="77" t="s">
        <v>136</v>
      </c>
      <c r="M18" s="77" t="s">
        <v>136</v>
      </c>
      <c r="N18" s="77" t="s">
        <v>136</v>
      </c>
      <c r="O18" s="77" t="s">
        <v>136</v>
      </c>
      <c r="P18" s="77" t="s">
        <v>136</v>
      </c>
      <c r="Q18" s="77" t="s">
        <v>136</v>
      </c>
      <c r="R18" s="77" t="s">
        <v>136</v>
      </c>
      <c r="S18" s="77" t="s">
        <v>136</v>
      </c>
      <c r="T18" s="77" t="s">
        <v>136</v>
      </c>
      <c r="U18" s="77" t="s">
        <v>136</v>
      </c>
      <c r="V18" s="77" t="s">
        <v>136</v>
      </c>
      <c r="W18" s="77" t="s">
        <v>136</v>
      </c>
      <c r="X18" s="77" t="s">
        <v>136</v>
      </c>
      <c r="Y18" s="77" t="s">
        <v>136</v>
      </c>
      <c r="Z18" s="77" t="s">
        <v>136</v>
      </c>
      <c r="AA18" s="77" t="s">
        <v>136</v>
      </c>
      <c r="AB18" s="77" t="s">
        <v>136</v>
      </c>
      <c r="AC18" s="77" t="s">
        <v>136</v>
      </c>
      <c r="AD18" s="77" t="s">
        <v>136</v>
      </c>
      <c r="AF18" t="str">
        <f t="shared" si="1"/>
        <v>MIS__Administrative_Assistant</v>
      </c>
      <c r="AH18" t="str">
        <f t="shared" si="0"/>
        <v>MIS  Administrative Assistant</v>
      </c>
    </row>
    <row r="19" spans="1:34" ht="12.9" customHeight="1" x14ac:dyDescent="0.3">
      <c r="A19" s="73">
        <v>5</v>
      </c>
      <c r="B19" s="76" t="s">
        <v>130</v>
      </c>
      <c r="C19" s="76">
        <v>16</v>
      </c>
      <c r="D19" s="75" t="s">
        <v>223</v>
      </c>
      <c r="E19" s="78" t="s">
        <v>135</v>
      </c>
      <c r="F19" s="78" t="s">
        <v>135</v>
      </c>
      <c r="G19" s="78" t="s">
        <v>135</v>
      </c>
      <c r="H19" s="78" t="s">
        <v>135</v>
      </c>
      <c r="I19" s="78" t="s">
        <v>135</v>
      </c>
      <c r="J19" s="78" t="s">
        <v>135</v>
      </c>
      <c r="K19" s="78" t="s">
        <v>135</v>
      </c>
      <c r="L19" s="78" t="s">
        <v>135</v>
      </c>
      <c r="M19" s="78" t="s">
        <v>135</v>
      </c>
      <c r="N19" s="78" t="s">
        <v>135</v>
      </c>
      <c r="O19" s="78" t="s">
        <v>135</v>
      </c>
      <c r="P19" s="78" t="s">
        <v>135</v>
      </c>
      <c r="Q19" s="78" t="s">
        <v>135</v>
      </c>
      <c r="R19" s="78" t="s">
        <v>135</v>
      </c>
      <c r="S19" s="78" t="s">
        <v>135</v>
      </c>
      <c r="T19" s="78" t="s">
        <v>135</v>
      </c>
      <c r="U19" s="78" t="s">
        <v>135</v>
      </c>
      <c r="V19" s="78" t="s">
        <v>135</v>
      </c>
      <c r="W19" s="78" t="s">
        <v>135</v>
      </c>
      <c r="X19" s="78" t="s">
        <v>135</v>
      </c>
      <c r="Y19" s="78" t="s">
        <v>135</v>
      </c>
      <c r="Z19" s="78" t="s">
        <v>135</v>
      </c>
      <c r="AA19" s="78" t="s">
        <v>135</v>
      </c>
      <c r="AB19" s="78" t="s">
        <v>135</v>
      </c>
      <c r="AC19" s="78" t="s">
        <v>135</v>
      </c>
      <c r="AD19" s="78" t="s">
        <v>135</v>
      </c>
      <c r="AF19" t="str">
        <f t="shared" si="1"/>
        <v>MIS__DBA</v>
      </c>
      <c r="AH19" t="str">
        <f t="shared" si="0"/>
        <v>MIS  DBA</v>
      </c>
    </row>
    <row r="20" spans="1:34" ht="12.9" customHeight="1" x14ac:dyDescent="0.3">
      <c r="A20" s="73">
        <v>5</v>
      </c>
      <c r="B20" s="74" t="s">
        <v>130</v>
      </c>
      <c r="C20" s="74">
        <v>17</v>
      </c>
      <c r="D20" s="75" t="s">
        <v>225</v>
      </c>
      <c r="E20" s="77" t="s">
        <v>136</v>
      </c>
      <c r="F20" s="77" t="s">
        <v>136</v>
      </c>
      <c r="G20" s="77" t="s">
        <v>136</v>
      </c>
      <c r="H20" s="77" t="s">
        <v>136</v>
      </c>
      <c r="I20" s="77" t="s">
        <v>136</v>
      </c>
      <c r="J20" s="77" t="s">
        <v>136</v>
      </c>
      <c r="K20" s="77" t="s">
        <v>136</v>
      </c>
      <c r="L20" s="77" t="s">
        <v>136</v>
      </c>
      <c r="M20" s="77" t="s">
        <v>136</v>
      </c>
      <c r="N20" s="77" t="s">
        <v>136</v>
      </c>
      <c r="O20" s="77" t="s">
        <v>136</v>
      </c>
      <c r="P20" s="77" t="s">
        <v>136</v>
      </c>
      <c r="Q20" s="77" t="s">
        <v>136</v>
      </c>
      <c r="R20" s="77" t="s">
        <v>136</v>
      </c>
      <c r="S20" s="77" t="s">
        <v>136</v>
      </c>
      <c r="T20" s="77" t="s">
        <v>136</v>
      </c>
      <c r="U20" s="77" t="s">
        <v>136</v>
      </c>
      <c r="V20" s="77" t="s">
        <v>136</v>
      </c>
      <c r="W20" s="77" t="s">
        <v>136</v>
      </c>
      <c r="X20" s="77" t="s">
        <v>136</v>
      </c>
      <c r="Y20" s="77" t="s">
        <v>136</v>
      </c>
      <c r="Z20" s="77" t="s">
        <v>136</v>
      </c>
      <c r="AA20" s="77" t="s">
        <v>136</v>
      </c>
      <c r="AB20" s="77" t="s">
        <v>136</v>
      </c>
      <c r="AC20" s="77" t="s">
        <v>136</v>
      </c>
      <c r="AD20" s="77" t="s">
        <v>136</v>
      </c>
      <c r="AF20" t="str">
        <f t="shared" si="1"/>
        <v>MIS__MIS_Manager</v>
      </c>
      <c r="AH20" t="str">
        <f t="shared" si="0"/>
        <v>MIS  MIS Manager</v>
      </c>
    </row>
    <row r="21" spans="1:34" ht="12.9" customHeight="1" x14ac:dyDescent="0.3">
      <c r="A21" s="73">
        <v>5</v>
      </c>
      <c r="B21" s="74" t="s">
        <v>130</v>
      </c>
      <c r="C21" s="74">
        <v>18</v>
      </c>
      <c r="D21" s="75" t="s">
        <v>224</v>
      </c>
      <c r="E21" s="77" t="s">
        <v>136</v>
      </c>
      <c r="F21" s="77" t="s">
        <v>136</v>
      </c>
      <c r="G21" s="77" t="s">
        <v>136</v>
      </c>
      <c r="H21" s="77" t="s">
        <v>136</v>
      </c>
      <c r="I21" s="77" t="s">
        <v>136</v>
      </c>
      <c r="J21" s="77" t="s">
        <v>136</v>
      </c>
      <c r="K21" s="77" t="s">
        <v>136</v>
      </c>
      <c r="L21" s="77" t="s">
        <v>136</v>
      </c>
      <c r="M21" s="77" t="s">
        <v>136</v>
      </c>
      <c r="N21" s="77" t="s">
        <v>136</v>
      </c>
      <c r="O21" s="77" t="s">
        <v>136</v>
      </c>
      <c r="P21" s="77" t="s">
        <v>136</v>
      </c>
      <c r="Q21" s="77" t="s">
        <v>136</v>
      </c>
      <c r="R21" s="77" t="s">
        <v>136</v>
      </c>
      <c r="S21" s="77" t="s">
        <v>136</v>
      </c>
      <c r="T21" s="77" t="s">
        <v>136</v>
      </c>
      <c r="U21" s="77" t="s">
        <v>136</v>
      </c>
      <c r="V21" s="77" t="s">
        <v>136</v>
      </c>
      <c r="W21" s="77" t="s">
        <v>136</v>
      </c>
      <c r="X21" s="77" t="s">
        <v>136</v>
      </c>
      <c r="Y21" s="77" t="s">
        <v>136</v>
      </c>
      <c r="Z21" s="77" t="s">
        <v>136</v>
      </c>
      <c r="AA21" s="77" t="s">
        <v>136</v>
      </c>
      <c r="AB21" s="79" t="s">
        <v>449</v>
      </c>
      <c r="AC21" s="77" t="s">
        <v>136</v>
      </c>
      <c r="AD21" s="77" t="s">
        <v>136</v>
      </c>
      <c r="AF21" t="str">
        <f t="shared" si="1"/>
        <v>MIS__Network_Admin</v>
      </c>
      <c r="AH21" t="str">
        <f t="shared" si="0"/>
        <v>MIS  Network Admin</v>
      </c>
    </row>
    <row r="22" spans="1:34" ht="12.9" customHeight="1" x14ac:dyDescent="0.3">
      <c r="A22" s="73">
        <v>5</v>
      </c>
      <c r="B22" s="74" t="s">
        <v>130</v>
      </c>
      <c r="C22" s="74">
        <v>19</v>
      </c>
      <c r="D22" s="75" t="s">
        <v>443</v>
      </c>
      <c r="E22" s="77" t="s">
        <v>136</v>
      </c>
      <c r="F22" s="77" t="s">
        <v>136</v>
      </c>
      <c r="G22" s="77" t="s">
        <v>136</v>
      </c>
      <c r="H22" s="77" t="s">
        <v>136</v>
      </c>
      <c r="I22" s="77" t="s">
        <v>136</v>
      </c>
      <c r="J22" s="77" t="s">
        <v>136</v>
      </c>
      <c r="K22" s="77" t="s">
        <v>136</v>
      </c>
      <c r="L22" s="77" t="s">
        <v>136</v>
      </c>
      <c r="M22" s="77" t="s">
        <v>136</v>
      </c>
      <c r="N22" s="77" t="s">
        <v>136</v>
      </c>
      <c r="O22" s="77" t="s">
        <v>136</v>
      </c>
      <c r="P22" s="77" t="s">
        <v>136</v>
      </c>
      <c r="Q22" s="77" t="s">
        <v>136</v>
      </c>
      <c r="R22" s="77" t="s">
        <v>136</v>
      </c>
      <c r="S22" s="77" t="s">
        <v>136</v>
      </c>
      <c r="T22" s="77" t="s">
        <v>136</v>
      </c>
      <c r="U22" s="77" t="s">
        <v>136</v>
      </c>
      <c r="V22" s="77" t="s">
        <v>136</v>
      </c>
      <c r="W22" s="77" t="s">
        <v>136</v>
      </c>
      <c r="X22" s="77" t="s">
        <v>136</v>
      </c>
      <c r="Y22" s="77" t="s">
        <v>136</v>
      </c>
      <c r="Z22" s="77" t="s">
        <v>136</v>
      </c>
      <c r="AA22" s="77" t="s">
        <v>136</v>
      </c>
      <c r="AB22" s="79" t="s">
        <v>449</v>
      </c>
      <c r="AC22" s="77" t="s">
        <v>136</v>
      </c>
      <c r="AD22" s="77" t="s">
        <v>136</v>
      </c>
      <c r="AF22" t="str">
        <f t="shared" si="1"/>
        <v>MIS__Network_manager</v>
      </c>
      <c r="AH22" t="str">
        <f t="shared" si="0"/>
        <v>MIS  Network manager</v>
      </c>
    </row>
    <row r="23" spans="1:34" ht="12.9" customHeight="1" x14ac:dyDescent="0.3">
      <c r="A23" s="73">
        <v>5</v>
      </c>
      <c r="B23" s="74" t="s">
        <v>130</v>
      </c>
      <c r="C23" s="74">
        <v>20</v>
      </c>
      <c r="D23" s="75" t="s">
        <v>230</v>
      </c>
      <c r="E23" s="77" t="s">
        <v>136</v>
      </c>
      <c r="F23" s="77" t="s">
        <v>136</v>
      </c>
      <c r="G23" s="77" t="s">
        <v>136</v>
      </c>
      <c r="H23" s="77" t="s">
        <v>136</v>
      </c>
      <c r="I23" s="77" t="s">
        <v>136</v>
      </c>
      <c r="J23" s="77" t="s">
        <v>136</v>
      </c>
      <c r="K23" s="77" t="s">
        <v>136</v>
      </c>
      <c r="L23" s="77" t="s">
        <v>136</v>
      </c>
      <c r="M23" s="77" t="s">
        <v>136</v>
      </c>
      <c r="N23" s="78" t="s">
        <v>135</v>
      </c>
      <c r="O23" s="77" t="s">
        <v>136</v>
      </c>
      <c r="P23" s="77" t="s">
        <v>136</v>
      </c>
      <c r="Q23" s="77" t="s">
        <v>136</v>
      </c>
      <c r="R23" s="77" t="s">
        <v>136</v>
      </c>
      <c r="S23" s="77" t="s">
        <v>136</v>
      </c>
      <c r="T23" s="77" t="s">
        <v>136</v>
      </c>
      <c r="U23" s="77" t="s">
        <v>136</v>
      </c>
      <c r="V23" s="77" t="s">
        <v>136</v>
      </c>
      <c r="W23" s="77" t="s">
        <v>136</v>
      </c>
      <c r="X23" s="77" t="s">
        <v>136</v>
      </c>
      <c r="Y23" s="77" t="s">
        <v>136</v>
      </c>
      <c r="Z23" s="77" t="s">
        <v>136</v>
      </c>
      <c r="AA23" s="77" t="s">
        <v>136</v>
      </c>
      <c r="AB23" s="79" t="s">
        <v>449</v>
      </c>
      <c r="AC23" s="77" t="s">
        <v>136</v>
      </c>
      <c r="AD23" s="78" t="s">
        <v>135</v>
      </c>
      <c r="AF23" t="str">
        <f t="shared" si="1"/>
        <v>MIS__Programmer</v>
      </c>
      <c r="AH23" t="str">
        <f t="shared" si="0"/>
        <v>MIS  Programmer</v>
      </c>
    </row>
    <row r="24" spans="1:34" ht="12.9" customHeight="1" x14ac:dyDescent="0.3">
      <c r="A24" s="73">
        <v>5</v>
      </c>
      <c r="B24" s="74" t="s">
        <v>130</v>
      </c>
      <c r="C24" s="74">
        <v>21</v>
      </c>
      <c r="D24" s="75" t="s">
        <v>227</v>
      </c>
      <c r="E24" s="77" t="s">
        <v>136</v>
      </c>
      <c r="F24" s="77" t="s">
        <v>136</v>
      </c>
      <c r="G24" s="77" t="s">
        <v>136</v>
      </c>
      <c r="H24" s="77" t="s">
        <v>136</v>
      </c>
      <c r="I24" s="77" t="s">
        <v>136</v>
      </c>
      <c r="J24" s="77" t="s">
        <v>136</v>
      </c>
      <c r="K24" s="77" t="s">
        <v>136</v>
      </c>
      <c r="L24" s="77" t="s">
        <v>136</v>
      </c>
      <c r="M24" s="77" t="s">
        <v>136</v>
      </c>
      <c r="N24" s="78" t="s">
        <v>135</v>
      </c>
      <c r="O24" s="77" t="s">
        <v>136</v>
      </c>
      <c r="P24" s="77" t="s">
        <v>136</v>
      </c>
      <c r="Q24" s="77" t="s">
        <v>136</v>
      </c>
      <c r="R24" s="77" t="s">
        <v>136</v>
      </c>
      <c r="S24" s="77" t="s">
        <v>136</v>
      </c>
      <c r="T24" s="77" t="s">
        <v>136</v>
      </c>
      <c r="U24" s="77" t="s">
        <v>136</v>
      </c>
      <c r="V24" s="77" t="s">
        <v>136</v>
      </c>
      <c r="W24" s="77" t="s">
        <v>136</v>
      </c>
      <c r="X24" s="77" t="s">
        <v>136</v>
      </c>
      <c r="Y24" s="77" t="s">
        <v>136</v>
      </c>
      <c r="Z24" s="77" t="s">
        <v>136</v>
      </c>
      <c r="AA24" s="77" t="s">
        <v>136</v>
      </c>
      <c r="AB24" s="79" t="s">
        <v>449</v>
      </c>
      <c r="AC24" s="77" t="s">
        <v>136</v>
      </c>
      <c r="AD24" s="78" t="s">
        <v>135</v>
      </c>
      <c r="AF24" t="str">
        <f t="shared" si="1"/>
        <v>MIS__Programmer_Analyst</v>
      </c>
      <c r="AH24" t="str">
        <f t="shared" si="0"/>
        <v>MIS  Programmer Analyst</v>
      </c>
    </row>
    <row r="25" spans="1:34" ht="12.9" customHeight="1" x14ac:dyDescent="0.3">
      <c r="A25" s="73">
        <v>5</v>
      </c>
      <c r="B25" s="74" t="s">
        <v>130</v>
      </c>
      <c r="C25" s="74">
        <v>22</v>
      </c>
      <c r="D25" s="75" t="s">
        <v>229</v>
      </c>
      <c r="E25" s="77" t="s">
        <v>136</v>
      </c>
      <c r="F25" s="77" t="s">
        <v>136</v>
      </c>
      <c r="G25" s="77" t="s">
        <v>136</v>
      </c>
      <c r="H25" s="77" t="s">
        <v>136</v>
      </c>
      <c r="I25" s="77" t="s">
        <v>136</v>
      </c>
      <c r="J25" s="77" t="s">
        <v>136</v>
      </c>
      <c r="K25" s="77" t="s">
        <v>136</v>
      </c>
      <c r="L25" s="77" t="s">
        <v>136</v>
      </c>
      <c r="M25" s="77" t="s">
        <v>136</v>
      </c>
      <c r="N25" s="78" t="s">
        <v>135</v>
      </c>
      <c r="O25" s="77" t="s">
        <v>136</v>
      </c>
      <c r="P25" s="77" t="s">
        <v>136</v>
      </c>
      <c r="Q25" s="77" t="s">
        <v>136</v>
      </c>
      <c r="R25" s="77" t="s">
        <v>136</v>
      </c>
      <c r="S25" s="77" t="s">
        <v>136</v>
      </c>
      <c r="T25" s="77" t="s">
        <v>136</v>
      </c>
      <c r="U25" s="77" t="s">
        <v>136</v>
      </c>
      <c r="V25" s="77" t="s">
        <v>136</v>
      </c>
      <c r="W25" s="77" t="s">
        <v>136</v>
      </c>
      <c r="X25" s="77" t="s">
        <v>136</v>
      </c>
      <c r="Y25" s="77" t="s">
        <v>136</v>
      </c>
      <c r="Z25" s="77" t="s">
        <v>136</v>
      </c>
      <c r="AA25" s="77" t="s">
        <v>136</v>
      </c>
      <c r="AB25" s="79" t="s">
        <v>449</v>
      </c>
      <c r="AC25" s="77" t="s">
        <v>136</v>
      </c>
      <c r="AD25" s="78" t="s">
        <v>135</v>
      </c>
      <c r="AF25" t="str">
        <f t="shared" si="1"/>
        <v>MIS__Project_Manager</v>
      </c>
      <c r="AH25" t="str">
        <f t="shared" si="0"/>
        <v>MIS  Project Manager</v>
      </c>
    </row>
    <row r="26" spans="1:34" ht="12.9" customHeight="1" x14ac:dyDescent="0.3">
      <c r="A26" s="73">
        <v>5</v>
      </c>
      <c r="B26" s="74" t="s">
        <v>130</v>
      </c>
      <c r="C26" s="74">
        <v>23</v>
      </c>
      <c r="D26" s="75" t="s">
        <v>228</v>
      </c>
      <c r="E26" s="77" t="s">
        <v>136</v>
      </c>
      <c r="F26" s="77" t="s">
        <v>136</v>
      </c>
      <c r="G26" s="77" t="s">
        <v>136</v>
      </c>
      <c r="H26" s="77" t="s">
        <v>136</v>
      </c>
      <c r="I26" s="77" t="s">
        <v>136</v>
      </c>
      <c r="J26" s="77" t="s">
        <v>136</v>
      </c>
      <c r="K26" s="77" t="s">
        <v>136</v>
      </c>
      <c r="L26" s="77" t="s">
        <v>136</v>
      </c>
      <c r="M26" s="77" t="s">
        <v>136</v>
      </c>
      <c r="N26" s="77" t="s">
        <v>136</v>
      </c>
      <c r="O26" s="77" t="s">
        <v>136</v>
      </c>
      <c r="P26" s="77" t="s">
        <v>136</v>
      </c>
      <c r="Q26" s="77" t="s">
        <v>136</v>
      </c>
      <c r="R26" s="77" t="s">
        <v>136</v>
      </c>
      <c r="S26" s="77" t="s">
        <v>136</v>
      </c>
      <c r="T26" s="77" t="s">
        <v>136</v>
      </c>
      <c r="U26" s="77" t="s">
        <v>136</v>
      </c>
      <c r="V26" s="77" t="s">
        <v>136</v>
      </c>
      <c r="W26" s="77" t="s">
        <v>136</v>
      </c>
      <c r="X26" s="77" t="s">
        <v>136</v>
      </c>
      <c r="Y26" s="77" t="s">
        <v>136</v>
      </c>
      <c r="Z26" s="77" t="s">
        <v>136</v>
      </c>
      <c r="AA26" s="77" t="s">
        <v>136</v>
      </c>
      <c r="AB26" s="79" t="s">
        <v>449</v>
      </c>
      <c r="AC26" s="77" t="s">
        <v>136</v>
      </c>
      <c r="AD26" s="77" t="s">
        <v>136</v>
      </c>
      <c r="AF26" t="str">
        <f t="shared" si="1"/>
        <v>MIS__Secretary</v>
      </c>
      <c r="AH26" t="str">
        <f t="shared" si="0"/>
        <v>MIS  Secretary</v>
      </c>
    </row>
    <row r="27" spans="1:34" ht="12.9" customHeight="1" x14ac:dyDescent="0.3">
      <c r="A27" s="73">
        <v>5</v>
      </c>
      <c r="B27" s="74" t="s">
        <v>130</v>
      </c>
      <c r="C27" s="74">
        <v>24</v>
      </c>
      <c r="D27" s="75" t="s">
        <v>231</v>
      </c>
      <c r="E27" s="77" t="s">
        <v>136</v>
      </c>
      <c r="F27" s="77" t="s">
        <v>136</v>
      </c>
      <c r="G27" s="77" t="s">
        <v>136</v>
      </c>
      <c r="H27" s="77" t="s">
        <v>136</v>
      </c>
      <c r="I27" s="77" t="s">
        <v>136</v>
      </c>
      <c r="J27" s="77" t="s">
        <v>136</v>
      </c>
      <c r="K27" s="77" t="s">
        <v>136</v>
      </c>
      <c r="L27" s="77" t="s">
        <v>136</v>
      </c>
      <c r="M27" s="77" t="s">
        <v>136</v>
      </c>
      <c r="N27" s="77" t="s">
        <v>136</v>
      </c>
      <c r="O27" s="77" t="s">
        <v>136</v>
      </c>
      <c r="P27" s="77" t="s">
        <v>136</v>
      </c>
      <c r="Q27" s="77" t="s">
        <v>136</v>
      </c>
      <c r="R27" s="77" t="s">
        <v>136</v>
      </c>
      <c r="S27" s="77" t="s">
        <v>136</v>
      </c>
      <c r="T27" s="77" t="s">
        <v>136</v>
      </c>
      <c r="U27" s="77" t="s">
        <v>136</v>
      </c>
      <c r="V27" s="77" t="s">
        <v>136</v>
      </c>
      <c r="W27" s="77" t="s">
        <v>136</v>
      </c>
      <c r="X27" s="77" t="s">
        <v>136</v>
      </c>
      <c r="Y27" s="77" t="s">
        <v>136</v>
      </c>
      <c r="Z27" s="77" t="s">
        <v>136</v>
      </c>
      <c r="AA27" s="77" t="s">
        <v>136</v>
      </c>
      <c r="AB27" s="79" t="s">
        <v>449</v>
      </c>
      <c r="AC27" s="77" t="s">
        <v>136</v>
      </c>
      <c r="AD27" s="77" t="s">
        <v>136</v>
      </c>
      <c r="AF27" t="str">
        <f t="shared" si="1"/>
        <v>MIS__System_Admin</v>
      </c>
      <c r="AH27" t="str">
        <f t="shared" si="0"/>
        <v>MIS  System Admin</v>
      </c>
    </row>
    <row r="28" spans="1:34" ht="12.9" customHeight="1" x14ac:dyDescent="0.3">
      <c r="A28" s="73">
        <v>5</v>
      </c>
      <c r="B28" s="74" t="s">
        <v>130</v>
      </c>
      <c r="C28" s="74">
        <v>25</v>
      </c>
      <c r="D28" s="75" t="s">
        <v>232</v>
      </c>
      <c r="E28" s="77" t="s">
        <v>136</v>
      </c>
      <c r="F28" s="77" t="s">
        <v>136</v>
      </c>
      <c r="G28" s="77" t="s">
        <v>136</v>
      </c>
      <c r="H28" s="77" t="s">
        <v>136</v>
      </c>
      <c r="I28" s="77" t="s">
        <v>136</v>
      </c>
      <c r="J28" s="77" t="s">
        <v>136</v>
      </c>
      <c r="K28" s="77" t="s">
        <v>136</v>
      </c>
      <c r="L28" s="77" t="s">
        <v>136</v>
      </c>
      <c r="M28" s="77" t="s">
        <v>136</v>
      </c>
      <c r="N28" s="77" t="s">
        <v>136</v>
      </c>
      <c r="O28" s="77" t="s">
        <v>136</v>
      </c>
      <c r="P28" s="77" t="s">
        <v>136</v>
      </c>
      <c r="Q28" s="77" t="s">
        <v>136</v>
      </c>
      <c r="R28" s="77" t="s">
        <v>136</v>
      </c>
      <c r="S28" s="77" t="s">
        <v>136</v>
      </c>
      <c r="T28" s="77" t="s">
        <v>136</v>
      </c>
      <c r="U28" s="77" t="s">
        <v>136</v>
      </c>
      <c r="V28" s="77" t="s">
        <v>136</v>
      </c>
      <c r="W28" s="77" t="s">
        <v>136</v>
      </c>
      <c r="X28" s="77" t="s">
        <v>136</v>
      </c>
      <c r="Y28" s="77" t="s">
        <v>136</v>
      </c>
      <c r="Z28" s="77" t="s">
        <v>136</v>
      </c>
      <c r="AA28" s="77" t="s">
        <v>136</v>
      </c>
      <c r="AB28" s="79" t="s">
        <v>449</v>
      </c>
      <c r="AC28" s="77" t="s">
        <v>136</v>
      </c>
      <c r="AD28" s="77" t="s">
        <v>136</v>
      </c>
      <c r="AF28" t="str">
        <f t="shared" si="1"/>
        <v>MIS__System_Security_Admin</v>
      </c>
      <c r="AH28" t="str">
        <f t="shared" si="0"/>
        <v>MIS  System Security Admin</v>
      </c>
    </row>
    <row r="29" spans="1:34" ht="12.9" customHeight="1" x14ac:dyDescent="0.3">
      <c r="A29" s="73">
        <v>5</v>
      </c>
      <c r="B29" s="74" t="s">
        <v>130</v>
      </c>
      <c r="C29" s="74">
        <v>26</v>
      </c>
      <c r="D29" s="75" t="s">
        <v>233</v>
      </c>
      <c r="E29" s="77" t="s">
        <v>136</v>
      </c>
      <c r="F29" s="77" t="s">
        <v>136</v>
      </c>
      <c r="G29" s="77" t="s">
        <v>136</v>
      </c>
      <c r="H29" s="77" t="s">
        <v>136</v>
      </c>
      <c r="I29" s="77" t="s">
        <v>136</v>
      </c>
      <c r="J29" s="77" t="s">
        <v>136</v>
      </c>
      <c r="K29" s="77" t="s">
        <v>136</v>
      </c>
      <c r="L29" s="77" t="s">
        <v>136</v>
      </c>
      <c r="M29" s="77" t="s">
        <v>136</v>
      </c>
      <c r="N29" s="77" t="s">
        <v>136</v>
      </c>
      <c r="O29" s="77" t="s">
        <v>136</v>
      </c>
      <c r="P29" s="77" t="s">
        <v>136</v>
      </c>
      <c r="Q29" s="77" t="s">
        <v>136</v>
      </c>
      <c r="R29" s="77" t="s">
        <v>136</v>
      </c>
      <c r="S29" s="77" t="s">
        <v>136</v>
      </c>
      <c r="T29" s="77" t="s">
        <v>136</v>
      </c>
      <c r="U29" s="77" t="s">
        <v>136</v>
      </c>
      <c r="V29" s="77" t="s">
        <v>136</v>
      </c>
      <c r="W29" s="77" t="s">
        <v>136</v>
      </c>
      <c r="X29" s="77" t="s">
        <v>136</v>
      </c>
      <c r="Y29" s="77" t="s">
        <v>136</v>
      </c>
      <c r="Z29" s="77" t="s">
        <v>136</v>
      </c>
      <c r="AA29" s="77" t="s">
        <v>136</v>
      </c>
      <c r="AB29" s="79" t="s">
        <v>449</v>
      </c>
      <c r="AC29" s="77" t="s">
        <v>136</v>
      </c>
      <c r="AD29" s="77" t="s">
        <v>136</v>
      </c>
      <c r="AF29" t="str">
        <f t="shared" si="1"/>
        <v>MIS__Technician</v>
      </c>
      <c r="AH29" t="str">
        <f t="shared" si="0"/>
        <v>MIS  Technician</v>
      </c>
    </row>
    <row r="30" spans="1:34" ht="12.9" customHeight="1" x14ac:dyDescent="0.3">
      <c r="A30" s="8">
        <v>6</v>
      </c>
      <c r="B30" s="11" t="s">
        <v>127</v>
      </c>
      <c r="C30" s="11">
        <v>27</v>
      </c>
      <c r="D30" s="14" t="s">
        <v>236</v>
      </c>
      <c r="E30" s="3" t="s">
        <v>136</v>
      </c>
      <c r="F30" s="3" t="s">
        <v>136</v>
      </c>
      <c r="G30" s="3" t="s">
        <v>136</v>
      </c>
      <c r="H30" s="3" t="s">
        <v>136</v>
      </c>
      <c r="I30" s="3" t="s">
        <v>136</v>
      </c>
      <c r="J30" s="3" t="s">
        <v>136</v>
      </c>
      <c r="K30" s="3" t="s">
        <v>136</v>
      </c>
      <c r="L30" s="3" t="s">
        <v>136</v>
      </c>
      <c r="M30" s="3" t="s">
        <v>136</v>
      </c>
      <c r="N30" s="3" t="s">
        <v>136</v>
      </c>
      <c r="O30" s="79"/>
      <c r="P30" s="79"/>
      <c r="Q30" s="79"/>
      <c r="R30" s="79"/>
      <c r="S30" s="79"/>
      <c r="T30" s="79"/>
      <c r="U30" s="3" t="s">
        <v>136</v>
      </c>
      <c r="V30" s="3" t="s">
        <v>136</v>
      </c>
      <c r="W30" s="3" t="s">
        <v>136</v>
      </c>
      <c r="X30" s="79"/>
      <c r="Y30" s="3" t="s">
        <v>136</v>
      </c>
      <c r="Z30" s="6" t="s">
        <v>160</v>
      </c>
      <c r="AA30" s="3" t="s">
        <v>136</v>
      </c>
      <c r="AB30" s="3" t="s">
        <v>136</v>
      </c>
      <c r="AC30" s="6" t="s">
        <v>160</v>
      </c>
      <c r="AD30" s="79"/>
      <c r="AF30" t="str">
        <f t="shared" si="1"/>
        <v>Product_Development__Administrative_Assistant</v>
      </c>
      <c r="AH30" t="str">
        <f t="shared" si="0"/>
        <v>Product Development  Administrative Assistant</v>
      </c>
    </row>
    <row r="31" spans="1:34" ht="12.9" customHeight="1" x14ac:dyDescent="0.3">
      <c r="A31" s="8">
        <v>6</v>
      </c>
      <c r="B31" s="11" t="s">
        <v>127</v>
      </c>
      <c r="C31" s="11">
        <v>28</v>
      </c>
      <c r="D31" s="14" t="s">
        <v>234</v>
      </c>
      <c r="E31" s="3" t="s">
        <v>136</v>
      </c>
      <c r="F31" s="3" t="s">
        <v>136</v>
      </c>
      <c r="G31" s="3" t="s">
        <v>136</v>
      </c>
      <c r="H31" s="3" t="s">
        <v>136</v>
      </c>
      <c r="I31" s="3" t="s">
        <v>136</v>
      </c>
      <c r="J31" s="3" t="s">
        <v>136</v>
      </c>
      <c r="K31" s="3" t="s">
        <v>136</v>
      </c>
      <c r="L31" s="3" t="s">
        <v>136</v>
      </c>
      <c r="M31" s="79"/>
      <c r="N31" s="3" t="s">
        <v>136</v>
      </c>
      <c r="O31" s="79"/>
      <c r="P31" s="79"/>
      <c r="Q31" s="79"/>
      <c r="R31" s="79"/>
      <c r="S31" s="79"/>
      <c r="T31" s="79"/>
      <c r="U31" s="3" t="s">
        <v>136</v>
      </c>
      <c r="V31" s="3" t="s">
        <v>136</v>
      </c>
      <c r="W31" s="3" t="s">
        <v>136</v>
      </c>
      <c r="X31" s="79"/>
      <c r="Y31" s="3" t="s">
        <v>136</v>
      </c>
      <c r="Z31" s="6" t="s">
        <v>160</v>
      </c>
      <c r="AA31" s="3" t="s">
        <v>136</v>
      </c>
      <c r="AB31" s="3" t="s">
        <v>136</v>
      </c>
      <c r="AC31" s="6" t="s">
        <v>160</v>
      </c>
      <c r="AD31" s="79"/>
      <c r="AF31" t="str">
        <f t="shared" si="1"/>
        <v>Product_Development__Associate_editor</v>
      </c>
      <c r="AH31" t="str">
        <f t="shared" si="0"/>
        <v>Product Development  Associate editor</v>
      </c>
    </row>
    <row r="32" spans="1:34" ht="12.9" customHeight="1" x14ac:dyDescent="0.3">
      <c r="A32" s="8">
        <v>6</v>
      </c>
      <c r="B32" s="11" t="s">
        <v>127</v>
      </c>
      <c r="C32" s="11">
        <v>29</v>
      </c>
      <c r="D32" s="10" t="s">
        <v>238</v>
      </c>
      <c r="E32" s="3" t="s">
        <v>136</v>
      </c>
      <c r="F32" s="3" t="s">
        <v>136</v>
      </c>
      <c r="G32" s="3" t="s">
        <v>136</v>
      </c>
      <c r="H32" s="3" t="s">
        <v>136</v>
      </c>
      <c r="I32" s="3" t="s">
        <v>136</v>
      </c>
      <c r="J32" s="3" t="s">
        <v>136</v>
      </c>
      <c r="K32" s="3" t="s">
        <v>136</v>
      </c>
      <c r="L32" s="3" t="s">
        <v>136</v>
      </c>
      <c r="M32" s="79"/>
      <c r="N32" s="3" t="s">
        <v>136</v>
      </c>
      <c r="O32" s="79"/>
      <c r="P32" s="79"/>
      <c r="Q32" s="79"/>
      <c r="R32" s="79"/>
      <c r="S32" s="79"/>
      <c r="T32" s="79"/>
      <c r="U32" s="3" t="s">
        <v>136</v>
      </c>
      <c r="V32" s="3" t="s">
        <v>136</v>
      </c>
      <c r="W32" s="3" t="s">
        <v>136</v>
      </c>
      <c r="X32" s="79"/>
      <c r="Y32" s="3" t="s">
        <v>136</v>
      </c>
      <c r="Z32" s="6" t="s">
        <v>160</v>
      </c>
      <c r="AA32" s="3" t="s">
        <v>136</v>
      </c>
      <c r="AB32" s="6" t="s">
        <v>160</v>
      </c>
      <c r="AC32" s="6" t="s">
        <v>160</v>
      </c>
      <c r="AD32" s="79"/>
      <c r="AF32" t="str">
        <f t="shared" si="1"/>
        <v>Product_Development__Editor</v>
      </c>
      <c r="AH32" t="str">
        <f t="shared" si="0"/>
        <v>Product Development  Editor</v>
      </c>
    </row>
    <row r="33" spans="1:34" ht="12.9" customHeight="1" x14ac:dyDescent="0.3">
      <c r="A33" s="8">
        <v>6</v>
      </c>
      <c r="B33" s="11" t="s">
        <v>127</v>
      </c>
      <c r="C33" s="11">
        <v>30</v>
      </c>
      <c r="D33" s="10" t="s">
        <v>237</v>
      </c>
      <c r="E33" s="3" t="s">
        <v>136</v>
      </c>
      <c r="F33" s="3" t="s">
        <v>136</v>
      </c>
      <c r="G33" s="3" t="s">
        <v>136</v>
      </c>
      <c r="H33" s="3" t="s">
        <v>136</v>
      </c>
      <c r="I33" s="3" t="s">
        <v>136</v>
      </c>
      <c r="J33" s="3" t="s">
        <v>136</v>
      </c>
      <c r="K33" s="3" t="s">
        <v>136</v>
      </c>
      <c r="L33" s="3" t="s">
        <v>136</v>
      </c>
      <c r="M33" s="3" t="s">
        <v>136</v>
      </c>
      <c r="N33" s="3" t="s">
        <v>136</v>
      </c>
      <c r="O33" s="3" t="s">
        <v>136</v>
      </c>
      <c r="P33" s="3" t="s">
        <v>136</v>
      </c>
      <c r="Q33" s="3" t="s">
        <v>136</v>
      </c>
      <c r="R33" s="3" t="s">
        <v>136</v>
      </c>
      <c r="S33" s="3" t="s">
        <v>136</v>
      </c>
      <c r="T33" s="3" t="s">
        <v>136</v>
      </c>
      <c r="U33" s="3" t="s">
        <v>136</v>
      </c>
      <c r="V33" s="3" t="s">
        <v>136</v>
      </c>
      <c r="W33" s="3" t="s">
        <v>136</v>
      </c>
      <c r="X33" s="3" t="s">
        <v>136</v>
      </c>
      <c r="Y33" s="3" t="s">
        <v>136</v>
      </c>
      <c r="Z33" s="6" t="s">
        <v>160</v>
      </c>
      <c r="AA33" s="3" t="s">
        <v>136</v>
      </c>
      <c r="AB33" s="6" t="s">
        <v>160</v>
      </c>
      <c r="AC33" s="6" t="s">
        <v>160</v>
      </c>
      <c r="AD33" s="79"/>
      <c r="AF33" t="str">
        <f t="shared" si="1"/>
        <v>Product_Development__Managing_Editor</v>
      </c>
      <c r="AH33" t="str">
        <f t="shared" si="0"/>
        <v>Product Development  Managing Editor</v>
      </c>
    </row>
    <row r="34" spans="1:34" ht="12.9" customHeight="1" x14ac:dyDescent="0.3">
      <c r="A34" s="8">
        <v>6</v>
      </c>
      <c r="B34" s="11" t="s">
        <v>127</v>
      </c>
      <c r="C34" s="11">
        <v>31</v>
      </c>
      <c r="D34" s="10" t="s">
        <v>239</v>
      </c>
      <c r="E34" s="3" t="s">
        <v>136</v>
      </c>
      <c r="F34" s="3" t="s">
        <v>136</v>
      </c>
      <c r="G34" s="3" t="s">
        <v>136</v>
      </c>
      <c r="H34" s="3" t="s">
        <v>136</v>
      </c>
      <c r="I34" s="3" t="s">
        <v>136</v>
      </c>
      <c r="J34" s="3" t="s">
        <v>136</v>
      </c>
      <c r="K34" s="3" t="s">
        <v>136</v>
      </c>
      <c r="L34" s="3" t="s">
        <v>136</v>
      </c>
      <c r="M34" s="79"/>
      <c r="N34" s="79" t="s">
        <v>449</v>
      </c>
      <c r="O34" s="79"/>
      <c r="P34" s="79"/>
      <c r="Q34" s="79"/>
      <c r="R34" s="79"/>
      <c r="S34" s="79"/>
      <c r="T34" s="79"/>
      <c r="U34" s="79" t="s">
        <v>449</v>
      </c>
      <c r="V34" s="3" t="s">
        <v>136</v>
      </c>
      <c r="W34" s="3" t="s">
        <v>136</v>
      </c>
      <c r="X34" s="79"/>
      <c r="Y34" s="3" t="s">
        <v>136</v>
      </c>
      <c r="Z34" s="6" t="s">
        <v>160</v>
      </c>
      <c r="AA34" s="3" t="s">
        <v>136</v>
      </c>
      <c r="AB34" s="3" t="s">
        <v>136</v>
      </c>
      <c r="AC34" s="6" t="s">
        <v>160</v>
      </c>
      <c r="AD34" s="79"/>
      <c r="AF34" t="str">
        <f t="shared" si="1"/>
        <v>Product_Development__Reviewer_</v>
      </c>
      <c r="AH34" t="str">
        <f t="shared" si="0"/>
        <v xml:space="preserve">Product Development  Reviewer </v>
      </c>
    </row>
    <row r="35" spans="1:34" ht="12.9" customHeight="1" x14ac:dyDescent="0.3">
      <c r="A35" s="8">
        <v>6</v>
      </c>
      <c r="B35" s="11" t="s">
        <v>127</v>
      </c>
      <c r="C35" s="11">
        <v>32</v>
      </c>
      <c r="D35" s="10" t="s">
        <v>240</v>
      </c>
      <c r="E35" s="3" t="s">
        <v>136</v>
      </c>
      <c r="F35" s="3" t="s">
        <v>136</v>
      </c>
      <c r="G35" s="3" t="s">
        <v>136</v>
      </c>
      <c r="H35" s="3" t="s">
        <v>136</v>
      </c>
      <c r="I35" s="3" t="s">
        <v>136</v>
      </c>
      <c r="J35" s="3" t="s">
        <v>136</v>
      </c>
      <c r="K35" s="3" t="s">
        <v>136</v>
      </c>
      <c r="L35" s="3" t="s">
        <v>136</v>
      </c>
      <c r="M35" s="79"/>
      <c r="N35" s="79" t="s">
        <v>449</v>
      </c>
      <c r="O35" s="79"/>
      <c r="P35" s="79"/>
      <c r="Q35" s="79"/>
      <c r="R35" s="79"/>
      <c r="S35" s="79"/>
      <c r="T35" s="79"/>
      <c r="U35" s="79" t="s">
        <v>449</v>
      </c>
      <c r="V35" s="3" t="s">
        <v>136</v>
      </c>
      <c r="W35" s="3" t="s">
        <v>136</v>
      </c>
      <c r="X35" s="79"/>
      <c r="Y35" s="3" t="s">
        <v>136</v>
      </c>
      <c r="Z35" s="6" t="s">
        <v>160</v>
      </c>
      <c r="AA35" s="3" t="s">
        <v>136</v>
      </c>
      <c r="AB35" s="3" t="s">
        <v>136</v>
      </c>
      <c r="AC35" s="6" t="s">
        <v>160</v>
      </c>
      <c r="AD35" s="79"/>
      <c r="AF35" t="str">
        <f t="shared" si="1"/>
        <v>Product_Development__Reviewer_Coordinator</v>
      </c>
      <c r="AH35" t="str">
        <f t="shared" ref="AH35:AH52" si="2">SUBSTITUTE(D35,"-","")</f>
        <v>Product Development  Reviewer Coordinator</v>
      </c>
    </row>
    <row r="36" spans="1:34" ht="12.9" customHeight="1" x14ac:dyDescent="0.3">
      <c r="A36" s="8">
        <v>6</v>
      </c>
      <c r="B36" s="11" t="s">
        <v>127</v>
      </c>
      <c r="C36" s="11">
        <v>33</v>
      </c>
      <c r="D36" s="14" t="s">
        <v>235</v>
      </c>
      <c r="E36" s="3" t="s">
        <v>136</v>
      </c>
      <c r="F36" s="3" t="s">
        <v>136</v>
      </c>
      <c r="G36" s="3" t="s">
        <v>136</v>
      </c>
      <c r="H36" s="3" t="s">
        <v>136</v>
      </c>
      <c r="I36" s="3" t="s">
        <v>136</v>
      </c>
      <c r="J36" s="3" t="s">
        <v>136</v>
      </c>
      <c r="K36" s="3" t="s">
        <v>136</v>
      </c>
      <c r="L36" s="3" t="s">
        <v>136</v>
      </c>
      <c r="M36" s="3" t="s">
        <v>136</v>
      </c>
      <c r="N36" s="3" t="s">
        <v>136</v>
      </c>
      <c r="O36" s="79"/>
      <c r="P36" s="79"/>
      <c r="Q36" s="79"/>
      <c r="R36" s="79"/>
      <c r="S36" s="79"/>
      <c r="T36" s="79"/>
      <c r="U36" s="3" t="s">
        <v>136</v>
      </c>
      <c r="V36" s="3" t="s">
        <v>136</v>
      </c>
      <c r="W36" s="3" t="s">
        <v>136</v>
      </c>
      <c r="X36" s="79"/>
      <c r="Y36" s="3" t="s">
        <v>136</v>
      </c>
      <c r="Z36" s="6" t="s">
        <v>160</v>
      </c>
      <c r="AA36" s="3" t="s">
        <v>136</v>
      </c>
      <c r="AB36" s="3" t="s">
        <v>136</v>
      </c>
      <c r="AC36" s="6" t="s">
        <v>160</v>
      </c>
      <c r="AD36" s="79"/>
      <c r="AF36" t="str">
        <f t="shared" si="1"/>
        <v>Product_Development__Secretary</v>
      </c>
      <c r="AH36" t="str">
        <f t="shared" si="2"/>
        <v>Product Development  Secretary</v>
      </c>
    </row>
    <row r="37" spans="1:34" ht="12.9" customHeight="1" x14ac:dyDescent="0.3">
      <c r="A37" s="73">
        <v>7</v>
      </c>
      <c r="B37" s="74" t="s">
        <v>128</v>
      </c>
      <c r="C37" s="74">
        <v>34</v>
      </c>
      <c r="D37" s="75" t="s">
        <v>244</v>
      </c>
      <c r="E37" s="77" t="s">
        <v>136</v>
      </c>
      <c r="F37" s="77" t="s">
        <v>136</v>
      </c>
      <c r="G37" s="77" t="s">
        <v>136</v>
      </c>
      <c r="H37" s="77" t="s">
        <v>136</v>
      </c>
      <c r="I37" s="77" t="s">
        <v>136</v>
      </c>
      <c r="J37" s="77" t="s">
        <v>136</v>
      </c>
      <c r="K37" s="77" t="s">
        <v>136</v>
      </c>
      <c r="L37" s="77" t="s">
        <v>136</v>
      </c>
      <c r="M37" s="77"/>
      <c r="N37" s="77"/>
      <c r="O37" s="77"/>
      <c r="P37" s="77"/>
      <c r="Q37" s="77"/>
      <c r="R37" s="77"/>
      <c r="S37" s="77"/>
      <c r="T37" s="78" t="s">
        <v>135</v>
      </c>
      <c r="U37" s="78" t="s">
        <v>135</v>
      </c>
      <c r="V37" s="78" t="s">
        <v>135</v>
      </c>
      <c r="W37" s="78" t="s">
        <v>135</v>
      </c>
      <c r="X37" s="77"/>
      <c r="Y37" s="77" t="s">
        <v>135</v>
      </c>
      <c r="Z37" s="77" t="s">
        <v>136</v>
      </c>
      <c r="AA37" s="77"/>
      <c r="AB37" s="77" t="s">
        <v>136</v>
      </c>
      <c r="AC37" s="77" t="s">
        <v>136</v>
      </c>
      <c r="AD37" s="77"/>
      <c r="AF37" t="str">
        <f t="shared" si="1"/>
        <v>Publishing__Administrative_Assistant</v>
      </c>
      <c r="AH37" t="str">
        <f t="shared" si="2"/>
        <v>Publishing  Administrative Assistant</v>
      </c>
    </row>
    <row r="38" spans="1:34" ht="12.9" customHeight="1" x14ac:dyDescent="0.3">
      <c r="A38" s="73">
        <v>7</v>
      </c>
      <c r="B38" s="74" t="s">
        <v>128</v>
      </c>
      <c r="C38" s="74">
        <v>35</v>
      </c>
      <c r="D38" s="76" t="s">
        <v>241</v>
      </c>
      <c r="E38" s="77" t="s">
        <v>136</v>
      </c>
      <c r="F38" s="77" t="s">
        <v>136</v>
      </c>
      <c r="G38" s="77" t="s">
        <v>136</v>
      </c>
      <c r="H38" s="77" t="s">
        <v>136</v>
      </c>
      <c r="I38" s="77" t="s">
        <v>136</v>
      </c>
      <c r="J38" s="77" t="s">
        <v>136</v>
      </c>
      <c r="K38" s="77" t="s">
        <v>136</v>
      </c>
      <c r="L38" s="77"/>
      <c r="M38" s="77"/>
      <c r="N38" s="77"/>
      <c r="O38" s="77"/>
      <c r="P38" s="77"/>
      <c r="Q38" s="77"/>
      <c r="R38" s="77"/>
      <c r="S38" s="77"/>
      <c r="T38" s="78" t="s">
        <v>135</v>
      </c>
      <c r="U38" s="78" t="s">
        <v>135</v>
      </c>
      <c r="V38" s="78" t="s">
        <v>135</v>
      </c>
      <c r="W38" s="78" t="s">
        <v>135</v>
      </c>
      <c r="X38" s="77"/>
      <c r="Y38" s="77" t="s">
        <v>135</v>
      </c>
      <c r="Z38" s="77" t="s">
        <v>136</v>
      </c>
      <c r="AA38" s="77"/>
      <c r="AB38" s="77" t="s">
        <v>136</v>
      </c>
      <c r="AC38" s="77" t="s">
        <v>136</v>
      </c>
      <c r="AD38" s="77"/>
      <c r="AF38" t="str">
        <f t="shared" si="1"/>
        <v>Publishing__Associate_Publisher</v>
      </c>
      <c r="AH38" t="str">
        <f t="shared" si="2"/>
        <v>Publishing  Associate Publisher</v>
      </c>
    </row>
    <row r="39" spans="1:34" ht="12.9" customHeight="1" x14ac:dyDescent="0.3">
      <c r="A39" s="73">
        <v>7</v>
      </c>
      <c r="B39" s="74" t="s">
        <v>128</v>
      </c>
      <c r="C39" s="74">
        <v>36</v>
      </c>
      <c r="D39" s="76" t="s">
        <v>242</v>
      </c>
      <c r="E39" s="77" t="s">
        <v>136</v>
      </c>
      <c r="F39" s="77" t="s">
        <v>136</v>
      </c>
      <c r="G39" s="77" t="s">
        <v>136</v>
      </c>
      <c r="H39" s="77" t="s">
        <v>136</v>
      </c>
      <c r="I39" s="77" t="s">
        <v>136</v>
      </c>
      <c r="J39" s="77" t="s">
        <v>136</v>
      </c>
      <c r="K39" s="77" t="s">
        <v>136</v>
      </c>
      <c r="L39" s="77" t="s">
        <v>136</v>
      </c>
      <c r="M39" s="77" t="s">
        <v>136</v>
      </c>
      <c r="N39" s="77" t="s">
        <v>136</v>
      </c>
      <c r="O39" s="77" t="s">
        <v>136</v>
      </c>
      <c r="P39" s="77" t="s">
        <v>136</v>
      </c>
      <c r="Q39" s="77" t="s">
        <v>136</v>
      </c>
      <c r="R39" s="77" t="s">
        <v>136</v>
      </c>
      <c r="S39" s="77" t="s">
        <v>136</v>
      </c>
      <c r="T39" s="78" t="s">
        <v>135</v>
      </c>
      <c r="U39" s="78" t="s">
        <v>135</v>
      </c>
      <c r="V39" s="78" t="s">
        <v>135</v>
      </c>
      <c r="W39" s="78" t="s">
        <v>135</v>
      </c>
      <c r="X39" s="77"/>
      <c r="Y39" s="77" t="s">
        <v>135</v>
      </c>
      <c r="Z39" s="77" t="s">
        <v>136</v>
      </c>
      <c r="AA39" s="77" t="s">
        <v>136</v>
      </c>
      <c r="AB39" s="77" t="s">
        <v>136</v>
      </c>
      <c r="AC39" s="77" t="s">
        <v>136</v>
      </c>
      <c r="AD39" s="77"/>
      <c r="AF39" t="str">
        <f t="shared" si="1"/>
        <v>Publishing__Publisher</v>
      </c>
      <c r="AH39" t="str">
        <f t="shared" si="2"/>
        <v>Publishing  Publisher</v>
      </c>
    </row>
    <row r="40" spans="1:34" ht="12.9" customHeight="1" x14ac:dyDescent="0.3">
      <c r="A40" s="73">
        <v>7</v>
      </c>
      <c r="B40" s="74" t="s">
        <v>128</v>
      </c>
      <c r="C40" s="74">
        <v>37</v>
      </c>
      <c r="D40" s="76" t="s">
        <v>245</v>
      </c>
      <c r="E40" s="77" t="s">
        <v>136</v>
      </c>
      <c r="F40" s="77" t="s">
        <v>136</v>
      </c>
      <c r="G40" s="77" t="s">
        <v>136</v>
      </c>
      <c r="H40" s="77" t="s">
        <v>136</v>
      </c>
      <c r="I40" s="77" t="s">
        <v>136</v>
      </c>
      <c r="J40" s="77" t="s">
        <v>136</v>
      </c>
      <c r="K40" s="77" t="s">
        <v>136</v>
      </c>
      <c r="L40" s="77"/>
      <c r="M40" s="77"/>
      <c r="N40" s="77"/>
      <c r="O40" s="77"/>
      <c r="P40" s="77"/>
      <c r="Q40" s="77"/>
      <c r="R40" s="77"/>
      <c r="S40" s="77"/>
      <c r="T40" s="78" t="s">
        <v>135</v>
      </c>
      <c r="U40" s="78" t="s">
        <v>135</v>
      </c>
      <c r="V40" s="78" t="s">
        <v>135</v>
      </c>
      <c r="W40" s="78" t="s">
        <v>135</v>
      </c>
      <c r="X40" s="77"/>
      <c r="Y40" s="77" t="s">
        <v>135</v>
      </c>
      <c r="Z40" s="77" t="s">
        <v>136</v>
      </c>
      <c r="AA40" s="77"/>
      <c r="AB40" s="77" t="s">
        <v>136</v>
      </c>
      <c r="AC40" s="77" t="s">
        <v>136</v>
      </c>
      <c r="AD40" s="77"/>
      <c r="AF40" t="str">
        <f t="shared" si="1"/>
        <v>Publishing__Publishing_Manager</v>
      </c>
      <c r="AH40" t="str">
        <f t="shared" si="2"/>
        <v>Publishing  Publishing Manager</v>
      </c>
    </row>
    <row r="41" spans="1:34" ht="12.9" customHeight="1" x14ac:dyDescent="0.3">
      <c r="A41" s="73">
        <v>7</v>
      </c>
      <c r="B41" s="74" t="s">
        <v>128</v>
      </c>
      <c r="C41" s="74">
        <v>38</v>
      </c>
      <c r="D41" s="75" t="s">
        <v>243</v>
      </c>
      <c r="E41" s="77" t="s">
        <v>136</v>
      </c>
      <c r="F41" s="77" t="s">
        <v>136</v>
      </c>
      <c r="G41" s="77" t="s">
        <v>136</v>
      </c>
      <c r="H41" s="77" t="s">
        <v>136</v>
      </c>
      <c r="I41" s="77" t="s">
        <v>136</v>
      </c>
      <c r="J41" s="77" t="s">
        <v>136</v>
      </c>
      <c r="K41" s="77" t="s">
        <v>136</v>
      </c>
      <c r="L41" s="77" t="s">
        <v>136</v>
      </c>
      <c r="M41" s="77"/>
      <c r="N41" s="77"/>
      <c r="O41" s="77"/>
      <c r="P41" s="77"/>
      <c r="Q41" s="77"/>
      <c r="R41" s="77"/>
      <c r="S41" s="77"/>
      <c r="T41" s="78" t="s">
        <v>135</v>
      </c>
      <c r="U41" s="78" t="s">
        <v>135</v>
      </c>
      <c r="V41" s="78" t="s">
        <v>135</v>
      </c>
      <c r="W41" s="78" t="s">
        <v>135</v>
      </c>
      <c r="X41" s="77"/>
      <c r="Y41" s="77" t="s">
        <v>135</v>
      </c>
      <c r="Z41" s="77" t="s">
        <v>136</v>
      </c>
      <c r="AA41" s="77"/>
      <c r="AB41" s="77" t="s">
        <v>136</v>
      </c>
      <c r="AC41" s="77" t="s">
        <v>136</v>
      </c>
      <c r="AD41" s="77"/>
      <c r="AF41" t="str">
        <f t="shared" si="1"/>
        <v>Publishing__Secretary</v>
      </c>
      <c r="AH41" t="str">
        <f t="shared" si="2"/>
        <v>Publishing  Secretary</v>
      </c>
    </row>
    <row r="42" spans="1:34" ht="12.9" customHeight="1" x14ac:dyDescent="0.3">
      <c r="A42" s="8">
        <v>8</v>
      </c>
      <c r="B42" s="10" t="s">
        <v>131</v>
      </c>
      <c r="C42" s="10">
        <v>39</v>
      </c>
      <c r="D42" s="14" t="s">
        <v>248</v>
      </c>
      <c r="E42" s="3" t="s">
        <v>136</v>
      </c>
      <c r="F42" s="3" t="s">
        <v>136</v>
      </c>
      <c r="G42" s="3" t="s">
        <v>136</v>
      </c>
      <c r="H42" s="3" t="s">
        <v>136</v>
      </c>
      <c r="I42" s="3" t="s">
        <v>136</v>
      </c>
      <c r="J42" s="3" t="s">
        <v>136</v>
      </c>
      <c r="K42" s="3" t="s">
        <v>136</v>
      </c>
      <c r="L42" s="3" t="s">
        <v>136</v>
      </c>
      <c r="M42" s="3" t="s">
        <v>136</v>
      </c>
      <c r="N42" s="3" t="s">
        <v>136</v>
      </c>
      <c r="O42" s="3" t="s">
        <v>136</v>
      </c>
      <c r="P42" s="3" t="s">
        <v>136</v>
      </c>
      <c r="Q42" s="3" t="s">
        <v>136</v>
      </c>
      <c r="R42" s="3" t="s">
        <v>136</v>
      </c>
      <c r="S42" s="3" t="s">
        <v>136</v>
      </c>
      <c r="T42" s="3" t="s">
        <v>136</v>
      </c>
      <c r="U42" s="79"/>
      <c r="V42" s="3" t="s">
        <v>136</v>
      </c>
      <c r="W42" s="79"/>
      <c r="X42" s="3" t="s">
        <v>136</v>
      </c>
      <c r="Y42" s="3" t="s">
        <v>136</v>
      </c>
      <c r="Z42" s="3" t="s">
        <v>136</v>
      </c>
      <c r="AA42" s="79"/>
      <c r="AB42" s="79"/>
      <c r="AC42" s="79"/>
      <c r="AD42" s="3" t="s">
        <v>136</v>
      </c>
      <c r="AF42" t="str">
        <f t="shared" si="1"/>
        <v>Sales__Administrative_Assistant</v>
      </c>
      <c r="AH42" t="str">
        <f t="shared" si="2"/>
        <v>Sales  Administrative Assistant</v>
      </c>
    </row>
    <row r="43" spans="1:34" ht="12.9" customHeight="1" x14ac:dyDescent="0.3">
      <c r="A43" s="8">
        <v>8</v>
      </c>
      <c r="B43" s="10" t="s">
        <v>131</v>
      </c>
      <c r="C43" s="10">
        <v>40</v>
      </c>
      <c r="D43" s="10" t="s">
        <v>246</v>
      </c>
      <c r="E43" s="3" t="s">
        <v>136</v>
      </c>
      <c r="F43" s="79"/>
      <c r="G43" s="79"/>
      <c r="H43" s="79"/>
      <c r="I43" s="79"/>
      <c r="J43" s="79"/>
      <c r="K43" s="79"/>
      <c r="L43" s="6" t="s">
        <v>135</v>
      </c>
      <c r="M43" s="6" t="s">
        <v>135</v>
      </c>
      <c r="N43" s="3" t="s">
        <v>136</v>
      </c>
      <c r="O43" s="6" t="s">
        <v>135</v>
      </c>
      <c r="P43" s="6" t="s">
        <v>135</v>
      </c>
      <c r="Q43" s="6" t="s">
        <v>135</v>
      </c>
      <c r="R43" s="6" t="s">
        <v>135</v>
      </c>
      <c r="S43" s="6" t="s">
        <v>135</v>
      </c>
      <c r="T43" s="3" t="s">
        <v>136</v>
      </c>
      <c r="U43" s="79"/>
      <c r="V43" s="3" t="s">
        <v>136</v>
      </c>
      <c r="W43" s="79"/>
      <c r="X43" s="3" t="s">
        <v>136</v>
      </c>
      <c r="Y43" s="79"/>
      <c r="Z43" s="3" t="s">
        <v>136</v>
      </c>
      <c r="AA43" s="79"/>
      <c r="AB43" s="79"/>
      <c r="AC43" s="79"/>
      <c r="AD43" s="3" t="s">
        <v>136</v>
      </c>
      <c r="AF43" t="str">
        <f t="shared" si="1"/>
        <v>Sales__Customer_Service</v>
      </c>
      <c r="AH43" t="str">
        <f t="shared" si="2"/>
        <v>Sales  Customer Service</v>
      </c>
    </row>
    <row r="44" spans="1:34" ht="12.9" customHeight="1" x14ac:dyDescent="0.3">
      <c r="A44" s="8">
        <v>8</v>
      </c>
      <c r="B44" s="10" t="s">
        <v>131</v>
      </c>
      <c r="C44" s="10">
        <v>45</v>
      </c>
      <c r="D44" s="10" t="s">
        <v>250</v>
      </c>
      <c r="E44" s="3" t="s">
        <v>136</v>
      </c>
      <c r="F44" s="79"/>
      <c r="G44" s="79"/>
      <c r="H44" s="79"/>
      <c r="I44" s="79"/>
      <c r="J44" s="79"/>
      <c r="K44" s="79"/>
      <c r="L44" s="6" t="s">
        <v>135</v>
      </c>
      <c r="M44" s="6" t="s">
        <v>135</v>
      </c>
      <c r="N44" s="3" t="s">
        <v>136</v>
      </c>
      <c r="O44" s="6" t="s">
        <v>135</v>
      </c>
      <c r="P44" s="6" t="s">
        <v>135</v>
      </c>
      <c r="Q44" s="6" t="s">
        <v>135</v>
      </c>
      <c r="R44" s="6" t="s">
        <v>135</v>
      </c>
      <c r="S44" s="6" t="s">
        <v>135</v>
      </c>
      <c r="T44" s="3" t="s">
        <v>136</v>
      </c>
      <c r="U44" s="79"/>
      <c r="V44" s="3" t="s">
        <v>136</v>
      </c>
      <c r="W44" s="79"/>
      <c r="X44" s="3" t="s">
        <v>136</v>
      </c>
      <c r="Y44" s="79"/>
      <c r="Z44" s="3" t="s">
        <v>136</v>
      </c>
      <c r="AA44" s="79"/>
      <c r="AB44" s="79"/>
      <c r="AC44" s="79"/>
      <c r="AD44" s="3" t="s">
        <v>136</v>
      </c>
      <c r="AF44" t="str">
        <f t="shared" si="1"/>
        <v>Sales__Customer_Service_associate_Manager</v>
      </c>
      <c r="AH44" t="str">
        <f t="shared" si="2"/>
        <v>Sales  Customer Service associate Manager</v>
      </c>
    </row>
    <row r="45" spans="1:34" ht="12.9" customHeight="1" x14ac:dyDescent="0.3">
      <c r="A45" s="8">
        <v>8</v>
      </c>
      <c r="B45" s="10" t="s">
        <v>131</v>
      </c>
      <c r="C45" s="10">
        <v>46</v>
      </c>
      <c r="D45" s="10" t="s">
        <v>249</v>
      </c>
      <c r="E45" s="3" t="s">
        <v>136</v>
      </c>
      <c r="F45" s="79"/>
      <c r="G45" s="79"/>
      <c r="H45" s="79"/>
      <c r="I45" s="79"/>
      <c r="J45" s="79"/>
      <c r="K45" s="79"/>
      <c r="L45" s="6" t="s">
        <v>135</v>
      </c>
      <c r="M45" s="6" t="s">
        <v>135</v>
      </c>
      <c r="N45" s="3" t="s">
        <v>136</v>
      </c>
      <c r="O45" s="6" t="s">
        <v>135</v>
      </c>
      <c r="P45" s="6" t="s">
        <v>135</v>
      </c>
      <c r="Q45" s="6" t="s">
        <v>135</v>
      </c>
      <c r="R45" s="6" t="s">
        <v>135</v>
      </c>
      <c r="S45" s="6" t="s">
        <v>135</v>
      </c>
      <c r="T45" s="3" t="s">
        <v>136</v>
      </c>
      <c r="U45" s="79"/>
      <c r="V45" s="3" t="s">
        <v>136</v>
      </c>
      <c r="W45" s="79"/>
      <c r="X45" s="3" t="s">
        <v>136</v>
      </c>
      <c r="Y45" s="79"/>
      <c r="Z45" s="3" t="s">
        <v>136</v>
      </c>
      <c r="AA45" s="79"/>
      <c r="AB45" s="79"/>
      <c r="AC45" s="79"/>
      <c r="AD45" s="3" t="s">
        <v>136</v>
      </c>
      <c r="AF45" t="str">
        <f t="shared" si="1"/>
        <v>Sales__Customer_Service_Manager</v>
      </c>
      <c r="AH45" t="str">
        <f t="shared" si="2"/>
        <v>Sales  Customer Service Manager</v>
      </c>
    </row>
    <row r="46" spans="1:34" ht="12.9" customHeight="1" x14ac:dyDescent="0.3">
      <c r="A46" s="8">
        <v>8</v>
      </c>
      <c r="B46" s="11" t="s">
        <v>131</v>
      </c>
      <c r="C46" s="11">
        <v>47</v>
      </c>
      <c r="D46" s="10" t="s">
        <v>253</v>
      </c>
      <c r="E46" s="3" t="s">
        <v>136</v>
      </c>
      <c r="F46" s="79"/>
      <c r="G46" s="79"/>
      <c r="H46" s="79"/>
      <c r="I46" s="79"/>
      <c r="J46" s="79"/>
      <c r="K46" s="79"/>
      <c r="L46" s="6" t="s">
        <v>135</v>
      </c>
      <c r="M46" s="6" t="s">
        <v>135</v>
      </c>
      <c r="N46" s="3" t="s">
        <v>136</v>
      </c>
      <c r="O46" s="6" t="s">
        <v>135</v>
      </c>
      <c r="P46" s="6" t="s">
        <v>135</v>
      </c>
      <c r="Q46" s="6" t="s">
        <v>135</v>
      </c>
      <c r="R46" s="6" t="s">
        <v>135</v>
      </c>
      <c r="S46" s="6" t="s">
        <v>135</v>
      </c>
      <c r="T46" s="3" t="s">
        <v>136</v>
      </c>
      <c r="U46" s="79"/>
      <c r="V46" s="3" t="s">
        <v>136</v>
      </c>
      <c r="W46" s="79"/>
      <c r="X46" s="3" t="s">
        <v>136</v>
      </c>
      <c r="Y46" s="79"/>
      <c r="Z46" s="3" t="s">
        <v>136</v>
      </c>
      <c r="AA46" s="79"/>
      <c r="AB46" s="79"/>
      <c r="AC46" s="79"/>
      <c r="AD46" s="3" t="s">
        <v>136</v>
      </c>
      <c r="AF46" t="str">
        <f t="shared" si="1"/>
        <v>Sales__Sales_associate_Manager</v>
      </c>
      <c r="AH46" t="str">
        <f t="shared" si="2"/>
        <v>Sales  Sales associate Manager</v>
      </c>
    </row>
    <row r="47" spans="1:34" ht="12.9" customHeight="1" x14ac:dyDescent="0.3">
      <c r="A47" s="8">
        <v>8</v>
      </c>
      <c r="B47" s="11" t="s">
        <v>131</v>
      </c>
      <c r="C47" s="11">
        <v>48</v>
      </c>
      <c r="D47" s="10" t="s">
        <v>251</v>
      </c>
      <c r="E47" s="3" t="s">
        <v>136</v>
      </c>
      <c r="F47" s="3" t="s">
        <v>136</v>
      </c>
      <c r="G47" s="3" t="s">
        <v>136</v>
      </c>
      <c r="H47" s="3" t="s">
        <v>136</v>
      </c>
      <c r="I47" s="3" t="s">
        <v>136</v>
      </c>
      <c r="J47" s="3" t="s">
        <v>136</v>
      </c>
      <c r="K47" s="3" t="s">
        <v>136</v>
      </c>
      <c r="L47" s="6" t="s">
        <v>135</v>
      </c>
      <c r="M47" s="6" t="s">
        <v>135</v>
      </c>
      <c r="N47" s="3" t="s">
        <v>136</v>
      </c>
      <c r="O47" s="6" t="s">
        <v>135</v>
      </c>
      <c r="P47" s="6" t="s">
        <v>135</v>
      </c>
      <c r="Q47" s="6" t="s">
        <v>135</v>
      </c>
      <c r="R47" s="6" t="s">
        <v>135</v>
      </c>
      <c r="S47" s="6" t="s">
        <v>135</v>
      </c>
      <c r="T47" s="3" t="s">
        <v>136</v>
      </c>
      <c r="U47" s="79"/>
      <c r="V47" s="3" t="s">
        <v>136</v>
      </c>
      <c r="W47" s="79"/>
      <c r="X47" s="3" t="s">
        <v>136</v>
      </c>
      <c r="Y47" s="79"/>
      <c r="Z47" s="3" t="s">
        <v>136</v>
      </c>
      <c r="AA47" s="79"/>
      <c r="AB47" s="79"/>
      <c r="AC47" s="79"/>
      <c r="AD47" s="3" t="s">
        <v>136</v>
      </c>
      <c r="AF47" t="str">
        <f t="shared" si="1"/>
        <v>Sales__Sales_Manager</v>
      </c>
      <c r="AH47" t="str">
        <f t="shared" si="2"/>
        <v>Sales  Sales Manager</v>
      </c>
    </row>
    <row r="48" spans="1:34" ht="12.9" customHeight="1" x14ac:dyDescent="0.3">
      <c r="A48" s="8">
        <v>8</v>
      </c>
      <c r="B48" s="11" t="s">
        <v>131</v>
      </c>
      <c r="C48" s="11">
        <v>49</v>
      </c>
      <c r="D48" s="10" t="s">
        <v>256</v>
      </c>
      <c r="E48" s="3" t="s">
        <v>136</v>
      </c>
      <c r="F48" s="79"/>
      <c r="G48" s="79"/>
      <c r="H48" s="79"/>
      <c r="I48" s="79"/>
      <c r="J48" s="79"/>
      <c r="K48" s="79"/>
      <c r="L48" s="6" t="s">
        <v>135</v>
      </c>
      <c r="M48" s="6" t="s">
        <v>135</v>
      </c>
      <c r="N48" s="3" t="s">
        <v>136</v>
      </c>
      <c r="O48" s="6" t="s">
        <v>135</v>
      </c>
      <c r="P48" s="6" t="s">
        <v>135</v>
      </c>
      <c r="Q48" s="6" t="s">
        <v>135</v>
      </c>
      <c r="R48" s="6" t="s">
        <v>135</v>
      </c>
      <c r="S48" s="6" t="s">
        <v>135</v>
      </c>
      <c r="T48" s="3" t="s">
        <v>136</v>
      </c>
      <c r="U48" s="79"/>
      <c r="V48" s="3" t="s">
        <v>136</v>
      </c>
      <c r="W48" s="79"/>
      <c r="X48" s="3" t="s">
        <v>136</v>
      </c>
      <c r="Y48" s="3" t="s">
        <v>136</v>
      </c>
      <c r="Z48" s="3" t="s">
        <v>136</v>
      </c>
      <c r="AA48" s="79"/>
      <c r="AB48" s="79"/>
      <c r="AC48" s="79"/>
      <c r="AD48" s="3" t="s">
        <v>136</v>
      </c>
      <c r="AF48" t="str">
        <f t="shared" si="1"/>
        <v>Sales__Sales_Representative</v>
      </c>
      <c r="AH48" t="str">
        <f t="shared" si="2"/>
        <v>Sales  Sales Representative</v>
      </c>
    </row>
    <row r="49" spans="1:34" ht="12.9" customHeight="1" x14ac:dyDescent="0.3">
      <c r="A49" s="8">
        <v>8</v>
      </c>
      <c r="B49" s="11" t="s">
        <v>131</v>
      </c>
      <c r="C49" s="11">
        <v>50</v>
      </c>
      <c r="D49" s="10" t="s">
        <v>255</v>
      </c>
      <c r="E49" s="3" t="s">
        <v>136</v>
      </c>
      <c r="F49" s="79"/>
      <c r="G49" s="79"/>
      <c r="H49" s="79"/>
      <c r="I49" s="79"/>
      <c r="J49" s="79"/>
      <c r="K49" s="79"/>
      <c r="L49" s="6" t="s">
        <v>135</v>
      </c>
      <c r="M49" s="6" t="s">
        <v>135</v>
      </c>
      <c r="N49" s="3" t="s">
        <v>136</v>
      </c>
      <c r="O49" s="6" t="s">
        <v>135</v>
      </c>
      <c r="P49" s="6" t="s">
        <v>135</v>
      </c>
      <c r="Q49" s="6" t="s">
        <v>135</v>
      </c>
      <c r="R49" s="6" t="s">
        <v>135</v>
      </c>
      <c r="S49" s="6" t="s">
        <v>135</v>
      </c>
      <c r="T49" s="3" t="s">
        <v>136</v>
      </c>
      <c r="U49" s="79"/>
      <c r="V49" s="3" t="s">
        <v>136</v>
      </c>
      <c r="W49" s="79"/>
      <c r="X49" s="3" t="s">
        <v>136</v>
      </c>
      <c r="Y49" s="79"/>
      <c r="Z49" s="3" t="s">
        <v>136</v>
      </c>
      <c r="AA49" s="79"/>
      <c r="AB49" s="79"/>
      <c r="AC49" s="79"/>
      <c r="AD49" s="3" t="s">
        <v>136</v>
      </c>
      <c r="AF49" t="str">
        <f t="shared" si="1"/>
        <v>Sales__Sales_Representative_Associate_Manager</v>
      </c>
      <c r="AH49" t="str">
        <f t="shared" si="2"/>
        <v>Sales  Sales Representative Associate Manager</v>
      </c>
    </row>
    <row r="50" spans="1:34" ht="12.9" customHeight="1" x14ac:dyDescent="0.3">
      <c r="A50" s="8">
        <v>8</v>
      </c>
      <c r="B50" s="11" t="s">
        <v>131</v>
      </c>
      <c r="C50" s="11">
        <v>51</v>
      </c>
      <c r="D50" s="10" t="s">
        <v>254</v>
      </c>
      <c r="E50" s="3" t="s">
        <v>136</v>
      </c>
      <c r="F50" s="79"/>
      <c r="G50" s="79"/>
      <c r="H50" s="79"/>
      <c r="I50" s="79"/>
      <c r="J50" s="79"/>
      <c r="K50" s="79"/>
      <c r="L50" s="6" t="s">
        <v>135</v>
      </c>
      <c r="M50" s="6" t="s">
        <v>135</v>
      </c>
      <c r="N50" s="3" t="s">
        <v>136</v>
      </c>
      <c r="O50" s="6" t="s">
        <v>135</v>
      </c>
      <c r="P50" s="6" t="s">
        <v>135</v>
      </c>
      <c r="Q50" s="6" t="s">
        <v>135</v>
      </c>
      <c r="R50" s="6" t="s">
        <v>135</v>
      </c>
      <c r="S50" s="6" t="s">
        <v>135</v>
      </c>
      <c r="T50" s="3" t="s">
        <v>136</v>
      </c>
      <c r="U50" s="79"/>
      <c r="V50" s="3" t="s">
        <v>136</v>
      </c>
      <c r="W50" s="79"/>
      <c r="X50" s="3" t="s">
        <v>136</v>
      </c>
      <c r="Y50" s="79"/>
      <c r="Z50" s="3" t="s">
        <v>136</v>
      </c>
      <c r="AA50" s="79"/>
      <c r="AB50" s="79"/>
      <c r="AC50" s="79"/>
      <c r="AD50" s="3" t="s">
        <v>136</v>
      </c>
      <c r="AF50" t="str">
        <f t="shared" si="1"/>
        <v>Sales__Sales_Representative_Manager</v>
      </c>
      <c r="AH50" t="str">
        <f t="shared" si="2"/>
        <v>Sales  Sales Representative Manager</v>
      </c>
    </row>
    <row r="51" spans="1:34" ht="12.9" customHeight="1" x14ac:dyDescent="0.3">
      <c r="A51" s="8">
        <v>8</v>
      </c>
      <c r="B51" s="11" t="s">
        <v>131</v>
      </c>
      <c r="C51" s="11">
        <v>52</v>
      </c>
      <c r="D51" s="10" t="s">
        <v>252</v>
      </c>
      <c r="E51" s="3" t="s">
        <v>136</v>
      </c>
      <c r="F51" s="3" t="s">
        <v>136</v>
      </c>
      <c r="G51" s="3" t="s">
        <v>136</v>
      </c>
      <c r="H51" s="3" t="s">
        <v>136</v>
      </c>
      <c r="I51" s="3" t="s">
        <v>136</v>
      </c>
      <c r="J51" s="3" t="s">
        <v>136</v>
      </c>
      <c r="K51" s="3" t="s">
        <v>136</v>
      </c>
      <c r="L51" s="6" t="s">
        <v>135</v>
      </c>
      <c r="M51" s="6" t="s">
        <v>135</v>
      </c>
      <c r="N51" s="3" t="s">
        <v>136</v>
      </c>
      <c r="O51" s="6" t="s">
        <v>135</v>
      </c>
      <c r="P51" s="6" t="s">
        <v>135</v>
      </c>
      <c r="Q51" s="6" t="s">
        <v>135</v>
      </c>
      <c r="R51" s="6" t="s">
        <v>135</v>
      </c>
      <c r="S51" s="6" t="s">
        <v>135</v>
      </c>
      <c r="T51" s="3" t="s">
        <v>136</v>
      </c>
      <c r="U51" s="79"/>
      <c r="V51" s="3" t="s">
        <v>136</v>
      </c>
      <c r="W51" s="79"/>
      <c r="X51" s="3" t="s">
        <v>136</v>
      </c>
      <c r="Y51" s="79"/>
      <c r="Z51" s="3" t="s">
        <v>136</v>
      </c>
      <c r="AA51" s="79"/>
      <c r="AB51" s="79"/>
      <c r="AC51" s="79"/>
      <c r="AD51" s="3" t="s">
        <v>136</v>
      </c>
      <c r="AF51" t="str">
        <f t="shared" si="1"/>
        <v>Sales__Sales_Supervisor</v>
      </c>
      <c r="AH51" t="str">
        <f t="shared" si="2"/>
        <v>Sales  Sales Supervisor</v>
      </c>
    </row>
    <row r="52" spans="1:34" ht="12.9" customHeight="1" x14ac:dyDescent="0.3">
      <c r="A52" s="8">
        <v>8</v>
      </c>
      <c r="B52" s="10" t="s">
        <v>131</v>
      </c>
      <c r="C52" s="10">
        <v>53</v>
      </c>
      <c r="D52" s="14" t="s">
        <v>247</v>
      </c>
      <c r="E52" s="3" t="s">
        <v>136</v>
      </c>
      <c r="F52" s="3" t="s">
        <v>136</v>
      </c>
      <c r="G52" s="3" t="s">
        <v>136</v>
      </c>
      <c r="H52" s="3" t="s">
        <v>136</v>
      </c>
      <c r="I52" s="3" t="s">
        <v>136</v>
      </c>
      <c r="J52" s="3" t="s">
        <v>136</v>
      </c>
      <c r="K52" s="3" t="s">
        <v>136</v>
      </c>
      <c r="L52" s="3" t="s">
        <v>136</v>
      </c>
      <c r="M52" s="3" t="s">
        <v>136</v>
      </c>
      <c r="N52" s="3" t="s">
        <v>136</v>
      </c>
      <c r="O52" s="3" t="s">
        <v>136</v>
      </c>
      <c r="P52" s="3" t="s">
        <v>136</v>
      </c>
      <c r="Q52" s="3" t="s">
        <v>136</v>
      </c>
      <c r="R52" s="3" t="s">
        <v>136</v>
      </c>
      <c r="S52" s="3" t="s">
        <v>136</v>
      </c>
      <c r="T52" s="3" t="s">
        <v>136</v>
      </c>
      <c r="U52" s="79"/>
      <c r="V52" s="3" t="s">
        <v>136</v>
      </c>
      <c r="W52" s="79"/>
      <c r="X52" s="3" t="s">
        <v>136</v>
      </c>
      <c r="Y52" s="3" t="s">
        <v>136</v>
      </c>
      <c r="Z52" s="3" t="s">
        <v>136</v>
      </c>
      <c r="AA52" s="79"/>
      <c r="AB52" s="79"/>
      <c r="AC52" s="79"/>
      <c r="AD52" s="3" t="s">
        <v>136</v>
      </c>
      <c r="AF52" t="str">
        <f t="shared" si="1"/>
        <v>Sales__Secretary</v>
      </c>
      <c r="AH52" t="str">
        <f t="shared" si="2"/>
        <v>Sales  Secretary</v>
      </c>
    </row>
    <row r="54" spans="1:34" x14ac:dyDescent="0.3">
      <c r="B54" s="31" t="s">
        <v>514</v>
      </c>
      <c r="C54" t="s">
        <v>515</v>
      </c>
      <c r="D54" t="s">
        <v>134</v>
      </c>
      <c r="E54" t="s">
        <v>516</v>
      </c>
      <c r="F54" t="s">
        <v>517</v>
      </c>
      <c r="H54" s="31" t="s">
        <v>514</v>
      </c>
      <c r="I54" t="s">
        <v>515</v>
      </c>
      <c r="J54" t="s">
        <v>134</v>
      </c>
      <c r="K54" t="s">
        <v>516</v>
      </c>
      <c r="L54" t="str">
        <f>$AF$10</f>
        <v>Finance__Accountant</v>
      </c>
      <c r="M54" s="84" t="s">
        <v>176</v>
      </c>
      <c r="N54" s="31" t="s">
        <v>514</v>
      </c>
      <c r="O54" t="s">
        <v>515</v>
      </c>
      <c r="P54" t="s">
        <v>134</v>
      </c>
      <c r="Q54" t="s">
        <v>516</v>
      </c>
      <c r="R54" t="str">
        <f>$AF$22</f>
        <v>MIS__Network_manager</v>
      </c>
      <c r="S54" s="84" t="s">
        <v>176</v>
      </c>
      <c r="T54" s="31" t="s">
        <v>514</v>
      </c>
      <c r="U54" t="s">
        <v>515</v>
      </c>
      <c r="V54" t="s">
        <v>134</v>
      </c>
      <c r="W54" t="s">
        <v>516</v>
      </c>
      <c r="X54" t="str">
        <f>$AF$31</f>
        <v>Product_Development__Associate_editor</v>
      </c>
      <c r="Y54" s="84" t="s">
        <v>176</v>
      </c>
      <c r="Z54" s="84"/>
      <c r="AA54" s="31" t="s">
        <v>514</v>
      </c>
      <c r="AB54" t="s">
        <v>515</v>
      </c>
      <c r="AC54" t="s">
        <v>134</v>
      </c>
      <c r="AD54" t="s">
        <v>516</v>
      </c>
      <c r="AE54" t="str">
        <f>$AF$42</f>
        <v>Sales__Administrative_Assistant</v>
      </c>
      <c r="AF54" t="s">
        <v>176</v>
      </c>
    </row>
    <row r="55" spans="1:34" x14ac:dyDescent="0.3">
      <c r="B55" s="31" t="s">
        <v>514</v>
      </c>
      <c r="C55" t="s">
        <v>515</v>
      </c>
      <c r="D55" t="s">
        <v>137</v>
      </c>
      <c r="E55" t="s">
        <v>516</v>
      </c>
      <c r="F55" t="s">
        <v>517</v>
      </c>
      <c r="H55" s="31" t="s">
        <v>514</v>
      </c>
      <c r="I55" t="s">
        <v>515</v>
      </c>
      <c r="J55" t="s">
        <v>137</v>
      </c>
      <c r="K55" t="s">
        <v>516</v>
      </c>
      <c r="L55" t="str">
        <f t="shared" ref="L55:L72" si="3">$AF$10</f>
        <v>Finance__Accountant</v>
      </c>
      <c r="M55" s="84" t="s">
        <v>176</v>
      </c>
      <c r="N55" s="31" t="s">
        <v>514</v>
      </c>
      <c r="O55" t="s">
        <v>515</v>
      </c>
      <c r="P55" t="s">
        <v>137</v>
      </c>
      <c r="Q55" t="s">
        <v>516</v>
      </c>
      <c r="R55" t="str">
        <f t="shared" ref="R55:R77" si="4">$AF$22</f>
        <v>MIS__Network_manager</v>
      </c>
      <c r="S55" s="84" t="s">
        <v>176</v>
      </c>
      <c r="T55" s="31" t="s">
        <v>514</v>
      </c>
      <c r="U55" t="s">
        <v>515</v>
      </c>
      <c r="V55" t="s">
        <v>137</v>
      </c>
      <c r="W55" t="s">
        <v>516</v>
      </c>
      <c r="X55" t="str">
        <f t="shared" ref="X55:X69" si="5">$AF$31</f>
        <v>Product_Development__Associate_editor</v>
      </c>
      <c r="Y55" s="84" t="s">
        <v>176</v>
      </c>
      <c r="Z55" s="84"/>
      <c r="AA55" s="31" t="s">
        <v>514</v>
      </c>
      <c r="AB55" t="s">
        <v>515</v>
      </c>
      <c r="AC55" t="s">
        <v>137</v>
      </c>
      <c r="AD55" t="s">
        <v>516</v>
      </c>
      <c r="AE55" t="str">
        <f t="shared" ref="AE55:AE73" si="6">$AF$42</f>
        <v>Sales__Administrative_Assistant</v>
      </c>
      <c r="AF55" t="s">
        <v>176</v>
      </c>
    </row>
    <row r="56" spans="1:34" x14ac:dyDescent="0.3">
      <c r="B56" s="31" t="s">
        <v>514</v>
      </c>
      <c r="C56" t="s">
        <v>515</v>
      </c>
      <c r="D56" t="s">
        <v>138</v>
      </c>
      <c r="E56" t="s">
        <v>516</v>
      </c>
      <c r="F56" t="s">
        <v>517</v>
      </c>
      <c r="H56" s="31" t="s">
        <v>514</v>
      </c>
      <c r="I56" t="s">
        <v>515</v>
      </c>
      <c r="J56" t="s">
        <v>138</v>
      </c>
      <c r="K56" t="s">
        <v>516</v>
      </c>
      <c r="L56" t="str">
        <f t="shared" si="3"/>
        <v>Finance__Accountant</v>
      </c>
      <c r="M56" s="84" t="s">
        <v>176</v>
      </c>
      <c r="N56" s="31" t="s">
        <v>514</v>
      </c>
      <c r="O56" t="s">
        <v>515</v>
      </c>
      <c r="P56" t="s">
        <v>138</v>
      </c>
      <c r="Q56" t="s">
        <v>516</v>
      </c>
      <c r="R56" t="str">
        <f t="shared" si="4"/>
        <v>MIS__Network_manager</v>
      </c>
      <c r="S56" s="84" t="s">
        <v>176</v>
      </c>
      <c r="T56" s="31" t="s">
        <v>514</v>
      </c>
      <c r="U56" t="s">
        <v>515</v>
      </c>
      <c r="V56" t="s">
        <v>138</v>
      </c>
      <c r="W56" t="s">
        <v>516</v>
      </c>
      <c r="X56" t="str">
        <f t="shared" si="5"/>
        <v>Product_Development__Associate_editor</v>
      </c>
      <c r="Y56" s="84" t="s">
        <v>176</v>
      </c>
      <c r="Z56" s="84"/>
      <c r="AA56" s="31" t="s">
        <v>514</v>
      </c>
      <c r="AB56" t="s">
        <v>515</v>
      </c>
      <c r="AC56" t="s">
        <v>138</v>
      </c>
      <c r="AD56" t="s">
        <v>516</v>
      </c>
      <c r="AE56" t="str">
        <f t="shared" si="6"/>
        <v>Sales__Administrative_Assistant</v>
      </c>
      <c r="AF56" t="s">
        <v>176</v>
      </c>
    </row>
    <row r="57" spans="1:34" x14ac:dyDescent="0.3">
      <c r="B57" s="31" t="s">
        <v>514</v>
      </c>
      <c r="C57" t="s">
        <v>515</v>
      </c>
      <c r="D57" t="s">
        <v>139</v>
      </c>
      <c r="E57" t="s">
        <v>516</v>
      </c>
      <c r="F57" t="s">
        <v>517</v>
      </c>
      <c r="H57" s="31" t="s">
        <v>514</v>
      </c>
      <c r="I57" t="s">
        <v>515</v>
      </c>
      <c r="J57" t="s">
        <v>140</v>
      </c>
      <c r="K57" t="s">
        <v>516</v>
      </c>
      <c r="L57" t="str">
        <f t="shared" si="3"/>
        <v>Finance__Accountant</v>
      </c>
      <c r="M57" s="84" t="s">
        <v>176</v>
      </c>
      <c r="N57" s="31" t="s">
        <v>514</v>
      </c>
      <c r="O57" t="s">
        <v>515</v>
      </c>
      <c r="P57" t="s">
        <v>139</v>
      </c>
      <c r="Q57" t="s">
        <v>516</v>
      </c>
      <c r="R57" t="str">
        <f t="shared" si="4"/>
        <v>MIS__Network_manager</v>
      </c>
      <c r="S57" s="84" t="s">
        <v>176</v>
      </c>
      <c r="T57" s="31" t="s">
        <v>514</v>
      </c>
      <c r="U57" t="s">
        <v>515</v>
      </c>
      <c r="V57" t="s">
        <v>139</v>
      </c>
      <c r="W57" t="s">
        <v>516</v>
      </c>
      <c r="X57" t="str">
        <f t="shared" si="5"/>
        <v>Product_Development__Associate_editor</v>
      </c>
      <c r="Y57" s="84" t="s">
        <v>176</v>
      </c>
      <c r="Z57" s="84"/>
      <c r="AA57" s="31" t="s">
        <v>514</v>
      </c>
      <c r="AB57" t="s">
        <v>515</v>
      </c>
      <c r="AC57" t="s">
        <v>139</v>
      </c>
      <c r="AD57" t="s">
        <v>516</v>
      </c>
      <c r="AE57" t="str">
        <f t="shared" si="6"/>
        <v>Sales__Administrative_Assistant</v>
      </c>
      <c r="AF57" t="s">
        <v>176</v>
      </c>
    </row>
    <row r="58" spans="1:34" x14ac:dyDescent="0.3">
      <c r="B58" s="31" t="s">
        <v>514</v>
      </c>
      <c r="C58" t="s">
        <v>515</v>
      </c>
      <c r="D58" t="s">
        <v>140</v>
      </c>
      <c r="E58" t="s">
        <v>516</v>
      </c>
      <c r="F58" t="s">
        <v>517</v>
      </c>
      <c r="H58" s="31" t="s">
        <v>514</v>
      </c>
      <c r="I58" t="s">
        <v>515</v>
      </c>
      <c r="J58" t="s">
        <v>142</v>
      </c>
      <c r="K58" t="s">
        <v>516</v>
      </c>
      <c r="L58" t="str">
        <f t="shared" si="3"/>
        <v>Finance__Accountant</v>
      </c>
      <c r="M58" s="84" t="s">
        <v>176</v>
      </c>
      <c r="N58" s="31" t="s">
        <v>514</v>
      </c>
      <c r="O58" t="s">
        <v>515</v>
      </c>
      <c r="P58" t="s">
        <v>140</v>
      </c>
      <c r="Q58" t="s">
        <v>516</v>
      </c>
      <c r="R58" t="str">
        <f t="shared" si="4"/>
        <v>MIS__Network_manager</v>
      </c>
      <c r="S58" s="84" t="s">
        <v>176</v>
      </c>
      <c r="T58" s="31" t="s">
        <v>514</v>
      </c>
      <c r="U58" t="s">
        <v>515</v>
      </c>
      <c r="V58" t="s">
        <v>140</v>
      </c>
      <c r="W58" t="s">
        <v>516</v>
      </c>
      <c r="X58" t="str">
        <f t="shared" si="5"/>
        <v>Product_Development__Associate_editor</v>
      </c>
      <c r="Y58" s="84" t="s">
        <v>176</v>
      </c>
      <c r="AA58" s="31" t="s">
        <v>514</v>
      </c>
      <c r="AB58" t="s">
        <v>515</v>
      </c>
      <c r="AC58" t="s">
        <v>140</v>
      </c>
      <c r="AD58" t="s">
        <v>516</v>
      </c>
      <c r="AE58" t="str">
        <f t="shared" si="6"/>
        <v>Sales__Administrative_Assistant</v>
      </c>
      <c r="AF58" t="s">
        <v>176</v>
      </c>
    </row>
    <row r="59" spans="1:34" x14ac:dyDescent="0.3">
      <c r="B59" s="31" t="s">
        <v>514</v>
      </c>
      <c r="C59" t="s">
        <v>515</v>
      </c>
      <c r="D59" t="s">
        <v>141</v>
      </c>
      <c r="E59" t="s">
        <v>516</v>
      </c>
      <c r="F59" t="s">
        <v>517</v>
      </c>
      <c r="H59" s="31" t="s">
        <v>514</v>
      </c>
      <c r="I59" t="s">
        <v>515</v>
      </c>
      <c r="J59" t="s">
        <v>143</v>
      </c>
      <c r="K59" t="s">
        <v>516</v>
      </c>
      <c r="L59" t="str">
        <f t="shared" si="3"/>
        <v>Finance__Accountant</v>
      </c>
      <c r="M59" s="84" t="s">
        <v>176</v>
      </c>
      <c r="N59" s="31" t="s">
        <v>514</v>
      </c>
      <c r="O59" t="s">
        <v>515</v>
      </c>
      <c r="P59" t="s">
        <v>141</v>
      </c>
      <c r="Q59" t="s">
        <v>516</v>
      </c>
      <c r="R59" t="str">
        <f t="shared" si="4"/>
        <v>MIS__Network_manager</v>
      </c>
      <c r="S59" s="84" t="s">
        <v>176</v>
      </c>
      <c r="T59" s="31" t="s">
        <v>514</v>
      </c>
      <c r="U59" t="s">
        <v>515</v>
      </c>
      <c r="V59" t="s">
        <v>141</v>
      </c>
      <c r="W59" t="s">
        <v>516</v>
      </c>
      <c r="X59" t="str">
        <f t="shared" si="5"/>
        <v>Product_Development__Associate_editor</v>
      </c>
      <c r="Y59" s="84" t="s">
        <v>176</v>
      </c>
      <c r="AA59" s="31" t="s">
        <v>514</v>
      </c>
      <c r="AB59" t="s">
        <v>515</v>
      </c>
      <c r="AC59" t="s">
        <v>141</v>
      </c>
      <c r="AD59" t="s">
        <v>516</v>
      </c>
      <c r="AE59" t="str">
        <f t="shared" si="6"/>
        <v>Sales__Administrative_Assistant</v>
      </c>
      <c r="AF59" t="s">
        <v>176</v>
      </c>
    </row>
    <row r="60" spans="1:34" x14ac:dyDescent="0.3">
      <c r="B60" s="31" t="s">
        <v>514</v>
      </c>
      <c r="C60" t="s">
        <v>515</v>
      </c>
      <c r="D60" t="s">
        <v>142</v>
      </c>
      <c r="E60" t="s">
        <v>516</v>
      </c>
      <c r="F60" t="s">
        <v>517</v>
      </c>
      <c r="H60" s="31" t="s">
        <v>519</v>
      </c>
      <c r="I60" t="s">
        <v>515</v>
      </c>
      <c r="J60" t="s">
        <v>144</v>
      </c>
      <c r="K60" t="s">
        <v>516</v>
      </c>
      <c r="L60" t="str">
        <f t="shared" si="3"/>
        <v>Finance__Accountant</v>
      </c>
      <c r="M60" s="84" t="s">
        <v>176</v>
      </c>
      <c r="N60" s="31" t="s">
        <v>514</v>
      </c>
      <c r="O60" t="s">
        <v>515</v>
      </c>
      <c r="P60" t="s">
        <v>142</v>
      </c>
      <c r="Q60" t="s">
        <v>516</v>
      </c>
      <c r="R60" t="str">
        <f t="shared" si="4"/>
        <v>MIS__Network_manager</v>
      </c>
      <c r="S60" s="84" t="s">
        <v>176</v>
      </c>
      <c r="T60" s="31" t="s">
        <v>514</v>
      </c>
      <c r="U60" t="s">
        <v>515</v>
      </c>
      <c r="V60" t="s">
        <v>142</v>
      </c>
      <c r="W60" t="s">
        <v>516</v>
      </c>
      <c r="X60" t="str">
        <f t="shared" si="5"/>
        <v>Product_Development__Associate_editor</v>
      </c>
      <c r="Y60" s="84" t="s">
        <v>176</v>
      </c>
      <c r="AA60" s="31" t="s">
        <v>514</v>
      </c>
      <c r="AB60" t="s">
        <v>515</v>
      </c>
      <c r="AC60" t="s">
        <v>142</v>
      </c>
      <c r="AD60" t="s">
        <v>516</v>
      </c>
      <c r="AE60" t="str">
        <f t="shared" si="6"/>
        <v>Sales__Administrative_Assistant</v>
      </c>
      <c r="AF60" t="s">
        <v>176</v>
      </c>
    </row>
    <row r="61" spans="1:34" x14ac:dyDescent="0.3">
      <c r="B61" s="31" t="s">
        <v>514</v>
      </c>
      <c r="C61" t="s">
        <v>515</v>
      </c>
      <c r="D61" t="s">
        <v>143</v>
      </c>
      <c r="E61" t="s">
        <v>516</v>
      </c>
      <c r="F61" t="s">
        <v>517</v>
      </c>
      <c r="H61" s="31" t="s">
        <v>514</v>
      </c>
      <c r="I61" t="s">
        <v>515</v>
      </c>
      <c r="J61" t="s">
        <v>145</v>
      </c>
      <c r="K61" t="s">
        <v>516</v>
      </c>
      <c r="L61" t="str">
        <f t="shared" si="3"/>
        <v>Finance__Accountant</v>
      </c>
      <c r="M61" s="84" t="s">
        <v>176</v>
      </c>
      <c r="N61" s="31" t="s">
        <v>514</v>
      </c>
      <c r="O61" t="s">
        <v>515</v>
      </c>
      <c r="P61" t="s">
        <v>143</v>
      </c>
      <c r="Q61" t="s">
        <v>516</v>
      </c>
      <c r="R61" t="str">
        <f t="shared" si="4"/>
        <v>MIS__Network_manager</v>
      </c>
      <c r="S61" s="84" t="s">
        <v>176</v>
      </c>
      <c r="T61" s="31" t="s">
        <v>514</v>
      </c>
      <c r="U61" t="s">
        <v>515</v>
      </c>
      <c r="V61" t="s">
        <v>144</v>
      </c>
      <c r="W61" t="s">
        <v>516</v>
      </c>
      <c r="X61" t="str">
        <f t="shared" si="5"/>
        <v>Product_Development__Associate_editor</v>
      </c>
      <c r="Y61" s="84" t="s">
        <v>176</v>
      </c>
      <c r="AA61" s="31" t="s">
        <v>514</v>
      </c>
      <c r="AB61" t="s">
        <v>515</v>
      </c>
      <c r="AC61" t="s">
        <v>143</v>
      </c>
      <c r="AD61" t="s">
        <v>516</v>
      </c>
      <c r="AE61" t="str">
        <f t="shared" si="6"/>
        <v>Sales__Administrative_Assistant</v>
      </c>
      <c r="AF61" t="s">
        <v>176</v>
      </c>
    </row>
    <row r="62" spans="1:34" x14ac:dyDescent="0.3">
      <c r="B62" s="31" t="s">
        <v>514</v>
      </c>
      <c r="C62" t="s">
        <v>515</v>
      </c>
      <c r="D62" t="s">
        <v>144</v>
      </c>
      <c r="E62" t="s">
        <v>516</v>
      </c>
      <c r="F62" t="s">
        <v>517</v>
      </c>
      <c r="H62" s="31" t="s">
        <v>514</v>
      </c>
      <c r="I62" t="s">
        <v>515</v>
      </c>
      <c r="J62" t="s">
        <v>146</v>
      </c>
      <c r="K62" t="s">
        <v>516</v>
      </c>
      <c r="L62" t="str">
        <f t="shared" si="3"/>
        <v>Finance__Accountant</v>
      </c>
      <c r="M62" s="84" t="s">
        <v>176</v>
      </c>
      <c r="N62" s="31" t="s">
        <v>514</v>
      </c>
      <c r="O62" t="s">
        <v>515</v>
      </c>
      <c r="P62" t="s">
        <v>144</v>
      </c>
      <c r="Q62" t="s">
        <v>516</v>
      </c>
      <c r="R62" t="str">
        <f t="shared" si="4"/>
        <v>MIS__Network_manager</v>
      </c>
      <c r="S62" s="84" t="s">
        <v>176</v>
      </c>
      <c r="T62" s="31" t="s">
        <v>514</v>
      </c>
      <c r="U62" t="s">
        <v>515</v>
      </c>
      <c r="V62" t="s">
        <v>151</v>
      </c>
      <c r="W62" t="s">
        <v>516</v>
      </c>
      <c r="X62" t="str">
        <f t="shared" si="5"/>
        <v>Product_Development__Associate_editor</v>
      </c>
      <c r="Y62" s="84" t="s">
        <v>176</v>
      </c>
      <c r="AA62" s="31" t="s">
        <v>514</v>
      </c>
      <c r="AB62" t="s">
        <v>515</v>
      </c>
      <c r="AC62" t="s">
        <v>144</v>
      </c>
      <c r="AD62" t="s">
        <v>516</v>
      </c>
      <c r="AE62" t="str">
        <f t="shared" si="6"/>
        <v>Sales__Administrative_Assistant</v>
      </c>
      <c r="AF62" t="s">
        <v>176</v>
      </c>
    </row>
    <row r="63" spans="1:34" x14ac:dyDescent="0.3">
      <c r="B63" s="31" t="s">
        <v>514</v>
      </c>
      <c r="C63" t="s">
        <v>515</v>
      </c>
      <c r="D63" t="s">
        <v>145</v>
      </c>
      <c r="E63" t="s">
        <v>516</v>
      </c>
      <c r="F63" t="s">
        <v>517</v>
      </c>
      <c r="H63" s="31" t="s">
        <v>514</v>
      </c>
      <c r="I63" t="s">
        <v>515</v>
      </c>
      <c r="J63" t="s">
        <v>147</v>
      </c>
      <c r="K63" t="s">
        <v>516</v>
      </c>
      <c r="L63" t="str">
        <f t="shared" si="3"/>
        <v>Finance__Accountant</v>
      </c>
      <c r="M63" s="84" t="s">
        <v>176</v>
      </c>
      <c r="N63" s="31" t="s">
        <v>514</v>
      </c>
      <c r="O63" t="s">
        <v>515</v>
      </c>
      <c r="P63" t="s">
        <v>145</v>
      </c>
      <c r="Q63" t="s">
        <v>516</v>
      </c>
      <c r="R63" t="str">
        <f t="shared" si="4"/>
        <v>MIS__Network_manager</v>
      </c>
      <c r="S63" s="84" t="s">
        <v>176</v>
      </c>
      <c r="T63" s="31" t="s">
        <v>514</v>
      </c>
      <c r="U63" t="s">
        <v>515</v>
      </c>
      <c r="V63" t="s">
        <v>152</v>
      </c>
      <c r="W63" t="s">
        <v>516</v>
      </c>
      <c r="X63" t="str">
        <f t="shared" si="5"/>
        <v>Product_Development__Associate_editor</v>
      </c>
      <c r="Y63" s="84" t="s">
        <v>176</v>
      </c>
      <c r="AA63" s="31" t="s">
        <v>514</v>
      </c>
      <c r="AB63" t="s">
        <v>515</v>
      </c>
      <c r="AC63" t="s">
        <v>145</v>
      </c>
      <c r="AD63" t="s">
        <v>516</v>
      </c>
      <c r="AE63" t="str">
        <f t="shared" si="6"/>
        <v>Sales__Administrative_Assistant</v>
      </c>
      <c r="AF63" t="s">
        <v>176</v>
      </c>
    </row>
    <row r="64" spans="1:34" x14ac:dyDescent="0.3">
      <c r="B64" s="31" t="s">
        <v>514</v>
      </c>
      <c r="C64" t="s">
        <v>515</v>
      </c>
      <c r="D64" t="s">
        <v>146</v>
      </c>
      <c r="E64" t="s">
        <v>516</v>
      </c>
      <c r="F64" t="s">
        <v>517</v>
      </c>
      <c r="H64" s="31" t="s">
        <v>514</v>
      </c>
      <c r="I64" t="s">
        <v>515</v>
      </c>
      <c r="J64" t="s">
        <v>148</v>
      </c>
      <c r="K64" t="s">
        <v>516</v>
      </c>
      <c r="L64" t="str">
        <f t="shared" si="3"/>
        <v>Finance__Accountant</v>
      </c>
      <c r="M64" s="84" t="s">
        <v>176</v>
      </c>
      <c r="N64" s="31" t="s">
        <v>514</v>
      </c>
      <c r="O64" t="s">
        <v>515</v>
      </c>
      <c r="P64" t="s">
        <v>146</v>
      </c>
      <c r="Q64" t="s">
        <v>516</v>
      </c>
      <c r="R64" t="str">
        <f t="shared" si="4"/>
        <v>MIS__Network_manager</v>
      </c>
      <c r="S64" s="84" t="s">
        <v>176</v>
      </c>
      <c r="T64" s="31" t="s">
        <v>514</v>
      </c>
      <c r="U64" t="s">
        <v>515</v>
      </c>
      <c r="V64" t="s">
        <v>153</v>
      </c>
      <c r="W64" t="s">
        <v>516</v>
      </c>
      <c r="X64" t="str">
        <f t="shared" si="5"/>
        <v>Product_Development__Associate_editor</v>
      </c>
      <c r="Y64" s="84" t="s">
        <v>176</v>
      </c>
      <c r="AA64" s="31" t="s">
        <v>514</v>
      </c>
      <c r="AB64" t="s">
        <v>515</v>
      </c>
      <c r="AC64" t="s">
        <v>146</v>
      </c>
      <c r="AD64" t="s">
        <v>516</v>
      </c>
      <c r="AE64" t="str">
        <f t="shared" si="6"/>
        <v>Sales__Administrative_Assistant</v>
      </c>
      <c r="AF64" t="s">
        <v>176</v>
      </c>
    </row>
    <row r="65" spans="1:32" x14ac:dyDescent="0.3">
      <c r="B65" s="31" t="s">
        <v>514</v>
      </c>
      <c r="C65" t="s">
        <v>515</v>
      </c>
      <c r="D65" t="s">
        <v>147</v>
      </c>
      <c r="E65" t="s">
        <v>516</v>
      </c>
      <c r="F65" t="s">
        <v>517</v>
      </c>
      <c r="H65" s="31" t="s">
        <v>514</v>
      </c>
      <c r="I65" t="s">
        <v>515</v>
      </c>
      <c r="J65" t="s">
        <v>149</v>
      </c>
      <c r="K65" t="s">
        <v>516</v>
      </c>
      <c r="L65" t="str">
        <f t="shared" si="3"/>
        <v>Finance__Accountant</v>
      </c>
      <c r="M65" s="84" t="s">
        <v>176</v>
      </c>
      <c r="N65" s="31" t="s">
        <v>514</v>
      </c>
      <c r="O65" t="s">
        <v>515</v>
      </c>
      <c r="P65" t="s">
        <v>147</v>
      </c>
      <c r="Q65" t="s">
        <v>516</v>
      </c>
      <c r="R65" t="str">
        <f t="shared" si="4"/>
        <v>MIS__Network_manager</v>
      </c>
      <c r="S65" s="84" t="s">
        <v>176</v>
      </c>
      <c r="T65" s="31" t="s">
        <v>514</v>
      </c>
      <c r="U65" t="s">
        <v>515</v>
      </c>
      <c r="V65" t="s">
        <v>155</v>
      </c>
      <c r="W65" t="s">
        <v>516</v>
      </c>
      <c r="X65" t="str">
        <f t="shared" si="5"/>
        <v>Product_Development__Associate_editor</v>
      </c>
      <c r="Y65" s="84" t="s">
        <v>176</v>
      </c>
      <c r="AA65" s="31" t="s">
        <v>514</v>
      </c>
      <c r="AB65" t="s">
        <v>515</v>
      </c>
      <c r="AC65" t="s">
        <v>147</v>
      </c>
      <c r="AD65" t="s">
        <v>516</v>
      </c>
      <c r="AE65" t="str">
        <f t="shared" si="6"/>
        <v>Sales__Administrative_Assistant</v>
      </c>
      <c r="AF65" t="s">
        <v>176</v>
      </c>
    </row>
    <row r="66" spans="1:32" x14ac:dyDescent="0.3">
      <c r="B66" s="31" t="s">
        <v>514</v>
      </c>
      <c r="C66" t="s">
        <v>515</v>
      </c>
      <c r="D66" t="s">
        <v>148</v>
      </c>
      <c r="E66" t="s">
        <v>516</v>
      </c>
      <c r="F66" t="s">
        <v>517</v>
      </c>
      <c r="H66" s="31" t="s">
        <v>514</v>
      </c>
      <c r="I66" t="s">
        <v>515</v>
      </c>
      <c r="J66" t="s">
        <v>150</v>
      </c>
      <c r="K66" t="s">
        <v>516</v>
      </c>
      <c r="L66" t="str">
        <f t="shared" si="3"/>
        <v>Finance__Accountant</v>
      </c>
      <c r="M66" s="84" t="s">
        <v>176</v>
      </c>
      <c r="N66" s="31" t="s">
        <v>514</v>
      </c>
      <c r="O66" t="s">
        <v>515</v>
      </c>
      <c r="P66" t="s">
        <v>148</v>
      </c>
      <c r="Q66" t="s">
        <v>516</v>
      </c>
      <c r="R66" t="str">
        <f t="shared" si="4"/>
        <v>MIS__Network_manager</v>
      </c>
      <c r="S66" s="84" t="s">
        <v>176</v>
      </c>
      <c r="T66" s="31" t="s">
        <v>519</v>
      </c>
      <c r="U66" t="s">
        <v>515</v>
      </c>
      <c r="V66" t="s">
        <v>156</v>
      </c>
      <c r="W66" t="s">
        <v>516</v>
      </c>
      <c r="X66" t="str">
        <f t="shared" si="5"/>
        <v>Product_Development__Associate_editor</v>
      </c>
      <c r="Y66" s="84" t="s">
        <v>176</v>
      </c>
      <c r="AA66" s="31" t="s">
        <v>514</v>
      </c>
      <c r="AB66" t="s">
        <v>515</v>
      </c>
      <c r="AC66" t="s">
        <v>148</v>
      </c>
      <c r="AD66" t="s">
        <v>516</v>
      </c>
      <c r="AE66" t="str">
        <f t="shared" si="6"/>
        <v>Sales__Administrative_Assistant</v>
      </c>
      <c r="AF66" t="s">
        <v>176</v>
      </c>
    </row>
    <row r="67" spans="1:32" x14ac:dyDescent="0.3">
      <c r="B67" s="31" t="s">
        <v>514</v>
      </c>
      <c r="C67" t="s">
        <v>515</v>
      </c>
      <c r="D67" t="s">
        <v>149</v>
      </c>
      <c r="E67" t="s">
        <v>516</v>
      </c>
      <c r="F67" t="s">
        <v>517</v>
      </c>
      <c r="H67" s="31" t="s">
        <v>519</v>
      </c>
      <c r="I67" t="s">
        <v>515</v>
      </c>
      <c r="J67" t="s">
        <v>151</v>
      </c>
      <c r="K67" t="s">
        <v>516</v>
      </c>
      <c r="L67" t="str">
        <f t="shared" si="3"/>
        <v>Finance__Accountant</v>
      </c>
      <c r="M67" s="84" t="s">
        <v>176</v>
      </c>
      <c r="N67" s="31" t="s">
        <v>514</v>
      </c>
      <c r="O67" t="s">
        <v>515</v>
      </c>
      <c r="P67" t="s">
        <v>149</v>
      </c>
      <c r="Q67" t="s">
        <v>516</v>
      </c>
      <c r="R67" t="str">
        <f t="shared" si="4"/>
        <v>MIS__Network_manager</v>
      </c>
      <c r="S67" s="84" t="s">
        <v>176</v>
      </c>
      <c r="T67" s="31" t="s">
        <v>514</v>
      </c>
      <c r="U67" t="s">
        <v>515</v>
      </c>
      <c r="V67" t="s">
        <v>157</v>
      </c>
      <c r="W67" t="s">
        <v>516</v>
      </c>
      <c r="X67" t="str">
        <f t="shared" si="5"/>
        <v>Product_Development__Associate_editor</v>
      </c>
      <c r="Y67" s="84" t="s">
        <v>176</v>
      </c>
      <c r="AA67" s="31" t="s">
        <v>514</v>
      </c>
      <c r="AB67" t="s">
        <v>515</v>
      </c>
      <c r="AC67" t="s">
        <v>149</v>
      </c>
      <c r="AD67" t="s">
        <v>516</v>
      </c>
      <c r="AE67" t="str">
        <f t="shared" si="6"/>
        <v>Sales__Administrative_Assistant</v>
      </c>
      <c r="AF67" t="s">
        <v>176</v>
      </c>
    </row>
    <row r="68" spans="1:32" x14ac:dyDescent="0.3">
      <c r="B68" s="31" t="s">
        <v>514</v>
      </c>
      <c r="C68" t="s">
        <v>515</v>
      </c>
      <c r="D68" t="s">
        <v>150</v>
      </c>
      <c r="E68" t="s">
        <v>516</v>
      </c>
      <c r="F68" t="s">
        <v>517</v>
      </c>
      <c r="H68" s="31" t="s">
        <v>514</v>
      </c>
      <c r="I68" t="s">
        <v>515</v>
      </c>
      <c r="J68" t="s">
        <v>152</v>
      </c>
      <c r="K68" t="s">
        <v>516</v>
      </c>
      <c r="L68" t="str">
        <f t="shared" si="3"/>
        <v>Finance__Accountant</v>
      </c>
      <c r="M68" s="84" t="s">
        <v>176</v>
      </c>
      <c r="N68" s="31" t="s">
        <v>514</v>
      </c>
      <c r="O68" t="s">
        <v>515</v>
      </c>
      <c r="P68" t="s">
        <v>150</v>
      </c>
      <c r="Q68" t="s">
        <v>516</v>
      </c>
      <c r="R68" t="str">
        <f t="shared" si="4"/>
        <v>MIS__Network_manager</v>
      </c>
      <c r="S68" s="84" t="s">
        <v>176</v>
      </c>
      <c r="T68" s="31" t="s">
        <v>514</v>
      </c>
      <c r="U68" t="s">
        <v>515</v>
      </c>
      <c r="V68" t="s">
        <v>158</v>
      </c>
      <c r="W68" t="s">
        <v>516</v>
      </c>
      <c r="X68" t="str">
        <f t="shared" si="5"/>
        <v>Product_Development__Associate_editor</v>
      </c>
      <c r="Y68" s="84" t="s">
        <v>176</v>
      </c>
      <c r="AA68" s="31" t="s">
        <v>514</v>
      </c>
      <c r="AB68" t="s">
        <v>515</v>
      </c>
      <c r="AC68" t="s">
        <v>150</v>
      </c>
      <c r="AD68" t="s">
        <v>516</v>
      </c>
      <c r="AE68" t="str">
        <f t="shared" si="6"/>
        <v>Sales__Administrative_Assistant</v>
      </c>
      <c r="AF68" t="s">
        <v>176</v>
      </c>
    </row>
    <row r="69" spans="1:32" x14ac:dyDescent="0.3">
      <c r="B69" s="31" t="s">
        <v>514</v>
      </c>
      <c r="C69" t="s">
        <v>515</v>
      </c>
      <c r="D69" t="s">
        <v>151</v>
      </c>
      <c r="E69" t="s">
        <v>516</v>
      </c>
      <c r="F69" t="s">
        <v>517</v>
      </c>
      <c r="H69" s="31" t="s">
        <v>514</v>
      </c>
      <c r="I69" t="s">
        <v>515</v>
      </c>
      <c r="J69" t="s">
        <v>154</v>
      </c>
      <c r="K69" t="s">
        <v>516</v>
      </c>
      <c r="L69" t="str">
        <f t="shared" si="3"/>
        <v>Finance__Accountant</v>
      </c>
      <c r="M69" s="84" t="s">
        <v>176</v>
      </c>
      <c r="N69" s="31" t="s">
        <v>514</v>
      </c>
      <c r="O69" t="s">
        <v>515</v>
      </c>
      <c r="P69" t="s">
        <v>151</v>
      </c>
      <c r="Q69" t="s">
        <v>516</v>
      </c>
      <c r="R69" t="str">
        <f t="shared" si="4"/>
        <v>MIS__Network_manager</v>
      </c>
      <c r="S69" s="84" t="s">
        <v>176</v>
      </c>
      <c r="T69" s="31" t="s">
        <v>519</v>
      </c>
      <c r="U69" t="s">
        <v>515</v>
      </c>
      <c r="V69" t="s">
        <v>159</v>
      </c>
      <c r="W69" t="s">
        <v>516</v>
      </c>
      <c r="X69" t="str">
        <f t="shared" si="5"/>
        <v>Product_Development__Associate_editor</v>
      </c>
      <c r="Y69" s="84" t="s">
        <v>176</v>
      </c>
      <c r="AA69" s="31" t="s">
        <v>514</v>
      </c>
      <c r="AB69" t="s">
        <v>515</v>
      </c>
      <c r="AC69" t="s">
        <v>152</v>
      </c>
      <c r="AD69" t="s">
        <v>516</v>
      </c>
      <c r="AE69" t="str">
        <f t="shared" si="6"/>
        <v>Sales__Administrative_Assistant</v>
      </c>
      <c r="AF69" t="s">
        <v>176</v>
      </c>
    </row>
    <row r="70" spans="1:32" x14ac:dyDescent="0.3">
      <c r="B70" s="31" t="s">
        <v>514</v>
      </c>
      <c r="C70" t="s">
        <v>515</v>
      </c>
      <c r="D70" t="s">
        <v>152</v>
      </c>
      <c r="E70" t="s">
        <v>516</v>
      </c>
      <c r="F70" t="s">
        <v>517</v>
      </c>
      <c r="H70" s="31" t="s">
        <v>514</v>
      </c>
      <c r="I70" t="s">
        <v>515</v>
      </c>
      <c r="J70" t="s">
        <v>158</v>
      </c>
      <c r="K70" t="s">
        <v>516</v>
      </c>
      <c r="L70" t="str">
        <f t="shared" si="3"/>
        <v>Finance__Accountant</v>
      </c>
      <c r="M70" s="84" t="s">
        <v>176</v>
      </c>
      <c r="N70" s="31" t="s">
        <v>514</v>
      </c>
      <c r="O70" t="s">
        <v>515</v>
      </c>
      <c r="P70" t="s">
        <v>152</v>
      </c>
      <c r="Q70" t="s">
        <v>516</v>
      </c>
      <c r="R70" t="str">
        <f t="shared" si="4"/>
        <v>MIS__Network_manager</v>
      </c>
      <c r="S70" s="84" t="s">
        <v>176</v>
      </c>
      <c r="Z70" s="84"/>
      <c r="AA70" s="31" t="s">
        <v>514</v>
      </c>
      <c r="AB70" t="s">
        <v>515</v>
      </c>
      <c r="AC70" t="s">
        <v>154</v>
      </c>
      <c r="AD70" t="s">
        <v>516</v>
      </c>
      <c r="AE70" t="str">
        <f t="shared" si="6"/>
        <v>Sales__Administrative_Assistant</v>
      </c>
      <c r="AF70" t="s">
        <v>176</v>
      </c>
    </row>
    <row r="71" spans="1:32" x14ac:dyDescent="0.3">
      <c r="B71" s="31" t="s">
        <v>514</v>
      </c>
      <c r="C71" t="s">
        <v>515</v>
      </c>
      <c r="D71" t="s">
        <v>153</v>
      </c>
      <c r="E71" t="s">
        <v>516</v>
      </c>
      <c r="F71" t="s">
        <v>517</v>
      </c>
      <c r="H71" s="31" t="s">
        <v>514</v>
      </c>
      <c r="I71" t="s">
        <v>515</v>
      </c>
      <c r="J71" t="s">
        <v>159</v>
      </c>
      <c r="K71" t="s">
        <v>516</v>
      </c>
      <c r="L71" t="str">
        <f t="shared" si="3"/>
        <v>Finance__Accountant</v>
      </c>
      <c r="M71" s="84" t="s">
        <v>176</v>
      </c>
      <c r="N71" s="31" t="s">
        <v>514</v>
      </c>
      <c r="O71" t="s">
        <v>515</v>
      </c>
      <c r="P71" t="s">
        <v>153</v>
      </c>
      <c r="Q71" t="s">
        <v>516</v>
      </c>
      <c r="R71" t="str">
        <f t="shared" si="4"/>
        <v>MIS__Network_manager</v>
      </c>
      <c r="S71" s="84" t="s">
        <v>176</v>
      </c>
      <c r="T71" s="31" t="s">
        <v>514</v>
      </c>
      <c r="U71" t="s">
        <v>515</v>
      </c>
      <c r="V71" t="s">
        <v>134</v>
      </c>
      <c r="W71" t="s">
        <v>516</v>
      </c>
      <c r="X71" t="str">
        <f>$AF$32</f>
        <v>Product_Development__Editor</v>
      </c>
      <c r="Y71" s="84" t="s">
        <v>176</v>
      </c>
      <c r="Z71" s="84"/>
      <c r="AA71" s="31" t="s">
        <v>514</v>
      </c>
      <c r="AB71" t="s">
        <v>515</v>
      </c>
      <c r="AC71" t="s">
        <v>155</v>
      </c>
      <c r="AD71" t="s">
        <v>516</v>
      </c>
      <c r="AE71" t="str">
        <f t="shared" si="6"/>
        <v>Sales__Administrative_Assistant</v>
      </c>
      <c r="AF71" t="s">
        <v>176</v>
      </c>
    </row>
    <row r="72" spans="1:32" x14ac:dyDescent="0.3">
      <c r="B72" s="31" t="s">
        <v>514</v>
      </c>
      <c r="C72" t="s">
        <v>515</v>
      </c>
      <c r="D72" t="s">
        <v>154</v>
      </c>
      <c r="E72" t="s">
        <v>516</v>
      </c>
      <c r="F72" t="s">
        <v>517</v>
      </c>
      <c r="H72" s="31" t="s">
        <v>519</v>
      </c>
      <c r="I72" t="s">
        <v>515</v>
      </c>
      <c r="J72" t="s">
        <v>161</v>
      </c>
      <c r="K72" t="s">
        <v>516</v>
      </c>
      <c r="L72" t="str">
        <f t="shared" si="3"/>
        <v>Finance__Accountant</v>
      </c>
      <c r="M72" s="84" t="s">
        <v>176</v>
      </c>
      <c r="N72" s="31" t="s">
        <v>514</v>
      </c>
      <c r="O72" t="s">
        <v>515</v>
      </c>
      <c r="P72" t="s">
        <v>154</v>
      </c>
      <c r="Q72" t="s">
        <v>516</v>
      </c>
      <c r="R72" t="str">
        <f t="shared" si="4"/>
        <v>MIS__Network_manager</v>
      </c>
      <c r="S72" s="84" t="s">
        <v>176</v>
      </c>
      <c r="T72" s="31" t="s">
        <v>514</v>
      </c>
      <c r="U72" t="s">
        <v>515</v>
      </c>
      <c r="V72" t="s">
        <v>137</v>
      </c>
      <c r="W72" t="s">
        <v>516</v>
      </c>
      <c r="X72" t="str">
        <f t="shared" ref="X72:X86" si="7">$AF$32</f>
        <v>Product_Development__Editor</v>
      </c>
      <c r="Y72" s="84" t="s">
        <v>176</v>
      </c>
      <c r="Z72" s="84"/>
      <c r="AA72" s="31" t="s">
        <v>514</v>
      </c>
      <c r="AB72" t="s">
        <v>515</v>
      </c>
      <c r="AC72" t="s">
        <v>156</v>
      </c>
      <c r="AD72" t="s">
        <v>516</v>
      </c>
      <c r="AE72" t="str">
        <f t="shared" si="6"/>
        <v>Sales__Administrative_Assistant</v>
      </c>
      <c r="AF72" t="s">
        <v>176</v>
      </c>
    </row>
    <row r="73" spans="1:32" x14ac:dyDescent="0.3">
      <c r="B73" s="31" t="s">
        <v>514</v>
      </c>
      <c r="C73" t="s">
        <v>515</v>
      </c>
      <c r="D73" t="s">
        <v>155</v>
      </c>
      <c r="E73" t="s">
        <v>516</v>
      </c>
      <c r="F73" t="s">
        <v>517</v>
      </c>
      <c r="N73" s="31" t="s">
        <v>514</v>
      </c>
      <c r="O73" t="s">
        <v>515</v>
      </c>
      <c r="P73" t="s">
        <v>155</v>
      </c>
      <c r="Q73" t="s">
        <v>516</v>
      </c>
      <c r="R73" t="str">
        <f t="shared" si="4"/>
        <v>MIS__Network_manager</v>
      </c>
      <c r="S73" s="84" t="s">
        <v>176</v>
      </c>
      <c r="T73" s="31" t="s">
        <v>514</v>
      </c>
      <c r="U73" t="s">
        <v>515</v>
      </c>
      <c r="V73" t="s">
        <v>138</v>
      </c>
      <c r="W73" t="s">
        <v>516</v>
      </c>
      <c r="X73" t="str">
        <f t="shared" si="7"/>
        <v>Product_Development__Editor</v>
      </c>
      <c r="Y73" s="84" t="s">
        <v>176</v>
      </c>
      <c r="Z73" s="84"/>
      <c r="AA73" s="31" t="s">
        <v>514</v>
      </c>
      <c r="AB73" t="s">
        <v>515</v>
      </c>
      <c r="AC73" t="s">
        <v>161</v>
      </c>
      <c r="AD73" t="s">
        <v>516</v>
      </c>
      <c r="AE73" t="str">
        <f t="shared" si="6"/>
        <v>Sales__Administrative_Assistant</v>
      </c>
      <c r="AF73" t="s">
        <v>176</v>
      </c>
    </row>
    <row r="74" spans="1:32" x14ac:dyDescent="0.3">
      <c r="B74" s="31" t="s">
        <v>514</v>
      </c>
      <c r="C74" t="s">
        <v>515</v>
      </c>
      <c r="D74" t="s">
        <v>156</v>
      </c>
      <c r="E74" t="s">
        <v>516</v>
      </c>
      <c r="F74" t="s">
        <v>517</v>
      </c>
      <c r="H74" s="31" t="s">
        <v>514</v>
      </c>
      <c r="I74" t="s">
        <v>515</v>
      </c>
      <c r="J74" t="s">
        <v>134</v>
      </c>
      <c r="K74" t="s">
        <v>516</v>
      </c>
      <c r="L74" t="str">
        <f>$AF$11</f>
        <v>Finance__Accounting_Manager</v>
      </c>
      <c r="M74" s="84" t="s">
        <v>176</v>
      </c>
      <c r="N74" s="31" t="s">
        <v>514</v>
      </c>
      <c r="O74" t="s">
        <v>515</v>
      </c>
      <c r="P74" t="s">
        <v>156</v>
      </c>
      <c r="Q74" t="s">
        <v>516</v>
      </c>
      <c r="R74" t="str">
        <f t="shared" si="4"/>
        <v>MIS__Network_manager</v>
      </c>
      <c r="S74" s="84" t="s">
        <v>176</v>
      </c>
      <c r="T74" s="31" t="s">
        <v>514</v>
      </c>
      <c r="U74" t="s">
        <v>515</v>
      </c>
      <c r="V74" t="s">
        <v>139</v>
      </c>
      <c r="W74" t="s">
        <v>516</v>
      </c>
      <c r="X74" t="str">
        <f t="shared" si="7"/>
        <v>Product_Development__Editor</v>
      </c>
      <c r="Y74" s="84" t="s">
        <v>176</v>
      </c>
      <c r="Z74" s="84"/>
    </row>
    <row r="75" spans="1:32" x14ac:dyDescent="0.3">
      <c r="B75" s="31" t="s">
        <v>514</v>
      </c>
      <c r="C75" t="s">
        <v>515</v>
      </c>
      <c r="D75" t="s">
        <v>157</v>
      </c>
      <c r="E75" t="s">
        <v>516</v>
      </c>
      <c r="F75" t="s">
        <v>517</v>
      </c>
      <c r="H75" s="31" t="s">
        <v>514</v>
      </c>
      <c r="I75" t="s">
        <v>515</v>
      </c>
      <c r="J75" t="s">
        <v>137</v>
      </c>
      <c r="K75" t="s">
        <v>516</v>
      </c>
      <c r="L75" t="str">
        <f t="shared" ref="L75:L92" si="8">$AF$11</f>
        <v>Finance__Accounting_Manager</v>
      </c>
      <c r="M75" s="84" t="s">
        <v>176</v>
      </c>
      <c r="N75" s="31" t="s">
        <v>514</v>
      </c>
      <c r="O75" t="s">
        <v>515</v>
      </c>
      <c r="P75" t="s">
        <v>157</v>
      </c>
      <c r="Q75" t="s">
        <v>516</v>
      </c>
      <c r="R75" t="str">
        <f t="shared" si="4"/>
        <v>MIS__Network_manager</v>
      </c>
      <c r="S75" s="84" t="s">
        <v>176</v>
      </c>
      <c r="T75" s="31" t="s">
        <v>514</v>
      </c>
      <c r="U75" t="s">
        <v>515</v>
      </c>
      <c r="V75" t="s">
        <v>140</v>
      </c>
      <c r="W75" t="s">
        <v>516</v>
      </c>
      <c r="X75" t="str">
        <f t="shared" si="7"/>
        <v>Product_Development__Editor</v>
      </c>
      <c r="Y75" s="84" t="s">
        <v>176</v>
      </c>
      <c r="Z75" s="84"/>
      <c r="AA75" s="31" t="s">
        <v>519</v>
      </c>
      <c r="AB75" t="s">
        <v>515</v>
      </c>
      <c r="AC75" t="s">
        <v>142</v>
      </c>
      <c r="AD75" t="s">
        <v>516</v>
      </c>
      <c r="AE75" t="str">
        <f t="shared" ref="AE75:AE87" si="9">$AF$43</f>
        <v>Sales__Customer_Service</v>
      </c>
      <c r="AF75" t="s">
        <v>176</v>
      </c>
    </row>
    <row r="76" spans="1:32" x14ac:dyDescent="0.3">
      <c r="B76" s="31" t="s">
        <v>514</v>
      </c>
      <c r="C76" t="s">
        <v>515</v>
      </c>
      <c r="D76" t="s">
        <v>158</v>
      </c>
      <c r="E76" t="s">
        <v>516</v>
      </c>
      <c r="F76" t="s">
        <v>517</v>
      </c>
      <c r="H76" s="31" t="s">
        <v>514</v>
      </c>
      <c r="I76" t="s">
        <v>515</v>
      </c>
      <c r="J76" t="s">
        <v>138</v>
      </c>
      <c r="K76" t="s">
        <v>516</v>
      </c>
      <c r="L76" t="str">
        <f t="shared" si="8"/>
        <v>Finance__Accounting_Manager</v>
      </c>
      <c r="M76" s="84" t="s">
        <v>176</v>
      </c>
      <c r="N76" s="31" t="s">
        <v>514</v>
      </c>
      <c r="O76" t="s">
        <v>515</v>
      </c>
      <c r="P76" t="s">
        <v>159</v>
      </c>
      <c r="Q76" t="s">
        <v>516</v>
      </c>
      <c r="R76" t="str">
        <f t="shared" si="4"/>
        <v>MIS__Network_manager</v>
      </c>
      <c r="S76" s="84" t="s">
        <v>176</v>
      </c>
      <c r="T76" s="31" t="s">
        <v>514</v>
      </c>
      <c r="U76" t="s">
        <v>515</v>
      </c>
      <c r="V76" t="s">
        <v>141</v>
      </c>
      <c r="W76" t="s">
        <v>516</v>
      </c>
      <c r="X76" t="str">
        <f t="shared" si="7"/>
        <v>Product_Development__Editor</v>
      </c>
      <c r="Y76" s="84" t="s">
        <v>176</v>
      </c>
      <c r="Z76" s="84"/>
      <c r="AA76" s="31" t="s">
        <v>519</v>
      </c>
      <c r="AB76" t="s">
        <v>515</v>
      </c>
      <c r="AC76" t="s">
        <v>143</v>
      </c>
      <c r="AD76" t="s">
        <v>516</v>
      </c>
      <c r="AE76" t="str">
        <f t="shared" si="9"/>
        <v>Sales__Customer_Service</v>
      </c>
      <c r="AF76" t="s">
        <v>176</v>
      </c>
    </row>
    <row r="77" spans="1:32" x14ac:dyDescent="0.3">
      <c r="B77" s="31" t="s">
        <v>514</v>
      </c>
      <c r="C77" t="s">
        <v>515</v>
      </c>
      <c r="D77" t="s">
        <v>159</v>
      </c>
      <c r="E77" t="s">
        <v>516</v>
      </c>
      <c r="F77" t="s">
        <v>517</v>
      </c>
      <c r="H77" s="31" t="s">
        <v>514</v>
      </c>
      <c r="I77" t="s">
        <v>515</v>
      </c>
      <c r="J77" t="s">
        <v>140</v>
      </c>
      <c r="K77" t="s">
        <v>516</v>
      </c>
      <c r="L77" t="str">
        <f t="shared" si="8"/>
        <v>Finance__Accounting_Manager</v>
      </c>
      <c r="M77" s="84" t="s">
        <v>176</v>
      </c>
      <c r="N77" s="31" t="s">
        <v>514</v>
      </c>
      <c r="O77" t="s">
        <v>515</v>
      </c>
      <c r="P77" t="s">
        <v>161</v>
      </c>
      <c r="Q77" t="s">
        <v>516</v>
      </c>
      <c r="R77" t="str">
        <f t="shared" si="4"/>
        <v>MIS__Network_manager</v>
      </c>
      <c r="S77" s="84" t="s">
        <v>176</v>
      </c>
      <c r="T77" s="31" t="s">
        <v>514</v>
      </c>
      <c r="U77" t="s">
        <v>515</v>
      </c>
      <c r="V77" t="s">
        <v>142</v>
      </c>
      <c r="W77" t="s">
        <v>516</v>
      </c>
      <c r="X77" t="str">
        <f t="shared" si="7"/>
        <v>Product_Development__Editor</v>
      </c>
      <c r="Y77" s="84" t="s">
        <v>176</v>
      </c>
      <c r="Z77" s="84"/>
      <c r="AA77" s="31" t="s">
        <v>514</v>
      </c>
      <c r="AB77" t="s">
        <v>515</v>
      </c>
      <c r="AC77" t="s">
        <v>144</v>
      </c>
      <c r="AD77" t="s">
        <v>516</v>
      </c>
      <c r="AE77" t="str">
        <f t="shared" si="9"/>
        <v>Sales__Customer_Service</v>
      </c>
      <c r="AF77" t="s">
        <v>176</v>
      </c>
    </row>
    <row r="78" spans="1:32" x14ac:dyDescent="0.3">
      <c r="B78" s="31" t="s">
        <v>514</v>
      </c>
      <c r="C78" t="s">
        <v>515</v>
      </c>
      <c r="D78" t="s">
        <v>161</v>
      </c>
      <c r="E78" t="s">
        <v>516</v>
      </c>
      <c r="F78" t="s">
        <v>517</v>
      </c>
      <c r="H78" s="31" t="s">
        <v>514</v>
      </c>
      <c r="I78" t="s">
        <v>515</v>
      </c>
      <c r="J78" t="s">
        <v>142</v>
      </c>
      <c r="K78" t="s">
        <v>516</v>
      </c>
      <c r="L78" t="str">
        <f t="shared" si="8"/>
        <v>Finance__Accounting_Manager</v>
      </c>
      <c r="M78" s="84" t="s">
        <v>176</v>
      </c>
      <c r="T78" s="31" t="s">
        <v>514</v>
      </c>
      <c r="U78" t="s">
        <v>515</v>
      </c>
      <c r="V78" t="s">
        <v>144</v>
      </c>
      <c r="W78" t="s">
        <v>516</v>
      </c>
      <c r="X78" t="str">
        <f t="shared" si="7"/>
        <v>Product_Development__Editor</v>
      </c>
      <c r="Y78" s="84" t="s">
        <v>176</v>
      </c>
      <c r="Z78" s="84"/>
      <c r="AA78" s="31" t="s">
        <v>519</v>
      </c>
      <c r="AB78" t="s">
        <v>515</v>
      </c>
      <c r="AC78" t="s">
        <v>145</v>
      </c>
      <c r="AD78" t="s">
        <v>516</v>
      </c>
      <c r="AE78" t="str">
        <f t="shared" si="9"/>
        <v>Sales__Customer_Service</v>
      </c>
      <c r="AF78" t="s">
        <v>176</v>
      </c>
    </row>
    <row r="79" spans="1:32" x14ac:dyDescent="0.3">
      <c r="A79" t="str">
        <f t="shared" ref="A79" si="10">SUBSTITUTE(D79," ","_")</f>
        <v/>
      </c>
      <c r="H79" s="31" t="s">
        <v>514</v>
      </c>
      <c r="I79" t="s">
        <v>515</v>
      </c>
      <c r="J79" t="s">
        <v>143</v>
      </c>
      <c r="K79" t="s">
        <v>516</v>
      </c>
      <c r="L79" t="str">
        <f t="shared" si="8"/>
        <v>Finance__Accounting_Manager</v>
      </c>
      <c r="M79" s="84" t="s">
        <v>176</v>
      </c>
      <c r="N79" s="31" t="s">
        <v>514</v>
      </c>
      <c r="O79" t="s">
        <v>515</v>
      </c>
      <c r="P79" t="s">
        <v>134</v>
      </c>
      <c r="Q79" t="s">
        <v>516</v>
      </c>
      <c r="R79" t="str">
        <f>$AF$23</f>
        <v>MIS__Programmer</v>
      </c>
      <c r="S79" s="84" t="s">
        <v>176</v>
      </c>
      <c r="T79" s="31" t="s">
        <v>514</v>
      </c>
      <c r="U79" t="s">
        <v>515</v>
      </c>
      <c r="V79" t="s">
        <v>151</v>
      </c>
      <c r="W79" t="s">
        <v>516</v>
      </c>
      <c r="X79" t="str">
        <f t="shared" si="7"/>
        <v>Product_Development__Editor</v>
      </c>
      <c r="Y79" s="84" t="s">
        <v>176</v>
      </c>
      <c r="AA79" s="31" t="s">
        <v>519</v>
      </c>
      <c r="AB79" t="s">
        <v>515</v>
      </c>
      <c r="AC79" t="s">
        <v>146</v>
      </c>
      <c r="AD79" t="s">
        <v>516</v>
      </c>
      <c r="AE79" t="str">
        <f t="shared" si="9"/>
        <v>Sales__Customer_Service</v>
      </c>
      <c r="AF79" t="s">
        <v>176</v>
      </c>
    </row>
    <row r="80" spans="1:32" x14ac:dyDescent="0.3">
      <c r="B80" t="s">
        <v>514</v>
      </c>
      <c r="C80" t="s">
        <v>518</v>
      </c>
      <c r="D80" t="s">
        <v>140</v>
      </c>
      <c r="E80" s="84" t="s">
        <v>516</v>
      </c>
      <c r="F80" s="84" t="str">
        <f t="shared" ref="F80:F88" si="11">$AF$3</f>
        <v>Administration__Administrative_Assistant</v>
      </c>
      <c r="G80" s="84" t="s">
        <v>176</v>
      </c>
      <c r="H80" s="31" t="s">
        <v>514</v>
      </c>
      <c r="I80" t="s">
        <v>515</v>
      </c>
      <c r="J80" t="s">
        <v>144</v>
      </c>
      <c r="K80" t="s">
        <v>516</v>
      </c>
      <c r="L80" t="str">
        <f t="shared" si="8"/>
        <v>Finance__Accounting_Manager</v>
      </c>
      <c r="M80" s="84" t="s">
        <v>176</v>
      </c>
      <c r="N80" s="31" t="s">
        <v>514</v>
      </c>
      <c r="O80" t="s">
        <v>515</v>
      </c>
      <c r="P80" t="s">
        <v>137</v>
      </c>
      <c r="Q80" t="s">
        <v>516</v>
      </c>
      <c r="R80" t="str">
        <f t="shared" ref="R80:R102" si="12">$AF$23</f>
        <v>MIS__Programmer</v>
      </c>
      <c r="S80" s="84" t="s">
        <v>176</v>
      </c>
      <c r="T80" s="31" t="s">
        <v>514</v>
      </c>
      <c r="U80" t="s">
        <v>515</v>
      </c>
      <c r="V80" t="s">
        <v>152</v>
      </c>
      <c r="W80" t="s">
        <v>516</v>
      </c>
      <c r="X80" t="str">
        <f t="shared" si="7"/>
        <v>Product_Development__Editor</v>
      </c>
      <c r="Y80" s="84" t="s">
        <v>176</v>
      </c>
      <c r="AA80" s="31" t="s">
        <v>519</v>
      </c>
      <c r="AB80" t="s">
        <v>515</v>
      </c>
      <c r="AC80" t="s">
        <v>147</v>
      </c>
      <c r="AD80" t="s">
        <v>516</v>
      </c>
      <c r="AE80" t="str">
        <f t="shared" si="9"/>
        <v>Sales__Customer_Service</v>
      </c>
      <c r="AF80" t="s">
        <v>176</v>
      </c>
    </row>
    <row r="81" spans="2:32" x14ac:dyDescent="0.3">
      <c r="B81" t="s">
        <v>514</v>
      </c>
      <c r="C81" t="s">
        <v>518</v>
      </c>
      <c r="D81" t="s">
        <v>142</v>
      </c>
      <c r="E81" s="84" t="s">
        <v>516</v>
      </c>
      <c r="F81" s="84" t="str">
        <f t="shared" si="11"/>
        <v>Administration__Administrative_Assistant</v>
      </c>
      <c r="G81" s="84" t="s">
        <v>176</v>
      </c>
      <c r="H81" s="31" t="s">
        <v>514</v>
      </c>
      <c r="I81" t="s">
        <v>515</v>
      </c>
      <c r="J81" t="s">
        <v>145</v>
      </c>
      <c r="K81" t="s">
        <v>516</v>
      </c>
      <c r="L81" t="str">
        <f t="shared" si="8"/>
        <v>Finance__Accounting_Manager</v>
      </c>
      <c r="M81" s="84" t="s">
        <v>176</v>
      </c>
      <c r="N81" s="31" t="s">
        <v>514</v>
      </c>
      <c r="O81" t="s">
        <v>515</v>
      </c>
      <c r="P81" t="s">
        <v>138</v>
      </c>
      <c r="Q81" t="s">
        <v>516</v>
      </c>
      <c r="R81" t="str">
        <f t="shared" si="12"/>
        <v>MIS__Programmer</v>
      </c>
      <c r="S81" s="84" t="s">
        <v>176</v>
      </c>
      <c r="T81" s="31" t="s">
        <v>514</v>
      </c>
      <c r="U81" t="s">
        <v>515</v>
      </c>
      <c r="V81" t="s">
        <v>153</v>
      </c>
      <c r="W81" t="s">
        <v>516</v>
      </c>
      <c r="X81" t="str">
        <f t="shared" si="7"/>
        <v>Product_Development__Editor</v>
      </c>
      <c r="Y81" s="84" t="s">
        <v>176</v>
      </c>
      <c r="AA81" s="31" t="s">
        <v>519</v>
      </c>
      <c r="AB81" t="s">
        <v>515</v>
      </c>
      <c r="AC81" t="s">
        <v>148</v>
      </c>
      <c r="AD81" t="s">
        <v>516</v>
      </c>
      <c r="AE81" t="str">
        <f t="shared" si="9"/>
        <v>Sales__Customer_Service</v>
      </c>
      <c r="AF81" t="s">
        <v>176</v>
      </c>
    </row>
    <row r="82" spans="2:32" x14ac:dyDescent="0.3">
      <c r="B82" t="s">
        <v>514</v>
      </c>
      <c r="C82" t="s">
        <v>518</v>
      </c>
      <c r="D82" t="s">
        <v>143</v>
      </c>
      <c r="E82" s="84" t="s">
        <v>516</v>
      </c>
      <c r="F82" s="84" t="str">
        <f t="shared" si="11"/>
        <v>Administration__Administrative_Assistant</v>
      </c>
      <c r="G82" s="84" t="s">
        <v>176</v>
      </c>
      <c r="H82" s="31" t="s">
        <v>514</v>
      </c>
      <c r="I82" t="s">
        <v>515</v>
      </c>
      <c r="J82" t="s">
        <v>146</v>
      </c>
      <c r="K82" t="s">
        <v>516</v>
      </c>
      <c r="L82" t="str">
        <f t="shared" si="8"/>
        <v>Finance__Accounting_Manager</v>
      </c>
      <c r="M82" s="84" t="s">
        <v>176</v>
      </c>
      <c r="N82" s="31" t="s">
        <v>514</v>
      </c>
      <c r="O82" t="s">
        <v>515</v>
      </c>
      <c r="P82" t="s">
        <v>139</v>
      </c>
      <c r="Q82" t="s">
        <v>516</v>
      </c>
      <c r="R82" t="str">
        <f t="shared" si="12"/>
        <v>MIS__Programmer</v>
      </c>
      <c r="S82" s="84" t="s">
        <v>176</v>
      </c>
      <c r="T82" s="31" t="s">
        <v>514</v>
      </c>
      <c r="U82" t="s">
        <v>515</v>
      </c>
      <c r="V82" t="s">
        <v>155</v>
      </c>
      <c r="W82" t="s">
        <v>516</v>
      </c>
      <c r="X82" t="str">
        <f t="shared" si="7"/>
        <v>Product_Development__Editor</v>
      </c>
      <c r="Y82" s="84" t="s">
        <v>176</v>
      </c>
      <c r="AA82" s="31" t="s">
        <v>519</v>
      </c>
      <c r="AB82" t="s">
        <v>515</v>
      </c>
      <c r="AC82" t="s">
        <v>149</v>
      </c>
      <c r="AD82" t="s">
        <v>516</v>
      </c>
      <c r="AE82" t="str">
        <f t="shared" si="9"/>
        <v>Sales__Customer_Service</v>
      </c>
      <c r="AF82" t="s">
        <v>176</v>
      </c>
    </row>
    <row r="83" spans="2:32" x14ac:dyDescent="0.3">
      <c r="B83" t="s">
        <v>514</v>
      </c>
      <c r="C83" t="s">
        <v>518</v>
      </c>
      <c r="D83" t="s">
        <v>144</v>
      </c>
      <c r="E83" s="84" t="s">
        <v>516</v>
      </c>
      <c r="F83" s="84" t="str">
        <f t="shared" si="11"/>
        <v>Administration__Administrative_Assistant</v>
      </c>
      <c r="G83" s="84" t="s">
        <v>176</v>
      </c>
      <c r="H83" s="31" t="s">
        <v>514</v>
      </c>
      <c r="I83" t="s">
        <v>515</v>
      </c>
      <c r="J83" t="s">
        <v>147</v>
      </c>
      <c r="K83" t="s">
        <v>516</v>
      </c>
      <c r="L83" t="str">
        <f t="shared" si="8"/>
        <v>Finance__Accounting_Manager</v>
      </c>
      <c r="M83" s="84" t="s">
        <v>176</v>
      </c>
      <c r="N83" s="31" t="s">
        <v>514</v>
      </c>
      <c r="O83" t="s">
        <v>515</v>
      </c>
      <c r="P83" t="s">
        <v>140</v>
      </c>
      <c r="Q83" t="s">
        <v>516</v>
      </c>
      <c r="R83" t="str">
        <f t="shared" si="12"/>
        <v>MIS__Programmer</v>
      </c>
      <c r="S83" s="84" t="s">
        <v>176</v>
      </c>
      <c r="T83" s="31" t="s">
        <v>519</v>
      </c>
      <c r="U83" t="s">
        <v>515</v>
      </c>
      <c r="V83" t="s">
        <v>156</v>
      </c>
      <c r="W83" t="s">
        <v>516</v>
      </c>
      <c r="X83" t="str">
        <f t="shared" si="7"/>
        <v>Product_Development__Editor</v>
      </c>
      <c r="Y83" s="84" t="s">
        <v>176</v>
      </c>
      <c r="AA83" s="31" t="s">
        <v>514</v>
      </c>
      <c r="AB83" t="s">
        <v>515</v>
      </c>
      <c r="AC83" t="s">
        <v>150</v>
      </c>
      <c r="AD83" t="s">
        <v>516</v>
      </c>
      <c r="AE83" t="str">
        <f t="shared" si="9"/>
        <v>Sales__Customer_Service</v>
      </c>
      <c r="AF83" t="s">
        <v>176</v>
      </c>
    </row>
    <row r="84" spans="2:32" x14ac:dyDescent="0.3">
      <c r="B84" t="s">
        <v>514</v>
      </c>
      <c r="C84" t="s">
        <v>518</v>
      </c>
      <c r="D84" t="s">
        <v>145</v>
      </c>
      <c r="E84" s="84" t="s">
        <v>516</v>
      </c>
      <c r="F84" s="84" t="str">
        <f t="shared" si="11"/>
        <v>Administration__Administrative_Assistant</v>
      </c>
      <c r="G84" s="84" t="s">
        <v>176</v>
      </c>
      <c r="H84" s="31" t="s">
        <v>514</v>
      </c>
      <c r="I84" t="s">
        <v>515</v>
      </c>
      <c r="J84" t="s">
        <v>148</v>
      </c>
      <c r="K84" t="s">
        <v>516</v>
      </c>
      <c r="L84" t="str">
        <f t="shared" si="8"/>
        <v>Finance__Accounting_Manager</v>
      </c>
      <c r="M84" s="84" t="s">
        <v>176</v>
      </c>
      <c r="N84" s="31" t="s">
        <v>514</v>
      </c>
      <c r="O84" t="s">
        <v>515</v>
      </c>
      <c r="P84" t="s">
        <v>141</v>
      </c>
      <c r="Q84" t="s">
        <v>516</v>
      </c>
      <c r="R84" t="str">
        <f t="shared" si="12"/>
        <v>MIS__Programmer</v>
      </c>
      <c r="S84" s="84" t="s">
        <v>176</v>
      </c>
      <c r="T84" s="31" t="s">
        <v>514</v>
      </c>
      <c r="U84" t="s">
        <v>515</v>
      </c>
      <c r="V84" t="s">
        <v>157</v>
      </c>
      <c r="W84" t="s">
        <v>516</v>
      </c>
      <c r="X84" t="str">
        <f t="shared" si="7"/>
        <v>Product_Development__Editor</v>
      </c>
      <c r="Y84" s="84" t="s">
        <v>176</v>
      </c>
      <c r="AA84" s="31" t="s">
        <v>514</v>
      </c>
      <c r="AB84" t="s">
        <v>515</v>
      </c>
      <c r="AC84" t="s">
        <v>152</v>
      </c>
      <c r="AD84" t="s">
        <v>516</v>
      </c>
      <c r="AE84" t="str">
        <f t="shared" si="9"/>
        <v>Sales__Customer_Service</v>
      </c>
      <c r="AF84" t="s">
        <v>176</v>
      </c>
    </row>
    <row r="85" spans="2:32" x14ac:dyDescent="0.3">
      <c r="B85" t="s">
        <v>514</v>
      </c>
      <c r="C85" t="s">
        <v>518</v>
      </c>
      <c r="D85" t="s">
        <v>149</v>
      </c>
      <c r="E85" s="84" t="s">
        <v>516</v>
      </c>
      <c r="F85" s="84" t="str">
        <f t="shared" si="11"/>
        <v>Administration__Administrative_Assistant</v>
      </c>
      <c r="G85" s="84" t="s">
        <v>176</v>
      </c>
      <c r="H85" s="31" t="s">
        <v>514</v>
      </c>
      <c r="I85" t="s">
        <v>515</v>
      </c>
      <c r="J85" t="s">
        <v>149</v>
      </c>
      <c r="K85" t="s">
        <v>516</v>
      </c>
      <c r="L85" t="str">
        <f t="shared" si="8"/>
        <v>Finance__Accounting_Manager</v>
      </c>
      <c r="M85" s="84" t="s">
        <v>176</v>
      </c>
      <c r="N85" s="31" t="s">
        <v>514</v>
      </c>
      <c r="O85" t="s">
        <v>515</v>
      </c>
      <c r="P85" t="s">
        <v>142</v>
      </c>
      <c r="Q85" t="s">
        <v>516</v>
      </c>
      <c r="R85" t="str">
        <f t="shared" si="12"/>
        <v>MIS__Programmer</v>
      </c>
      <c r="S85" s="84" t="s">
        <v>176</v>
      </c>
      <c r="T85" s="31" t="s">
        <v>519</v>
      </c>
      <c r="U85" t="s">
        <v>515</v>
      </c>
      <c r="V85" t="s">
        <v>158</v>
      </c>
      <c r="W85" t="s">
        <v>516</v>
      </c>
      <c r="X85" t="str">
        <f t="shared" si="7"/>
        <v>Product_Development__Editor</v>
      </c>
      <c r="Y85" s="84" t="s">
        <v>176</v>
      </c>
      <c r="AA85" s="31" t="s">
        <v>514</v>
      </c>
      <c r="AB85" t="s">
        <v>515</v>
      </c>
      <c r="AC85" t="s">
        <v>154</v>
      </c>
      <c r="AD85" t="s">
        <v>516</v>
      </c>
      <c r="AE85" s="87" t="str">
        <f t="shared" si="9"/>
        <v>Sales__Customer_Service</v>
      </c>
      <c r="AF85" t="s">
        <v>176</v>
      </c>
    </row>
    <row r="86" spans="2:32" x14ac:dyDescent="0.3">
      <c r="B86" t="s">
        <v>514</v>
      </c>
      <c r="C86" t="s">
        <v>518</v>
      </c>
      <c r="D86" t="s">
        <v>150</v>
      </c>
      <c r="E86" s="84" t="s">
        <v>516</v>
      </c>
      <c r="F86" s="84" t="str">
        <f t="shared" si="11"/>
        <v>Administration__Administrative_Assistant</v>
      </c>
      <c r="G86" s="84" t="s">
        <v>176</v>
      </c>
      <c r="H86" s="31" t="s">
        <v>514</v>
      </c>
      <c r="I86" t="s">
        <v>515</v>
      </c>
      <c r="J86" t="s">
        <v>150</v>
      </c>
      <c r="K86" t="s">
        <v>516</v>
      </c>
      <c r="L86" t="str">
        <f t="shared" si="8"/>
        <v>Finance__Accounting_Manager</v>
      </c>
      <c r="M86" s="84" t="s">
        <v>176</v>
      </c>
      <c r="N86" s="31" t="s">
        <v>514</v>
      </c>
      <c r="O86" t="s">
        <v>515</v>
      </c>
      <c r="P86" t="s">
        <v>143</v>
      </c>
      <c r="Q86" t="s">
        <v>516</v>
      </c>
      <c r="R86" t="str">
        <f t="shared" si="12"/>
        <v>MIS__Programmer</v>
      </c>
      <c r="S86" s="84" t="s">
        <v>176</v>
      </c>
      <c r="T86" s="31" t="s">
        <v>519</v>
      </c>
      <c r="U86" t="s">
        <v>515</v>
      </c>
      <c r="V86" t="s">
        <v>159</v>
      </c>
      <c r="W86" t="s">
        <v>516</v>
      </c>
      <c r="X86" t="str">
        <f t="shared" si="7"/>
        <v>Product_Development__Editor</v>
      </c>
      <c r="Y86" s="84" t="s">
        <v>176</v>
      </c>
      <c r="AA86" s="31" t="s">
        <v>514</v>
      </c>
      <c r="AB86" t="s">
        <v>515</v>
      </c>
      <c r="AC86" t="s">
        <v>156</v>
      </c>
      <c r="AD86" t="s">
        <v>516</v>
      </c>
      <c r="AE86" t="str">
        <f t="shared" si="9"/>
        <v>Sales__Customer_Service</v>
      </c>
      <c r="AF86" t="s">
        <v>176</v>
      </c>
    </row>
    <row r="87" spans="2:32" x14ac:dyDescent="0.3">
      <c r="B87" t="s">
        <v>514</v>
      </c>
      <c r="C87" t="s">
        <v>518</v>
      </c>
      <c r="D87" t="s">
        <v>158</v>
      </c>
      <c r="E87" s="84" t="s">
        <v>516</v>
      </c>
      <c r="F87" s="84" t="str">
        <f t="shared" si="11"/>
        <v>Administration__Administrative_Assistant</v>
      </c>
      <c r="G87" s="84" t="s">
        <v>176</v>
      </c>
      <c r="H87" s="31" t="s">
        <v>519</v>
      </c>
      <c r="I87" t="s">
        <v>515</v>
      </c>
      <c r="J87" t="s">
        <v>151</v>
      </c>
      <c r="K87" t="s">
        <v>516</v>
      </c>
      <c r="L87" t="str">
        <f t="shared" si="8"/>
        <v>Finance__Accounting_Manager</v>
      </c>
      <c r="M87" s="84" t="s">
        <v>176</v>
      </c>
      <c r="N87" s="31" t="s">
        <v>519</v>
      </c>
      <c r="O87" t="s">
        <v>515</v>
      </c>
      <c r="P87" t="s">
        <v>144</v>
      </c>
      <c r="Q87" t="s">
        <v>516</v>
      </c>
      <c r="R87" t="str">
        <f t="shared" si="12"/>
        <v>MIS__Programmer</v>
      </c>
      <c r="S87" s="84" t="s">
        <v>176</v>
      </c>
      <c r="V87" t="str">
        <f>SUBSTITUTE(Y87," ","_")</f>
        <v/>
      </c>
      <c r="W87" t="str">
        <f>SUBSTITUTE(AG87," ","_")</f>
        <v/>
      </c>
      <c r="AA87" s="31" t="s">
        <v>514</v>
      </c>
      <c r="AB87" t="s">
        <v>515</v>
      </c>
      <c r="AC87" t="s">
        <v>161</v>
      </c>
      <c r="AD87" t="s">
        <v>516</v>
      </c>
      <c r="AE87" t="str">
        <f t="shared" si="9"/>
        <v>Sales__Customer_Service</v>
      </c>
      <c r="AF87" t="s">
        <v>176</v>
      </c>
    </row>
    <row r="88" spans="2:32" x14ac:dyDescent="0.3">
      <c r="B88" t="s">
        <v>514</v>
      </c>
      <c r="C88" t="s">
        <v>518</v>
      </c>
      <c r="D88" t="s">
        <v>159</v>
      </c>
      <c r="E88" s="84" t="s">
        <v>516</v>
      </c>
      <c r="F88" s="84" t="str">
        <f t="shared" si="11"/>
        <v>Administration__Administrative_Assistant</v>
      </c>
      <c r="G88" s="84" t="s">
        <v>176</v>
      </c>
      <c r="H88" s="31" t="s">
        <v>514</v>
      </c>
      <c r="I88" t="s">
        <v>515</v>
      </c>
      <c r="J88" t="s">
        <v>152</v>
      </c>
      <c r="K88" t="s">
        <v>516</v>
      </c>
      <c r="L88" t="str">
        <f t="shared" si="8"/>
        <v>Finance__Accounting_Manager</v>
      </c>
      <c r="M88" s="84" t="s">
        <v>176</v>
      </c>
      <c r="N88" s="31" t="s">
        <v>514</v>
      </c>
      <c r="O88" t="s">
        <v>515</v>
      </c>
      <c r="P88" t="s">
        <v>145</v>
      </c>
      <c r="Q88" t="s">
        <v>516</v>
      </c>
      <c r="R88" t="str">
        <f t="shared" si="12"/>
        <v>MIS__Programmer</v>
      </c>
      <c r="S88" s="84" t="s">
        <v>176</v>
      </c>
      <c r="T88" s="31" t="s">
        <v>514</v>
      </c>
      <c r="U88" t="s">
        <v>515</v>
      </c>
      <c r="V88" t="s">
        <v>134</v>
      </c>
      <c r="W88" t="s">
        <v>516</v>
      </c>
      <c r="X88" t="str">
        <f>$AF$33</f>
        <v>Product_Development__Managing_Editor</v>
      </c>
      <c r="Y88" s="84" t="s">
        <v>176</v>
      </c>
    </row>
    <row r="89" spans="2:32" x14ac:dyDescent="0.3">
      <c r="E89" s="84"/>
      <c r="F89" s="84"/>
      <c r="G89" s="84"/>
      <c r="H89" s="31" t="s">
        <v>514</v>
      </c>
      <c r="I89" t="s">
        <v>515</v>
      </c>
      <c r="J89" t="s">
        <v>154</v>
      </c>
      <c r="K89" t="s">
        <v>516</v>
      </c>
      <c r="L89" t="str">
        <f t="shared" si="8"/>
        <v>Finance__Accounting_Manager</v>
      </c>
      <c r="M89" s="84" t="s">
        <v>176</v>
      </c>
      <c r="N89" s="31" t="s">
        <v>514</v>
      </c>
      <c r="O89" t="s">
        <v>515</v>
      </c>
      <c r="P89" t="s">
        <v>146</v>
      </c>
      <c r="Q89" t="s">
        <v>516</v>
      </c>
      <c r="R89" t="str">
        <f t="shared" si="12"/>
        <v>MIS__Programmer</v>
      </c>
      <c r="S89" s="84" t="s">
        <v>176</v>
      </c>
      <c r="T89" s="31" t="s">
        <v>514</v>
      </c>
      <c r="U89" t="s">
        <v>515</v>
      </c>
      <c r="V89" t="s">
        <v>137</v>
      </c>
      <c r="W89" t="s">
        <v>516</v>
      </c>
      <c r="X89" t="str">
        <f t="shared" ref="X89:X111" si="13">$AF$33</f>
        <v>Product_Development__Managing_Editor</v>
      </c>
      <c r="Y89" s="84" t="s">
        <v>176</v>
      </c>
      <c r="AA89" s="31" t="s">
        <v>519</v>
      </c>
      <c r="AB89" t="s">
        <v>515</v>
      </c>
      <c r="AC89" t="s">
        <v>142</v>
      </c>
      <c r="AD89" t="s">
        <v>516</v>
      </c>
      <c r="AE89" t="str">
        <f>$AF$44</f>
        <v>Sales__Customer_Service_associate_Manager</v>
      </c>
      <c r="AF89" t="s">
        <v>176</v>
      </c>
    </row>
    <row r="90" spans="2:32" x14ac:dyDescent="0.3">
      <c r="B90" t="s">
        <v>514</v>
      </c>
      <c r="C90" t="s">
        <v>518</v>
      </c>
      <c r="D90" t="s">
        <v>134</v>
      </c>
      <c r="E90" s="84" t="s">
        <v>516</v>
      </c>
      <c r="F90" s="84" t="str">
        <f>$AF$4</f>
        <v>Administration__CEO</v>
      </c>
      <c r="G90" s="84" t="s">
        <v>176</v>
      </c>
      <c r="H90" s="31" t="s">
        <v>514</v>
      </c>
      <c r="I90" t="s">
        <v>515</v>
      </c>
      <c r="J90" t="s">
        <v>158</v>
      </c>
      <c r="K90" t="s">
        <v>516</v>
      </c>
      <c r="L90" t="str">
        <f t="shared" si="8"/>
        <v>Finance__Accounting_Manager</v>
      </c>
      <c r="M90" s="84" t="s">
        <v>176</v>
      </c>
      <c r="N90" s="31" t="s">
        <v>514</v>
      </c>
      <c r="O90" t="s">
        <v>515</v>
      </c>
      <c r="P90" t="s">
        <v>147</v>
      </c>
      <c r="Q90" t="s">
        <v>516</v>
      </c>
      <c r="R90" t="str">
        <f t="shared" si="12"/>
        <v>MIS__Programmer</v>
      </c>
      <c r="S90" s="84" t="s">
        <v>176</v>
      </c>
      <c r="T90" s="31" t="s">
        <v>514</v>
      </c>
      <c r="U90" t="s">
        <v>515</v>
      </c>
      <c r="V90" t="s">
        <v>138</v>
      </c>
      <c r="W90" t="s">
        <v>516</v>
      </c>
      <c r="X90" t="str">
        <f t="shared" si="13"/>
        <v>Product_Development__Managing_Editor</v>
      </c>
      <c r="Y90" s="84" t="s">
        <v>176</v>
      </c>
      <c r="AA90" s="31" t="s">
        <v>519</v>
      </c>
      <c r="AB90" t="s">
        <v>515</v>
      </c>
      <c r="AC90" t="s">
        <v>143</v>
      </c>
      <c r="AD90" t="s">
        <v>516</v>
      </c>
      <c r="AE90" t="str">
        <f t="shared" ref="AE90:AE99" si="14">$AF$44</f>
        <v>Sales__Customer_Service_associate_Manager</v>
      </c>
      <c r="AF90" t="s">
        <v>176</v>
      </c>
    </row>
    <row r="91" spans="2:32" x14ac:dyDescent="0.3">
      <c r="B91" t="s">
        <v>514</v>
      </c>
      <c r="C91" t="s">
        <v>518</v>
      </c>
      <c r="D91" t="s">
        <v>137</v>
      </c>
      <c r="E91" s="84" t="s">
        <v>516</v>
      </c>
      <c r="F91" s="84" t="str">
        <f t="shared" ref="F91:F105" si="15">$AF$4</f>
        <v>Administration__CEO</v>
      </c>
      <c r="G91" s="84" t="s">
        <v>176</v>
      </c>
      <c r="H91" s="31" t="s">
        <v>514</v>
      </c>
      <c r="I91" t="s">
        <v>515</v>
      </c>
      <c r="J91" t="s">
        <v>159</v>
      </c>
      <c r="K91" t="s">
        <v>516</v>
      </c>
      <c r="L91" t="str">
        <f t="shared" si="8"/>
        <v>Finance__Accounting_Manager</v>
      </c>
      <c r="M91" s="84" t="s">
        <v>176</v>
      </c>
      <c r="N91" s="31" t="s">
        <v>514</v>
      </c>
      <c r="O91" t="s">
        <v>515</v>
      </c>
      <c r="P91" t="s">
        <v>148</v>
      </c>
      <c r="Q91" t="s">
        <v>516</v>
      </c>
      <c r="R91" t="str">
        <f t="shared" si="12"/>
        <v>MIS__Programmer</v>
      </c>
      <c r="S91" s="84" t="s">
        <v>176</v>
      </c>
      <c r="T91" s="31" t="s">
        <v>514</v>
      </c>
      <c r="U91" t="s">
        <v>515</v>
      </c>
      <c r="V91" t="s">
        <v>139</v>
      </c>
      <c r="W91" t="s">
        <v>516</v>
      </c>
      <c r="X91" t="str">
        <f t="shared" si="13"/>
        <v>Product_Development__Managing_Editor</v>
      </c>
      <c r="Y91" s="84" t="s">
        <v>176</v>
      </c>
      <c r="AA91" s="31" t="s">
        <v>514</v>
      </c>
      <c r="AB91" t="s">
        <v>515</v>
      </c>
      <c r="AC91" t="s">
        <v>144</v>
      </c>
      <c r="AD91" t="s">
        <v>516</v>
      </c>
      <c r="AE91" t="str">
        <f t="shared" si="14"/>
        <v>Sales__Customer_Service_associate_Manager</v>
      </c>
      <c r="AF91" t="s">
        <v>176</v>
      </c>
    </row>
    <row r="92" spans="2:32" x14ac:dyDescent="0.3">
      <c r="B92" t="s">
        <v>514</v>
      </c>
      <c r="C92" t="s">
        <v>518</v>
      </c>
      <c r="D92" t="s">
        <v>138</v>
      </c>
      <c r="E92" s="84" t="s">
        <v>516</v>
      </c>
      <c r="F92" s="84" t="str">
        <f t="shared" si="15"/>
        <v>Administration__CEO</v>
      </c>
      <c r="G92" s="84" t="s">
        <v>176</v>
      </c>
      <c r="H92" s="31" t="s">
        <v>519</v>
      </c>
      <c r="I92" t="s">
        <v>515</v>
      </c>
      <c r="J92" t="s">
        <v>161</v>
      </c>
      <c r="K92" t="s">
        <v>516</v>
      </c>
      <c r="L92" t="str">
        <f t="shared" si="8"/>
        <v>Finance__Accounting_Manager</v>
      </c>
      <c r="M92" s="84" t="s">
        <v>176</v>
      </c>
      <c r="N92" s="31" t="s">
        <v>514</v>
      </c>
      <c r="O92" t="s">
        <v>515</v>
      </c>
      <c r="P92" t="s">
        <v>149</v>
      </c>
      <c r="Q92" t="s">
        <v>516</v>
      </c>
      <c r="R92" t="str">
        <f t="shared" si="12"/>
        <v>MIS__Programmer</v>
      </c>
      <c r="S92" s="84" t="s">
        <v>176</v>
      </c>
      <c r="T92" s="31" t="s">
        <v>514</v>
      </c>
      <c r="U92" t="s">
        <v>515</v>
      </c>
      <c r="V92" t="s">
        <v>140</v>
      </c>
      <c r="W92" t="s">
        <v>516</v>
      </c>
      <c r="X92" t="str">
        <f t="shared" si="13"/>
        <v>Product_Development__Managing_Editor</v>
      </c>
      <c r="Y92" s="84" t="s">
        <v>176</v>
      </c>
      <c r="AA92" s="31" t="s">
        <v>519</v>
      </c>
      <c r="AB92" t="s">
        <v>515</v>
      </c>
      <c r="AC92" t="s">
        <v>145</v>
      </c>
      <c r="AD92" t="s">
        <v>516</v>
      </c>
      <c r="AE92" t="str">
        <f t="shared" si="14"/>
        <v>Sales__Customer_Service_associate_Manager</v>
      </c>
      <c r="AF92" t="s">
        <v>176</v>
      </c>
    </row>
    <row r="93" spans="2:32" x14ac:dyDescent="0.3">
      <c r="B93" t="s">
        <v>514</v>
      </c>
      <c r="C93" t="s">
        <v>518</v>
      </c>
      <c r="D93" t="s">
        <v>139</v>
      </c>
      <c r="E93" s="84" t="s">
        <v>516</v>
      </c>
      <c r="F93" s="84" t="str">
        <f t="shared" si="15"/>
        <v>Administration__CEO</v>
      </c>
      <c r="G93" s="84" t="s">
        <v>176</v>
      </c>
      <c r="N93" s="31" t="s">
        <v>514</v>
      </c>
      <c r="O93" t="s">
        <v>515</v>
      </c>
      <c r="P93" t="s">
        <v>150</v>
      </c>
      <c r="Q93" t="s">
        <v>516</v>
      </c>
      <c r="R93" t="str">
        <f t="shared" si="12"/>
        <v>MIS__Programmer</v>
      </c>
      <c r="S93" s="84" t="s">
        <v>176</v>
      </c>
      <c r="T93" s="31" t="s">
        <v>514</v>
      </c>
      <c r="U93" t="s">
        <v>515</v>
      </c>
      <c r="V93" t="s">
        <v>141</v>
      </c>
      <c r="W93" t="s">
        <v>516</v>
      </c>
      <c r="X93" t="str">
        <f t="shared" si="13"/>
        <v>Product_Development__Managing_Editor</v>
      </c>
      <c r="Y93" s="84" t="s">
        <v>176</v>
      </c>
      <c r="AA93" s="31" t="s">
        <v>519</v>
      </c>
      <c r="AB93" t="s">
        <v>515</v>
      </c>
      <c r="AC93" t="s">
        <v>146</v>
      </c>
      <c r="AD93" t="s">
        <v>516</v>
      </c>
      <c r="AE93" t="str">
        <f t="shared" si="14"/>
        <v>Sales__Customer_Service_associate_Manager</v>
      </c>
      <c r="AF93" t="s">
        <v>176</v>
      </c>
    </row>
    <row r="94" spans="2:32" x14ac:dyDescent="0.3">
      <c r="B94" t="s">
        <v>514</v>
      </c>
      <c r="C94" t="s">
        <v>518</v>
      </c>
      <c r="D94" t="s">
        <v>140</v>
      </c>
      <c r="E94" s="84" t="s">
        <v>516</v>
      </c>
      <c r="F94" s="84" t="str">
        <f t="shared" si="15"/>
        <v>Administration__CEO</v>
      </c>
      <c r="G94" s="84" t="s">
        <v>176</v>
      </c>
      <c r="H94" s="31" t="s">
        <v>514</v>
      </c>
      <c r="I94" t="s">
        <v>515</v>
      </c>
      <c r="J94" t="s">
        <v>134</v>
      </c>
      <c r="K94" t="s">
        <v>516</v>
      </c>
      <c r="L94" t="str">
        <f>$AF$12</f>
        <v>Finance__Administrative_Assistant</v>
      </c>
      <c r="M94" s="84" t="s">
        <v>176</v>
      </c>
      <c r="N94" s="31" t="s">
        <v>514</v>
      </c>
      <c r="O94" t="s">
        <v>515</v>
      </c>
      <c r="P94" t="s">
        <v>151</v>
      </c>
      <c r="Q94" t="s">
        <v>516</v>
      </c>
      <c r="R94" t="str">
        <f t="shared" si="12"/>
        <v>MIS__Programmer</v>
      </c>
      <c r="S94" s="84" t="s">
        <v>176</v>
      </c>
      <c r="T94" s="31" t="s">
        <v>514</v>
      </c>
      <c r="U94" t="s">
        <v>515</v>
      </c>
      <c r="V94" t="s">
        <v>142</v>
      </c>
      <c r="W94" t="s">
        <v>516</v>
      </c>
      <c r="X94" t="str">
        <f t="shared" si="13"/>
        <v>Product_Development__Managing_Editor</v>
      </c>
      <c r="Y94" s="84" t="s">
        <v>176</v>
      </c>
      <c r="AA94" s="31" t="s">
        <v>519</v>
      </c>
      <c r="AB94" t="s">
        <v>515</v>
      </c>
      <c r="AC94" t="s">
        <v>147</v>
      </c>
      <c r="AD94" t="s">
        <v>516</v>
      </c>
      <c r="AE94" t="str">
        <f t="shared" si="14"/>
        <v>Sales__Customer_Service_associate_Manager</v>
      </c>
      <c r="AF94" t="s">
        <v>176</v>
      </c>
    </row>
    <row r="95" spans="2:32" x14ac:dyDescent="0.3">
      <c r="B95" t="s">
        <v>514</v>
      </c>
      <c r="C95" t="s">
        <v>518</v>
      </c>
      <c r="D95" t="s">
        <v>141</v>
      </c>
      <c r="E95" s="84" t="s">
        <v>516</v>
      </c>
      <c r="F95" s="84" t="str">
        <f t="shared" si="15"/>
        <v>Administration__CEO</v>
      </c>
      <c r="G95" s="84" t="s">
        <v>176</v>
      </c>
      <c r="H95" s="31" t="s">
        <v>514</v>
      </c>
      <c r="I95" t="s">
        <v>515</v>
      </c>
      <c r="J95" t="s">
        <v>137</v>
      </c>
      <c r="K95" t="s">
        <v>516</v>
      </c>
      <c r="L95" t="str">
        <f t="shared" ref="L95:L111" si="16">$AF$12</f>
        <v>Finance__Administrative_Assistant</v>
      </c>
      <c r="M95" s="84" t="s">
        <v>176</v>
      </c>
      <c r="N95" s="31" t="s">
        <v>514</v>
      </c>
      <c r="O95" t="s">
        <v>515</v>
      </c>
      <c r="P95" t="s">
        <v>152</v>
      </c>
      <c r="Q95" t="s">
        <v>516</v>
      </c>
      <c r="R95" t="str">
        <f t="shared" si="12"/>
        <v>MIS__Programmer</v>
      </c>
      <c r="S95" s="84" t="s">
        <v>176</v>
      </c>
      <c r="T95" s="31" t="s">
        <v>514</v>
      </c>
      <c r="U95" t="s">
        <v>515</v>
      </c>
      <c r="V95" t="s">
        <v>143</v>
      </c>
      <c r="W95" t="s">
        <v>516</v>
      </c>
      <c r="X95" t="str">
        <f t="shared" si="13"/>
        <v>Product_Development__Managing_Editor</v>
      </c>
      <c r="Y95" s="84" t="s">
        <v>176</v>
      </c>
      <c r="AA95" s="31" t="s">
        <v>519</v>
      </c>
      <c r="AB95" t="s">
        <v>515</v>
      </c>
      <c r="AC95" t="s">
        <v>148</v>
      </c>
      <c r="AD95" t="s">
        <v>516</v>
      </c>
      <c r="AE95" t="str">
        <f t="shared" si="14"/>
        <v>Sales__Customer_Service_associate_Manager</v>
      </c>
      <c r="AF95" t="s">
        <v>176</v>
      </c>
    </row>
    <row r="96" spans="2:32" x14ac:dyDescent="0.3">
      <c r="B96" t="s">
        <v>514</v>
      </c>
      <c r="C96" t="s">
        <v>518</v>
      </c>
      <c r="D96" t="s">
        <v>142</v>
      </c>
      <c r="E96" s="84" t="s">
        <v>516</v>
      </c>
      <c r="F96" s="84" t="str">
        <f t="shared" si="15"/>
        <v>Administration__CEO</v>
      </c>
      <c r="G96" s="84" t="s">
        <v>176</v>
      </c>
      <c r="H96" s="31" t="s">
        <v>514</v>
      </c>
      <c r="I96" t="s">
        <v>515</v>
      </c>
      <c r="J96" t="s">
        <v>138</v>
      </c>
      <c r="K96" t="s">
        <v>516</v>
      </c>
      <c r="L96" t="str">
        <f t="shared" si="16"/>
        <v>Finance__Administrative_Assistant</v>
      </c>
      <c r="M96" s="84" t="s">
        <v>176</v>
      </c>
      <c r="N96" s="31" t="s">
        <v>514</v>
      </c>
      <c r="O96" t="s">
        <v>515</v>
      </c>
      <c r="P96" t="s">
        <v>153</v>
      </c>
      <c r="Q96" t="s">
        <v>516</v>
      </c>
      <c r="R96" t="str">
        <f t="shared" si="12"/>
        <v>MIS__Programmer</v>
      </c>
      <c r="S96" s="84" t="s">
        <v>176</v>
      </c>
      <c r="T96" s="31" t="s">
        <v>514</v>
      </c>
      <c r="U96" t="s">
        <v>515</v>
      </c>
      <c r="V96" t="s">
        <v>144</v>
      </c>
      <c r="W96" t="s">
        <v>516</v>
      </c>
      <c r="X96" t="str">
        <f t="shared" si="13"/>
        <v>Product_Development__Managing_Editor</v>
      </c>
      <c r="Y96" s="84" t="s">
        <v>176</v>
      </c>
      <c r="AA96" s="31" t="s">
        <v>519</v>
      </c>
      <c r="AB96" t="s">
        <v>515</v>
      </c>
      <c r="AC96" t="s">
        <v>149</v>
      </c>
      <c r="AD96" t="s">
        <v>516</v>
      </c>
      <c r="AE96" t="str">
        <f t="shared" si="14"/>
        <v>Sales__Customer_Service_associate_Manager</v>
      </c>
      <c r="AF96" t="s">
        <v>176</v>
      </c>
    </row>
    <row r="97" spans="2:32" x14ac:dyDescent="0.3">
      <c r="B97" t="s">
        <v>514</v>
      </c>
      <c r="C97" t="s">
        <v>518</v>
      </c>
      <c r="D97" t="s">
        <v>143</v>
      </c>
      <c r="E97" s="84" t="s">
        <v>516</v>
      </c>
      <c r="F97" s="84" t="str">
        <f t="shared" si="15"/>
        <v>Administration__CEO</v>
      </c>
      <c r="G97" s="84" t="s">
        <v>176</v>
      </c>
      <c r="H97" s="31" t="s">
        <v>514</v>
      </c>
      <c r="I97" t="s">
        <v>515</v>
      </c>
      <c r="J97" t="s">
        <v>140</v>
      </c>
      <c r="K97" t="s">
        <v>516</v>
      </c>
      <c r="L97" t="str">
        <f t="shared" si="16"/>
        <v>Finance__Administrative_Assistant</v>
      </c>
      <c r="M97" s="84" t="s">
        <v>176</v>
      </c>
      <c r="N97" s="31" t="s">
        <v>514</v>
      </c>
      <c r="O97" t="s">
        <v>515</v>
      </c>
      <c r="P97" t="s">
        <v>154</v>
      </c>
      <c r="Q97" t="s">
        <v>516</v>
      </c>
      <c r="R97" t="str">
        <f t="shared" si="12"/>
        <v>MIS__Programmer</v>
      </c>
      <c r="S97" s="84" t="s">
        <v>176</v>
      </c>
      <c r="T97" s="31" t="s">
        <v>514</v>
      </c>
      <c r="U97" t="s">
        <v>515</v>
      </c>
      <c r="V97" t="s">
        <v>145</v>
      </c>
      <c r="W97" t="s">
        <v>516</v>
      </c>
      <c r="X97" t="str">
        <f t="shared" si="13"/>
        <v>Product_Development__Managing_Editor</v>
      </c>
      <c r="Y97" s="84" t="s">
        <v>176</v>
      </c>
      <c r="AA97" s="31" t="s">
        <v>514</v>
      </c>
      <c r="AB97" t="s">
        <v>515</v>
      </c>
      <c r="AC97" t="s">
        <v>150</v>
      </c>
      <c r="AD97" t="s">
        <v>516</v>
      </c>
      <c r="AE97" t="str">
        <f t="shared" si="14"/>
        <v>Sales__Customer_Service_associate_Manager</v>
      </c>
      <c r="AF97" t="s">
        <v>176</v>
      </c>
    </row>
    <row r="98" spans="2:32" x14ac:dyDescent="0.3">
      <c r="B98" t="s">
        <v>514</v>
      </c>
      <c r="C98" t="s">
        <v>518</v>
      </c>
      <c r="D98" t="s">
        <v>144</v>
      </c>
      <c r="E98" s="84" t="s">
        <v>516</v>
      </c>
      <c r="F98" s="84" t="str">
        <f t="shared" si="15"/>
        <v>Administration__CEO</v>
      </c>
      <c r="G98" s="84" t="s">
        <v>176</v>
      </c>
      <c r="H98" s="31" t="s">
        <v>514</v>
      </c>
      <c r="I98" t="s">
        <v>515</v>
      </c>
      <c r="J98" t="s">
        <v>142</v>
      </c>
      <c r="K98" t="s">
        <v>516</v>
      </c>
      <c r="L98" t="str">
        <f t="shared" si="16"/>
        <v>Finance__Administrative_Assistant</v>
      </c>
      <c r="M98" s="84" t="s">
        <v>176</v>
      </c>
      <c r="N98" s="31" t="s">
        <v>514</v>
      </c>
      <c r="O98" t="s">
        <v>515</v>
      </c>
      <c r="P98" t="s">
        <v>155</v>
      </c>
      <c r="Q98" t="s">
        <v>516</v>
      </c>
      <c r="R98" t="str">
        <f t="shared" si="12"/>
        <v>MIS__Programmer</v>
      </c>
      <c r="S98" s="84" t="s">
        <v>176</v>
      </c>
      <c r="T98" s="31" t="s">
        <v>514</v>
      </c>
      <c r="U98" t="s">
        <v>515</v>
      </c>
      <c r="V98" t="s">
        <v>146</v>
      </c>
      <c r="W98" t="s">
        <v>516</v>
      </c>
      <c r="X98" t="str">
        <f t="shared" si="13"/>
        <v>Product_Development__Managing_Editor</v>
      </c>
      <c r="Y98" s="84" t="s">
        <v>176</v>
      </c>
      <c r="AA98" s="31" t="s">
        <v>514</v>
      </c>
      <c r="AB98" t="s">
        <v>515</v>
      </c>
      <c r="AC98" t="s">
        <v>152</v>
      </c>
      <c r="AD98" t="s">
        <v>516</v>
      </c>
      <c r="AE98" t="str">
        <f t="shared" si="14"/>
        <v>Sales__Customer_Service_associate_Manager</v>
      </c>
      <c r="AF98" t="s">
        <v>176</v>
      </c>
    </row>
    <row r="99" spans="2:32" x14ac:dyDescent="0.3">
      <c r="B99" t="s">
        <v>514</v>
      </c>
      <c r="C99" t="s">
        <v>518</v>
      </c>
      <c r="D99" t="s">
        <v>145</v>
      </c>
      <c r="E99" s="84" t="s">
        <v>516</v>
      </c>
      <c r="F99" s="84" t="str">
        <f t="shared" si="15"/>
        <v>Administration__CEO</v>
      </c>
      <c r="G99" s="84" t="s">
        <v>176</v>
      </c>
      <c r="H99" s="31" t="s">
        <v>514</v>
      </c>
      <c r="I99" t="s">
        <v>515</v>
      </c>
      <c r="J99" t="s">
        <v>143</v>
      </c>
      <c r="K99" t="s">
        <v>516</v>
      </c>
      <c r="L99" t="str">
        <f t="shared" si="16"/>
        <v>Finance__Administrative_Assistant</v>
      </c>
      <c r="M99" s="84" t="s">
        <v>176</v>
      </c>
      <c r="N99" s="31" t="s">
        <v>514</v>
      </c>
      <c r="O99" t="s">
        <v>515</v>
      </c>
      <c r="P99" t="s">
        <v>156</v>
      </c>
      <c r="Q99" t="s">
        <v>516</v>
      </c>
      <c r="R99" t="str">
        <f t="shared" si="12"/>
        <v>MIS__Programmer</v>
      </c>
      <c r="S99" s="84" t="s">
        <v>176</v>
      </c>
      <c r="T99" s="31" t="s">
        <v>514</v>
      </c>
      <c r="U99" t="s">
        <v>515</v>
      </c>
      <c r="V99" t="s">
        <v>147</v>
      </c>
      <c r="W99" t="s">
        <v>516</v>
      </c>
      <c r="X99" t="str">
        <f t="shared" si="13"/>
        <v>Product_Development__Managing_Editor</v>
      </c>
      <c r="Y99" s="84" t="s">
        <v>176</v>
      </c>
      <c r="AA99" s="102" t="s">
        <v>514</v>
      </c>
      <c r="AB99" s="87" t="s">
        <v>515</v>
      </c>
      <c r="AC99" s="87" t="s">
        <v>154</v>
      </c>
      <c r="AD99" s="87" t="s">
        <v>516</v>
      </c>
      <c r="AE99" s="87" t="str">
        <f t="shared" si="14"/>
        <v>Sales__Customer_Service_associate_Manager</v>
      </c>
      <c r="AF99" s="87" t="s">
        <v>176</v>
      </c>
    </row>
    <row r="100" spans="2:32" x14ac:dyDescent="0.3">
      <c r="B100" t="s">
        <v>514</v>
      </c>
      <c r="C100" t="s">
        <v>518</v>
      </c>
      <c r="D100" t="s">
        <v>149</v>
      </c>
      <c r="E100" s="84" t="s">
        <v>516</v>
      </c>
      <c r="F100" s="84" t="str">
        <f t="shared" si="15"/>
        <v>Administration__CEO</v>
      </c>
      <c r="G100" s="84" t="s">
        <v>176</v>
      </c>
      <c r="H100" s="31" t="s">
        <v>514</v>
      </c>
      <c r="I100" t="s">
        <v>515</v>
      </c>
      <c r="J100" t="s">
        <v>144</v>
      </c>
      <c r="K100" t="s">
        <v>516</v>
      </c>
      <c r="L100" t="str">
        <f t="shared" si="16"/>
        <v>Finance__Administrative_Assistant</v>
      </c>
      <c r="M100" s="84" t="s">
        <v>176</v>
      </c>
      <c r="N100" s="31" t="s">
        <v>514</v>
      </c>
      <c r="O100" t="s">
        <v>515</v>
      </c>
      <c r="P100" t="s">
        <v>157</v>
      </c>
      <c r="Q100" t="s">
        <v>516</v>
      </c>
      <c r="R100" t="str">
        <f t="shared" si="12"/>
        <v>MIS__Programmer</v>
      </c>
      <c r="S100" s="84" t="s">
        <v>176</v>
      </c>
      <c r="T100" s="31" t="s">
        <v>514</v>
      </c>
      <c r="U100" t="s">
        <v>515</v>
      </c>
      <c r="V100" t="s">
        <v>148</v>
      </c>
      <c r="W100" t="s">
        <v>516</v>
      </c>
      <c r="X100" t="str">
        <f t="shared" si="13"/>
        <v>Product_Development__Managing_Editor</v>
      </c>
      <c r="Y100" s="84" t="s">
        <v>176</v>
      </c>
      <c r="AA100" s="102" t="s">
        <v>514</v>
      </c>
      <c r="AB100" s="87" t="s">
        <v>515</v>
      </c>
      <c r="AC100" s="87" t="s">
        <v>156</v>
      </c>
      <c r="AD100" s="87" t="s">
        <v>516</v>
      </c>
      <c r="AE100" s="87" t="s">
        <v>520</v>
      </c>
      <c r="AF100" s="87" t="s">
        <v>176</v>
      </c>
    </row>
    <row r="101" spans="2:32" x14ac:dyDescent="0.3">
      <c r="B101" t="s">
        <v>514</v>
      </c>
      <c r="C101" t="s">
        <v>518</v>
      </c>
      <c r="D101" t="s">
        <v>150</v>
      </c>
      <c r="E101" s="84" t="s">
        <v>516</v>
      </c>
      <c r="F101" s="84" t="str">
        <f t="shared" si="15"/>
        <v>Administration__CEO</v>
      </c>
      <c r="G101" s="84" t="s">
        <v>176</v>
      </c>
      <c r="H101" s="31" t="s">
        <v>514</v>
      </c>
      <c r="I101" t="s">
        <v>515</v>
      </c>
      <c r="J101" t="s">
        <v>145</v>
      </c>
      <c r="K101" t="s">
        <v>516</v>
      </c>
      <c r="L101" t="str">
        <f t="shared" si="16"/>
        <v>Finance__Administrative_Assistant</v>
      </c>
      <c r="M101" s="84" t="s">
        <v>176</v>
      </c>
      <c r="N101" s="31" t="s">
        <v>514</v>
      </c>
      <c r="O101" t="s">
        <v>515</v>
      </c>
      <c r="P101" t="s">
        <v>159</v>
      </c>
      <c r="Q101" t="s">
        <v>516</v>
      </c>
      <c r="R101" t="str">
        <f t="shared" si="12"/>
        <v>MIS__Programmer</v>
      </c>
      <c r="S101" s="84" t="s">
        <v>176</v>
      </c>
      <c r="T101" s="31" t="s">
        <v>514</v>
      </c>
      <c r="U101" t="s">
        <v>515</v>
      </c>
      <c r="V101" t="s">
        <v>149</v>
      </c>
      <c r="W101" t="s">
        <v>516</v>
      </c>
      <c r="X101" t="str">
        <f t="shared" si="13"/>
        <v>Product_Development__Managing_Editor</v>
      </c>
      <c r="Y101" s="84" t="s">
        <v>176</v>
      </c>
      <c r="AA101" s="102" t="s">
        <v>514</v>
      </c>
      <c r="AB101" s="87" t="s">
        <v>515</v>
      </c>
      <c r="AC101" s="87" t="s">
        <v>161</v>
      </c>
      <c r="AD101" s="87" t="s">
        <v>516</v>
      </c>
      <c r="AE101" s="87" t="s">
        <v>520</v>
      </c>
      <c r="AF101" s="87" t="s">
        <v>176</v>
      </c>
    </row>
    <row r="102" spans="2:32" x14ac:dyDescent="0.3">
      <c r="B102" t="s">
        <v>514</v>
      </c>
      <c r="C102" t="s">
        <v>518</v>
      </c>
      <c r="D102" t="s">
        <v>152</v>
      </c>
      <c r="E102" s="84" t="s">
        <v>516</v>
      </c>
      <c r="F102" s="84" t="str">
        <f t="shared" si="15"/>
        <v>Administration__CEO</v>
      </c>
      <c r="G102" s="84" t="s">
        <v>176</v>
      </c>
      <c r="H102" s="31" t="s">
        <v>514</v>
      </c>
      <c r="I102" t="s">
        <v>515</v>
      </c>
      <c r="J102" t="s">
        <v>146</v>
      </c>
      <c r="K102" t="s">
        <v>516</v>
      </c>
      <c r="L102" t="str">
        <f t="shared" si="16"/>
        <v>Finance__Administrative_Assistant</v>
      </c>
      <c r="M102" s="84" t="s">
        <v>176</v>
      </c>
      <c r="N102" s="31" t="s">
        <v>519</v>
      </c>
      <c r="O102" t="s">
        <v>515</v>
      </c>
      <c r="P102" t="s">
        <v>161</v>
      </c>
      <c r="Q102" t="s">
        <v>516</v>
      </c>
      <c r="R102" t="str">
        <f t="shared" si="12"/>
        <v>MIS__Programmer</v>
      </c>
      <c r="S102" s="84" t="s">
        <v>176</v>
      </c>
      <c r="T102" s="31" t="s">
        <v>514</v>
      </c>
      <c r="U102" t="s">
        <v>515</v>
      </c>
      <c r="V102" t="s">
        <v>150</v>
      </c>
      <c r="W102" t="s">
        <v>516</v>
      </c>
      <c r="X102" t="str">
        <f t="shared" si="13"/>
        <v>Product_Development__Managing_Editor</v>
      </c>
      <c r="Y102" s="84" t="s">
        <v>176</v>
      </c>
      <c r="AA102" s="87"/>
      <c r="AB102" s="87"/>
      <c r="AC102" s="87"/>
      <c r="AD102" s="87"/>
      <c r="AE102" s="87"/>
      <c r="AF102" s="87"/>
    </row>
    <row r="103" spans="2:32" x14ac:dyDescent="0.3">
      <c r="B103" t="s">
        <v>514</v>
      </c>
      <c r="C103" t="s">
        <v>518</v>
      </c>
      <c r="D103" t="s">
        <v>158</v>
      </c>
      <c r="E103" s="84" t="s">
        <v>516</v>
      </c>
      <c r="F103" s="84" t="str">
        <f t="shared" si="15"/>
        <v>Administration__CEO</v>
      </c>
      <c r="G103" s="84" t="s">
        <v>176</v>
      </c>
      <c r="H103" s="31" t="s">
        <v>514</v>
      </c>
      <c r="I103" t="s">
        <v>515</v>
      </c>
      <c r="J103" t="s">
        <v>147</v>
      </c>
      <c r="K103" t="s">
        <v>516</v>
      </c>
      <c r="L103" t="str">
        <f t="shared" si="16"/>
        <v>Finance__Administrative_Assistant</v>
      </c>
      <c r="M103" s="84" t="s">
        <v>176</v>
      </c>
      <c r="T103" s="31" t="s">
        <v>514</v>
      </c>
      <c r="U103" t="s">
        <v>515</v>
      </c>
      <c r="V103" t="s">
        <v>151</v>
      </c>
      <c r="W103" t="s">
        <v>516</v>
      </c>
      <c r="X103" t="str">
        <f t="shared" si="13"/>
        <v>Product_Development__Managing_Editor</v>
      </c>
      <c r="Y103" s="84" t="s">
        <v>176</v>
      </c>
      <c r="AA103" s="102" t="s">
        <v>519</v>
      </c>
      <c r="AB103" s="87" t="s">
        <v>515</v>
      </c>
      <c r="AC103" s="87" t="s">
        <v>142</v>
      </c>
      <c r="AD103" s="87" t="s">
        <v>516</v>
      </c>
      <c r="AE103" s="87" t="s">
        <v>521</v>
      </c>
      <c r="AF103" s="87" t="s">
        <v>176</v>
      </c>
    </row>
    <row r="104" spans="2:32" x14ac:dyDescent="0.3">
      <c r="B104" t="s">
        <v>514</v>
      </c>
      <c r="C104" t="s">
        <v>518</v>
      </c>
      <c r="D104" t="s">
        <v>159</v>
      </c>
      <c r="E104" s="84" t="s">
        <v>516</v>
      </c>
      <c r="F104" s="84" t="str">
        <f t="shared" si="15"/>
        <v>Administration__CEO</v>
      </c>
      <c r="G104" s="84" t="s">
        <v>176</v>
      </c>
      <c r="H104" s="31" t="s">
        <v>514</v>
      </c>
      <c r="I104" t="s">
        <v>515</v>
      </c>
      <c r="J104" t="s">
        <v>148</v>
      </c>
      <c r="K104" t="s">
        <v>516</v>
      </c>
      <c r="L104" t="str">
        <f t="shared" si="16"/>
        <v>Finance__Administrative_Assistant</v>
      </c>
      <c r="M104" s="84" t="s">
        <v>176</v>
      </c>
      <c r="N104" s="31" t="s">
        <v>514</v>
      </c>
      <c r="O104" t="s">
        <v>515</v>
      </c>
      <c r="P104" t="s">
        <v>134</v>
      </c>
      <c r="Q104" t="s">
        <v>516</v>
      </c>
      <c r="R104" t="str">
        <f>$AF$24</f>
        <v>MIS__Programmer_Analyst</v>
      </c>
      <c r="S104" s="84" t="s">
        <v>176</v>
      </c>
      <c r="T104" s="31" t="s">
        <v>514</v>
      </c>
      <c r="U104" t="s">
        <v>515</v>
      </c>
      <c r="V104" t="s">
        <v>152</v>
      </c>
      <c r="W104" t="s">
        <v>516</v>
      </c>
      <c r="X104" t="str">
        <f t="shared" si="13"/>
        <v>Product_Development__Managing_Editor</v>
      </c>
      <c r="Y104" s="84" t="s">
        <v>176</v>
      </c>
      <c r="AA104" s="102" t="s">
        <v>519</v>
      </c>
      <c r="AB104" s="87" t="s">
        <v>515</v>
      </c>
      <c r="AC104" s="87" t="s">
        <v>143</v>
      </c>
      <c r="AD104" s="87" t="s">
        <v>516</v>
      </c>
      <c r="AE104" s="87" t="s">
        <v>521</v>
      </c>
      <c r="AF104" s="87" t="s">
        <v>176</v>
      </c>
    </row>
    <row r="105" spans="2:32" x14ac:dyDescent="0.3">
      <c r="B105" t="s">
        <v>514</v>
      </c>
      <c r="C105" t="s">
        <v>518</v>
      </c>
      <c r="D105" t="s">
        <v>161</v>
      </c>
      <c r="E105" s="84" t="s">
        <v>516</v>
      </c>
      <c r="F105" s="84" t="str">
        <f t="shared" si="15"/>
        <v>Administration__CEO</v>
      </c>
      <c r="G105" s="84" t="s">
        <v>176</v>
      </c>
      <c r="H105" s="31" t="s">
        <v>514</v>
      </c>
      <c r="I105" t="s">
        <v>515</v>
      </c>
      <c r="J105" t="s">
        <v>149</v>
      </c>
      <c r="K105" t="s">
        <v>516</v>
      </c>
      <c r="L105" t="str">
        <f t="shared" si="16"/>
        <v>Finance__Administrative_Assistant</v>
      </c>
      <c r="M105" s="84" t="s">
        <v>176</v>
      </c>
      <c r="N105" s="31" t="s">
        <v>514</v>
      </c>
      <c r="O105" t="s">
        <v>515</v>
      </c>
      <c r="P105" t="s">
        <v>137</v>
      </c>
      <c r="Q105" t="s">
        <v>516</v>
      </c>
      <c r="R105" t="str">
        <f t="shared" ref="R105:R127" si="17">$AF$24</f>
        <v>MIS__Programmer_Analyst</v>
      </c>
      <c r="S105" s="84" t="s">
        <v>176</v>
      </c>
      <c r="T105" s="31" t="s">
        <v>514</v>
      </c>
      <c r="U105" t="s">
        <v>515</v>
      </c>
      <c r="V105" t="s">
        <v>153</v>
      </c>
      <c r="W105" t="s">
        <v>516</v>
      </c>
      <c r="X105" t="str">
        <f t="shared" si="13"/>
        <v>Product_Development__Managing_Editor</v>
      </c>
      <c r="Y105" s="84" t="s">
        <v>176</v>
      </c>
      <c r="AA105" s="102" t="s">
        <v>514</v>
      </c>
      <c r="AB105" s="87" t="s">
        <v>515</v>
      </c>
      <c r="AC105" s="87" t="s">
        <v>144</v>
      </c>
      <c r="AD105" s="87" t="s">
        <v>516</v>
      </c>
      <c r="AE105" s="87" t="s">
        <v>521</v>
      </c>
      <c r="AF105" s="87" t="s">
        <v>176</v>
      </c>
    </row>
    <row r="106" spans="2:32" x14ac:dyDescent="0.3">
      <c r="H106" s="31" t="s">
        <v>514</v>
      </c>
      <c r="I106" t="s">
        <v>515</v>
      </c>
      <c r="J106" t="s">
        <v>150</v>
      </c>
      <c r="K106" t="s">
        <v>516</v>
      </c>
      <c r="L106" t="str">
        <f t="shared" si="16"/>
        <v>Finance__Administrative_Assistant</v>
      </c>
      <c r="M106" s="84" t="s">
        <v>176</v>
      </c>
      <c r="N106" s="31" t="s">
        <v>514</v>
      </c>
      <c r="O106" t="s">
        <v>515</v>
      </c>
      <c r="P106" t="s">
        <v>138</v>
      </c>
      <c r="Q106" t="s">
        <v>516</v>
      </c>
      <c r="R106" t="str">
        <f t="shared" si="17"/>
        <v>MIS__Programmer_Analyst</v>
      </c>
      <c r="S106" s="84" t="s">
        <v>176</v>
      </c>
      <c r="T106" s="31" t="s">
        <v>514</v>
      </c>
      <c r="U106" t="s">
        <v>515</v>
      </c>
      <c r="V106" t="s">
        <v>154</v>
      </c>
      <c r="W106" t="s">
        <v>516</v>
      </c>
      <c r="X106" t="str">
        <f t="shared" si="13"/>
        <v>Product_Development__Managing_Editor</v>
      </c>
      <c r="Y106" s="84" t="s">
        <v>176</v>
      </c>
      <c r="AA106" s="102" t="s">
        <v>519</v>
      </c>
      <c r="AB106" s="87" t="s">
        <v>515</v>
      </c>
      <c r="AC106" s="87" t="s">
        <v>145</v>
      </c>
      <c r="AD106" s="87" t="s">
        <v>516</v>
      </c>
      <c r="AE106" s="87" t="s">
        <v>521</v>
      </c>
      <c r="AF106" s="87" t="s">
        <v>176</v>
      </c>
    </row>
    <row r="107" spans="2:32" x14ac:dyDescent="0.3">
      <c r="B107" t="s">
        <v>514</v>
      </c>
      <c r="C107" t="s">
        <v>518</v>
      </c>
      <c r="D107" t="s">
        <v>134</v>
      </c>
      <c r="E107" s="84" t="s">
        <v>516</v>
      </c>
      <c r="F107" s="84" t="str">
        <f>$AF$5</f>
        <v>Administration__Executive_Assistant</v>
      </c>
      <c r="G107" s="84" t="s">
        <v>176</v>
      </c>
      <c r="H107" s="31" t="s">
        <v>514</v>
      </c>
      <c r="I107" t="s">
        <v>515</v>
      </c>
      <c r="J107" t="s">
        <v>151</v>
      </c>
      <c r="K107" t="s">
        <v>516</v>
      </c>
      <c r="L107" t="str">
        <f t="shared" si="16"/>
        <v>Finance__Administrative_Assistant</v>
      </c>
      <c r="M107" s="84" t="s">
        <v>176</v>
      </c>
      <c r="N107" s="31" t="s">
        <v>514</v>
      </c>
      <c r="O107" t="s">
        <v>515</v>
      </c>
      <c r="P107" t="s">
        <v>139</v>
      </c>
      <c r="Q107" t="s">
        <v>516</v>
      </c>
      <c r="R107" t="str">
        <f t="shared" si="17"/>
        <v>MIS__Programmer_Analyst</v>
      </c>
      <c r="S107" s="84" t="s">
        <v>176</v>
      </c>
      <c r="T107" s="31" t="s">
        <v>514</v>
      </c>
      <c r="U107" t="s">
        <v>515</v>
      </c>
      <c r="V107" t="s">
        <v>155</v>
      </c>
      <c r="W107" t="s">
        <v>516</v>
      </c>
      <c r="X107" t="str">
        <f t="shared" si="13"/>
        <v>Product_Development__Managing_Editor</v>
      </c>
      <c r="Y107" s="84" t="s">
        <v>176</v>
      </c>
      <c r="AA107" s="102" t="s">
        <v>519</v>
      </c>
      <c r="AB107" s="87" t="s">
        <v>515</v>
      </c>
      <c r="AC107" s="87" t="s">
        <v>146</v>
      </c>
      <c r="AD107" s="87" t="s">
        <v>516</v>
      </c>
      <c r="AE107" s="87" t="s">
        <v>521</v>
      </c>
      <c r="AF107" s="87" t="s">
        <v>176</v>
      </c>
    </row>
    <row r="108" spans="2:32" x14ac:dyDescent="0.3">
      <c r="B108" t="s">
        <v>514</v>
      </c>
      <c r="C108" t="s">
        <v>518</v>
      </c>
      <c r="D108" t="s">
        <v>137</v>
      </c>
      <c r="E108" s="84" t="s">
        <v>516</v>
      </c>
      <c r="F108" s="84" t="str">
        <f t="shared" ref="F108:F122" si="18">$AF$5</f>
        <v>Administration__Executive_Assistant</v>
      </c>
      <c r="G108" s="84" t="s">
        <v>176</v>
      </c>
      <c r="H108" s="31" t="s">
        <v>514</v>
      </c>
      <c r="I108" t="s">
        <v>515</v>
      </c>
      <c r="J108" t="s">
        <v>152</v>
      </c>
      <c r="K108" t="s">
        <v>516</v>
      </c>
      <c r="L108" t="str">
        <f t="shared" si="16"/>
        <v>Finance__Administrative_Assistant</v>
      </c>
      <c r="M108" s="84" t="s">
        <v>176</v>
      </c>
      <c r="N108" s="31" t="s">
        <v>514</v>
      </c>
      <c r="O108" t="s">
        <v>515</v>
      </c>
      <c r="P108" t="s">
        <v>140</v>
      </c>
      <c r="Q108" t="s">
        <v>516</v>
      </c>
      <c r="R108" t="str">
        <f t="shared" si="17"/>
        <v>MIS__Programmer_Analyst</v>
      </c>
      <c r="S108" s="84" t="s">
        <v>176</v>
      </c>
      <c r="T108" s="31" t="s">
        <v>519</v>
      </c>
      <c r="U108" t="s">
        <v>515</v>
      </c>
      <c r="V108" t="s">
        <v>156</v>
      </c>
      <c r="W108" t="s">
        <v>516</v>
      </c>
      <c r="X108" t="str">
        <f t="shared" si="13"/>
        <v>Product_Development__Managing_Editor</v>
      </c>
      <c r="Y108" s="84" t="s">
        <v>176</v>
      </c>
      <c r="AA108" s="102" t="s">
        <v>519</v>
      </c>
      <c r="AB108" s="87" t="s">
        <v>515</v>
      </c>
      <c r="AC108" s="87" t="s">
        <v>147</v>
      </c>
      <c r="AD108" s="87" t="s">
        <v>516</v>
      </c>
      <c r="AE108" s="87" t="s">
        <v>521</v>
      </c>
      <c r="AF108" s="87" t="s">
        <v>176</v>
      </c>
    </row>
    <row r="109" spans="2:32" x14ac:dyDescent="0.3">
      <c r="B109" t="s">
        <v>514</v>
      </c>
      <c r="C109" t="s">
        <v>518</v>
      </c>
      <c r="D109" t="s">
        <v>138</v>
      </c>
      <c r="E109" s="84" t="s">
        <v>516</v>
      </c>
      <c r="F109" s="84" t="str">
        <f t="shared" si="18"/>
        <v>Administration__Executive_Assistant</v>
      </c>
      <c r="G109" s="84" t="s">
        <v>176</v>
      </c>
      <c r="H109" s="31" t="s">
        <v>514</v>
      </c>
      <c r="I109" t="s">
        <v>515</v>
      </c>
      <c r="J109" t="s">
        <v>154</v>
      </c>
      <c r="K109" t="s">
        <v>516</v>
      </c>
      <c r="L109" t="str">
        <f t="shared" si="16"/>
        <v>Finance__Administrative_Assistant</v>
      </c>
      <c r="M109" s="84" t="s">
        <v>176</v>
      </c>
      <c r="N109" s="31" t="s">
        <v>514</v>
      </c>
      <c r="O109" t="s">
        <v>515</v>
      </c>
      <c r="P109" t="s">
        <v>141</v>
      </c>
      <c r="Q109" t="s">
        <v>516</v>
      </c>
      <c r="R109" t="str">
        <f t="shared" si="17"/>
        <v>MIS__Programmer_Analyst</v>
      </c>
      <c r="S109" s="84" t="s">
        <v>176</v>
      </c>
      <c r="T109" s="31" t="s">
        <v>514</v>
      </c>
      <c r="U109" t="s">
        <v>515</v>
      </c>
      <c r="V109" t="s">
        <v>157</v>
      </c>
      <c r="W109" t="s">
        <v>516</v>
      </c>
      <c r="X109" t="str">
        <f t="shared" si="13"/>
        <v>Product_Development__Managing_Editor</v>
      </c>
      <c r="Y109" s="84" t="s">
        <v>176</v>
      </c>
      <c r="AA109" s="102" t="s">
        <v>519</v>
      </c>
      <c r="AB109" s="87" t="s">
        <v>515</v>
      </c>
      <c r="AC109" s="87" t="s">
        <v>148</v>
      </c>
      <c r="AD109" s="87" t="s">
        <v>516</v>
      </c>
      <c r="AE109" s="87" t="s">
        <v>521</v>
      </c>
      <c r="AF109" s="87" t="s">
        <v>176</v>
      </c>
    </row>
    <row r="110" spans="2:32" x14ac:dyDescent="0.3">
      <c r="B110" t="s">
        <v>514</v>
      </c>
      <c r="C110" t="s">
        <v>518</v>
      </c>
      <c r="D110" t="s">
        <v>139</v>
      </c>
      <c r="E110" s="84" t="s">
        <v>516</v>
      </c>
      <c r="F110" s="84" t="str">
        <f t="shared" si="18"/>
        <v>Administration__Executive_Assistant</v>
      </c>
      <c r="G110" s="84" t="s">
        <v>176</v>
      </c>
      <c r="H110" s="31" t="s">
        <v>514</v>
      </c>
      <c r="I110" t="s">
        <v>515</v>
      </c>
      <c r="J110" t="s">
        <v>158</v>
      </c>
      <c r="K110" t="s">
        <v>516</v>
      </c>
      <c r="L110" t="str">
        <f t="shared" si="16"/>
        <v>Finance__Administrative_Assistant</v>
      </c>
      <c r="M110" s="84" t="s">
        <v>176</v>
      </c>
      <c r="N110" s="31" t="s">
        <v>514</v>
      </c>
      <c r="O110" t="s">
        <v>515</v>
      </c>
      <c r="P110" t="s">
        <v>142</v>
      </c>
      <c r="Q110" t="s">
        <v>516</v>
      </c>
      <c r="R110" t="str">
        <f t="shared" si="17"/>
        <v>MIS__Programmer_Analyst</v>
      </c>
      <c r="S110" s="84" t="s">
        <v>176</v>
      </c>
      <c r="T110" s="31" t="s">
        <v>519</v>
      </c>
      <c r="U110" t="s">
        <v>515</v>
      </c>
      <c r="V110" t="s">
        <v>158</v>
      </c>
      <c r="W110" t="s">
        <v>516</v>
      </c>
      <c r="X110" t="str">
        <f t="shared" si="13"/>
        <v>Product_Development__Managing_Editor</v>
      </c>
      <c r="Y110" s="84" t="s">
        <v>176</v>
      </c>
      <c r="AA110" s="102" t="s">
        <v>519</v>
      </c>
      <c r="AB110" s="87" t="s">
        <v>515</v>
      </c>
      <c r="AC110" s="87" t="s">
        <v>149</v>
      </c>
      <c r="AD110" s="87" t="s">
        <v>516</v>
      </c>
      <c r="AE110" s="87" t="s">
        <v>521</v>
      </c>
      <c r="AF110" s="87" t="s">
        <v>176</v>
      </c>
    </row>
    <row r="111" spans="2:32" x14ac:dyDescent="0.3">
      <c r="B111" t="s">
        <v>514</v>
      </c>
      <c r="C111" t="s">
        <v>518</v>
      </c>
      <c r="D111" t="s">
        <v>140</v>
      </c>
      <c r="E111" s="84" t="s">
        <v>516</v>
      </c>
      <c r="F111" s="84" t="str">
        <f t="shared" si="18"/>
        <v>Administration__Executive_Assistant</v>
      </c>
      <c r="G111" s="84" t="s">
        <v>176</v>
      </c>
      <c r="H111" s="31" t="s">
        <v>514</v>
      </c>
      <c r="I111" t="s">
        <v>515</v>
      </c>
      <c r="J111" t="s">
        <v>159</v>
      </c>
      <c r="K111" t="s">
        <v>516</v>
      </c>
      <c r="L111" t="str">
        <f t="shared" si="16"/>
        <v>Finance__Administrative_Assistant</v>
      </c>
      <c r="M111" s="84" t="s">
        <v>176</v>
      </c>
      <c r="N111" s="31" t="s">
        <v>514</v>
      </c>
      <c r="O111" t="s">
        <v>515</v>
      </c>
      <c r="P111" t="s">
        <v>143</v>
      </c>
      <c r="Q111" t="s">
        <v>516</v>
      </c>
      <c r="R111" t="str">
        <f t="shared" si="17"/>
        <v>MIS__Programmer_Analyst</v>
      </c>
      <c r="S111" s="84" t="s">
        <v>176</v>
      </c>
      <c r="T111" s="31" t="s">
        <v>519</v>
      </c>
      <c r="U111" t="s">
        <v>515</v>
      </c>
      <c r="V111" t="s">
        <v>159</v>
      </c>
      <c r="W111" t="s">
        <v>516</v>
      </c>
      <c r="X111" t="str">
        <f t="shared" si="13"/>
        <v>Product_Development__Managing_Editor</v>
      </c>
      <c r="Y111" s="84" t="s">
        <v>176</v>
      </c>
      <c r="AA111" s="102" t="s">
        <v>514</v>
      </c>
      <c r="AB111" s="87" t="s">
        <v>515</v>
      </c>
      <c r="AC111" s="87" t="s">
        <v>150</v>
      </c>
      <c r="AD111" s="87" t="s">
        <v>516</v>
      </c>
      <c r="AE111" s="87" t="s">
        <v>521</v>
      </c>
      <c r="AF111" s="87" t="s">
        <v>176</v>
      </c>
    </row>
    <row r="112" spans="2:32" x14ac:dyDescent="0.3">
      <c r="B112" t="s">
        <v>514</v>
      </c>
      <c r="C112" t="s">
        <v>518</v>
      </c>
      <c r="D112" t="s">
        <v>141</v>
      </c>
      <c r="E112" s="84" t="s">
        <v>516</v>
      </c>
      <c r="F112" s="84" t="str">
        <f t="shared" si="18"/>
        <v>Administration__Executive_Assistant</v>
      </c>
      <c r="G112" s="84" t="s">
        <v>176</v>
      </c>
      <c r="H112" s="31"/>
      <c r="M112" s="84"/>
      <c r="N112" s="31" t="s">
        <v>519</v>
      </c>
      <c r="O112" t="s">
        <v>515</v>
      </c>
      <c r="P112" t="s">
        <v>144</v>
      </c>
      <c r="Q112" t="s">
        <v>516</v>
      </c>
      <c r="R112" t="str">
        <f t="shared" si="17"/>
        <v>MIS__Programmer_Analyst</v>
      </c>
      <c r="S112" s="84" t="s">
        <v>176</v>
      </c>
      <c r="AA112" s="102" t="s">
        <v>514</v>
      </c>
      <c r="AB112" s="87" t="s">
        <v>515</v>
      </c>
      <c r="AC112" s="87" t="s">
        <v>152</v>
      </c>
      <c r="AD112" s="87" t="s">
        <v>516</v>
      </c>
      <c r="AE112" s="87" t="s">
        <v>521</v>
      </c>
      <c r="AF112" s="87" t="s">
        <v>176</v>
      </c>
    </row>
    <row r="113" spans="2:32" x14ac:dyDescent="0.3">
      <c r="B113" t="s">
        <v>514</v>
      </c>
      <c r="C113" t="s">
        <v>518</v>
      </c>
      <c r="D113" t="s">
        <v>142</v>
      </c>
      <c r="E113" s="84" t="s">
        <v>516</v>
      </c>
      <c r="F113" s="84" t="str">
        <f t="shared" si="18"/>
        <v>Administration__Executive_Assistant</v>
      </c>
      <c r="G113" s="84" t="s">
        <v>176</v>
      </c>
      <c r="H113" s="31" t="s">
        <v>514</v>
      </c>
      <c r="I113" t="s">
        <v>515</v>
      </c>
      <c r="J113" t="s">
        <v>137</v>
      </c>
      <c r="K113" t="s">
        <v>516</v>
      </c>
      <c r="L113" t="str">
        <f t="shared" ref="L113:L118" si="19">$AF$13</f>
        <v>Human_Resources__Administrative_Assistant</v>
      </c>
      <c r="M113" s="84" t="s">
        <v>176</v>
      </c>
      <c r="N113" s="31" t="s">
        <v>514</v>
      </c>
      <c r="O113" t="s">
        <v>515</v>
      </c>
      <c r="P113" t="s">
        <v>145</v>
      </c>
      <c r="Q113" t="s">
        <v>516</v>
      </c>
      <c r="R113" t="str">
        <f t="shared" si="17"/>
        <v>MIS__Programmer_Analyst</v>
      </c>
      <c r="S113" s="84" t="s">
        <v>176</v>
      </c>
      <c r="T113" s="31" t="s">
        <v>514</v>
      </c>
      <c r="U113" t="s">
        <v>515</v>
      </c>
      <c r="V113" t="s">
        <v>134</v>
      </c>
      <c r="W113" t="s">
        <v>516</v>
      </c>
      <c r="X113" t="str">
        <f>$AF$34</f>
        <v>Product_Development__Reviewer_</v>
      </c>
      <c r="Y113" s="84" t="s">
        <v>176</v>
      </c>
      <c r="AA113" s="102" t="s">
        <v>514</v>
      </c>
      <c r="AB113" s="87" t="s">
        <v>515</v>
      </c>
      <c r="AC113" s="87" t="s">
        <v>154</v>
      </c>
      <c r="AD113" s="87" t="s">
        <v>516</v>
      </c>
      <c r="AE113" s="87" t="s">
        <v>521</v>
      </c>
      <c r="AF113" s="87" t="s">
        <v>176</v>
      </c>
    </row>
    <row r="114" spans="2:32" x14ac:dyDescent="0.3">
      <c r="B114" t="s">
        <v>514</v>
      </c>
      <c r="C114" t="s">
        <v>518</v>
      </c>
      <c r="D114" t="s">
        <v>143</v>
      </c>
      <c r="E114" s="84" t="s">
        <v>516</v>
      </c>
      <c r="F114" s="84" t="str">
        <f t="shared" si="18"/>
        <v>Administration__Executive_Assistant</v>
      </c>
      <c r="G114" s="84" t="s">
        <v>176</v>
      </c>
      <c r="H114" s="31" t="s">
        <v>514</v>
      </c>
      <c r="I114" t="s">
        <v>515</v>
      </c>
      <c r="J114" t="s">
        <v>138</v>
      </c>
      <c r="K114" t="s">
        <v>516</v>
      </c>
      <c r="L114" t="str">
        <f t="shared" si="19"/>
        <v>Human_Resources__Administrative_Assistant</v>
      </c>
      <c r="M114" s="84" t="s">
        <v>176</v>
      </c>
      <c r="N114" s="31" t="s">
        <v>514</v>
      </c>
      <c r="O114" t="s">
        <v>515</v>
      </c>
      <c r="P114" t="s">
        <v>146</v>
      </c>
      <c r="Q114" t="s">
        <v>516</v>
      </c>
      <c r="R114" t="str">
        <f t="shared" si="17"/>
        <v>MIS__Programmer_Analyst</v>
      </c>
      <c r="S114" s="84" t="s">
        <v>176</v>
      </c>
      <c r="T114" s="31" t="s">
        <v>514</v>
      </c>
      <c r="U114" t="s">
        <v>515</v>
      </c>
      <c r="V114" t="s">
        <v>137</v>
      </c>
      <c r="W114" t="s">
        <v>516</v>
      </c>
      <c r="X114" t="str">
        <f t="shared" ref="X114:X127" si="20">$AF$34</f>
        <v>Product_Development__Reviewer_</v>
      </c>
      <c r="Y114" s="84" t="s">
        <v>176</v>
      </c>
      <c r="AA114" s="102" t="s">
        <v>514</v>
      </c>
      <c r="AB114" s="87" t="s">
        <v>515</v>
      </c>
      <c r="AC114" s="87" t="s">
        <v>156</v>
      </c>
      <c r="AD114" s="87" t="s">
        <v>516</v>
      </c>
      <c r="AE114" s="87" t="s">
        <v>521</v>
      </c>
      <c r="AF114" s="87" t="s">
        <v>176</v>
      </c>
    </row>
    <row r="115" spans="2:32" x14ac:dyDescent="0.3">
      <c r="B115" t="s">
        <v>514</v>
      </c>
      <c r="C115" t="s">
        <v>518</v>
      </c>
      <c r="D115" t="s">
        <v>144</v>
      </c>
      <c r="E115" s="84" t="s">
        <v>516</v>
      </c>
      <c r="F115" s="84" t="str">
        <f t="shared" si="18"/>
        <v>Administration__Executive_Assistant</v>
      </c>
      <c r="G115" s="84" t="s">
        <v>176</v>
      </c>
      <c r="H115" s="31" t="s">
        <v>514</v>
      </c>
      <c r="I115" t="s">
        <v>515</v>
      </c>
      <c r="J115" t="s">
        <v>140</v>
      </c>
      <c r="K115" t="s">
        <v>516</v>
      </c>
      <c r="L115" t="str">
        <f t="shared" si="19"/>
        <v>Human_Resources__Administrative_Assistant</v>
      </c>
      <c r="M115" s="84" t="s">
        <v>176</v>
      </c>
      <c r="N115" s="31" t="s">
        <v>514</v>
      </c>
      <c r="O115" t="s">
        <v>515</v>
      </c>
      <c r="P115" t="s">
        <v>147</v>
      </c>
      <c r="Q115" t="s">
        <v>516</v>
      </c>
      <c r="R115" t="str">
        <f t="shared" si="17"/>
        <v>MIS__Programmer_Analyst</v>
      </c>
      <c r="S115" s="84" t="s">
        <v>176</v>
      </c>
      <c r="T115" s="31" t="s">
        <v>514</v>
      </c>
      <c r="U115" t="s">
        <v>515</v>
      </c>
      <c r="V115" t="s">
        <v>138</v>
      </c>
      <c r="W115" t="s">
        <v>516</v>
      </c>
      <c r="X115" t="str">
        <f t="shared" si="20"/>
        <v>Product_Development__Reviewer_</v>
      </c>
      <c r="Y115" s="84" t="s">
        <v>176</v>
      </c>
      <c r="AA115" s="102" t="s">
        <v>514</v>
      </c>
      <c r="AB115" s="87" t="s">
        <v>515</v>
      </c>
      <c r="AC115" s="87" t="s">
        <v>161</v>
      </c>
      <c r="AD115" s="87" t="s">
        <v>516</v>
      </c>
      <c r="AE115" s="87" t="s">
        <v>521</v>
      </c>
      <c r="AF115" s="87" t="s">
        <v>176</v>
      </c>
    </row>
    <row r="116" spans="2:32" x14ac:dyDescent="0.3">
      <c r="B116" t="s">
        <v>514</v>
      </c>
      <c r="C116" t="s">
        <v>518</v>
      </c>
      <c r="D116" t="s">
        <v>145</v>
      </c>
      <c r="E116" s="84" t="s">
        <v>516</v>
      </c>
      <c r="F116" s="84" t="str">
        <f t="shared" si="18"/>
        <v>Administration__Executive_Assistant</v>
      </c>
      <c r="G116" s="84" t="s">
        <v>176</v>
      </c>
      <c r="H116" s="31" t="s">
        <v>514</v>
      </c>
      <c r="I116" t="s">
        <v>515</v>
      </c>
      <c r="J116" t="s">
        <v>149</v>
      </c>
      <c r="K116" t="s">
        <v>516</v>
      </c>
      <c r="L116" t="str">
        <f t="shared" si="19"/>
        <v>Human_Resources__Administrative_Assistant</v>
      </c>
      <c r="M116" s="84" t="s">
        <v>176</v>
      </c>
      <c r="N116" s="31" t="s">
        <v>514</v>
      </c>
      <c r="O116" t="s">
        <v>515</v>
      </c>
      <c r="P116" t="s">
        <v>148</v>
      </c>
      <c r="Q116" t="s">
        <v>516</v>
      </c>
      <c r="R116" t="str">
        <f t="shared" si="17"/>
        <v>MIS__Programmer_Analyst</v>
      </c>
      <c r="S116" s="84" t="s">
        <v>176</v>
      </c>
      <c r="T116" s="31" t="s">
        <v>514</v>
      </c>
      <c r="U116" t="s">
        <v>515</v>
      </c>
      <c r="V116" t="s">
        <v>139</v>
      </c>
      <c r="W116" t="s">
        <v>516</v>
      </c>
      <c r="X116" t="str">
        <f t="shared" si="20"/>
        <v>Product_Development__Reviewer_</v>
      </c>
      <c r="Y116" s="84" t="s">
        <v>176</v>
      </c>
      <c r="AA116" s="87"/>
      <c r="AB116" s="87"/>
      <c r="AC116" s="87"/>
      <c r="AD116" s="87"/>
      <c r="AE116" s="87"/>
      <c r="AF116" s="87"/>
    </row>
    <row r="117" spans="2:32" x14ac:dyDescent="0.3">
      <c r="B117" t="s">
        <v>514</v>
      </c>
      <c r="C117" t="s">
        <v>518</v>
      </c>
      <c r="D117" t="s">
        <v>149</v>
      </c>
      <c r="E117" s="84" t="s">
        <v>516</v>
      </c>
      <c r="F117" s="84" t="str">
        <f t="shared" si="18"/>
        <v>Administration__Executive_Assistant</v>
      </c>
      <c r="G117" s="84" t="s">
        <v>176</v>
      </c>
      <c r="H117" s="31" t="s">
        <v>514</v>
      </c>
      <c r="I117" t="s">
        <v>515</v>
      </c>
      <c r="J117" t="s">
        <v>158</v>
      </c>
      <c r="K117" t="s">
        <v>516</v>
      </c>
      <c r="L117" t="str">
        <f t="shared" si="19"/>
        <v>Human_Resources__Administrative_Assistant</v>
      </c>
      <c r="M117" s="84" t="s">
        <v>176</v>
      </c>
      <c r="N117" s="31" t="s">
        <v>514</v>
      </c>
      <c r="O117" t="s">
        <v>515</v>
      </c>
      <c r="P117" t="s">
        <v>149</v>
      </c>
      <c r="Q117" t="s">
        <v>516</v>
      </c>
      <c r="R117" t="str">
        <f t="shared" si="17"/>
        <v>MIS__Programmer_Analyst</v>
      </c>
      <c r="S117" s="84" t="s">
        <v>176</v>
      </c>
      <c r="T117" s="31" t="s">
        <v>514</v>
      </c>
      <c r="U117" t="s">
        <v>515</v>
      </c>
      <c r="V117" t="s">
        <v>140</v>
      </c>
      <c r="W117" t="s">
        <v>516</v>
      </c>
      <c r="X117" t="str">
        <f t="shared" si="20"/>
        <v>Product_Development__Reviewer_</v>
      </c>
      <c r="Y117" s="84" t="s">
        <v>176</v>
      </c>
      <c r="AA117" s="102" t="s">
        <v>519</v>
      </c>
      <c r="AB117" s="87" t="s">
        <v>515</v>
      </c>
      <c r="AC117" s="87" t="s">
        <v>142</v>
      </c>
      <c r="AD117" s="87" t="s">
        <v>516</v>
      </c>
      <c r="AE117" s="87" t="s">
        <v>522</v>
      </c>
      <c r="AF117" s="87" t="s">
        <v>176</v>
      </c>
    </row>
    <row r="118" spans="2:32" x14ac:dyDescent="0.3">
      <c r="B118" t="s">
        <v>514</v>
      </c>
      <c r="C118" t="s">
        <v>518</v>
      </c>
      <c r="D118" t="s">
        <v>150</v>
      </c>
      <c r="E118" s="84" t="s">
        <v>516</v>
      </c>
      <c r="F118" s="84" t="str">
        <f t="shared" si="18"/>
        <v>Administration__Executive_Assistant</v>
      </c>
      <c r="G118" s="84" t="s">
        <v>176</v>
      </c>
      <c r="H118" s="31" t="s">
        <v>514</v>
      </c>
      <c r="I118" t="s">
        <v>515</v>
      </c>
      <c r="J118" t="s">
        <v>159</v>
      </c>
      <c r="K118" t="s">
        <v>516</v>
      </c>
      <c r="L118" t="str">
        <f t="shared" si="19"/>
        <v>Human_Resources__Administrative_Assistant</v>
      </c>
      <c r="M118" s="84" t="s">
        <v>176</v>
      </c>
      <c r="N118" s="31" t="s">
        <v>514</v>
      </c>
      <c r="O118" t="s">
        <v>515</v>
      </c>
      <c r="P118" t="s">
        <v>150</v>
      </c>
      <c r="Q118" t="s">
        <v>516</v>
      </c>
      <c r="R118" t="str">
        <f t="shared" si="17"/>
        <v>MIS__Programmer_Analyst</v>
      </c>
      <c r="S118" s="84" t="s">
        <v>176</v>
      </c>
      <c r="T118" s="31" t="s">
        <v>514</v>
      </c>
      <c r="U118" t="s">
        <v>515</v>
      </c>
      <c r="V118" t="s">
        <v>141</v>
      </c>
      <c r="W118" t="s">
        <v>516</v>
      </c>
      <c r="X118" t="str">
        <f t="shared" si="20"/>
        <v>Product_Development__Reviewer_</v>
      </c>
      <c r="Y118" s="84" t="s">
        <v>176</v>
      </c>
      <c r="AA118" s="102" t="s">
        <v>519</v>
      </c>
      <c r="AB118" s="87" t="s">
        <v>515</v>
      </c>
      <c r="AC118" s="87" t="s">
        <v>143</v>
      </c>
      <c r="AD118" s="87" t="s">
        <v>516</v>
      </c>
      <c r="AE118" s="87" t="s">
        <v>522</v>
      </c>
      <c r="AF118" s="87" t="s">
        <v>176</v>
      </c>
    </row>
    <row r="119" spans="2:32" x14ac:dyDescent="0.3">
      <c r="B119" t="s">
        <v>514</v>
      </c>
      <c r="C119" t="s">
        <v>518</v>
      </c>
      <c r="D119" t="s">
        <v>152</v>
      </c>
      <c r="E119" s="84" t="s">
        <v>516</v>
      </c>
      <c r="F119" s="84" t="str">
        <f t="shared" si="18"/>
        <v>Administration__Executive_Assistant</v>
      </c>
      <c r="G119" s="84" t="s">
        <v>176</v>
      </c>
      <c r="N119" s="31" t="s">
        <v>514</v>
      </c>
      <c r="O119" t="s">
        <v>515</v>
      </c>
      <c r="P119" t="s">
        <v>151</v>
      </c>
      <c r="Q119" t="s">
        <v>516</v>
      </c>
      <c r="R119" t="str">
        <f t="shared" si="17"/>
        <v>MIS__Programmer_Analyst</v>
      </c>
      <c r="S119" s="84" t="s">
        <v>176</v>
      </c>
      <c r="T119" s="31" t="s">
        <v>514</v>
      </c>
      <c r="U119" t="s">
        <v>515</v>
      </c>
      <c r="V119" t="s">
        <v>142</v>
      </c>
      <c r="W119" t="s">
        <v>516</v>
      </c>
      <c r="X119" t="str">
        <f t="shared" si="20"/>
        <v>Product_Development__Reviewer_</v>
      </c>
      <c r="Y119" s="84" t="s">
        <v>176</v>
      </c>
      <c r="AA119" s="102" t="s">
        <v>514</v>
      </c>
      <c r="AB119" s="87" t="s">
        <v>515</v>
      </c>
      <c r="AC119" s="87" t="s">
        <v>144</v>
      </c>
      <c r="AD119" s="87" t="s">
        <v>516</v>
      </c>
      <c r="AE119" s="87" t="s">
        <v>522</v>
      </c>
      <c r="AF119" s="87" t="s">
        <v>176</v>
      </c>
    </row>
    <row r="120" spans="2:32" x14ac:dyDescent="0.3">
      <c r="B120" t="s">
        <v>514</v>
      </c>
      <c r="C120" t="s">
        <v>518</v>
      </c>
      <c r="D120" t="s">
        <v>158</v>
      </c>
      <c r="E120" s="84" t="s">
        <v>516</v>
      </c>
      <c r="F120" s="84" t="str">
        <f t="shared" si="18"/>
        <v>Administration__Executive_Assistant</v>
      </c>
      <c r="G120" s="84" t="s">
        <v>176</v>
      </c>
      <c r="H120" s="31" t="s">
        <v>514</v>
      </c>
      <c r="I120" t="s">
        <v>515</v>
      </c>
      <c r="J120" t="s">
        <v>137</v>
      </c>
      <c r="K120" t="s">
        <v>516</v>
      </c>
      <c r="L120" t="str">
        <f>$AF$14</f>
        <v>Human_Resources__HR_Manager</v>
      </c>
      <c r="M120" s="84" t="s">
        <v>176</v>
      </c>
      <c r="N120" s="31" t="s">
        <v>514</v>
      </c>
      <c r="O120" t="s">
        <v>515</v>
      </c>
      <c r="P120" t="s">
        <v>152</v>
      </c>
      <c r="Q120" t="s">
        <v>516</v>
      </c>
      <c r="R120" t="str">
        <f t="shared" si="17"/>
        <v>MIS__Programmer_Analyst</v>
      </c>
      <c r="S120" s="84" t="s">
        <v>176</v>
      </c>
      <c r="T120" s="31" t="s">
        <v>514</v>
      </c>
      <c r="U120" t="s">
        <v>515</v>
      </c>
      <c r="V120" t="s">
        <v>144</v>
      </c>
      <c r="W120" t="s">
        <v>516</v>
      </c>
      <c r="X120" t="str">
        <f t="shared" si="20"/>
        <v>Product_Development__Reviewer_</v>
      </c>
      <c r="Y120" s="84" t="s">
        <v>176</v>
      </c>
      <c r="AA120" s="102" t="s">
        <v>519</v>
      </c>
      <c r="AB120" s="87" t="s">
        <v>515</v>
      </c>
      <c r="AC120" s="87" t="s">
        <v>145</v>
      </c>
      <c r="AD120" s="87" t="s">
        <v>516</v>
      </c>
      <c r="AE120" s="87" t="s">
        <v>522</v>
      </c>
      <c r="AF120" s="87" t="s">
        <v>176</v>
      </c>
    </row>
    <row r="121" spans="2:32" x14ac:dyDescent="0.3">
      <c r="B121" t="s">
        <v>514</v>
      </c>
      <c r="C121" t="s">
        <v>518</v>
      </c>
      <c r="D121" t="s">
        <v>159</v>
      </c>
      <c r="E121" s="84" t="s">
        <v>516</v>
      </c>
      <c r="F121" s="84" t="str">
        <f t="shared" si="18"/>
        <v>Administration__Executive_Assistant</v>
      </c>
      <c r="G121" s="84" t="s">
        <v>176</v>
      </c>
      <c r="H121" s="31" t="s">
        <v>514</v>
      </c>
      <c r="I121" t="s">
        <v>515</v>
      </c>
      <c r="J121" t="s">
        <v>138</v>
      </c>
      <c r="K121" t="s">
        <v>516</v>
      </c>
      <c r="L121" t="str">
        <f t="shared" ref="L121:L125" si="21">$AF$14</f>
        <v>Human_Resources__HR_Manager</v>
      </c>
      <c r="M121" s="84" t="s">
        <v>176</v>
      </c>
      <c r="N121" s="31" t="s">
        <v>514</v>
      </c>
      <c r="O121" t="s">
        <v>515</v>
      </c>
      <c r="P121" t="s">
        <v>153</v>
      </c>
      <c r="Q121" t="s">
        <v>516</v>
      </c>
      <c r="R121" t="str">
        <f t="shared" si="17"/>
        <v>MIS__Programmer_Analyst</v>
      </c>
      <c r="S121" s="84" t="s">
        <v>176</v>
      </c>
      <c r="T121" s="31" t="s">
        <v>514</v>
      </c>
      <c r="U121" t="s">
        <v>515</v>
      </c>
      <c r="V121" t="s">
        <v>152</v>
      </c>
      <c r="W121" t="s">
        <v>516</v>
      </c>
      <c r="X121" t="str">
        <f t="shared" si="20"/>
        <v>Product_Development__Reviewer_</v>
      </c>
      <c r="Y121" s="84" t="s">
        <v>176</v>
      </c>
      <c r="AA121" s="102" t="s">
        <v>519</v>
      </c>
      <c r="AB121" s="87" t="s">
        <v>515</v>
      </c>
      <c r="AC121" s="87" t="s">
        <v>146</v>
      </c>
      <c r="AD121" s="87" t="s">
        <v>516</v>
      </c>
      <c r="AE121" s="87" t="s">
        <v>522</v>
      </c>
      <c r="AF121" s="87" t="s">
        <v>176</v>
      </c>
    </row>
    <row r="122" spans="2:32" x14ac:dyDescent="0.3">
      <c r="B122" t="s">
        <v>514</v>
      </c>
      <c r="C122" t="s">
        <v>518</v>
      </c>
      <c r="D122" t="s">
        <v>161</v>
      </c>
      <c r="E122" s="84" t="s">
        <v>516</v>
      </c>
      <c r="F122" s="84" t="str">
        <f t="shared" si="18"/>
        <v>Administration__Executive_Assistant</v>
      </c>
      <c r="G122" s="84" t="s">
        <v>176</v>
      </c>
      <c r="H122" s="31" t="s">
        <v>519</v>
      </c>
      <c r="I122" t="s">
        <v>515</v>
      </c>
      <c r="J122" t="s">
        <v>140</v>
      </c>
      <c r="K122" t="s">
        <v>516</v>
      </c>
      <c r="L122" t="str">
        <f t="shared" si="21"/>
        <v>Human_Resources__HR_Manager</v>
      </c>
      <c r="M122" s="84" t="s">
        <v>176</v>
      </c>
      <c r="N122" s="31" t="s">
        <v>514</v>
      </c>
      <c r="O122" t="s">
        <v>515</v>
      </c>
      <c r="P122" t="s">
        <v>154</v>
      </c>
      <c r="Q122" t="s">
        <v>516</v>
      </c>
      <c r="R122" t="str">
        <f t="shared" si="17"/>
        <v>MIS__Programmer_Analyst</v>
      </c>
      <c r="S122" s="84" t="s">
        <v>176</v>
      </c>
      <c r="T122" s="31" t="s">
        <v>514</v>
      </c>
      <c r="U122" t="s">
        <v>515</v>
      </c>
      <c r="V122" t="s">
        <v>153</v>
      </c>
      <c r="W122" t="s">
        <v>516</v>
      </c>
      <c r="X122" t="str">
        <f t="shared" si="20"/>
        <v>Product_Development__Reviewer_</v>
      </c>
      <c r="Y122" s="84" t="s">
        <v>176</v>
      </c>
      <c r="AA122" s="102" t="s">
        <v>519</v>
      </c>
      <c r="AB122" s="87" t="s">
        <v>515</v>
      </c>
      <c r="AC122" s="87" t="s">
        <v>147</v>
      </c>
      <c r="AD122" s="87" t="s">
        <v>516</v>
      </c>
      <c r="AE122" s="87" t="s">
        <v>522</v>
      </c>
      <c r="AF122" s="87" t="s">
        <v>176</v>
      </c>
    </row>
    <row r="123" spans="2:32" x14ac:dyDescent="0.3">
      <c r="H123" s="31" t="s">
        <v>514</v>
      </c>
      <c r="I123" t="s">
        <v>515</v>
      </c>
      <c r="J123" t="s">
        <v>149</v>
      </c>
      <c r="K123" t="s">
        <v>516</v>
      </c>
      <c r="L123" t="str">
        <f t="shared" si="21"/>
        <v>Human_Resources__HR_Manager</v>
      </c>
      <c r="M123" s="84" t="s">
        <v>176</v>
      </c>
      <c r="N123" s="31" t="s">
        <v>514</v>
      </c>
      <c r="O123" t="s">
        <v>515</v>
      </c>
      <c r="P123" t="s">
        <v>155</v>
      </c>
      <c r="Q123" t="s">
        <v>516</v>
      </c>
      <c r="R123" t="str">
        <f t="shared" si="17"/>
        <v>MIS__Programmer_Analyst</v>
      </c>
      <c r="S123" s="84" t="s">
        <v>176</v>
      </c>
      <c r="T123" s="31" t="s">
        <v>514</v>
      </c>
      <c r="U123" t="s">
        <v>515</v>
      </c>
      <c r="V123" t="s">
        <v>155</v>
      </c>
      <c r="W123" t="s">
        <v>516</v>
      </c>
      <c r="X123" t="str">
        <f t="shared" si="20"/>
        <v>Product_Development__Reviewer_</v>
      </c>
      <c r="Y123" s="84" t="s">
        <v>176</v>
      </c>
      <c r="AA123" s="102" t="s">
        <v>519</v>
      </c>
      <c r="AB123" s="87" t="s">
        <v>515</v>
      </c>
      <c r="AC123" s="87" t="s">
        <v>148</v>
      </c>
      <c r="AD123" s="87" t="s">
        <v>516</v>
      </c>
      <c r="AE123" s="87" t="s">
        <v>522</v>
      </c>
      <c r="AF123" s="87" t="s">
        <v>176</v>
      </c>
    </row>
    <row r="124" spans="2:32" x14ac:dyDescent="0.3">
      <c r="B124" t="s">
        <v>514</v>
      </c>
      <c r="C124" t="s">
        <v>518</v>
      </c>
      <c r="D124" t="s">
        <v>140</v>
      </c>
      <c r="E124" s="84" t="s">
        <v>516</v>
      </c>
      <c r="F124" s="84" t="str">
        <f t="shared" ref="F124:F134" si="22">$AF$6</f>
        <v>Administration__General_Manager</v>
      </c>
      <c r="G124" s="84" t="s">
        <v>176</v>
      </c>
      <c r="H124" s="31" t="s">
        <v>514</v>
      </c>
      <c r="I124" t="s">
        <v>515</v>
      </c>
      <c r="J124" t="s">
        <v>158</v>
      </c>
      <c r="K124" t="s">
        <v>516</v>
      </c>
      <c r="L124" t="str">
        <f t="shared" si="21"/>
        <v>Human_Resources__HR_Manager</v>
      </c>
      <c r="M124" s="84" t="s">
        <v>176</v>
      </c>
      <c r="N124" s="31" t="s">
        <v>514</v>
      </c>
      <c r="O124" t="s">
        <v>515</v>
      </c>
      <c r="P124" t="s">
        <v>156</v>
      </c>
      <c r="Q124" t="s">
        <v>516</v>
      </c>
      <c r="R124" t="str">
        <f t="shared" si="17"/>
        <v>MIS__Programmer_Analyst</v>
      </c>
      <c r="S124" s="84" t="s">
        <v>176</v>
      </c>
      <c r="T124" s="31" t="s">
        <v>519</v>
      </c>
      <c r="U124" t="s">
        <v>515</v>
      </c>
      <c r="V124" t="s">
        <v>156</v>
      </c>
      <c r="W124" t="s">
        <v>516</v>
      </c>
      <c r="X124" t="str">
        <f t="shared" si="20"/>
        <v>Product_Development__Reviewer_</v>
      </c>
      <c r="Y124" s="84" t="s">
        <v>176</v>
      </c>
      <c r="AA124" s="102" t="s">
        <v>519</v>
      </c>
      <c r="AB124" s="87" t="s">
        <v>515</v>
      </c>
      <c r="AC124" s="87" t="s">
        <v>149</v>
      </c>
      <c r="AD124" s="87" t="s">
        <v>516</v>
      </c>
      <c r="AE124" s="87" t="s">
        <v>522</v>
      </c>
      <c r="AF124" s="87" t="s">
        <v>176</v>
      </c>
    </row>
    <row r="125" spans="2:32" x14ac:dyDescent="0.3">
      <c r="B125" t="s">
        <v>514</v>
      </c>
      <c r="C125" t="s">
        <v>518</v>
      </c>
      <c r="D125" t="s">
        <v>141</v>
      </c>
      <c r="E125" s="84" t="s">
        <v>516</v>
      </c>
      <c r="F125" s="84" t="str">
        <f t="shared" si="22"/>
        <v>Administration__General_Manager</v>
      </c>
      <c r="G125" s="84" t="s">
        <v>176</v>
      </c>
      <c r="H125" s="31" t="s">
        <v>519</v>
      </c>
      <c r="I125" t="s">
        <v>515</v>
      </c>
      <c r="J125" t="s">
        <v>159</v>
      </c>
      <c r="K125" t="s">
        <v>516</v>
      </c>
      <c r="L125" t="str">
        <f t="shared" si="21"/>
        <v>Human_Resources__HR_Manager</v>
      </c>
      <c r="M125" s="84" t="s">
        <v>176</v>
      </c>
      <c r="N125" s="31" t="s">
        <v>514</v>
      </c>
      <c r="O125" t="s">
        <v>515</v>
      </c>
      <c r="P125" t="s">
        <v>157</v>
      </c>
      <c r="Q125" t="s">
        <v>516</v>
      </c>
      <c r="R125" t="str">
        <f t="shared" si="17"/>
        <v>MIS__Programmer_Analyst</v>
      </c>
      <c r="S125" s="84" t="s">
        <v>176</v>
      </c>
      <c r="T125" s="31" t="s">
        <v>514</v>
      </c>
      <c r="U125" t="s">
        <v>515</v>
      </c>
      <c r="V125" t="s">
        <v>157</v>
      </c>
      <c r="W125" t="s">
        <v>516</v>
      </c>
      <c r="X125" t="str">
        <f t="shared" si="20"/>
        <v>Product_Development__Reviewer_</v>
      </c>
      <c r="Y125" s="84" t="s">
        <v>176</v>
      </c>
      <c r="AA125" s="102" t="s">
        <v>514</v>
      </c>
      <c r="AB125" s="87" t="s">
        <v>515</v>
      </c>
      <c r="AC125" s="87" t="s">
        <v>150</v>
      </c>
      <c r="AD125" s="87" t="s">
        <v>516</v>
      </c>
      <c r="AE125" s="87" t="s">
        <v>522</v>
      </c>
      <c r="AF125" s="87" t="s">
        <v>176</v>
      </c>
    </row>
    <row r="126" spans="2:32" x14ac:dyDescent="0.3">
      <c r="B126" t="s">
        <v>514</v>
      </c>
      <c r="C126" t="s">
        <v>518</v>
      </c>
      <c r="D126" t="s">
        <v>142</v>
      </c>
      <c r="E126" s="84" t="s">
        <v>516</v>
      </c>
      <c r="F126" s="84" t="str">
        <f t="shared" si="22"/>
        <v>Administration__General_Manager</v>
      </c>
      <c r="G126" s="84" t="s">
        <v>176</v>
      </c>
      <c r="N126" s="31" t="s">
        <v>514</v>
      </c>
      <c r="O126" t="s">
        <v>515</v>
      </c>
      <c r="P126" t="s">
        <v>159</v>
      </c>
      <c r="Q126" t="s">
        <v>516</v>
      </c>
      <c r="R126" t="str">
        <f t="shared" si="17"/>
        <v>MIS__Programmer_Analyst</v>
      </c>
      <c r="S126" s="84" t="s">
        <v>176</v>
      </c>
      <c r="T126" s="31" t="s">
        <v>514</v>
      </c>
      <c r="U126" t="s">
        <v>515</v>
      </c>
      <c r="V126" t="s">
        <v>158</v>
      </c>
      <c r="W126" t="s">
        <v>516</v>
      </c>
      <c r="X126" t="str">
        <f t="shared" si="20"/>
        <v>Product_Development__Reviewer_</v>
      </c>
      <c r="Y126" s="84" t="s">
        <v>176</v>
      </c>
      <c r="AA126" s="102" t="s">
        <v>514</v>
      </c>
      <c r="AB126" s="87" t="s">
        <v>515</v>
      </c>
      <c r="AC126" s="87" t="s">
        <v>152</v>
      </c>
      <c r="AD126" s="87" t="s">
        <v>516</v>
      </c>
      <c r="AE126" s="87" t="s">
        <v>522</v>
      </c>
      <c r="AF126" s="87" t="s">
        <v>176</v>
      </c>
    </row>
    <row r="127" spans="2:32" x14ac:dyDescent="0.3">
      <c r="B127" t="s">
        <v>514</v>
      </c>
      <c r="C127" t="s">
        <v>518</v>
      </c>
      <c r="D127" t="s">
        <v>143</v>
      </c>
      <c r="E127" s="84" t="s">
        <v>516</v>
      </c>
      <c r="F127" s="84" t="str">
        <f t="shared" si="22"/>
        <v>Administration__General_Manager</v>
      </c>
      <c r="G127" s="84" t="s">
        <v>176</v>
      </c>
      <c r="H127" s="31" t="s">
        <v>514</v>
      </c>
      <c r="I127" t="s">
        <v>515</v>
      </c>
      <c r="J127" t="s">
        <v>137</v>
      </c>
      <c r="K127" t="s">
        <v>516</v>
      </c>
      <c r="L127" t="str">
        <f>$AF$15</f>
        <v>Human_Resources__HR_Specialist</v>
      </c>
      <c r="M127" s="84" t="s">
        <v>176</v>
      </c>
      <c r="N127" s="31" t="s">
        <v>519</v>
      </c>
      <c r="O127" t="s">
        <v>515</v>
      </c>
      <c r="P127" t="s">
        <v>161</v>
      </c>
      <c r="Q127" t="s">
        <v>516</v>
      </c>
      <c r="R127" t="str">
        <f t="shared" si="17"/>
        <v>MIS__Programmer_Analyst</v>
      </c>
      <c r="S127" s="84" t="s">
        <v>176</v>
      </c>
      <c r="T127" s="31" t="s">
        <v>519</v>
      </c>
      <c r="U127" t="s">
        <v>515</v>
      </c>
      <c r="V127" t="s">
        <v>159</v>
      </c>
      <c r="W127" t="s">
        <v>516</v>
      </c>
      <c r="X127" t="str">
        <f t="shared" si="20"/>
        <v>Product_Development__Reviewer_</v>
      </c>
      <c r="Y127" s="84" t="s">
        <v>176</v>
      </c>
      <c r="AA127" s="102" t="s">
        <v>514</v>
      </c>
      <c r="AB127" s="87" t="s">
        <v>515</v>
      </c>
      <c r="AC127" s="87" t="s">
        <v>154</v>
      </c>
      <c r="AD127" s="87" t="s">
        <v>516</v>
      </c>
      <c r="AE127" s="87" t="s">
        <v>522</v>
      </c>
      <c r="AF127" s="87" t="s">
        <v>176</v>
      </c>
    </row>
    <row r="128" spans="2:32" x14ac:dyDescent="0.3">
      <c r="B128" t="s">
        <v>514</v>
      </c>
      <c r="C128" t="s">
        <v>518</v>
      </c>
      <c r="D128" t="s">
        <v>144</v>
      </c>
      <c r="E128" s="84" t="s">
        <v>516</v>
      </c>
      <c r="F128" s="84" t="str">
        <f t="shared" si="22"/>
        <v>Administration__General_Manager</v>
      </c>
      <c r="G128" s="84" t="s">
        <v>176</v>
      </c>
      <c r="H128" s="31" t="s">
        <v>514</v>
      </c>
      <c r="I128" t="s">
        <v>515</v>
      </c>
      <c r="J128" t="s">
        <v>138</v>
      </c>
      <c r="K128" t="s">
        <v>516</v>
      </c>
      <c r="L128" t="str">
        <f t="shared" ref="L128:L132" si="23">$AF$15</f>
        <v>Human_Resources__HR_Specialist</v>
      </c>
      <c r="M128" s="84" t="s">
        <v>176</v>
      </c>
      <c r="S128" s="84"/>
      <c r="AA128" s="102" t="s">
        <v>514</v>
      </c>
      <c r="AB128" s="87" t="s">
        <v>515</v>
      </c>
      <c r="AC128" s="87" t="s">
        <v>156</v>
      </c>
      <c r="AD128" s="87" t="s">
        <v>516</v>
      </c>
      <c r="AE128" s="87" t="s">
        <v>522</v>
      </c>
      <c r="AF128" s="87" t="s">
        <v>176</v>
      </c>
    </row>
    <row r="129" spans="2:32" x14ac:dyDescent="0.3">
      <c r="B129" t="s">
        <v>514</v>
      </c>
      <c r="C129" t="s">
        <v>518</v>
      </c>
      <c r="D129" t="s">
        <v>145</v>
      </c>
      <c r="E129" s="84" t="s">
        <v>516</v>
      </c>
      <c r="F129" s="84" t="str">
        <f t="shared" si="22"/>
        <v>Administration__General_Manager</v>
      </c>
      <c r="G129" s="84" t="s">
        <v>176</v>
      </c>
      <c r="H129" s="31" t="s">
        <v>519</v>
      </c>
      <c r="I129" t="s">
        <v>515</v>
      </c>
      <c r="J129" t="s">
        <v>140</v>
      </c>
      <c r="K129" t="s">
        <v>516</v>
      </c>
      <c r="L129" t="str">
        <f t="shared" si="23"/>
        <v>Human_Resources__HR_Specialist</v>
      </c>
      <c r="M129" s="84" t="s">
        <v>176</v>
      </c>
      <c r="N129" s="31" t="s">
        <v>514</v>
      </c>
      <c r="O129" t="s">
        <v>515</v>
      </c>
      <c r="P129" t="s">
        <v>134</v>
      </c>
      <c r="Q129" t="s">
        <v>516</v>
      </c>
      <c r="R129" t="str">
        <f>$AF$25</f>
        <v>MIS__Project_Manager</v>
      </c>
      <c r="S129" s="84" t="s">
        <v>176</v>
      </c>
      <c r="T129" s="31" t="s">
        <v>514</v>
      </c>
      <c r="U129" t="s">
        <v>515</v>
      </c>
      <c r="V129" t="s">
        <v>134</v>
      </c>
      <c r="W129" t="s">
        <v>516</v>
      </c>
      <c r="X129" t="str">
        <f>$AF$35</f>
        <v>Product_Development__Reviewer_Coordinator</v>
      </c>
      <c r="Y129" s="84" t="s">
        <v>176</v>
      </c>
      <c r="AA129" s="102" t="s">
        <v>514</v>
      </c>
      <c r="AB129" s="87" t="s">
        <v>515</v>
      </c>
      <c r="AC129" s="87" t="s">
        <v>161</v>
      </c>
      <c r="AD129" s="87" t="s">
        <v>516</v>
      </c>
      <c r="AE129" s="87" t="s">
        <v>522</v>
      </c>
      <c r="AF129" s="87" t="s">
        <v>176</v>
      </c>
    </row>
    <row r="130" spans="2:32" x14ac:dyDescent="0.3">
      <c r="B130" t="s">
        <v>514</v>
      </c>
      <c r="C130" t="s">
        <v>518</v>
      </c>
      <c r="D130" t="s">
        <v>149</v>
      </c>
      <c r="E130" s="84" t="s">
        <v>516</v>
      </c>
      <c r="F130" s="84" t="str">
        <f t="shared" si="22"/>
        <v>Administration__General_Manager</v>
      </c>
      <c r="G130" s="84" t="s">
        <v>176</v>
      </c>
      <c r="H130" s="31" t="s">
        <v>514</v>
      </c>
      <c r="I130" t="s">
        <v>515</v>
      </c>
      <c r="J130" t="s">
        <v>149</v>
      </c>
      <c r="K130" t="s">
        <v>516</v>
      </c>
      <c r="L130" t="str">
        <f t="shared" si="23"/>
        <v>Human_Resources__HR_Specialist</v>
      </c>
      <c r="M130" s="84" t="s">
        <v>176</v>
      </c>
      <c r="N130" s="31" t="s">
        <v>514</v>
      </c>
      <c r="O130" t="s">
        <v>515</v>
      </c>
      <c r="P130" t="s">
        <v>137</v>
      </c>
      <c r="Q130" t="s">
        <v>516</v>
      </c>
      <c r="R130" t="str">
        <f t="shared" ref="R130:R152" si="24">$AF$25</f>
        <v>MIS__Project_Manager</v>
      </c>
      <c r="S130" s="84" t="s">
        <v>176</v>
      </c>
      <c r="T130" s="31" t="s">
        <v>514</v>
      </c>
      <c r="U130" t="s">
        <v>515</v>
      </c>
      <c r="V130" t="s">
        <v>137</v>
      </c>
      <c r="W130" t="s">
        <v>516</v>
      </c>
      <c r="X130" t="str">
        <f t="shared" ref="X130:X143" si="25">$AF$35</f>
        <v>Product_Development__Reviewer_Coordinator</v>
      </c>
      <c r="Y130" s="84" t="s">
        <v>176</v>
      </c>
      <c r="AA130" s="87"/>
      <c r="AB130" s="87"/>
      <c r="AC130" s="87"/>
      <c r="AD130" s="87"/>
      <c r="AE130" s="87"/>
      <c r="AF130" s="87"/>
    </row>
    <row r="131" spans="2:32" x14ac:dyDescent="0.3">
      <c r="B131" t="s">
        <v>514</v>
      </c>
      <c r="C131" t="s">
        <v>518</v>
      </c>
      <c r="D131" t="s">
        <v>150</v>
      </c>
      <c r="E131" s="84" t="s">
        <v>516</v>
      </c>
      <c r="F131" s="84" t="str">
        <f t="shared" si="22"/>
        <v>Administration__General_Manager</v>
      </c>
      <c r="G131" s="84" t="s">
        <v>176</v>
      </c>
      <c r="H131" s="31" t="s">
        <v>514</v>
      </c>
      <c r="I131" t="s">
        <v>515</v>
      </c>
      <c r="J131" t="s">
        <v>158</v>
      </c>
      <c r="K131" t="s">
        <v>516</v>
      </c>
      <c r="L131" t="str">
        <f t="shared" si="23"/>
        <v>Human_Resources__HR_Specialist</v>
      </c>
      <c r="M131" s="84" t="s">
        <v>176</v>
      </c>
      <c r="N131" s="31" t="s">
        <v>514</v>
      </c>
      <c r="O131" t="s">
        <v>515</v>
      </c>
      <c r="P131" t="s">
        <v>138</v>
      </c>
      <c r="Q131" t="s">
        <v>516</v>
      </c>
      <c r="R131" t="str">
        <f t="shared" si="24"/>
        <v>MIS__Project_Manager</v>
      </c>
      <c r="S131" s="84" t="s">
        <v>176</v>
      </c>
      <c r="T131" s="31" t="s">
        <v>514</v>
      </c>
      <c r="U131" t="s">
        <v>515</v>
      </c>
      <c r="V131" t="s">
        <v>138</v>
      </c>
      <c r="W131" t="s">
        <v>516</v>
      </c>
      <c r="X131" t="str">
        <f t="shared" si="25"/>
        <v>Product_Development__Reviewer_Coordinator</v>
      </c>
      <c r="Y131" s="84" t="s">
        <v>176</v>
      </c>
      <c r="AA131" s="102" t="s">
        <v>514</v>
      </c>
      <c r="AB131" s="87" t="s">
        <v>515</v>
      </c>
      <c r="AC131" s="87" t="s">
        <v>134</v>
      </c>
      <c r="AD131" s="87" t="s">
        <v>516</v>
      </c>
      <c r="AE131" s="87" t="s">
        <v>523</v>
      </c>
      <c r="AF131" s="87" t="s">
        <v>176</v>
      </c>
    </row>
    <row r="132" spans="2:32" x14ac:dyDescent="0.3">
      <c r="B132" t="s">
        <v>514</v>
      </c>
      <c r="C132" t="s">
        <v>518</v>
      </c>
      <c r="D132" t="s">
        <v>152</v>
      </c>
      <c r="E132" s="84" t="s">
        <v>516</v>
      </c>
      <c r="F132" s="84" t="str">
        <f t="shared" si="22"/>
        <v>Administration__General_Manager</v>
      </c>
      <c r="G132" s="84" t="s">
        <v>176</v>
      </c>
      <c r="H132" s="31" t="s">
        <v>519</v>
      </c>
      <c r="I132" t="s">
        <v>515</v>
      </c>
      <c r="J132" t="s">
        <v>159</v>
      </c>
      <c r="K132" t="s">
        <v>516</v>
      </c>
      <c r="L132" t="str">
        <f t="shared" si="23"/>
        <v>Human_Resources__HR_Specialist</v>
      </c>
      <c r="M132" s="84" t="s">
        <v>176</v>
      </c>
      <c r="N132" s="31" t="s">
        <v>514</v>
      </c>
      <c r="O132" t="s">
        <v>515</v>
      </c>
      <c r="P132" t="s">
        <v>139</v>
      </c>
      <c r="Q132" t="s">
        <v>516</v>
      </c>
      <c r="R132" t="str">
        <f t="shared" si="24"/>
        <v>MIS__Project_Manager</v>
      </c>
      <c r="S132" s="84" t="s">
        <v>176</v>
      </c>
      <c r="T132" s="31" t="s">
        <v>514</v>
      </c>
      <c r="U132" t="s">
        <v>515</v>
      </c>
      <c r="V132" t="s">
        <v>139</v>
      </c>
      <c r="W132" t="s">
        <v>516</v>
      </c>
      <c r="X132" t="str">
        <f t="shared" si="25"/>
        <v>Product_Development__Reviewer_Coordinator</v>
      </c>
      <c r="Y132" s="84" t="s">
        <v>176</v>
      </c>
      <c r="AA132" s="102" t="s">
        <v>514</v>
      </c>
      <c r="AB132" s="87" t="s">
        <v>515</v>
      </c>
      <c r="AC132" s="87" t="s">
        <v>137</v>
      </c>
      <c r="AD132" s="87" t="s">
        <v>516</v>
      </c>
      <c r="AE132" s="87" t="s">
        <v>523</v>
      </c>
      <c r="AF132" s="87" t="s">
        <v>176</v>
      </c>
    </row>
    <row r="133" spans="2:32" x14ac:dyDescent="0.3">
      <c r="B133" t="s">
        <v>514</v>
      </c>
      <c r="C133" t="s">
        <v>518</v>
      </c>
      <c r="D133" t="s">
        <v>158</v>
      </c>
      <c r="E133" s="84" t="s">
        <v>516</v>
      </c>
      <c r="F133" s="84" t="str">
        <f t="shared" si="22"/>
        <v>Administration__General_Manager</v>
      </c>
      <c r="G133" s="84" t="s">
        <v>176</v>
      </c>
      <c r="M133" s="84"/>
      <c r="N133" s="31" t="s">
        <v>514</v>
      </c>
      <c r="O133" t="s">
        <v>515</v>
      </c>
      <c r="P133" t="s">
        <v>140</v>
      </c>
      <c r="Q133" t="s">
        <v>516</v>
      </c>
      <c r="R133" t="str">
        <f t="shared" si="24"/>
        <v>MIS__Project_Manager</v>
      </c>
      <c r="S133" s="84" t="s">
        <v>176</v>
      </c>
      <c r="T133" s="31" t="s">
        <v>514</v>
      </c>
      <c r="U133" t="s">
        <v>515</v>
      </c>
      <c r="V133" t="s">
        <v>140</v>
      </c>
      <c r="W133" t="s">
        <v>516</v>
      </c>
      <c r="X133" t="str">
        <f t="shared" si="25"/>
        <v>Product_Development__Reviewer_Coordinator</v>
      </c>
      <c r="Y133" s="84" t="s">
        <v>176</v>
      </c>
      <c r="AA133" s="102" t="s">
        <v>514</v>
      </c>
      <c r="AB133" s="87" t="s">
        <v>515</v>
      </c>
      <c r="AC133" s="87" t="s">
        <v>138</v>
      </c>
      <c r="AD133" s="87" t="s">
        <v>516</v>
      </c>
      <c r="AE133" s="87" t="s">
        <v>523</v>
      </c>
      <c r="AF133" s="87" t="s">
        <v>176</v>
      </c>
    </row>
    <row r="134" spans="2:32" x14ac:dyDescent="0.3">
      <c r="B134" t="s">
        <v>514</v>
      </c>
      <c r="C134" t="s">
        <v>518</v>
      </c>
      <c r="D134" t="s">
        <v>159</v>
      </c>
      <c r="E134" s="84" t="s">
        <v>516</v>
      </c>
      <c r="F134" s="84" t="str">
        <f t="shared" si="22"/>
        <v>Administration__General_Manager</v>
      </c>
      <c r="G134" s="84" t="s">
        <v>176</v>
      </c>
      <c r="H134" s="31" t="s">
        <v>514</v>
      </c>
      <c r="I134" t="s">
        <v>515</v>
      </c>
      <c r="J134" t="s">
        <v>134</v>
      </c>
      <c r="K134" t="s">
        <v>516</v>
      </c>
      <c r="L134" t="str">
        <f>$AF$18</f>
        <v>MIS__Administrative_Assistant</v>
      </c>
      <c r="M134" s="84" t="s">
        <v>176</v>
      </c>
      <c r="N134" s="31" t="s">
        <v>514</v>
      </c>
      <c r="O134" t="s">
        <v>515</v>
      </c>
      <c r="P134" t="s">
        <v>141</v>
      </c>
      <c r="Q134" t="s">
        <v>516</v>
      </c>
      <c r="R134" t="str">
        <f t="shared" si="24"/>
        <v>MIS__Project_Manager</v>
      </c>
      <c r="S134" s="84" t="s">
        <v>176</v>
      </c>
      <c r="T134" s="31" t="s">
        <v>514</v>
      </c>
      <c r="U134" t="s">
        <v>515</v>
      </c>
      <c r="V134" t="s">
        <v>141</v>
      </c>
      <c r="W134" t="s">
        <v>516</v>
      </c>
      <c r="X134" t="str">
        <f t="shared" si="25"/>
        <v>Product_Development__Reviewer_Coordinator</v>
      </c>
      <c r="Y134" s="84" t="s">
        <v>176</v>
      </c>
      <c r="AA134" s="102" t="s">
        <v>514</v>
      </c>
      <c r="AB134" s="87" t="s">
        <v>515</v>
      </c>
      <c r="AC134" s="87" t="s">
        <v>139</v>
      </c>
      <c r="AD134" s="87" t="s">
        <v>516</v>
      </c>
      <c r="AE134" s="87" t="s">
        <v>523</v>
      </c>
      <c r="AF134" s="87" t="s">
        <v>176</v>
      </c>
    </row>
    <row r="135" spans="2:32" x14ac:dyDescent="0.3">
      <c r="H135" s="31" t="s">
        <v>514</v>
      </c>
      <c r="I135" t="s">
        <v>515</v>
      </c>
      <c r="J135" t="s">
        <v>137</v>
      </c>
      <c r="K135" t="s">
        <v>516</v>
      </c>
      <c r="L135" t="str">
        <f t="shared" ref="L135:L158" si="26">$AF$18</f>
        <v>MIS__Administrative_Assistant</v>
      </c>
      <c r="M135" s="84" t="s">
        <v>176</v>
      </c>
      <c r="N135" s="31" t="s">
        <v>514</v>
      </c>
      <c r="O135" t="s">
        <v>515</v>
      </c>
      <c r="P135" t="s">
        <v>142</v>
      </c>
      <c r="Q135" t="s">
        <v>516</v>
      </c>
      <c r="R135" t="str">
        <f t="shared" si="24"/>
        <v>MIS__Project_Manager</v>
      </c>
      <c r="S135" s="84" t="s">
        <v>176</v>
      </c>
      <c r="T135" s="31" t="s">
        <v>514</v>
      </c>
      <c r="U135" t="s">
        <v>515</v>
      </c>
      <c r="V135" t="s">
        <v>142</v>
      </c>
      <c r="W135" t="s">
        <v>516</v>
      </c>
      <c r="X135" t="str">
        <f t="shared" si="25"/>
        <v>Product_Development__Reviewer_Coordinator</v>
      </c>
      <c r="Y135" s="84" t="s">
        <v>176</v>
      </c>
      <c r="AA135" s="102" t="s">
        <v>514</v>
      </c>
      <c r="AB135" s="87" t="s">
        <v>515</v>
      </c>
      <c r="AC135" s="87" t="s">
        <v>140</v>
      </c>
      <c r="AD135" s="87" t="s">
        <v>516</v>
      </c>
      <c r="AE135" s="87" t="s">
        <v>523</v>
      </c>
      <c r="AF135" s="87" t="s">
        <v>176</v>
      </c>
    </row>
    <row r="136" spans="2:32" x14ac:dyDescent="0.3">
      <c r="B136" s="31" t="s">
        <v>514</v>
      </c>
      <c r="C136" t="s">
        <v>515</v>
      </c>
      <c r="D136" t="s">
        <v>134</v>
      </c>
      <c r="E136" t="s">
        <v>516</v>
      </c>
      <c r="F136" t="str">
        <f>$AF$7</f>
        <v>Administration__Lawyer</v>
      </c>
      <c r="G136" s="84" t="s">
        <v>176</v>
      </c>
      <c r="H136" s="31" t="s">
        <v>514</v>
      </c>
      <c r="I136" t="s">
        <v>515</v>
      </c>
      <c r="J136" t="s">
        <v>138</v>
      </c>
      <c r="K136" t="s">
        <v>516</v>
      </c>
      <c r="L136" t="str">
        <f t="shared" si="26"/>
        <v>MIS__Administrative_Assistant</v>
      </c>
      <c r="M136" s="84" t="s">
        <v>176</v>
      </c>
      <c r="N136" s="31" t="s">
        <v>514</v>
      </c>
      <c r="O136" t="s">
        <v>515</v>
      </c>
      <c r="P136" t="s">
        <v>143</v>
      </c>
      <c r="Q136" t="s">
        <v>516</v>
      </c>
      <c r="R136" t="str">
        <f t="shared" si="24"/>
        <v>MIS__Project_Manager</v>
      </c>
      <c r="S136" s="84" t="s">
        <v>176</v>
      </c>
      <c r="T136" s="31" t="s">
        <v>514</v>
      </c>
      <c r="U136" t="s">
        <v>515</v>
      </c>
      <c r="V136" t="s">
        <v>144</v>
      </c>
      <c r="W136" t="s">
        <v>516</v>
      </c>
      <c r="X136" t="str">
        <f t="shared" si="25"/>
        <v>Product_Development__Reviewer_Coordinator</v>
      </c>
      <c r="Y136" s="84" t="s">
        <v>176</v>
      </c>
      <c r="AA136" s="102" t="s">
        <v>514</v>
      </c>
      <c r="AB136" s="87" t="s">
        <v>515</v>
      </c>
      <c r="AC136" s="87" t="s">
        <v>141</v>
      </c>
      <c r="AD136" s="87" t="s">
        <v>516</v>
      </c>
      <c r="AE136" s="87" t="s">
        <v>523</v>
      </c>
      <c r="AF136" s="87" t="s">
        <v>176</v>
      </c>
    </row>
    <row r="137" spans="2:32" x14ac:dyDescent="0.3">
      <c r="B137" s="31" t="s">
        <v>514</v>
      </c>
      <c r="C137" t="s">
        <v>515</v>
      </c>
      <c r="D137" t="s">
        <v>137</v>
      </c>
      <c r="E137" t="s">
        <v>516</v>
      </c>
      <c r="F137" t="str">
        <f t="shared" ref="F137:F157" si="27">$AF$7</f>
        <v>Administration__Lawyer</v>
      </c>
      <c r="G137" s="84" t="s">
        <v>176</v>
      </c>
      <c r="H137" s="31" t="s">
        <v>514</v>
      </c>
      <c r="I137" t="s">
        <v>515</v>
      </c>
      <c r="J137" t="s">
        <v>139</v>
      </c>
      <c r="K137" t="s">
        <v>516</v>
      </c>
      <c r="L137" t="str">
        <f t="shared" si="26"/>
        <v>MIS__Administrative_Assistant</v>
      </c>
      <c r="M137" s="84" t="s">
        <v>176</v>
      </c>
      <c r="N137" s="31" t="s">
        <v>519</v>
      </c>
      <c r="O137" t="s">
        <v>515</v>
      </c>
      <c r="P137" t="s">
        <v>144</v>
      </c>
      <c r="Q137" t="s">
        <v>516</v>
      </c>
      <c r="R137" t="str">
        <f t="shared" si="24"/>
        <v>MIS__Project_Manager</v>
      </c>
      <c r="S137" s="84" t="s">
        <v>176</v>
      </c>
      <c r="T137" s="31" t="s">
        <v>514</v>
      </c>
      <c r="U137" t="s">
        <v>515</v>
      </c>
      <c r="V137" t="s">
        <v>152</v>
      </c>
      <c r="W137" t="s">
        <v>516</v>
      </c>
      <c r="X137" t="str">
        <f t="shared" si="25"/>
        <v>Product_Development__Reviewer_Coordinator</v>
      </c>
      <c r="Y137" s="84" t="s">
        <v>176</v>
      </c>
      <c r="AA137" s="102" t="s">
        <v>519</v>
      </c>
      <c r="AB137" s="87" t="s">
        <v>515</v>
      </c>
      <c r="AC137" s="87" t="s">
        <v>142</v>
      </c>
      <c r="AD137" s="87" t="s">
        <v>516</v>
      </c>
      <c r="AE137" s="87" t="s">
        <v>523</v>
      </c>
      <c r="AF137" s="87" t="s">
        <v>176</v>
      </c>
    </row>
    <row r="138" spans="2:32" x14ac:dyDescent="0.3">
      <c r="B138" s="31" t="s">
        <v>514</v>
      </c>
      <c r="C138" t="s">
        <v>515</v>
      </c>
      <c r="D138" t="s">
        <v>138</v>
      </c>
      <c r="E138" t="s">
        <v>516</v>
      </c>
      <c r="F138" t="str">
        <f t="shared" si="27"/>
        <v>Administration__Lawyer</v>
      </c>
      <c r="G138" s="84" t="s">
        <v>176</v>
      </c>
      <c r="H138" s="31" t="s">
        <v>514</v>
      </c>
      <c r="I138" t="s">
        <v>515</v>
      </c>
      <c r="J138" t="s">
        <v>140</v>
      </c>
      <c r="K138" t="s">
        <v>516</v>
      </c>
      <c r="L138" t="str">
        <f t="shared" si="26"/>
        <v>MIS__Administrative_Assistant</v>
      </c>
      <c r="M138" s="84" t="s">
        <v>176</v>
      </c>
      <c r="N138" s="31" t="s">
        <v>514</v>
      </c>
      <c r="O138" t="s">
        <v>515</v>
      </c>
      <c r="P138" t="s">
        <v>145</v>
      </c>
      <c r="Q138" t="s">
        <v>516</v>
      </c>
      <c r="R138" t="str">
        <f t="shared" si="24"/>
        <v>MIS__Project_Manager</v>
      </c>
      <c r="S138" s="84" t="s">
        <v>176</v>
      </c>
      <c r="T138" s="31" t="s">
        <v>514</v>
      </c>
      <c r="U138" t="s">
        <v>515</v>
      </c>
      <c r="V138" t="s">
        <v>153</v>
      </c>
      <c r="W138" t="s">
        <v>516</v>
      </c>
      <c r="X138" t="str">
        <f t="shared" si="25"/>
        <v>Product_Development__Reviewer_Coordinator</v>
      </c>
      <c r="Y138" s="84" t="s">
        <v>176</v>
      </c>
      <c r="AA138" s="102" t="s">
        <v>519</v>
      </c>
      <c r="AB138" s="87" t="s">
        <v>515</v>
      </c>
      <c r="AC138" s="87" t="s">
        <v>143</v>
      </c>
      <c r="AD138" s="87" t="s">
        <v>516</v>
      </c>
      <c r="AE138" s="87" t="s">
        <v>523</v>
      </c>
      <c r="AF138" s="87" t="s">
        <v>176</v>
      </c>
    </row>
    <row r="139" spans="2:32" x14ac:dyDescent="0.3">
      <c r="B139" s="31" t="s">
        <v>514</v>
      </c>
      <c r="C139" t="s">
        <v>515</v>
      </c>
      <c r="D139" t="s">
        <v>139</v>
      </c>
      <c r="E139" t="s">
        <v>516</v>
      </c>
      <c r="F139" t="str">
        <f t="shared" si="27"/>
        <v>Administration__Lawyer</v>
      </c>
      <c r="G139" s="84" t="s">
        <v>176</v>
      </c>
      <c r="H139" s="31" t="s">
        <v>514</v>
      </c>
      <c r="I139" t="s">
        <v>515</v>
      </c>
      <c r="J139" t="s">
        <v>141</v>
      </c>
      <c r="K139" t="s">
        <v>516</v>
      </c>
      <c r="L139" t="str">
        <f t="shared" si="26"/>
        <v>MIS__Administrative_Assistant</v>
      </c>
      <c r="M139" s="84" t="s">
        <v>176</v>
      </c>
      <c r="N139" s="31" t="s">
        <v>514</v>
      </c>
      <c r="O139" t="s">
        <v>515</v>
      </c>
      <c r="P139" t="s">
        <v>146</v>
      </c>
      <c r="Q139" t="s">
        <v>516</v>
      </c>
      <c r="R139" t="str">
        <f t="shared" si="24"/>
        <v>MIS__Project_Manager</v>
      </c>
      <c r="S139" s="84" t="s">
        <v>176</v>
      </c>
      <c r="T139" s="31" t="s">
        <v>514</v>
      </c>
      <c r="U139" t="s">
        <v>515</v>
      </c>
      <c r="V139" t="s">
        <v>155</v>
      </c>
      <c r="W139" t="s">
        <v>516</v>
      </c>
      <c r="X139" t="str">
        <f t="shared" si="25"/>
        <v>Product_Development__Reviewer_Coordinator</v>
      </c>
      <c r="Y139" s="84" t="s">
        <v>176</v>
      </c>
      <c r="AA139" s="102" t="s">
        <v>514</v>
      </c>
      <c r="AB139" s="87" t="s">
        <v>515</v>
      </c>
      <c r="AC139" s="87" t="s">
        <v>144</v>
      </c>
      <c r="AD139" s="87" t="s">
        <v>516</v>
      </c>
      <c r="AE139" s="87" t="s">
        <v>523</v>
      </c>
      <c r="AF139" s="87" t="s">
        <v>176</v>
      </c>
    </row>
    <row r="140" spans="2:32" x14ac:dyDescent="0.3">
      <c r="B140" s="31" t="s">
        <v>514</v>
      </c>
      <c r="C140" t="s">
        <v>515</v>
      </c>
      <c r="D140" t="s">
        <v>140</v>
      </c>
      <c r="E140" t="s">
        <v>516</v>
      </c>
      <c r="F140" t="str">
        <f t="shared" si="27"/>
        <v>Administration__Lawyer</v>
      </c>
      <c r="G140" s="84" t="s">
        <v>176</v>
      </c>
      <c r="H140" s="31" t="s">
        <v>514</v>
      </c>
      <c r="I140" t="s">
        <v>515</v>
      </c>
      <c r="J140" t="s">
        <v>142</v>
      </c>
      <c r="K140" t="s">
        <v>516</v>
      </c>
      <c r="L140" t="str">
        <f t="shared" si="26"/>
        <v>MIS__Administrative_Assistant</v>
      </c>
      <c r="M140" s="84" t="s">
        <v>176</v>
      </c>
      <c r="N140" s="31" t="s">
        <v>514</v>
      </c>
      <c r="O140" t="s">
        <v>515</v>
      </c>
      <c r="P140" t="s">
        <v>147</v>
      </c>
      <c r="Q140" t="s">
        <v>516</v>
      </c>
      <c r="R140" t="str">
        <f t="shared" si="24"/>
        <v>MIS__Project_Manager</v>
      </c>
      <c r="S140" s="84" t="s">
        <v>176</v>
      </c>
      <c r="T140" s="31" t="s">
        <v>519</v>
      </c>
      <c r="U140" t="s">
        <v>515</v>
      </c>
      <c r="V140" t="s">
        <v>156</v>
      </c>
      <c r="W140" t="s">
        <v>516</v>
      </c>
      <c r="X140" t="str">
        <f t="shared" si="25"/>
        <v>Product_Development__Reviewer_Coordinator</v>
      </c>
      <c r="Y140" s="84" t="s">
        <v>176</v>
      </c>
      <c r="AA140" s="102" t="s">
        <v>519</v>
      </c>
      <c r="AB140" s="87" t="s">
        <v>515</v>
      </c>
      <c r="AC140" s="87" t="s">
        <v>145</v>
      </c>
      <c r="AD140" s="87" t="s">
        <v>516</v>
      </c>
      <c r="AE140" s="87" t="s">
        <v>523</v>
      </c>
      <c r="AF140" s="87" t="s">
        <v>176</v>
      </c>
    </row>
    <row r="141" spans="2:32" x14ac:dyDescent="0.3">
      <c r="B141" s="31" t="s">
        <v>514</v>
      </c>
      <c r="C141" t="s">
        <v>515</v>
      </c>
      <c r="D141" t="s">
        <v>141</v>
      </c>
      <c r="E141" t="s">
        <v>516</v>
      </c>
      <c r="F141" t="str">
        <f t="shared" si="27"/>
        <v>Administration__Lawyer</v>
      </c>
      <c r="G141" s="84" t="s">
        <v>176</v>
      </c>
      <c r="H141" s="31" t="s">
        <v>514</v>
      </c>
      <c r="I141" t="s">
        <v>515</v>
      </c>
      <c r="J141" t="s">
        <v>143</v>
      </c>
      <c r="K141" t="s">
        <v>516</v>
      </c>
      <c r="L141" t="str">
        <f t="shared" si="26"/>
        <v>MIS__Administrative_Assistant</v>
      </c>
      <c r="M141" s="84" t="s">
        <v>176</v>
      </c>
      <c r="N141" s="31" t="s">
        <v>514</v>
      </c>
      <c r="O141" t="s">
        <v>515</v>
      </c>
      <c r="P141" t="s">
        <v>148</v>
      </c>
      <c r="Q141" t="s">
        <v>516</v>
      </c>
      <c r="R141" t="str">
        <f t="shared" si="24"/>
        <v>MIS__Project_Manager</v>
      </c>
      <c r="S141" s="84" t="s">
        <v>176</v>
      </c>
      <c r="T141" s="31" t="s">
        <v>514</v>
      </c>
      <c r="U141" t="s">
        <v>515</v>
      </c>
      <c r="V141" t="s">
        <v>157</v>
      </c>
      <c r="W141" t="s">
        <v>516</v>
      </c>
      <c r="X141" t="str">
        <f t="shared" si="25"/>
        <v>Product_Development__Reviewer_Coordinator</v>
      </c>
      <c r="Y141" s="84" t="s">
        <v>176</v>
      </c>
      <c r="AA141" s="102" t="s">
        <v>519</v>
      </c>
      <c r="AB141" s="87" t="s">
        <v>515</v>
      </c>
      <c r="AC141" s="87" t="s">
        <v>146</v>
      </c>
      <c r="AD141" s="87" t="s">
        <v>516</v>
      </c>
      <c r="AE141" s="87" t="s">
        <v>523</v>
      </c>
      <c r="AF141" s="87" t="s">
        <v>176</v>
      </c>
    </row>
    <row r="142" spans="2:32" x14ac:dyDescent="0.3">
      <c r="B142" s="31" t="s">
        <v>514</v>
      </c>
      <c r="C142" t="s">
        <v>515</v>
      </c>
      <c r="D142" t="s">
        <v>142</v>
      </c>
      <c r="E142" t="s">
        <v>516</v>
      </c>
      <c r="F142" t="str">
        <f t="shared" si="27"/>
        <v>Administration__Lawyer</v>
      </c>
      <c r="G142" s="84" t="s">
        <v>176</v>
      </c>
      <c r="H142" s="31" t="s">
        <v>514</v>
      </c>
      <c r="I142" t="s">
        <v>515</v>
      </c>
      <c r="J142" t="s">
        <v>144</v>
      </c>
      <c r="K142" t="s">
        <v>516</v>
      </c>
      <c r="L142" t="str">
        <f t="shared" si="26"/>
        <v>MIS__Administrative_Assistant</v>
      </c>
      <c r="M142" s="84" t="s">
        <v>176</v>
      </c>
      <c r="N142" s="31" t="s">
        <v>514</v>
      </c>
      <c r="O142" t="s">
        <v>515</v>
      </c>
      <c r="P142" t="s">
        <v>149</v>
      </c>
      <c r="Q142" t="s">
        <v>516</v>
      </c>
      <c r="R142" t="str">
        <f t="shared" si="24"/>
        <v>MIS__Project_Manager</v>
      </c>
      <c r="S142" s="84" t="s">
        <v>176</v>
      </c>
      <c r="T142" s="31" t="s">
        <v>514</v>
      </c>
      <c r="U142" t="s">
        <v>515</v>
      </c>
      <c r="V142" t="s">
        <v>158</v>
      </c>
      <c r="W142" t="s">
        <v>516</v>
      </c>
      <c r="X142" t="str">
        <f t="shared" si="25"/>
        <v>Product_Development__Reviewer_Coordinator</v>
      </c>
      <c r="Y142" s="84" t="s">
        <v>176</v>
      </c>
      <c r="AA142" s="102" t="s">
        <v>519</v>
      </c>
      <c r="AB142" s="87" t="s">
        <v>515</v>
      </c>
      <c r="AC142" s="87" t="s">
        <v>147</v>
      </c>
      <c r="AD142" s="87" t="s">
        <v>516</v>
      </c>
      <c r="AE142" s="87" t="s">
        <v>523</v>
      </c>
      <c r="AF142" s="87" t="s">
        <v>176</v>
      </c>
    </row>
    <row r="143" spans="2:32" x14ac:dyDescent="0.3">
      <c r="B143" s="31" t="s">
        <v>514</v>
      </c>
      <c r="C143" t="s">
        <v>515</v>
      </c>
      <c r="D143" t="s">
        <v>143</v>
      </c>
      <c r="E143" t="s">
        <v>516</v>
      </c>
      <c r="F143" t="str">
        <f t="shared" si="27"/>
        <v>Administration__Lawyer</v>
      </c>
      <c r="G143" s="84" t="s">
        <v>176</v>
      </c>
      <c r="H143" s="31" t="s">
        <v>514</v>
      </c>
      <c r="I143" t="s">
        <v>515</v>
      </c>
      <c r="J143" t="s">
        <v>145</v>
      </c>
      <c r="K143" t="s">
        <v>516</v>
      </c>
      <c r="L143" t="str">
        <f t="shared" si="26"/>
        <v>MIS__Administrative_Assistant</v>
      </c>
      <c r="M143" s="84" t="s">
        <v>176</v>
      </c>
      <c r="N143" s="31" t="s">
        <v>514</v>
      </c>
      <c r="O143" t="s">
        <v>515</v>
      </c>
      <c r="P143" t="s">
        <v>150</v>
      </c>
      <c r="Q143" t="s">
        <v>516</v>
      </c>
      <c r="R143" t="str">
        <f t="shared" si="24"/>
        <v>MIS__Project_Manager</v>
      </c>
      <c r="S143" s="84" t="s">
        <v>176</v>
      </c>
      <c r="T143" s="31" t="s">
        <v>519</v>
      </c>
      <c r="U143" t="s">
        <v>515</v>
      </c>
      <c r="V143" t="s">
        <v>159</v>
      </c>
      <c r="W143" t="s">
        <v>516</v>
      </c>
      <c r="X143" t="str">
        <f t="shared" si="25"/>
        <v>Product_Development__Reviewer_Coordinator</v>
      </c>
      <c r="Y143" s="84" t="s">
        <v>176</v>
      </c>
      <c r="AA143" s="102" t="s">
        <v>519</v>
      </c>
      <c r="AB143" s="87" t="s">
        <v>515</v>
      </c>
      <c r="AC143" s="87" t="s">
        <v>148</v>
      </c>
      <c r="AD143" s="87" t="s">
        <v>516</v>
      </c>
      <c r="AE143" s="87" t="s">
        <v>523</v>
      </c>
      <c r="AF143" s="87" t="s">
        <v>176</v>
      </c>
    </row>
    <row r="144" spans="2:32" x14ac:dyDescent="0.3">
      <c r="B144" s="31" t="s">
        <v>514</v>
      </c>
      <c r="C144" t="s">
        <v>515</v>
      </c>
      <c r="D144" t="s">
        <v>144</v>
      </c>
      <c r="E144" t="s">
        <v>516</v>
      </c>
      <c r="F144" t="str">
        <f t="shared" si="27"/>
        <v>Administration__Lawyer</v>
      </c>
      <c r="G144" s="84" t="s">
        <v>176</v>
      </c>
      <c r="H144" s="31" t="s">
        <v>514</v>
      </c>
      <c r="I144" t="s">
        <v>515</v>
      </c>
      <c r="J144" t="s">
        <v>146</v>
      </c>
      <c r="K144" t="s">
        <v>516</v>
      </c>
      <c r="L144" t="str">
        <f t="shared" si="26"/>
        <v>MIS__Administrative_Assistant</v>
      </c>
      <c r="M144" s="84" t="s">
        <v>176</v>
      </c>
      <c r="N144" s="31" t="s">
        <v>514</v>
      </c>
      <c r="O144" t="s">
        <v>515</v>
      </c>
      <c r="P144" t="s">
        <v>151</v>
      </c>
      <c r="Q144" t="s">
        <v>516</v>
      </c>
      <c r="R144" t="str">
        <f t="shared" si="24"/>
        <v>MIS__Project_Manager</v>
      </c>
      <c r="S144" s="84" t="s">
        <v>176</v>
      </c>
      <c r="AA144" s="102" t="s">
        <v>519</v>
      </c>
      <c r="AB144" s="87" t="s">
        <v>515</v>
      </c>
      <c r="AC144" s="87" t="s">
        <v>149</v>
      </c>
      <c r="AD144" s="87" t="s">
        <v>516</v>
      </c>
      <c r="AE144" s="87" t="s">
        <v>523</v>
      </c>
      <c r="AF144" s="87" t="s">
        <v>176</v>
      </c>
    </row>
    <row r="145" spans="2:32" x14ac:dyDescent="0.3">
      <c r="B145" s="31" t="s">
        <v>514</v>
      </c>
      <c r="C145" t="s">
        <v>515</v>
      </c>
      <c r="D145" t="s">
        <v>145</v>
      </c>
      <c r="E145" t="s">
        <v>516</v>
      </c>
      <c r="F145" t="str">
        <f t="shared" si="27"/>
        <v>Administration__Lawyer</v>
      </c>
      <c r="G145" s="84" t="s">
        <v>176</v>
      </c>
      <c r="H145" s="31" t="s">
        <v>514</v>
      </c>
      <c r="I145" t="s">
        <v>515</v>
      </c>
      <c r="J145" t="s">
        <v>147</v>
      </c>
      <c r="K145" t="s">
        <v>516</v>
      </c>
      <c r="L145" t="str">
        <f t="shared" si="26"/>
        <v>MIS__Administrative_Assistant</v>
      </c>
      <c r="M145" s="84" t="s">
        <v>176</v>
      </c>
      <c r="N145" s="31" t="s">
        <v>514</v>
      </c>
      <c r="O145" t="s">
        <v>515</v>
      </c>
      <c r="P145" t="s">
        <v>152</v>
      </c>
      <c r="Q145" t="s">
        <v>516</v>
      </c>
      <c r="R145" t="str">
        <f t="shared" si="24"/>
        <v>MIS__Project_Manager</v>
      </c>
      <c r="S145" s="84" t="s">
        <v>176</v>
      </c>
      <c r="T145" s="31" t="s">
        <v>514</v>
      </c>
      <c r="U145" t="s">
        <v>515</v>
      </c>
      <c r="V145" t="s">
        <v>134</v>
      </c>
      <c r="W145" t="s">
        <v>516</v>
      </c>
      <c r="X145" t="str">
        <f>$AF$36</f>
        <v>Product_Development__Secretary</v>
      </c>
      <c r="Y145" s="84" t="s">
        <v>176</v>
      </c>
      <c r="AA145" s="102" t="s">
        <v>514</v>
      </c>
      <c r="AB145" s="87" t="s">
        <v>515</v>
      </c>
      <c r="AC145" s="87" t="s">
        <v>150</v>
      </c>
      <c r="AD145" s="87" t="s">
        <v>516</v>
      </c>
      <c r="AE145" s="87" t="s">
        <v>523</v>
      </c>
      <c r="AF145" s="87" t="s">
        <v>176</v>
      </c>
    </row>
    <row r="146" spans="2:32" x14ac:dyDescent="0.3">
      <c r="B146" s="31" t="s">
        <v>514</v>
      </c>
      <c r="C146" t="s">
        <v>515</v>
      </c>
      <c r="D146" t="s">
        <v>146</v>
      </c>
      <c r="E146" t="s">
        <v>516</v>
      </c>
      <c r="F146" t="str">
        <f t="shared" si="27"/>
        <v>Administration__Lawyer</v>
      </c>
      <c r="G146" s="84" t="s">
        <v>176</v>
      </c>
      <c r="H146" s="31" t="s">
        <v>514</v>
      </c>
      <c r="I146" t="s">
        <v>515</v>
      </c>
      <c r="J146" t="s">
        <v>148</v>
      </c>
      <c r="K146" t="s">
        <v>516</v>
      </c>
      <c r="L146" t="str">
        <f t="shared" si="26"/>
        <v>MIS__Administrative_Assistant</v>
      </c>
      <c r="M146" s="84" t="s">
        <v>176</v>
      </c>
      <c r="N146" s="31" t="s">
        <v>514</v>
      </c>
      <c r="O146" t="s">
        <v>515</v>
      </c>
      <c r="P146" t="s">
        <v>153</v>
      </c>
      <c r="Q146" t="s">
        <v>516</v>
      </c>
      <c r="R146" t="str">
        <f t="shared" si="24"/>
        <v>MIS__Project_Manager</v>
      </c>
      <c r="S146" s="84" t="s">
        <v>176</v>
      </c>
      <c r="T146" s="31" t="s">
        <v>514</v>
      </c>
      <c r="U146" t="s">
        <v>515</v>
      </c>
      <c r="V146" t="s">
        <v>137</v>
      </c>
      <c r="W146" t="s">
        <v>516</v>
      </c>
      <c r="X146" t="str">
        <f t="shared" ref="X146:X161" si="28">$AF$36</f>
        <v>Product_Development__Secretary</v>
      </c>
      <c r="Y146" s="84" t="s">
        <v>176</v>
      </c>
      <c r="AA146" s="102" t="s">
        <v>514</v>
      </c>
      <c r="AB146" s="87" t="s">
        <v>515</v>
      </c>
      <c r="AC146" s="87" t="s">
        <v>152</v>
      </c>
      <c r="AD146" s="87" t="s">
        <v>516</v>
      </c>
      <c r="AE146" s="87" t="s">
        <v>523</v>
      </c>
      <c r="AF146" s="87" t="s">
        <v>176</v>
      </c>
    </row>
    <row r="147" spans="2:32" x14ac:dyDescent="0.3">
      <c r="B147" s="31" t="s">
        <v>514</v>
      </c>
      <c r="C147" t="s">
        <v>515</v>
      </c>
      <c r="D147" t="s">
        <v>150</v>
      </c>
      <c r="E147" t="s">
        <v>516</v>
      </c>
      <c r="F147" t="str">
        <f t="shared" si="27"/>
        <v>Administration__Lawyer</v>
      </c>
      <c r="G147" s="84" t="s">
        <v>176</v>
      </c>
      <c r="H147" s="31" t="s">
        <v>514</v>
      </c>
      <c r="I147" t="s">
        <v>515</v>
      </c>
      <c r="J147" t="s">
        <v>149</v>
      </c>
      <c r="K147" t="s">
        <v>516</v>
      </c>
      <c r="L147" t="str">
        <f t="shared" si="26"/>
        <v>MIS__Administrative_Assistant</v>
      </c>
      <c r="M147" s="84" t="s">
        <v>176</v>
      </c>
      <c r="N147" s="31" t="s">
        <v>514</v>
      </c>
      <c r="O147" t="s">
        <v>515</v>
      </c>
      <c r="P147" t="s">
        <v>154</v>
      </c>
      <c r="Q147" t="s">
        <v>516</v>
      </c>
      <c r="R147" t="str">
        <f t="shared" si="24"/>
        <v>MIS__Project_Manager</v>
      </c>
      <c r="S147" s="84" t="s">
        <v>176</v>
      </c>
      <c r="T147" s="31" t="s">
        <v>514</v>
      </c>
      <c r="U147" t="s">
        <v>515</v>
      </c>
      <c r="V147" t="s">
        <v>138</v>
      </c>
      <c r="W147" t="s">
        <v>516</v>
      </c>
      <c r="X147" t="str">
        <f t="shared" si="28"/>
        <v>Product_Development__Secretary</v>
      </c>
      <c r="Y147" s="84" t="s">
        <v>176</v>
      </c>
      <c r="AA147" s="102" t="s">
        <v>514</v>
      </c>
      <c r="AB147" s="87" t="s">
        <v>515</v>
      </c>
      <c r="AC147" s="87" t="s">
        <v>154</v>
      </c>
      <c r="AD147" s="87" t="s">
        <v>516</v>
      </c>
      <c r="AE147" s="87" t="s">
        <v>523</v>
      </c>
      <c r="AF147" s="87" t="s">
        <v>176</v>
      </c>
    </row>
    <row r="148" spans="2:32" x14ac:dyDescent="0.3">
      <c r="B148" s="31" t="s">
        <v>514</v>
      </c>
      <c r="C148" t="s">
        <v>515</v>
      </c>
      <c r="D148" t="s">
        <v>151</v>
      </c>
      <c r="E148" t="s">
        <v>516</v>
      </c>
      <c r="F148" t="str">
        <f t="shared" si="27"/>
        <v>Administration__Lawyer</v>
      </c>
      <c r="G148" s="84" t="s">
        <v>176</v>
      </c>
      <c r="H148" s="31" t="s">
        <v>514</v>
      </c>
      <c r="I148" t="s">
        <v>515</v>
      </c>
      <c r="J148" t="s">
        <v>150</v>
      </c>
      <c r="K148" t="s">
        <v>516</v>
      </c>
      <c r="L148" t="str">
        <f t="shared" si="26"/>
        <v>MIS__Administrative_Assistant</v>
      </c>
      <c r="M148" s="84" t="s">
        <v>176</v>
      </c>
      <c r="N148" s="31" t="s">
        <v>514</v>
      </c>
      <c r="O148" t="s">
        <v>515</v>
      </c>
      <c r="P148" t="s">
        <v>155</v>
      </c>
      <c r="Q148" t="s">
        <v>516</v>
      </c>
      <c r="R148" t="str">
        <f t="shared" si="24"/>
        <v>MIS__Project_Manager</v>
      </c>
      <c r="S148" s="84" t="s">
        <v>176</v>
      </c>
      <c r="T148" s="31" t="s">
        <v>514</v>
      </c>
      <c r="U148" t="s">
        <v>515</v>
      </c>
      <c r="V148" t="s">
        <v>139</v>
      </c>
      <c r="W148" t="s">
        <v>516</v>
      </c>
      <c r="X148" t="str">
        <f t="shared" si="28"/>
        <v>Product_Development__Secretary</v>
      </c>
      <c r="Y148" s="84" t="s">
        <v>176</v>
      </c>
      <c r="AA148" s="102" t="s">
        <v>514</v>
      </c>
      <c r="AB148" s="87" t="s">
        <v>515</v>
      </c>
      <c r="AC148" s="87" t="s">
        <v>156</v>
      </c>
      <c r="AD148" s="87" t="s">
        <v>516</v>
      </c>
      <c r="AE148" s="87" t="s">
        <v>523</v>
      </c>
      <c r="AF148" s="87" t="s">
        <v>176</v>
      </c>
    </row>
    <row r="149" spans="2:32" x14ac:dyDescent="0.3">
      <c r="B149" s="31" t="s">
        <v>514</v>
      </c>
      <c r="C149" t="s">
        <v>515</v>
      </c>
      <c r="D149" t="s">
        <v>152</v>
      </c>
      <c r="E149" t="s">
        <v>516</v>
      </c>
      <c r="F149" t="str">
        <f t="shared" si="27"/>
        <v>Administration__Lawyer</v>
      </c>
      <c r="G149" s="84" t="s">
        <v>176</v>
      </c>
      <c r="H149" s="31" t="s">
        <v>514</v>
      </c>
      <c r="I149" t="s">
        <v>515</v>
      </c>
      <c r="J149" t="s">
        <v>151</v>
      </c>
      <c r="K149" t="s">
        <v>516</v>
      </c>
      <c r="L149" t="str">
        <f t="shared" si="26"/>
        <v>MIS__Administrative_Assistant</v>
      </c>
      <c r="M149" s="84" t="s">
        <v>176</v>
      </c>
      <c r="N149" s="31" t="s">
        <v>514</v>
      </c>
      <c r="O149" t="s">
        <v>515</v>
      </c>
      <c r="P149" t="s">
        <v>156</v>
      </c>
      <c r="Q149" t="s">
        <v>516</v>
      </c>
      <c r="R149" t="str">
        <f t="shared" si="24"/>
        <v>MIS__Project_Manager</v>
      </c>
      <c r="S149" s="84" t="s">
        <v>176</v>
      </c>
      <c r="T149" s="31" t="s">
        <v>514</v>
      </c>
      <c r="U149" t="s">
        <v>515</v>
      </c>
      <c r="V149" t="s">
        <v>140</v>
      </c>
      <c r="W149" t="s">
        <v>516</v>
      </c>
      <c r="X149" t="str">
        <f t="shared" si="28"/>
        <v>Product_Development__Secretary</v>
      </c>
      <c r="Y149" s="84" t="s">
        <v>176</v>
      </c>
      <c r="AA149" s="102" t="s">
        <v>514</v>
      </c>
      <c r="AB149" s="87" t="s">
        <v>515</v>
      </c>
      <c r="AC149" s="87" t="s">
        <v>161</v>
      </c>
      <c r="AD149" s="87" t="s">
        <v>516</v>
      </c>
      <c r="AE149" s="87" t="s">
        <v>523</v>
      </c>
      <c r="AF149" s="87" t="s">
        <v>176</v>
      </c>
    </row>
    <row r="150" spans="2:32" x14ac:dyDescent="0.3">
      <c r="B150" s="31" t="s">
        <v>514</v>
      </c>
      <c r="C150" t="s">
        <v>515</v>
      </c>
      <c r="D150" t="s">
        <v>153</v>
      </c>
      <c r="E150" t="s">
        <v>516</v>
      </c>
      <c r="F150" t="str">
        <f t="shared" si="27"/>
        <v>Administration__Lawyer</v>
      </c>
      <c r="G150" s="84" t="s">
        <v>176</v>
      </c>
      <c r="H150" s="31" t="s">
        <v>514</v>
      </c>
      <c r="I150" t="s">
        <v>515</v>
      </c>
      <c r="J150" t="s">
        <v>152</v>
      </c>
      <c r="K150" t="s">
        <v>516</v>
      </c>
      <c r="L150" t="str">
        <f t="shared" si="26"/>
        <v>MIS__Administrative_Assistant</v>
      </c>
      <c r="M150" s="84" t="s">
        <v>176</v>
      </c>
      <c r="N150" s="31" t="s">
        <v>514</v>
      </c>
      <c r="O150" t="s">
        <v>515</v>
      </c>
      <c r="P150" t="s">
        <v>157</v>
      </c>
      <c r="Q150" t="s">
        <v>516</v>
      </c>
      <c r="R150" t="str">
        <f t="shared" si="24"/>
        <v>MIS__Project_Manager</v>
      </c>
      <c r="S150" s="84" t="s">
        <v>176</v>
      </c>
      <c r="T150" s="31" t="s">
        <v>514</v>
      </c>
      <c r="U150" t="s">
        <v>515</v>
      </c>
      <c r="V150" t="s">
        <v>141</v>
      </c>
      <c r="W150" t="s">
        <v>516</v>
      </c>
      <c r="X150" t="str">
        <f t="shared" si="28"/>
        <v>Product_Development__Secretary</v>
      </c>
      <c r="Y150" s="84" t="s">
        <v>176</v>
      </c>
    </row>
    <row r="151" spans="2:32" x14ac:dyDescent="0.3">
      <c r="B151" s="31" t="s">
        <v>514</v>
      </c>
      <c r="C151" t="s">
        <v>515</v>
      </c>
      <c r="D151" t="s">
        <v>154</v>
      </c>
      <c r="E151" t="s">
        <v>516</v>
      </c>
      <c r="F151" t="str">
        <f t="shared" si="27"/>
        <v>Administration__Lawyer</v>
      </c>
      <c r="G151" s="84" t="s">
        <v>176</v>
      </c>
      <c r="H151" s="31" t="s">
        <v>514</v>
      </c>
      <c r="I151" t="s">
        <v>515</v>
      </c>
      <c r="J151" t="s">
        <v>153</v>
      </c>
      <c r="K151" t="s">
        <v>516</v>
      </c>
      <c r="L151" t="str">
        <f t="shared" si="26"/>
        <v>MIS__Administrative_Assistant</v>
      </c>
      <c r="M151" s="84" t="s">
        <v>176</v>
      </c>
      <c r="N151" s="31" t="s">
        <v>514</v>
      </c>
      <c r="O151" t="s">
        <v>515</v>
      </c>
      <c r="P151" t="s">
        <v>159</v>
      </c>
      <c r="Q151" t="s">
        <v>516</v>
      </c>
      <c r="R151" t="str">
        <f t="shared" si="24"/>
        <v>MIS__Project_Manager</v>
      </c>
      <c r="S151" s="84" t="s">
        <v>176</v>
      </c>
      <c r="T151" s="31" t="s">
        <v>514</v>
      </c>
      <c r="U151" t="s">
        <v>515</v>
      </c>
      <c r="V151" t="s">
        <v>142</v>
      </c>
      <c r="W151" t="s">
        <v>516</v>
      </c>
      <c r="X151" t="str">
        <f t="shared" si="28"/>
        <v>Product_Development__Secretary</v>
      </c>
      <c r="Y151" s="84" t="s">
        <v>176</v>
      </c>
      <c r="AA151" s="87"/>
      <c r="AB151" s="87"/>
      <c r="AC151" s="87"/>
      <c r="AD151" s="87"/>
      <c r="AE151" s="87"/>
      <c r="AF151" s="87"/>
    </row>
    <row r="152" spans="2:32" x14ac:dyDescent="0.3">
      <c r="B152" s="31" t="s">
        <v>514</v>
      </c>
      <c r="C152" t="s">
        <v>515</v>
      </c>
      <c r="D152" t="s">
        <v>155</v>
      </c>
      <c r="E152" t="s">
        <v>516</v>
      </c>
      <c r="F152" t="str">
        <f t="shared" si="27"/>
        <v>Administration__Lawyer</v>
      </c>
      <c r="G152" s="84" t="s">
        <v>176</v>
      </c>
      <c r="H152" s="31" t="s">
        <v>514</v>
      </c>
      <c r="I152" t="s">
        <v>515</v>
      </c>
      <c r="J152" t="s">
        <v>154</v>
      </c>
      <c r="K152" t="s">
        <v>516</v>
      </c>
      <c r="L152" t="str">
        <f t="shared" si="26"/>
        <v>MIS__Administrative_Assistant</v>
      </c>
      <c r="M152" s="84" t="s">
        <v>176</v>
      </c>
      <c r="N152" s="31" t="s">
        <v>519</v>
      </c>
      <c r="O152" t="s">
        <v>515</v>
      </c>
      <c r="P152" t="s">
        <v>161</v>
      </c>
      <c r="Q152" t="s">
        <v>516</v>
      </c>
      <c r="R152" t="str">
        <f t="shared" si="24"/>
        <v>MIS__Project_Manager</v>
      </c>
      <c r="S152" s="84" t="s">
        <v>176</v>
      </c>
      <c r="T152" s="31" t="s">
        <v>514</v>
      </c>
      <c r="U152" t="s">
        <v>515</v>
      </c>
      <c r="V152" t="s">
        <v>143</v>
      </c>
      <c r="W152" t="s">
        <v>516</v>
      </c>
      <c r="X152" t="str">
        <f t="shared" si="28"/>
        <v>Product_Development__Secretary</v>
      </c>
      <c r="Y152" s="84" t="s">
        <v>176</v>
      </c>
      <c r="AA152" s="102" t="s">
        <v>519</v>
      </c>
      <c r="AB152" s="87" t="s">
        <v>515</v>
      </c>
      <c r="AC152" s="87" t="s">
        <v>142</v>
      </c>
      <c r="AD152" s="87" t="s">
        <v>516</v>
      </c>
      <c r="AE152" s="87" t="s">
        <v>524</v>
      </c>
      <c r="AF152" s="87" t="s">
        <v>176</v>
      </c>
    </row>
    <row r="153" spans="2:32" x14ac:dyDescent="0.3">
      <c r="B153" s="31" t="s">
        <v>514</v>
      </c>
      <c r="C153" t="s">
        <v>515</v>
      </c>
      <c r="D153" t="s">
        <v>156</v>
      </c>
      <c r="E153" t="s">
        <v>516</v>
      </c>
      <c r="F153" t="str">
        <f t="shared" si="27"/>
        <v>Administration__Lawyer</v>
      </c>
      <c r="G153" s="84" t="s">
        <v>176</v>
      </c>
      <c r="H153" s="31" t="s">
        <v>514</v>
      </c>
      <c r="I153" t="s">
        <v>515</v>
      </c>
      <c r="J153" t="s">
        <v>155</v>
      </c>
      <c r="K153" t="s">
        <v>516</v>
      </c>
      <c r="L153" t="str">
        <f t="shared" si="26"/>
        <v>MIS__Administrative_Assistant</v>
      </c>
      <c r="M153" s="84" t="s">
        <v>176</v>
      </c>
      <c r="T153" s="31" t="s">
        <v>514</v>
      </c>
      <c r="U153" t="s">
        <v>515</v>
      </c>
      <c r="V153" t="s">
        <v>144</v>
      </c>
      <c r="W153" t="s">
        <v>516</v>
      </c>
      <c r="X153" t="str">
        <f t="shared" si="28"/>
        <v>Product_Development__Secretary</v>
      </c>
      <c r="Y153" s="84" t="s">
        <v>176</v>
      </c>
      <c r="AA153" s="102" t="s">
        <v>519</v>
      </c>
      <c r="AB153" s="87" t="s">
        <v>515</v>
      </c>
      <c r="AC153" s="87" t="s">
        <v>143</v>
      </c>
      <c r="AD153" s="87" t="s">
        <v>516</v>
      </c>
      <c r="AE153" s="87" t="s">
        <v>524</v>
      </c>
      <c r="AF153" s="87" t="s">
        <v>176</v>
      </c>
    </row>
    <row r="154" spans="2:32" x14ac:dyDescent="0.3">
      <c r="B154" s="31" t="s">
        <v>514</v>
      </c>
      <c r="C154" t="s">
        <v>515</v>
      </c>
      <c r="D154" t="s">
        <v>157</v>
      </c>
      <c r="E154" t="s">
        <v>516</v>
      </c>
      <c r="F154" t="str">
        <f t="shared" si="27"/>
        <v>Administration__Lawyer</v>
      </c>
      <c r="G154" s="84" t="s">
        <v>176</v>
      </c>
      <c r="H154" s="31" t="s">
        <v>514</v>
      </c>
      <c r="I154" t="s">
        <v>515</v>
      </c>
      <c r="J154" t="s">
        <v>156</v>
      </c>
      <c r="K154" t="s">
        <v>516</v>
      </c>
      <c r="L154" t="str">
        <f t="shared" si="26"/>
        <v>MIS__Administrative_Assistant</v>
      </c>
      <c r="M154" s="84" t="s">
        <v>176</v>
      </c>
      <c r="N154" s="31" t="s">
        <v>514</v>
      </c>
      <c r="O154" t="s">
        <v>515</v>
      </c>
      <c r="P154" t="s">
        <v>134</v>
      </c>
      <c r="Q154" t="s">
        <v>516</v>
      </c>
      <c r="R154" t="str">
        <f>$AF$26</f>
        <v>MIS__Secretary</v>
      </c>
      <c r="S154" s="84" t="s">
        <v>176</v>
      </c>
      <c r="T154" s="31" t="s">
        <v>514</v>
      </c>
      <c r="U154" t="s">
        <v>515</v>
      </c>
      <c r="V154" t="s">
        <v>151</v>
      </c>
      <c r="W154" t="s">
        <v>516</v>
      </c>
      <c r="X154" t="str">
        <f t="shared" si="28"/>
        <v>Product_Development__Secretary</v>
      </c>
      <c r="Y154" s="84" t="s">
        <v>176</v>
      </c>
      <c r="AA154" s="102" t="s">
        <v>514</v>
      </c>
      <c r="AB154" s="87" t="s">
        <v>515</v>
      </c>
      <c r="AC154" s="87" t="s">
        <v>144</v>
      </c>
      <c r="AD154" s="87" t="s">
        <v>516</v>
      </c>
      <c r="AE154" s="87" t="s">
        <v>524</v>
      </c>
      <c r="AF154" s="87" t="s">
        <v>176</v>
      </c>
    </row>
    <row r="155" spans="2:32" x14ac:dyDescent="0.3">
      <c r="B155" s="31" t="s">
        <v>519</v>
      </c>
      <c r="C155" t="s">
        <v>515</v>
      </c>
      <c r="D155" t="s">
        <v>158</v>
      </c>
      <c r="E155" t="s">
        <v>516</v>
      </c>
      <c r="F155" t="str">
        <f t="shared" si="27"/>
        <v>Administration__Lawyer</v>
      </c>
      <c r="G155" s="84" t="s">
        <v>176</v>
      </c>
      <c r="H155" s="31" t="s">
        <v>514</v>
      </c>
      <c r="I155" t="s">
        <v>515</v>
      </c>
      <c r="J155" t="s">
        <v>157</v>
      </c>
      <c r="K155" t="s">
        <v>516</v>
      </c>
      <c r="L155" t="str">
        <f t="shared" si="26"/>
        <v>MIS__Administrative_Assistant</v>
      </c>
      <c r="M155" s="84" t="s">
        <v>176</v>
      </c>
      <c r="N155" s="31" t="s">
        <v>514</v>
      </c>
      <c r="O155" t="s">
        <v>515</v>
      </c>
      <c r="P155" t="s">
        <v>137</v>
      </c>
      <c r="Q155" t="s">
        <v>516</v>
      </c>
      <c r="R155" t="str">
        <f t="shared" ref="R155:R177" si="29">$AF$26</f>
        <v>MIS__Secretary</v>
      </c>
      <c r="S155" s="84" t="s">
        <v>176</v>
      </c>
      <c r="T155" s="31" t="s">
        <v>514</v>
      </c>
      <c r="U155" t="s">
        <v>515</v>
      </c>
      <c r="V155" t="s">
        <v>152</v>
      </c>
      <c r="W155" t="s">
        <v>516</v>
      </c>
      <c r="X155" t="str">
        <f t="shared" si="28"/>
        <v>Product_Development__Secretary</v>
      </c>
      <c r="Y155" s="84" t="s">
        <v>176</v>
      </c>
      <c r="AA155" s="102" t="s">
        <v>519</v>
      </c>
      <c r="AB155" s="87" t="s">
        <v>515</v>
      </c>
      <c r="AC155" s="87" t="s">
        <v>145</v>
      </c>
      <c r="AD155" s="87" t="s">
        <v>516</v>
      </c>
      <c r="AE155" s="87" t="s">
        <v>524</v>
      </c>
      <c r="AF155" s="87" t="s">
        <v>176</v>
      </c>
    </row>
    <row r="156" spans="2:32" x14ac:dyDescent="0.3">
      <c r="B156" s="31" t="s">
        <v>514</v>
      </c>
      <c r="C156" t="s">
        <v>515</v>
      </c>
      <c r="D156" t="s">
        <v>159</v>
      </c>
      <c r="E156" t="s">
        <v>516</v>
      </c>
      <c r="F156" t="str">
        <f t="shared" si="27"/>
        <v>Administration__Lawyer</v>
      </c>
      <c r="G156" s="84" t="s">
        <v>176</v>
      </c>
      <c r="H156" s="31" t="s">
        <v>514</v>
      </c>
      <c r="I156" t="s">
        <v>515</v>
      </c>
      <c r="J156" t="s">
        <v>158</v>
      </c>
      <c r="K156" t="s">
        <v>516</v>
      </c>
      <c r="L156" t="str">
        <f t="shared" si="26"/>
        <v>MIS__Administrative_Assistant</v>
      </c>
      <c r="M156" s="84" t="s">
        <v>176</v>
      </c>
      <c r="N156" s="31" t="s">
        <v>514</v>
      </c>
      <c r="O156" t="s">
        <v>515</v>
      </c>
      <c r="P156" t="s">
        <v>138</v>
      </c>
      <c r="Q156" t="s">
        <v>516</v>
      </c>
      <c r="R156" t="str">
        <f t="shared" si="29"/>
        <v>MIS__Secretary</v>
      </c>
      <c r="S156" s="84" t="s">
        <v>176</v>
      </c>
      <c r="T156" s="31" t="s">
        <v>514</v>
      </c>
      <c r="U156" t="s">
        <v>515</v>
      </c>
      <c r="V156" t="s">
        <v>153</v>
      </c>
      <c r="W156" t="s">
        <v>516</v>
      </c>
      <c r="X156" t="str">
        <f t="shared" si="28"/>
        <v>Product_Development__Secretary</v>
      </c>
      <c r="Y156" s="84" t="s">
        <v>176</v>
      </c>
      <c r="AA156" s="102" t="s">
        <v>519</v>
      </c>
      <c r="AB156" s="87" t="s">
        <v>515</v>
      </c>
      <c r="AC156" s="87" t="s">
        <v>146</v>
      </c>
      <c r="AD156" s="87" t="s">
        <v>516</v>
      </c>
      <c r="AE156" s="87" t="s">
        <v>524</v>
      </c>
      <c r="AF156" s="87" t="s">
        <v>176</v>
      </c>
    </row>
    <row r="157" spans="2:32" x14ac:dyDescent="0.3">
      <c r="B157" s="31" t="s">
        <v>514</v>
      </c>
      <c r="C157" t="s">
        <v>515</v>
      </c>
      <c r="D157" t="s">
        <v>161</v>
      </c>
      <c r="E157" t="s">
        <v>516</v>
      </c>
      <c r="F157" t="str">
        <f t="shared" si="27"/>
        <v>Administration__Lawyer</v>
      </c>
      <c r="G157" s="84" t="s">
        <v>176</v>
      </c>
      <c r="H157" s="31" t="s">
        <v>514</v>
      </c>
      <c r="I157" t="s">
        <v>515</v>
      </c>
      <c r="J157" t="s">
        <v>159</v>
      </c>
      <c r="K157" t="s">
        <v>516</v>
      </c>
      <c r="L157" t="str">
        <f t="shared" si="26"/>
        <v>MIS__Administrative_Assistant</v>
      </c>
      <c r="M157" s="84" t="s">
        <v>176</v>
      </c>
      <c r="N157" s="31" t="s">
        <v>514</v>
      </c>
      <c r="O157" t="s">
        <v>515</v>
      </c>
      <c r="P157" t="s">
        <v>139</v>
      </c>
      <c r="Q157" t="s">
        <v>516</v>
      </c>
      <c r="R157" t="str">
        <f t="shared" si="29"/>
        <v>MIS__Secretary</v>
      </c>
      <c r="S157" s="84" t="s">
        <v>176</v>
      </c>
      <c r="T157" s="31" t="s">
        <v>514</v>
      </c>
      <c r="U157" t="s">
        <v>515</v>
      </c>
      <c r="V157" t="s">
        <v>155</v>
      </c>
      <c r="W157" t="s">
        <v>516</v>
      </c>
      <c r="X157" t="str">
        <f t="shared" si="28"/>
        <v>Product_Development__Secretary</v>
      </c>
      <c r="Y157" s="84" t="s">
        <v>176</v>
      </c>
      <c r="AA157" s="102" t="s">
        <v>519</v>
      </c>
      <c r="AB157" s="87" t="s">
        <v>515</v>
      </c>
      <c r="AC157" s="87" t="s">
        <v>147</v>
      </c>
      <c r="AD157" s="87" t="s">
        <v>516</v>
      </c>
      <c r="AE157" s="87" t="s">
        <v>524</v>
      </c>
      <c r="AF157" s="87" t="s">
        <v>176</v>
      </c>
    </row>
    <row r="158" spans="2:32" x14ac:dyDescent="0.3">
      <c r="H158" s="31" t="s">
        <v>514</v>
      </c>
      <c r="I158" t="s">
        <v>515</v>
      </c>
      <c r="J158" t="s">
        <v>161</v>
      </c>
      <c r="K158" t="s">
        <v>516</v>
      </c>
      <c r="L158" t="str">
        <f t="shared" si="26"/>
        <v>MIS__Administrative_Assistant</v>
      </c>
      <c r="M158" s="84" t="s">
        <v>176</v>
      </c>
      <c r="N158" s="31" t="s">
        <v>514</v>
      </c>
      <c r="O158" t="s">
        <v>515</v>
      </c>
      <c r="P158" t="s">
        <v>140</v>
      </c>
      <c r="Q158" t="s">
        <v>516</v>
      </c>
      <c r="R158" t="str">
        <f t="shared" si="29"/>
        <v>MIS__Secretary</v>
      </c>
      <c r="S158" s="84" t="s">
        <v>176</v>
      </c>
      <c r="T158" s="31" t="s">
        <v>519</v>
      </c>
      <c r="U158" t="s">
        <v>515</v>
      </c>
      <c r="V158" t="s">
        <v>156</v>
      </c>
      <c r="W158" t="s">
        <v>516</v>
      </c>
      <c r="X158" t="str">
        <f t="shared" si="28"/>
        <v>Product_Development__Secretary</v>
      </c>
      <c r="Y158" s="84" t="s">
        <v>176</v>
      </c>
      <c r="AA158" s="102" t="s">
        <v>519</v>
      </c>
      <c r="AB158" s="87" t="s">
        <v>515</v>
      </c>
      <c r="AC158" s="87" t="s">
        <v>148</v>
      </c>
      <c r="AD158" s="87" t="s">
        <v>516</v>
      </c>
      <c r="AE158" s="87" t="s">
        <v>524</v>
      </c>
      <c r="AF158" s="87" t="s">
        <v>176</v>
      </c>
    </row>
    <row r="159" spans="2:32" x14ac:dyDescent="0.3">
      <c r="B159" s="31" t="s">
        <v>514</v>
      </c>
      <c r="C159" t="s">
        <v>515</v>
      </c>
      <c r="D159" t="s">
        <v>134</v>
      </c>
      <c r="E159" t="s">
        <v>516</v>
      </c>
      <c r="F159" t="str">
        <f>$AF$8</f>
        <v>Administration__Legal_coordinator</v>
      </c>
      <c r="G159" s="84" t="s">
        <v>176</v>
      </c>
      <c r="N159" s="31" t="s">
        <v>514</v>
      </c>
      <c r="O159" t="s">
        <v>515</v>
      </c>
      <c r="P159" t="s">
        <v>141</v>
      </c>
      <c r="Q159" t="s">
        <v>516</v>
      </c>
      <c r="R159" t="str">
        <f t="shared" si="29"/>
        <v>MIS__Secretary</v>
      </c>
      <c r="S159" s="84" t="s">
        <v>176</v>
      </c>
      <c r="T159" s="31" t="s">
        <v>514</v>
      </c>
      <c r="U159" t="s">
        <v>515</v>
      </c>
      <c r="V159" t="s">
        <v>157</v>
      </c>
      <c r="W159" t="s">
        <v>516</v>
      </c>
      <c r="X159" t="str">
        <f t="shared" si="28"/>
        <v>Product_Development__Secretary</v>
      </c>
      <c r="Y159" s="84" t="s">
        <v>176</v>
      </c>
      <c r="AA159" s="102" t="s">
        <v>519</v>
      </c>
      <c r="AB159" s="87" t="s">
        <v>515</v>
      </c>
      <c r="AC159" s="87" t="s">
        <v>149</v>
      </c>
      <c r="AD159" s="87" t="s">
        <v>516</v>
      </c>
      <c r="AE159" s="87" t="s">
        <v>524</v>
      </c>
      <c r="AF159" s="87" t="s">
        <v>176</v>
      </c>
    </row>
    <row r="160" spans="2:32" x14ac:dyDescent="0.3">
      <c r="B160" s="31" t="s">
        <v>514</v>
      </c>
      <c r="C160" t="s">
        <v>515</v>
      </c>
      <c r="D160" t="s">
        <v>137</v>
      </c>
      <c r="E160" t="s">
        <v>516</v>
      </c>
      <c r="F160" t="str">
        <f t="shared" ref="F160:F180" si="30">$AF$8</f>
        <v>Administration__Legal_coordinator</v>
      </c>
      <c r="G160" s="84" t="s">
        <v>176</v>
      </c>
      <c r="H160" s="31" t="s">
        <v>519</v>
      </c>
      <c r="I160" t="s">
        <v>515</v>
      </c>
      <c r="J160" t="s">
        <v>134</v>
      </c>
      <c r="K160" t="s">
        <v>516</v>
      </c>
      <c r="L160" t="str">
        <f>$AF$19</f>
        <v>MIS__DBA</v>
      </c>
      <c r="M160" s="84" t="s">
        <v>176</v>
      </c>
      <c r="N160" s="31" t="s">
        <v>514</v>
      </c>
      <c r="O160" t="s">
        <v>515</v>
      </c>
      <c r="P160" t="s">
        <v>142</v>
      </c>
      <c r="Q160" t="s">
        <v>516</v>
      </c>
      <c r="R160" t="str">
        <f t="shared" si="29"/>
        <v>MIS__Secretary</v>
      </c>
      <c r="S160" s="84" t="s">
        <v>176</v>
      </c>
      <c r="T160" s="31" t="s">
        <v>514</v>
      </c>
      <c r="U160" t="s">
        <v>515</v>
      </c>
      <c r="V160" t="s">
        <v>158</v>
      </c>
      <c r="W160" t="s">
        <v>516</v>
      </c>
      <c r="X160" t="str">
        <f t="shared" si="28"/>
        <v>Product_Development__Secretary</v>
      </c>
      <c r="Y160" s="84" t="s">
        <v>176</v>
      </c>
      <c r="AA160" s="102" t="s">
        <v>514</v>
      </c>
      <c r="AB160" s="87" t="s">
        <v>515</v>
      </c>
      <c r="AC160" s="87" t="s">
        <v>150</v>
      </c>
      <c r="AD160" s="87" t="s">
        <v>516</v>
      </c>
      <c r="AE160" s="87" t="s">
        <v>524</v>
      </c>
      <c r="AF160" s="87" t="s">
        <v>176</v>
      </c>
    </row>
    <row r="161" spans="2:32" x14ac:dyDescent="0.3">
      <c r="B161" s="31" t="s">
        <v>514</v>
      </c>
      <c r="C161" t="s">
        <v>515</v>
      </c>
      <c r="D161" t="s">
        <v>138</v>
      </c>
      <c r="E161" t="s">
        <v>516</v>
      </c>
      <c r="F161" t="str">
        <f t="shared" si="30"/>
        <v>Administration__Legal_coordinator</v>
      </c>
      <c r="G161" s="84" t="s">
        <v>176</v>
      </c>
      <c r="H161" s="31" t="s">
        <v>519</v>
      </c>
      <c r="I161" t="s">
        <v>515</v>
      </c>
      <c r="J161" t="s">
        <v>137</v>
      </c>
      <c r="K161" t="s">
        <v>516</v>
      </c>
      <c r="L161" t="str">
        <f t="shared" ref="L161:L184" si="31">$AF$19</f>
        <v>MIS__DBA</v>
      </c>
      <c r="M161" s="84" t="s">
        <v>176</v>
      </c>
      <c r="N161" s="31" t="s">
        <v>514</v>
      </c>
      <c r="O161" t="s">
        <v>515</v>
      </c>
      <c r="P161" t="s">
        <v>143</v>
      </c>
      <c r="Q161" t="s">
        <v>516</v>
      </c>
      <c r="R161" t="str">
        <f t="shared" si="29"/>
        <v>MIS__Secretary</v>
      </c>
      <c r="S161" s="84" t="s">
        <v>176</v>
      </c>
      <c r="T161" s="31" t="s">
        <v>519</v>
      </c>
      <c r="U161" t="s">
        <v>515</v>
      </c>
      <c r="V161" t="s">
        <v>159</v>
      </c>
      <c r="W161" t="s">
        <v>516</v>
      </c>
      <c r="X161" t="str">
        <f t="shared" si="28"/>
        <v>Product_Development__Secretary</v>
      </c>
      <c r="Y161" s="84" t="s">
        <v>176</v>
      </c>
      <c r="AA161" s="102" t="s">
        <v>514</v>
      </c>
      <c r="AB161" s="87" t="s">
        <v>515</v>
      </c>
      <c r="AC161" s="87" t="s">
        <v>152</v>
      </c>
      <c r="AD161" s="87" t="s">
        <v>516</v>
      </c>
      <c r="AE161" s="87" t="s">
        <v>524</v>
      </c>
      <c r="AF161" s="87" t="s">
        <v>176</v>
      </c>
    </row>
    <row r="162" spans="2:32" x14ac:dyDescent="0.3">
      <c r="B162" s="31" t="s">
        <v>514</v>
      </c>
      <c r="C162" t="s">
        <v>515</v>
      </c>
      <c r="D162" t="s">
        <v>139</v>
      </c>
      <c r="E162" t="s">
        <v>516</v>
      </c>
      <c r="F162" t="str">
        <f t="shared" si="30"/>
        <v>Administration__Legal_coordinator</v>
      </c>
      <c r="G162" s="84" t="s">
        <v>176</v>
      </c>
      <c r="H162" s="31" t="s">
        <v>519</v>
      </c>
      <c r="I162" t="s">
        <v>515</v>
      </c>
      <c r="J162" t="s">
        <v>138</v>
      </c>
      <c r="K162" t="s">
        <v>516</v>
      </c>
      <c r="L162" t="str">
        <f t="shared" si="31"/>
        <v>MIS__DBA</v>
      </c>
      <c r="M162" s="84" t="s">
        <v>176</v>
      </c>
      <c r="N162" s="31" t="s">
        <v>514</v>
      </c>
      <c r="O162" t="s">
        <v>515</v>
      </c>
      <c r="P162" t="s">
        <v>144</v>
      </c>
      <c r="Q162" t="s">
        <v>516</v>
      </c>
      <c r="R162" t="str">
        <f t="shared" si="29"/>
        <v>MIS__Secretary</v>
      </c>
      <c r="S162" s="84" t="s">
        <v>176</v>
      </c>
      <c r="AA162" s="102" t="s">
        <v>514</v>
      </c>
      <c r="AB162" s="87" t="s">
        <v>515</v>
      </c>
      <c r="AC162" s="87" t="s">
        <v>154</v>
      </c>
      <c r="AD162" s="87" t="s">
        <v>516</v>
      </c>
      <c r="AE162" s="87" t="s">
        <v>524</v>
      </c>
      <c r="AF162" s="87" t="s">
        <v>176</v>
      </c>
    </row>
    <row r="163" spans="2:32" x14ac:dyDescent="0.3">
      <c r="B163" s="31" t="s">
        <v>514</v>
      </c>
      <c r="C163" t="s">
        <v>515</v>
      </c>
      <c r="D163" t="s">
        <v>140</v>
      </c>
      <c r="E163" t="s">
        <v>516</v>
      </c>
      <c r="F163" t="str">
        <f t="shared" si="30"/>
        <v>Administration__Legal_coordinator</v>
      </c>
      <c r="G163" s="84" t="s">
        <v>176</v>
      </c>
      <c r="H163" s="31" t="s">
        <v>519</v>
      </c>
      <c r="I163" t="s">
        <v>515</v>
      </c>
      <c r="J163" t="s">
        <v>139</v>
      </c>
      <c r="K163" t="s">
        <v>516</v>
      </c>
      <c r="L163" t="str">
        <f t="shared" si="31"/>
        <v>MIS__DBA</v>
      </c>
      <c r="M163" s="84" t="s">
        <v>176</v>
      </c>
      <c r="N163" s="31" t="s">
        <v>514</v>
      </c>
      <c r="O163" t="s">
        <v>515</v>
      </c>
      <c r="P163" t="s">
        <v>145</v>
      </c>
      <c r="Q163" t="s">
        <v>516</v>
      </c>
      <c r="R163" t="str">
        <f t="shared" si="29"/>
        <v>MIS__Secretary</v>
      </c>
      <c r="S163" s="84" t="s">
        <v>176</v>
      </c>
      <c r="T163" s="31" t="s">
        <v>514</v>
      </c>
      <c r="U163" t="s">
        <v>515</v>
      </c>
      <c r="V163" t="s">
        <v>134</v>
      </c>
      <c r="W163" t="s">
        <v>516</v>
      </c>
      <c r="X163" t="str">
        <f>$AF$37</f>
        <v>Publishing__Administrative_Assistant</v>
      </c>
      <c r="Y163" s="84" t="s">
        <v>176</v>
      </c>
      <c r="AA163" s="102" t="s">
        <v>514</v>
      </c>
      <c r="AB163" s="87" t="s">
        <v>515</v>
      </c>
      <c r="AC163" s="87" t="s">
        <v>155</v>
      </c>
      <c r="AD163" s="87" t="s">
        <v>516</v>
      </c>
      <c r="AE163" s="87" t="s">
        <v>524</v>
      </c>
      <c r="AF163" s="87" t="s">
        <v>176</v>
      </c>
    </row>
    <row r="164" spans="2:32" x14ac:dyDescent="0.3">
      <c r="B164" s="31" t="s">
        <v>514</v>
      </c>
      <c r="C164" t="s">
        <v>515</v>
      </c>
      <c r="D164" t="s">
        <v>141</v>
      </c>
      <c r="E164" t="s">
        <v>516</v>
      </c>
      <c r="F164" t="str">
        <f t="shared" si="30"/>
        <v>Administration__Legal_coordinator</v>
      </c>
      <c r="G164" s="84" t="s">
        <v>176</v>
      </c>
      <c r="H164" s="31" t="s">
        <v>519</v>
      </c>
      <c r="I164" t="s">
        <v>515</v>
      </c>
      <c r="J164" t="s">
        <v>140</v>
      </c>
      <c r="K164" t="s">
        <v>516</v>
      </c>
      <c r="L164" t="str">
        <f t="shared" si="31"/>
        <v>MIS__DBA</v>
      </c>
      <c r="M164" s="84" t="s">
        <v>176</v>
      </c>
      <c r="N164" s="31" t="s">
        <v>514</v>
      </c>
      <c r="O164" t="s">
        <v>515</v>
      </c>
      <c r="P164" t="s">
        <v>146</v>
      </c>
      <c r="Q164" t="s">
        <v>516</v>
      </c>
      <c r="R164" t="str">
        <f t="shared" si="29"/>
        <v>MIS__Secretary</v>
      </c>
      <c r="S164" s="84" t="s">
        <v>176</v>
      </c>
      <c r="T164" s="31" t="s">
        <v>514</v>
      </c>
      <c r="U164" t="s">
        <v>515</v>
      </c>
      <c r="V164" t="s">
        <v>137</v>
      </c>
      <c r="W164" t="s">
        <v>516</v>
      </c>
      <c r="X164" t="str">
        <f t="shared" ref="X164:X178" si="32">$AF$37</f>
        <v>Publishing__Administrative_Assistant</v>
      </c>
      <c r="Y164" s="84" t="s">
        <v>176</v>
      </c>
      <c r="AA164" s="102" t="s">
        <v>514</v>
      </c>
      <c r="AB164" s="87" t="s">
        <v>515</v>
      </c>
      <c r="AC164" s="87" t="s">
        <v>156</v>
      </c>
      <c r="AD164" s="87" t="s">
        <v>516</v>
      </c>
      <c r="AE164" s="87" t="s">
        <v>524</v>
      </c>
      <c r="AF164" s="87" t="s">
        <v>176</v>
      </c>
    </row>
    <row r="165" spans="2:32" x14ac:dyDescent="0.3">
      <c r="B165" s="31" t="s">
        <v>514</v>
      </c>
      <c r="C165" t="s">
        <v>515</v>
      </c>
      <c r="D165" t="s">
        <v>142</v>
      </c>
      <c r="E165" t="s">
        <v>516</v>
      </c>
      <c r="F165" t="str">
        <f t="shared" si="30"/>
        <v>Administration__Legal_coordinator</v>
      </c>
      <c r="G165" s="84" t="s">
        <v>176</v>
      </c>
      <c r="H165" s="31" t="s">
        <v>519</v>
      </c>
      <c r="I165" t="s">
        <v>515</v>
      </c>
      <c r="J165" t="s">
        <v>141</v>
      </c>
      <c r="K165" t="s">
        <v>516</v>
      </c>
      <c r="L165" t="str">
        <f t="shared" si="31"/>
        <v>MIS__DBA</v>
      </c>
      <c r="M165" s="84" t="s">
        <v>176</v>
      </c>
      <c r="N165" s="31" t="s">
        <v>514</v>
      </c>
      <c r="O165" t="s">
        <v>515</v>
      </c>
      <c r="P165" t="s">
        <v>147</v>
      </c>
      <c r="Q165" t="s">
        <v>516</v>
      </c>
      <c r="R165" t="str">
        <f t="shared" si="29"/>
        <v>MIS__Secretary</v>
      </c>
      <c r="S165" s="84" t="s">
        <v>176</v>
      </c>
      <c r="T165" s="31" t="s">
        <v>514</v>
      </c>
      <c r="U165" t="s">
        <v>515</v>
      </c>
      <c r="V165" t="s">
        <v>138</v>
      </c>
      <c r="W165" t="s">
        <v>516</v>
      </c>
      <c r="X165" t="str">
        <f t="shared" si="32"/>
        <v>Publishing__Administrative_Assistant</v>
      </c>
      <c r="Y165" s="84" t="s">
        <v>176</v>
      </c>
      <c r="AA165" s="31" t="s">
        <v>514</v>
      </c>
      <c r="AB165" t="s">
        <v>515</v>
      </c>
      <c r="AC165" t="s">
        <v>161</v>
      </c>
      <c r="AD165" t="s">
        <v>516</v>
      </c>
      <c r="AE165" t="str">
        <f t="shared" ref="AE165" si="33">$AF$48</f>
        <v>Sales__Sales_Representative</v>
      </c>
      <c r="AF165" t="s">
        <v>176</v>
      </c>
    </row>
    <row r="166" spans="2:32" x14ac:dyDescent="0.3">
      <c r="B166" s="31" t="s">
        <v>514</v>
      </c>
      <c r="C166" t="s">
        <v>515</v>
      </c>
      <c r="D166" t="s">
        <v>143</v>
      </c>
      <c r="E166" t="s">
        <v>516</v>
      </c>
      <c r="F166" t="str">
        <f t="shared" si="30"/>
        <v>Administration__Legal_coordinator</v>
      </c>
      <c r="G166" s="84" t="s">
        <v>176</v>
      </c>
      <c r="H166" s="31" t="s">
        <v>519</v>
      </c>
      <c r="I166" t="s">
        <v>515</v>
      </c>
      <c r="J166" t="s">
        <v>142</v>
      </c>
      <c r="K166" t="s">
        <v>516</v>
      </c>
      <c r="L166" t="str">
        <f t="shared" si="31"/>
        <v>MIS__DBA</v>
      </c>
      <c r="M166" s="84" t="s">
        <v>176</v>
      </c>
      <c r="N166" s="31" t="s">
        <v>514</v>
      </c>
      <c r="O166" t="s">
        <v>515</v>
      </c>
      <c r="P166" t="s">
        <v>148</v>
      </c>
      <c r="Q166" t="s">
        <v>516</v>
      </c>
      <c r="R166" t="str">
        <f t="shared" si="29"/>
        <v>MIS__Secretary</v>
      </c>
      <c r="S166" s="84" t="s">
        <v>176</v>
      </c>
      <c r="T166" s="31" t="s">
        <v>514</v>
      </c>
      <c r="U166" t="s">
        <v>515</v>
      </c>
      <c r="V166" t="s">
        <v>139</v>
      </c>
      <c r="W166" t="s">
        <v>516</v>
      </c>
      <c r="X166" t="str">
        <f t="shared" si="32"/>
        <v>Publishing__Administrative_Assistant</v>
      </c>
      <c r="Y166" s="84" t="s">
        <v>176</v>
      </c>
    </row>
    <row r="167" spans="2:32" x14ac:dyDescent="0.3">
      <c r="B167" s="31" t="s">
        <v>514</v>
      </c>
      <c r="C167" t="s">
        <v>515</v>
      </c>
      <c r="D167" t="s">
        <v>144</v>
      </c>
      <c r="E167" t="s">
        <v>516</v>
      </c>
      <c r="F167" t="str">
        <f t="shared" si="30"/>
        <v>Administration__Legal_coordinator</v>
      </c>
      <c r="G167" s="84" t="s">
        <v>176</v>
      </c>
      <c r="H167" s="31" t="s">
        <v>519</v>
      </c>
      <c r="I167" t="s">
        <v>515</v>
      </c>
      <c r="J167" t="s">
        <v>143</v>
      </c>
      <c r="K167" t="s">
        <v>516</v>
      </c>
      <c r="L167" t="str">
        <f t="shared" si="31"/>
        <v>MIS__DBA</v>
      </c>
      <c r="M167" s="84" t="s">
        <v>176</v>
      </c>
      <c r="N167" s="31" t="s">
        <v>514</v>
      </c>
      <c r="O167" t="s">
        <v>515</v>
      </c>
      <c r="P167" t="s">
        <v>149</v>
      </c>
      <c r="Q167" t="s">
        <v>516</v>
      </c>
      <c r="R167" t="str">
        <f t="shared" si="29"/>
        <v>MIS__Secretary</v>
      </c>
      <c r="S167" s="84" t="s">
        <v>176</v>
      </c>
      <c r="T167" s="31" t="s">
        <v>514</v>
      </c>
      <c r="U167" t="s">
        <v>515</v>
      </c>
      <c r="V167" t="s">
        <v>140</v>
      </c>
      <c r="W167" t="s">
        <v>516</v>
      </c>
      <c r="X167" t="str">
        <f t="shared" si="32"/>
        <v>Publishing__Administrative_Assistant</v>
      </c>
      <c r="Y167" s="84" t="s">
        <v>176</v>
      </c>
      <c r="AA167" s="102" t="s">
        <v>519</v>
      </c>
      <c r="AB167" s="87" t="s">
        <v>515</v>
      </c>
      <c r="AC167" s="87" t="s">
        <v>142</v>
      </c>
      <c r="AD167" s="87" t="s">
        <v>516</v>
      </c>
      <c r="AE167" s="87" t="str">
        <f>$AF$49</f>
        <v>Sales__Sales_Representative_Associate_Manager</v>
      </c>
      <c r="AF167" s="87" t="s">
        <v>176</v>
      </c>
    </row>
    <row r="168" spans="2:32" x14ac:dyDescent="0.3">
      <c r="B168" s="31" t="s">
        <v>514</v>
      </c>
      <c r="C168" t="s">
        <v>515</v>
      </c>
      <c r="D168" t="s">
        <v>145</v>
      </c>
      <c r="E168" t="s">
        <v>516</v>
      </c>
      <c r="F168" t="str">
        <f t="shared" si="30"/>
        <v>Administration__Legal_coordinator</v>
      </c>
      <c r="G168" s="84" t="s">
        <v>176</v>
      </c>
      <c r="H168" s="31" t="s">
        <v>519</v>
      </c>
      <c r="I168" t="s">
        <v>515</v>
      </c>
      <c r="J168" t="s">
        <v>144</v>
      </c>
      <c r="K168" t="s">
        <v>516</v>
      </c>
      <c r="L168" t="str">
        <f t="shared" si="31"/>
        <v>MIS__DBA</v>
      </c>
      <c r="M168" s="84" t="s">
        <v>176</v>
      </c>
      <c r="N168" s="31" t="s">
        <v>514</v>
      </c>
      <c r="O168" t="s">
        <v>515</v>
      </c>
      <c r="P168" t="s">
        <v>150</v>
      </c>
      <c r="Q168" t="s">
        <v>516</v>
      </c>
      <c r="R168" t="str">
        <f t="shared" si="29"/>
        <v>MIS__Secretary</v>
      </c>
      <c r="S168" s="84" t="s">
        <v>176</v>
      </c>
      <c r="T168" s="31" t="s">
        <v>514</v>
      </c>
      <c r="U168" t="s">
        <v>515</v>
      </c>
      <c r="V168" t="s">
        <v>141</v>
      </c>
      <c r="W168" t="s">
        <v>516</v>
      </c>
      <c r="X168" t="str">
        <f t="shared" si="32"/>
        <v>Publishing__Administrative_Assistant</v>
      </c>
      <c r="Y168" s="84" t="s">
        <v>176</v>
      </c>
      <c r="AA168" s="102" t="s">
        <v>519</v>
      </c>
      <c r="AB168" s="87" t="s">
        <v>515</v>
      </c>
      <c r="AC168" s="87" t="s">
        <v>143</v>
      </c>
      <c r="AD168" s="87" t="s">
        <v>516</v>
      </c>
      <c r="AE168" s="87" t="str">
        <f t="shared" ref="AE168:AE179" si="34">$AF$49</f>
        <v>Sales__Sales_Representative_Associate_Manager</v>
      </c>
      <c r="AF168" s="87" t="s">
        <v>176</v>
      </c>
    </row>
    <row r="169" spans="2:32" x14ac:dyDescent="0.3">
      <c r="B169" s="31" t="s">
        <v>514</v>
      </c>
      <c r="C169" t="s">
        <v>515</v>
      </c>
      <c r="D169" t="s">
        <v>146</v>
      </c>
      <c r="E169" t="s">
        <v>516</v>
      </c>
      <c r="F169" t="str">
        <f t="shared" si="30"/>
        <v>Administration__Legal_coordinator</v>
      </c>
      <c r="G169" s="84" t="s">
        <v>176</v>
      </c>
      <c r="H169" s="31" t="s">
        <v>519</v>
      </c>
      <c r="I169" t="s">
        <v>515</v>
      </c>
      <c r="J169" t="s">
        <v>145</v>
      </c>
      <c r="K169" t="s">
        <v>516</v>
      </c>
      <c r="L169" t="str">
        <f t="shared" si="31"/>
        <v>MIS__DBA</v>
      </c>
      <c r="M169" s="84" t="s">
        <v>176</v>
      </c>
      <c r="N169" s="31" t="s">
        <v>514</v>
      </c>
      <c r="O169" t="s">
        <v>515</v>
      </c>
      <c r="P169" t="s">
        <v>151</v>
      </c>
      <c r="Q169" t="s">
        <v>516</v>
      </c>
      <c r="R169" t="str">
        <f t="shared" si="29"/>
        <v>MIS__Secretary</v>
      </c>
      <c r="S169" s="84" t="s">
        <v>176</v>
      </c>
      <c r="T169" s="31" t="s">
        <v>514</v>
      </c>
      <c r="U169" t="s">
        <v>515</v>
      </c>
      <c r="V169" t="s">
        <v>142</v>
      </c>
      <c r="W169" t="s">
        <v>516</v>
      </c>
      <c r="X169" t="str">
        <f t="shared" si="32"/>
        <v>Publishing__Administrative_Assistant</v>
      </c>
      <c r="Y169" s="84" t="s">
        <v>176</v>
      </c>
      <c r="AA169" s="102" t="s">
        <v>514</v>
      </c>
      <c r="AB169" s="87" t="s">
        <v>515</v>
      </c>
      <c r="AC169" s="87" t="s">
        <v>144</v>
      </c>
      <c r="AD169" s="87" t="s">
        <v>516</v>
      </c>
      <c r="AE169" s="87" t="str">
        <f t="shared" si="34"/>
        <v>Sales__Sales_Representative_Associate_Manager</v>
      </c>
      <c r="AF169" s="87" t="s">
        <v>176</v>
      </c>
    </row>
    <row r="170" spans="2:32" x14ac:dyDescent="0.3">
      <c r="B170" s="31" t="s">
        <v>514</v>
      </c>
      <c r="C170" t="s">
        <v>515</v>
      </c>
      <c r="D170" t="s">
        <v>150</v>
      </c>
      <c r="E170" t="s">
        <v>516</v>
      </c>
      <c r="F170" t="str">
        <f t="shared" si="30"/>
        <v>Administration__Legal_coordinator</v>
      </c>
      <c r="G170" s="84" t="s">
        <v>176</v>
      </c>
      <c r="H170" s="31" t="s">
        <v>519</v>
      </c>
      <c r="I170" t="s">
        <v>515</v>
      </c>
      <c r="J170" t="s">
        <v>146</v>
      </c>
      <c r="K170" t="s">
        <v>516</v>
      </c>
      <c r="L170" t="str">
        <f t="shared" si="31"/>
        <v>MIS__DBA</v>
      </c>
      <c r="M170" s="84" t="s">
        <v>176</v>
      </c>
      <c r="N170" s="31" t="s">
        <v>514</v>
      </c>
      <c r="O170" t="s">
        <v>515</v>
      </c>
      <c r="P170" t="s">
        <v>152</v>
      </c>
      <c r="Q170" t="s">
        <v>516</v>
      </c>
      <c r="R170" t="str">
        <f t="shared" si="29"/>
        <v>MIS__Secretary</v>
      </c>
      <c r="S170" s="84" t="s">
        <v>176</v>
      </c>
      <c r="T170" s="31" t="s">
        <v>514</v>
      </c>
      <c r="U170" t="s">
        <v>515</v>
      </c>
      <c r="V170" t="s">
        <v>144</v>
      </c>
      <c r="W170" t="s">
        <v>516</v>
      </c>
      <c r="X170" t="str">
        <f t="shared" si="32"/>
        <v>Publishing__Administrative_Assistant</v>
      </c>
      <c r="Y170" s="84" t="s">
        <v>176</v>
      </c>
      <c r="AA170" s="102" t="s">
        <v>519</v>
      </c>
      <c r="AB170" s="87" t="s">
        <v>515</v>
      </c>
      <c r="AC170" s="87" t="s">
        <v>145</v>
      </c>
      <c r="AD170" s="87" t="s">
        <v>516</v>
      </c>
      <c r="AE170" s="87" t="str">
        <f t="shared" si="34"/>
        <v>Sales__Sales_Representative_Associate_Manager</v>
      </c>
      <c r="AF170" s="87" t="s">
        <v>176</v>
      </c>
    </row>
    <row r="171" spans="2:32" x14ac:dyDescent="0.3">
      <c r="B171" s="31" t="s">
        <v>514</v>
      </c>
      <c r="C171" t="s">
        <v>515</v>
      </c>
      <c r="D171" t="s">
        <v>151</v>
      </c>
      <c r="E171" t="s">
        <v>516</v>
      </c>
      <c r="F171" t="str">
        <f t="shared" si="30"/>
        <v>Administration__Legal_coordinator</v>
      </c>
      <c r="G171" s="84" t="s">
        <v>176</v>
      </c>
      <c r="H171" s="31" t="s">
        <v>519</v>
      </c>
      <c r="I171" t="s">
        <v>515</v>
      </c>
      <c r="J171" t="s">
        <v>147</v>
      </c>
      <c r="K171" t="s">
        <v>516</v>
      </c>
      <c r="L171" t="str">
        <f t="shared" si="31"/>
        <v>MIS__DBA</v>
      </c>
      <c r="M171" s="84" t="s">
        <v>176</v>
      </c>
      <c r="N171" s="31" t="s">
        <v>514</v>
      </c>
      <c r="O171" t="s">
        <v>515</v>
      </c>
      <c r="P171" t="s">
        <v>153</v>
      </c>
      <c r="Q171" t="s">
        <v>516</v>
      </c>
      <c r="R171" t="str">
        <f t="shared" si="29"/>
        <v>MIS__Secretary</v>
      </c>
      <c r="S171" s="84" t="s">
        <v>176</v>
      </c>
      <c r="T171" s="31" t="s">
        <v>519</v>
      </c>
      <c r="U171" t="s">
        <v>515</v>
      </c>
      <c r="V171" t="s">
        <v>150</v>
      </c>
      <c r="W171" t="s">
        <v>516</v>
      </c>
      <c r="X171" t="str">
        <f t="shared" si="32"/>
        <v>Publishing__Administrative_Assistant</v>
      </c>
      <c r="Y171" s="84" t="s">
        <v>176</v>
      </c>
      <c r="AA171" s="102" t="s">
        <v>519</v>
      </c>
      <c r="AB171" s="87" t="s">
        <v>515</v>
      </c>
      <c r="AC171" s="87" t="s">
        <v>146</v>
      </c>
      <c r="AD171" s="87" t="s">
        <v>516</v>
      </c>
      <c r="AE171" s="87" t="str">
        <f t="shared" si="34"/>
        <v>Sales__Sales_Representative_Associate_Manager</v>
      </c>
      <c r="AF171" s="87" t="s">
        <v>176</v>
      </c>
    </row>
    <row r="172" spans="2:32" x14ac:dyDescent="0.3">
      <c r="B172" s="31" t="s">
        <v>514</v>
      </c>
      <c r="C172" t="s">
        <v>515</v>
      </c>
      <c r="D172" t="s">
        <v>152</v>
      </c>
      <c r="E172" t="s">
        <v>516</v>
      </c>
      <c r="F172" t="str">
        <f t="shared" si="30"/>
        <v>Administration__Legal_coordinator</v>
      </c>
      <c r="G172" s="84" t="s">
        <v>176</v>
      </c>
      <c r="H172" s="31" t="s">
        <v>519</v>
      </c>
      <c r="I172" t="s">
        <v>515</v>
      </c>
      <c r="J172" t="s">
        <v>148</v>
      </c>
      <c r="K172" t="s">
        <v>516</v>
      </c>
      <c r="L172" t="str">
        <f t="shared" si="31"/>
        <v>MIS__DBA</v>
      </c>
      <c r="M172" s="84" t="s">
        <v>176</v>
      </c>
      <c r="N172" s="31" t="s">
        <v>514</v>
      </c>
      <c r="O172" t="s">
        <v>515</v>
      </c>
      <c r="P172" t="s">
        <v>154</v>
      </c>
      <c r="Q172" t="s">
        <v>516</v>
      </c>
      <c r="R172" t="str">
        <f t="shared" si="29"/>
        <v>MIS__Secretary</v>
      </c>
      <c r="S172" s="84" t="s">
        <v>176</v>
      </c>
      <c r="T172" s="31" t="s">
        <v>519</v>
      </c>
      <c r="U172" t="s">
        <v>515</v>
      </c>
      <c r="V172" t="s">
        <v>151</v>
      </c>
      <c r="W172" t="s">
        <v>516</v>
      </c>
      <c r="X172" t="str">
        <f t="shared" si="32"/>
        <v>Publishing__Administrative_Assistant</v>
      </c>
      <c r="Y172" s="84" t="s">
        <v>176</v>
      </c>
      <c r="AA172" s="102" t="s">
        <v>519</v>
      </c>
      <c r="AB172" s="87" t="s">
        <v>515</v>
      </c>
      <c r="AC172" s="87" t="s">
        <v>147</v>
      </c>
      <c r="AD172" s="87" t="s">
        <v>516</v>
      </c>
      <c r="AE172" s="87" t="str">
        <f t="shared" si="34"/>
        <v>Sales__Sales_Representative_Associate_Manager</v>
      </c>
      <c r="AF172" s="87" t="s">
        <v>176</v>
      </c>
    </row>
    <row r="173" spans="2:32" x14ac:dyDescent="0.3">
      <c r="B173" s="31" t="s">
        <v>514</v>
      </c>
      <c r="C173" t="s">
        <v>515</v>
      </c>
      <c r="D173" t="s">
        <v>153</v>
      </c>
      <c r="E173" t="s">
        <v>516</v>
      </c>
      <c r="F173" t="str">
        <f t="shared" si="30"/>
        <v>Administration__Legal_coordinator</v>
      </c>
      <c r="G173" s="84" t="s">
        <v>176</v>
      </c>
      <c r="H173" s="31" t="s">
        <v>519</v>
      </c>
      <c r="I173" t="s">
        <v>515</v>
      </c>
      <c r="J173" t="s">
        <v>149</v>
      </c>
      <c r="K173" t="s">
        <v>516</v>
      </c>
      <c r="L173" t="str">
        <f t="shared" si="31"/>
        <v>MIS__DBA</v>
      </c>
      <c r="M173" s="84" t="s">
        <v>176</v>
      </c>
      <c r="N173" s="31" t="s">
        <v>514</v>
      </c>
      <c r="O173" t="s">
        <v>515</v>
      </c>
      <c r="P173" t="s">
        <v>155</v>
      </c>
      <c r="Q173" t="s">
        <v>516</v>
      </c>
      <c r="R173" t="str">
        <f t="shared" si="29"/>
        <v>MIS__Secretary</v>
      </c>
      <c r="S173" s="84" t="s">
        <v>176</v>
      </c>
      <c r="T173" s="31" t="s">
        <v>519</v>
      </c>
      <c r="U173" t="s">
        <v>515</v>
      </c>
      <c r="V173" t="s">
        <v>152</v>
      </c>
      <c r="W173" t="s">
        <v>516</v>
      </c>
      <c r="X173" t="str">
        <f t="shared" si="32"/>
        <v>Publishing__Administrative_Assistant</v>
      </c>
      <c r="Y173" s="84" t="s">
        <v>176</v>
      </c>
      <c r="AA173" s="102" t="s">
        <v>519</v>
      </c>
      <c r="AB173" s="87" t="s">
        <v>515</v>
      </c>
      <c r="AC173" s="87" t="s">
        <v>148</v>
      </c>
      <c r="AD173" s="87" t="s">
        <v>516</v>
      </c>
      <c r="AE173" s="87" t="str">
        <f t="shared" si="34"/>
        <v>Sales__Sales_Representative_Associate_Manager</v>
      </c>
      <c r="AF173" s="87" t="s">
        <v>176</v>
      </c>
    </row>
    <row r="174" spans="2:32" x14ac:dyDescent="0.3">
      <c r="B174" s="31" t="s">
        <v>514</v>
      </c>
      <c r="C174" t="s">
        <v>515</v>
      </c>
      <c r="D174" t="s">
        <v>154</v>
      </c>
      <c r="E174" t="s">
        <v>516</v>
      </c>
      <c r="F174" t="str">
        <f t="shared" si="30"/>
        <v>Administration__Legal_coordinator</v>
      </c>
      <c r="G174" s="84" t="s">
        <v>176</v>
      </c>
      <c r="H174" s="31" t="s">
        <v>519</v>
      </c>
      <c r="I174" t="s">
        <v>515</v>
      </c>
      <c r="J174" t="s">
        <v>150</v>
      </c>
      <c r="K174" t="s">
        <v>516</v>
      </c>
      <c r="L174" t="str">
        <f t="shared" si="31"/>
        <v>MIS__DBA</v>
      </c>
      <c r="M174" s="84" t="s">
        <v>176</v>
      </c>
      <c r="N174" s="31" t="s">
        <v>514</v>
      </c>
      <c r="O174" t="s">
        <v>515</v>
      </c>
      <c r="P174" t="s">
        <v>156</v>
      </c>
      <c r="Q174" t="s">
        <v>516</v>
      </c>
      <c r="R174" t="str">
        <f t="shared" si="29"/>
        <v>MIS__Secretary</v>
      </c>
      <c r="S174" s="84" t="s">
        <v>176</v>
      </c>
      <c r="T174" s="31" t="s">
        <v>519</v>
      </c>
      <c r="U174" t="s">
        <v>515</v>
      </c>
      <c r="V174" t="s">
        <v>153</v>
      </c>
      <c r="W174" t="s">
        <v>516</v>
      </c>
      <c r="X174" t="str">
        <f t="shared" si="32"/>
        <v>Publishing__Administrative_Assistant</v>
      </c>
      <c r="Y174" s="84" t="s">
        <v>176</v>
      </c>
      <c r="AA174" s="102" t="s">
        <v>519</v>
      </c>
      <c r="AB174" s="87" t="s">
        <v>515</v>
      </c>
      <c r="AC174" s="87" t="s">
        <v>149</v>
      </c>
      <c r="AD174" s="87" t="s">
        <v>516</v>
      </c>
      <c r="AE174" s="87" t="str">
        <f t="shared" si="34"/>
        <v>Sales__Sales_Representative_Associate_Manager</v>
      </c>
      <c r="AF174" s="87" t="s">
        <v>176</v>
      </c>
    </row>
    <row r="175" spans="2:32" x14ac:dyDescent="0.3">
      <c r="B175" s="31" t="s">
        <v>514</v>
      </c>
      <c r="C175" t="s">
        <v>515</v>
      </c>
      <c r="D175" t="s">
        <v>155</v>
      </c>
      <c r="E175" t="s">
        <v>516</v>
      </c>
      <c r="F175" t="str">
        <f t="shared" si="30"/>
        <v>Administration__Legal_coordinator</v>
      </c>
      <c r="G175" s="84" t="s">
        <v>176</v>
      </c>
      <c r="H175" s="31" t="s">
        <v>519</v>
      </c>
      <c r="I175" t="s">
        <v>515</v>
      </c>
      <c r="J175" t="s">
        <v>151</v>
      </c>
      <c r="K175" t="s">
        <v>516</v>
      </c>
      <c r="L175" t="str">
        <f t="shared" si="31"/>
        <v>MIS__DBA</v>
      </c>
      <c r="M175" s="84" t="s">
        <v>176</v>
      </c>
      <c r="N175" s="31" t="s">
        <v>514</v>
      </c>
      <c r="O175" t="s">
        <v>515</v>
      </c>
      <c r="P175" t="s">
        <v>157</v>
      </c>
      <c r="Q175" t="s">
        <v>516</v>
      </c>
      <c r="R175" t="str">
        <f t="shared" si="29"/>
        <v>MIS__Secretary</v>
      </c>
      <c r="S175" s="84" t="s">
        <v>176</v>
      </c>
      <c r="T175" s="31" t="s">
        <v>519</v>
      </c>
      <c r="U175" t="s">
        <v>515</v>
      </c>
      <c r="V175" t="s">
        <v>155</v>
      </c>
      <c r="W175" t="s">
        <v>516</v>
      </c>
      <c r="X175" t="str">
        <f t="shared" si="32"/>
        <v>Publishing__Administrative_Assistant</v>
      </c>
      <c r="Y175" s="84" t="s">
        <v>176</v>
      </c>
      <c r="AA175" s="102" t="s">
        <v>514</v>
      </c>
      <c r="AB175" s="87" t="s">
        <v>515</v>
      </c>
      <c r="AC175" s="87" t="s">
        <v>150</v>
      </c>
      <c r="AD175" s="87" t="s">
        <v>516</v>
      </c>
      <c r="AE175" s="87" t="str">
        <f t="shared" si="34"/>
        <v>Sales__Sales_Representative_Associate_Manager</v>
      </c>
      <c r="AF175" s="87" t="s">
        <v>176</v>
      </c>
    </row>
    <row r="176" spans="2:32" x14ac:dyDescent="0.3">
      <c r="B176" s="31" t="s">
        <v>514</v>
      </c>
      <c r="C176" t="s">
        <v>515</v>
      </c>
      <c r="D176" t="s">
        <v>156</v>
      </c>
      <c r="E176" t="s">
        <v>516</v>
      </c>
      <c r="F176" t="str">
        <f t="shared" si="30"/>
        <v>Administration__Legal_coordinator</v>
      </c>
      <c r="G176" s="84" t="s">
        <v>176</v>
      </c>
      <c r="H176" s="31" t="s">
        <v>519</v>
      </c>
      <c r="I176" t="s">
        <v>515</v>
      </c>
      <c r="J176" t="s">
        <v>152</v>
      </c>
      <c r="K176" t="s">
        <v>516</v>
      </c>
      <c r="L176" t="str">
        <f t="shared" si="31"/>
        <v>MIS__DBA</v>
      </c>
      <c r="M176" s="84" t="s">
        <v>176</v>
      </c>
      <c r="N176" s="31" t="s">
        <v>514</v>
      </c>
      <c r="O176" t="s">
        <v>515</v>
      </c>
      <c r="P176" t="s">
        <v>159</v>
      </c>
      <c r="Q176" t="s">
        <v>516</v>
      </c>
      <c r="R176" t="str">
        <f t="shared" si="29"/>
        <v>MIS__Secretary</v>
      </c>
      <c r="S176" s="84" t="s">
        <v>176</v>
      </c>
      <c r="T176" s="31" t="s">
        <v>514</v>
      </c>
      <c r="U176" t="s">
        <v>515</v>
      </c>
      <c r="V176" t="s">
        <v>156</v>
      </c>
      <c r="W176" t="s">
        <v>516</v>
      </c>
      <c r="X176" t="str">
        <f t="shared" si="32"/>
        <v>Publishing__Administrative_Assistant</v>
      </c>
      <c r="Y176" s="84" t="s">
        <v>176</v>
      </c>
      <c r="AA176" s="102" t="s">
        <v>514</v>
      </c>
      <c r="AB176" s="87" t="s">
        <v>515</v>
      </c>
      <c r="AC176" s="87" t="s">
        <v>152</v>
      </c>
      <c r="AD176" s="87" t="s">
        <v>516</v>
      </c>
      <c r="AE176" s="87" t="str">
        <f t="shared" si="34"/>
        <v>Sales__Sales_Representative_Associate_Manager</v>
      </c>
      <c r="AF176" s="87" t="s">
        <v>176</v>
      </c>
    </row>
    <row r="177" spans="2:32" x14ac:dyDescent="0.3">
      <c r="B177" s="31" t="s">
        <v>514</v>
      </c>
      <c r="C177" t="s">
        <v>515</v>
      </c>
      <c r="D177" t="s">
        <v>157</v>
      </c>
      <c r="E177" t="s">
        <v>516</v>
      </c>
      <c r="F177" t="str">
        <f t="shared" si="30"/>
        <v>Administration__Legal_coordinator</v>
      </c>
      <c r="G177" s="84" t="s">
        <v>176</v>
      </c>
      <c r="H177" s="31" t="s">
        <v>519</v>
      </c>
      <c r="I177" t="s">
        <v>515</v>
      </c>
      <c r="J177" t="s">
        <v>153</v>
      </c>
      <c r="K177" t="s">
        <v>516</v>
      </c>
      <c r="L177" t="str">
        <f t="shared" si="31"/>
        <v>MIS__DBA</v>
      </c>
      <c r="M177" s="84" t="s">
        <v>176</v>
      </c>
      <c r="N177" s="31" t="s">
        <v>514</v>
      </c>
      <c r="O177" t="s">
        <v>515</v>
      </c>
      <c r="P177" t="s">
        <v>161</v>
      </c>
      <c r="Q177" t="s">
        <v>516</v>
      </c>
      <c r="R177" t="str">
        <f t="shared" si="29"/>
        <v>MIS__Secretary</v>
      </c>
      <c r="S177" s="84" t="s">
        <v>176</v>
      </c>
      <c r="T177" s="31" t="s">
        <v>514</v>
      </c>
      <c r="U177" t="s">
        <v>515</v>
      </c>
      <c r="V177" t="s">
        <v>158</v>
      </c>
      <c r="W177" t="s">
        <v>516</v>
      </c>
      <c r="X177" t="str">
        <f t="shared" si="32"/>
        <v>Publishing__Administrative_Assistant</v>
      </c>
      <c r="Y177" s="84" t="s">
        <v>176</v>
      </c>
      <c r="AA177" s="102" t="s">
        <v>514</v>
      </c>
      <c r="AB177" s="87" t="s">
        <v>515</v>
      </c>
      <c r="AC177" s="87" t="s">
        <v>154</v>
      </c>
      <c r="AD177" s="87" t="s">
        <v>516</v>
      </c>
      <c r="AE177" s="87" t="str">
        <f t="shared" si="34"/>
        <v>Sales__Sales_Representative_Associate_Manager</v>
      </c>
      <c r="AF177" s="87" t="s">
        <v>176</v>
      </c>
    </row>
    <row r="178" spans="2:32" x14ac:dyDescent="0.3">
      <c r="B178" s="31" t="s">
        <v>519</v>
      </c>
      <c r="C178" t="s">
        <v>515</v>
      </c>
      <c r="D178" t="s">
        <v>158</v>
      </c>
      <c r="E178" t="s">
        <v>516</v>
      </c>
      <c r="F178" t="str">
        <f t="shared" si="30"/>
        <v>Administration__Legal_coordinator</v>
      </c>
      <c r="G178" s="84" t="s">
        <v>176</v>
      </c>
      <c r="H178" s="31" t="s">
        <v>519</v>
      </c>
      <c r="I178" t="s">
        <v>515</v>
      </c>
      <c r="J178" t="s">
        <v>154</v>
      </c>
      <c r="K178" t="s">
        <v>516</v>
      </c>
      <c r="L178" t="str">
        <f t="shared" si="31"/>
        <v>MIS__DBA</v>
      </c>
      <c r="M178" s="84" t="s">
        <v>176</v>
      </c>
      <c r="T178" s="31" t="s">
        <v>514</v>
      </c>
      <c r="U178" t="s">
        <v>515</v>
      </c>
      <c r="V178" t="s">
        <v>159</v>
      </c>
      <c r="W178" t="s">
        <v>516</v>
      </c>
      <c r="X178" t="str">
        <f t="shared" si="32"/>
        <v>Publishing__Administrative_Assistant</v>
      </c>
      <c r="Y178" s="84" t="s">
        <v>176</v>
      </c>
      <c r="AA178" s="102" t="s">
        <v>514</v>
      </c>
      <c r="AB178" s="87" t="s">
        <v>515</v>
      </c>
      <c r="AC178" s="87" t="s">
        <v>156</v>
      </c>
      <c r="AD178" s="87" t="s">
        <v>516</v>
      </c>
      <c r="AE178" s="87" t="str">
        <f t="shared" si="34"/>
        <v>Sales__Sales_Representative_Associate_Manager</v>
      </c>
      <c r="AF178" s="87" t="s">
        <v>176</v>
      </c>
    </row>
    <row r="179" spans="2:32" x14ac:dyDescent="0.3">
      <c r="B179" s="31" t="s">
        <v>514</v>
      </c>
      <c r="C179" t="s">
        <v>515</v>
      </c>
      <c r="D179" t="s">
        <v>159</v>
      </c>
      <c r="E179" t="s">
        <v>516</v>
      </c>
      <c r="F179" t="str">
        <f t="shared" si="30"/>
        <v>Administration__Legal_coordinator</v>
      </c>
      <c r="G179" s="84" t="s">
        <v>176</v>
      </c>
      <c r="H179" s="31" t="s">
        <v>519</v>
      </c>
      <c r="I179" t="s">
        <v>515</v>
      </c>
      <c r="J179" t="s">
        <v>155</v>
      </c>
      <c r="K179" t="s">
        <v>516</v>
      </c>
      <c r="L179" t="str">
        <f t="shared" si="31"/>
        <v>MIS__DBA</v>
      </c>
      <c r="M179" s="84" t="s">
        <v>176</v>
      </c>
      <c r="N179" s="31" t="s">
        <v>514</v>
      </c>
      <c r="O179" t="s">
        <v>515</v>
      </c>
      <c r="P179" t="s">
        <v>134</v>
      </c>
      <c r="Q179" t="s">
        <v>516</v>
      </c>
      <c r="R179" t="str">
        <f>$AF$27</f>
        <v>MIS__System_Admin</v>
      </c>
      <c r="S179" s="84" t="s">
        <v>176</v>
      </c>
      <c r="AA179" s="102" t="s">
        <v>514</v>
      </c>
      <c r="AB179" s="87" t="s">
        <v>515</v>
      </c>
      <c r="AC179" s="87" t="s">
        <v>161</v>
      </c>
      <c r="AD179" s="87" t="s">
        <v>516</v>
      </c>
      <c r="AE179" s="87" t="str">
        <f t="shared" si="34"/>
        <v>Sales__Sales_Representative_Associate_Manager</v>
      </c>
      <c r="AF179" s="87" t="s">
        <v>176</v>
      </c>
    </row>
    <row r="180" spans="2:32" x14ac:dyDescent="0.3">
      <c r="B180" s="31" t="s">
        <v>514</v>
      </c>
      <c r="C180" t="s">
        <v>515</v>
      </c>
      <c r="D180" t="s">
        <v>161</v>
      </c>
      <c r="E180" t="s">
        <v>516</v>
      </c>
      <c r="F180" t="str">
        <f t="shared" si="30"/>
        <v>Administration__Legal_coordinator</v>
      </c>
      <c r="G180" s="84" t="s">
        <v>176</v>
      </c>
      <c r="H180" s="31" t="s">
        <v>519</v>
      </c>
      <c r="I180" t="s">
        <v>515</v>
      </c>
      <c r="J180" t="s">
        <v>156</v>
      </c>
      <c r="K180" t="s">
        <v>516</v>
      </c>
      <c r="L180" t="str">
        <f t="shared" si="31"/>
        <v>MIS__DBA</v>
      </c>
      <c r="M180" s="84" t="s">
        <v>176</v>
      </c>
      <c r="N180" s="31" t="s">
        <v>514</v>
      </c>
      <c r="O180" t="s">
        <v>515</v>
      </c>
      <c r="P180" t="s">
        <v>137</v>
      </c>
      <c r="Q180" t="s">
        <v>516</v>
      </c>
      <c r="R180" t="str">
        <f t="shared" ref="R180:R202" si="35">$AF$27</f>
        <v>MIS__System_Admin</v>
      </c>
      <c r="S180" s="84" t="s">
        <v>176</v>
      </c>
      <c r="T180" s="31" t="s">
        <v>514</v>
      </c>
      <c r="U180" t="s">
        <v>515</v>
      </c>
      <c r="V180" t="s">
        <v>134</v>
      </c>
      <c r="W180" t="s">
        <v>516</v>
      </c>
      <c r="X180" t="str">
        <f>$AF$38</f>
        <v>Publishing__Associate_Publisher</v>
      </c>
      <c r="Y180" s="84" t="s">
        <v>176</v>
      </c>
    </row>
    <row r="181" spans="2:32" x14ac:dyDescent="0.3">
      <c r="G181" s="84"/>
      <c r="H181" s="31" t="s">
        <v>519</v>
      </c>
      <c r="I181" t="s">
        <v>515</v>
      </c>
      <c r="J181" t="s">
        <v>157</v>
      </c>
      <c r="K181" t="s">
        <v>516</v>
      </c>
      <c r="L181" t="str">
        <f t="shared" si="31"/>
        <v>MIS__DBA</v>
      </c>
      <c r="M181" s="84" t="s">
        <v>176</v>
      </c>
      <c r="N181" s="31" t="s">
        <v>514</v>
      </c>
      <c r="O181" t="s">
        <v>515</v>
      </c>
      <c r="P181" t="s">
        <v>138</v>
      </c>
      <c r="Q181" t="s">
        <v>516</v>
      </c>
      <c r="R181" t="str">
        <f t="shared" si="35"/>
        <v>MIS__System_Admin</v>
      </c>
      <c r="S181" s="84" t="s">
        <v>176</v>
      </c>
      <c r="T181" s="31" t="s">
        <v>514</v>
      </c>
      <c r="U181" t="s">
        <v>515</v>
      </c>
      <c r="V181" t="s">
        <v>137</v>
      </c>
      <c r="W181" t="s">
        <v>516</v>
      </c>
      <c r="X181" t="str">
        <f t="shared" ref="X181:X194" si="36">$AF$38</f>
        <v>Publishing__Associate_Publisher</v>
      </c>
      <c r="Y181" s="84" t="s">
        <v>176</v>
      </c>
      <c r="AA181" s="102" t="s">
        <v>519</v>
      </c>
      <c r="AB181" s="87" t="s">
        <v>515</v>
      </c>
      <c r="AC181" s="87" t="s">
        <v>142</v>
      </c>
      <c r="AD181" s="87" t="s">
        <v>516</v>
      </c>
      <c r="AE181" s="87" t="str">
        <f>$AF$50</f>
        <v>Sales__Sales_Representative_Manager</v>
      </c>
      <c r="AF181" s="87" t="s">
        <v>176</v>
      </c>
    </row>
    <row r="182" spans="2:32" x14ac:dyDescent="0.3">
      <c r="B182" s="31" t="s">
        <v>514</v>
      </c>
      <c r="C182" t="s">
        <v>515</v>
      </c>
      <c r="D182" t="s">
        <v>140</v>
      </c>
      <c r="E182" t="s">
        <v>516</v>
      </c>
      <c r="F182" t="str">
        <f>$AF$9</f>
        <v>Administration__Secretary</v>
      </c>
      <c r="G182" s="84" t="s">
        <v>176</v>
      </c>
      <c r="H182" s="31" t="s">
        <v>519</v>
      </c>
      <c r="I182" t="s">
        <v>515</v>
      </c>
      <c r="J182" t="s">
        <v>158</v>
      </c>
      <c r="K182" t="s">
        <v>516</v>
      </c>
      <c r="L182" t="str">
        <f t="shared" si="31"/>
        <v>MIS__DBA</v>
      </c>
      <c r="M182" s="84" t="s">
        <v>176</v>
      </c>
      <c r="N182" s="31" t="s">
        <v>514</v>
      </c>
      <c r="O182" t="s">
        <v>515</v>
      </c>
      <c r="P182" t="s">
        <v>139</v>
      </c>
      <c r="Q182" t="s">
        <v>516</v>
      </c>
      <c r="R182" t="str">
        <f t="shared" si="35"/>
        <v>MIS__System_Admin</v>
      </c>
      <c r="S182" s="84" t="s">
        <v>176</v>
      </c>
      <c r="T182" s="31" t="s">
        <v>514</v>
      </c>
      <c r="U182" t="s">
        <v>515</v>
      </c>
      <c r="V182" t="s">
        <v>138</v>
      </c>
      <c r="W182" t="s">
        <v>516</v>
      </c>
      <c r="X182" t="str">
        <f t="shared" si="36"/>
        <v>Publishing__Associate_Publisher</v>
      </c>
      <c r="Y182" s="84" t="s">
        <v>176</v>
      </c>
      <c r="AA182" s="102" t="s">
        <v>519</v>
      </c>
      <c r="AB182" s="87" t="s">
        <v>515</v>
      </c>
      <c r="AC182" s="87" t="s">
        <v>143</v>
      </c>
      <c r="AD182" s="87" t="s">
        <v>516</v>
      </c>
      <c r="AE182" s="87" t="str">
        <f t="shared" ref="AE182:AE192" si="37">$AF$50</f>
        <v>Sales__Sales_Representative_Manager</v>
      </c>
      <c r="AF182" s="87" t="s">
        <v>176</v>
      </c>
    </row>
    <row r="183" spans="2:32" x14ac:dyDescent="0.3">
      <c r="B183" s="31" t="s">
        <v>514</v>
      </c>
      <c r="C183" t="s">
        <v>515</v>
      </c>
      <c r="D183" t="s">
        <v>142</v>
      </c>
      <c r="E183" t="s">
        <v>516</v>
      </c>
      <c r="F183" t="str">
        <f t="shared" ref="F183:F191" si="38">$AF$9</f>
        <v>Administration__Secretary</v>
      </c>
      <c r="G183" s="84" t="s">
        <v>176</v>
      </c>
      <c r="H183" s="31" t="s">
        <v>519</v>
      </c>
      <c r="I183" t="s">
        <v>515</v>
      </c>
      <c r="J183" t="s">
        <v>159</v>
      </c>
      <c r="K183" t="s">
        <v>516</v>
      </c>
      <c r="L183" t="str">
        <f t="shared" si="31"/>
        <v>MIS__DBA</v>
      </c>
      <c r="M183" s="84" t="s">
        <v>176</v>
      </c>
      <c r="N183" s="31" t="s">
        <v>514</v>
      </c>
      <c r="O183" t="s">
        <v>515</v>
      </c>
      <c r="P183" t="s">
        <v>140</v>
      </c>
      <c r="Q183" t="s">
        <v>516</v>
      </c>
      <c r="R183" t="str">
        <f t="shared" si="35"/>
        <v>MIS__System_Admin</v>
      </c>
      <c r="S183" s="84" t="s">
        <v>176</v>
      </c>
      <c r="T183" s="31" t="s">
        <v>514</v>
      </c>
      <c r="U183" t="s">
        <v>515</v>
      </c>
      <c r="V183" t="s">
        <v>139</v>
      </c>
      <c r="W183" t="s">
        <v>516</v>
      </c>
      <c r="X183" t="str">
        <f t="shared" si="36"/>
        <v>Publishing__Associate_Publisher</v>
      </c>
      <c r="Y183" s="84" t="s">
        <v>176</v>
      </c>
      <c r="AA183" s="102" t="s">
        <v>514</v>
      </c>
      <c r="AB183" s="87" t="s">
        <v>515</v>
      </c>
      <c r="AC183" s="87" t="s">
        <v>144</v>
      </c>
      <c r="AD183" s="87" t="s">
        <v>516</v>
      </c>
      <c r="AE183" s="87" t="str">
        <f t="shared" si="37"/>
        <v>Sales__Sales_Representative_Manager</v>
      </c>
      <c r="AF183" s="87" t="s">
        <v>176</v>
      </c>
    </row>
    <row r="184" spans="2:32" x14ac:dyDescent="0.3">
      <c r="B184" s="31" t="s">
        <v>514</v>
      </c>
      <c r="C184" t="s">
        <v>515</v>
      </c>
      <c r="D184" t="s">
        <v>143</v>
      </c>
      <c r="E184" t="s">
        <v>516</v>
      </c>
      <c r="F184" t="str">
        <f t="shared" si="38"/>
        <v>Administration__Secretary</v>
      </c>
      <c r="G184" s="84" t="s">
        <v>176</v>
      </c>
      <c r="H184" s="31" t="s">
        <v>519</v>
      </c>
      <c r="I184" t="s">
        <v>515</v>
      </c>
      <c r="J184" t="s">
        <v>161</v>
      </c>
      <c r="K184" t="s">
        <v>516</v>
      </c>
      <c r="L184" t="str">
        <f t="shared" si="31"/>
        <v>MIS__DBA</v>
      </c>
      <c r="M184" s="84" t="s">
        <v>176</v>
      </c>
      <c r="N184" s="31" t="s">
        <v>514</v>
      </c>
      <c r="O184" t="s">
        <v>515</v>
      </c>
      <c r="P184" t="s">
        <v>141</v>
      </c>
      <c r="Q184" t="s">
        <v>516</v>
      </c>
      <c r="R184" t="str">
        <f t="shared" si="35"/>
        <v>MIS__System_Admin</v>
      </c>
      <c r="S184" s="84" t="s">
        <v>176</v>
      </c>
      <c r="T184" s="31" t="s">
        <v>514</v>
      </c>
      <c r="U184" t="s">
        <v>515</v>
      </c>
      <c r="V184" t="s">
        <v>140</v>
      </c>
      <c r="W184" t="s">
        <v>516</v>
      </c>
      <c r="X184" t="str">
        <f t="shared" si="36"/>
        <v>Publishing__Associate_Publisher</v>
      </c>
      <c r="Y184" s="84" t="s">
        <v>176</v>
      </c>
      <c r="AA184" s="102" t="s">
        <v>519</v>
      </c>
      <c r="AB184" s="87" t="s">
        <v>515</v>
      </c>
      <c r="AC184" s="87" t="s">
        <v>145</v>
      </c>
      <c r="AD184" s="87" t="s">
        <v>516</v>
      </c>
      <c r="AE184" s="87" t="str">
        <f t="shared" si="37"/>
        <v>Sales__Sales_Representative_Manager</v>
      </c>
      <c r="AF184" s="87" t="s">
        <v>176</v>
      </c>
    </row>
    <row r="185" spans="2:32" x14ac:dyDescent="0.3">
      <c r="B185" s="31" t="s">
        <v>514</v>
      </c>
      <c r="C185" t="s">
        <v>515</v>
      </c>
      <c r="D185" t="s">
        <v>144</v>
      </c>
      <c r="E185" t="s">
        <v>516</v>
      </c>
      <c r="F185" t="str">
        <f t="shared" si="38"/>
        <v>Administration__Secretary</v>
      </c>
      <c r="G185" s="84" t="s">
        <v>176</v>
      </c>
      <c r="N185" s="31" t="s">
        <v>514</v>
      </c>
      <c r="O185" t="s">
        <v>515</v>
      </c>
      <c r="P185" t="s">
        <v>142</v>
      </c>
      <c r="Q185" t="s">
        <v>516</v>
      </c>
      <c r="R185" t="str">
        <f t="shared" si="35"/>
        <v>MIS__System_Admin</v>
      </c>
      <c r="S185" s="84" t="s">
        <v>176</v>
      </c>
      <c r="T185" s="31" t="s">
        <v>514</v>
      </c>
      <c r="U185" t="s">
        <v>515</v>
      </c>
      <c r="V185" t="s">
        <v>141</v>
      </c>
      <c r="W185" t="s">
        <v>516</v>
      </c>
      <c r="X185" t="str">
        <f t="shared" si="36"/>
        <v>Publishing__Associate_Publisher</v>
      </c>
      <c r="Y185" s="84" t="s">
        <v>176</v>
      </c>
      <c r="AA185" s="102" t="s">
        <v>519</v>
      </c>
      <c r="AB185" s="87" t="s">
        <v>515</v>
      </c>
      <c r="AC185" s="87" t="s">
        <v>146</v>
      </c>
      <c r="AD185" s="87" t="s">
        <v>516</v>
      </c>
      <c r="AE185" s="87" t="str">
        <f t="shared" si="37"/>
        <v>Sales__Sales_Representative_Manager</v>
      </c>
      <c r="AF185" s="87" t="s">
        <v>176</v>
      </c>
    </row>
    <row r="186" spans="2:32" x14ac:dyDescent="0.3">
      <c r="B186" s="31" t="s">
        <v>514</v>
      </c>
      <c r="C186" t="s">
        <v>515</v>
      </c>
      <c r="D186" t="s">
        <v>145</v>
      </c>
      <c r="E186" t="s">
        <v>516</v>
      </c>
      <c r="F186" t="str">
        <f t="shared" si="38"/>
        <v>Administration__Secretary</v>
      </c>
      <c r="G186" s="84" t="s">
        <v>176</v>
      </c>
      <c r="H186" s="31" t="s">
        <v>514</v>
      </c>
      <c r="I186" t="s">
        <v>515</v>
      </c>
      <c r="J186" t="s">
        <v>134</v>
      </c>
      <c r="K186" t="s">
        <v>516</v>
      </c>
      <c r="L186" t="str">
        <f>$AF$20</f>
        <v>MIS__MIS_Manager</v>
      </c>
      <c r="M186" s="84" t="s">
        <v>176</v>
      </c>
      <c r="N186" s="31" t="s">
        <v>514</v>
      </c>
      <c r="O186" t="s">
        <v>515</v>
      </c>
      <c r="P186" t="s">
        <v>143</v>
      </c>
      <c r="Q186" t="s">
        <v>516</v>
      </c>
      <c r="R186" t="str">
        <f t="shared" si="35"/>
        <v>MIS__System_Admin</v>
      </c>
      <c r="S186" s="84" t="s">
        <v>176</v>
      </c>
      <c r="T186" s="31" t="s">
        <v>514</v>
      </c>
      <c r="U186" t="s">
        <v>515</v>
      </c>
      <c r="V186" t="s">
        <v>144</v>
      </c>
      <c r="W186" t="s">
        <v>516</v>
      </c>
      <c r="X186" t="str">
        <f t="shared" si="36"/>
        <v>Publishing__Associate_Publisher</v>
      </c>
      <c r="Y186" s="84" t="s">
        <v>176</v>
      </c>
      <c r="AA186" s="102" t="s">
        <v>519</v>
      </c>
      <c r="AB186" s="87" t="s">
        <v>515</v>
      </c>
      <c r="AC186" s="87" t="s">
        <v>147</v>
      </c>
      <c r="AD186" s="87" t="s">
        <v>516</v>
      </c>
      <c r="AE186" s="87" t="str">
        <f t="shared" si="37"/>
        <v>Sales__Sales_Representative_Manager</v>
      </c>
      <c r="AF186" s="87" t="s">
        <v>176</v>
      </c>
    </row>
    <row r="187" spans="2:32" x14ac:dyDescent="0.3">
      <c r="B187" s="31" t="s">
        <v>514</v>
      </c>
      <c r="C187" t="s">
        <v>515</v>
      </c>
      <c r="D187" t="s">
        <v>149</v>
      </c>
      <c r="E187" t="s">
        <v>516</v>
      </c>
      <c r="F187" t="str">
        <f t="shared" si="38"/>
        <v>Administration__Secretary</v>
      </c>
      <c r="G187" s="84" t="s">
        <v>176</v>
      </c>
      <c r="H187" s="31" t="s">
        <v>514</v>
      </c>
      <c r="I187" t="s">
        <v>515</v>
      </c>
      <c r="J187" t="s">
        <v>137</v>
      </c>
      <c r="K187" t="s">
        <v>516</v>
      </c>
      <c r="L187" t="str">
        <f t="shared" ref="L187:L210" si="39">$AF$20</f>
        <v>MIS__MIS_Manager</v>
      </c>
      <c r="M187" s="84" t="s">
        <v>176</v>
      </c>
      <c r="N187" s="31" t="s">
        <v>514</v>
      </c>
      <c r="O187" t="s">
        <v>515</v>
      </c>
      <c r="P187" t="s">
        <v>144</v>
      </c>
      <c r="Q187" t="s">
        <v>516</v>
      </c>
      <c r="R187" t="str">
        <f t="shared" si="35"/>
        <v>MIS__System_Admin</v>
      </c>
      <c r="S187" s="84" t="s">
        <v>176</v>
      </c>
      <c r="T187" s="31" t="s">
        <v>519</v>
      </c>
      <c r="U187" t="s">
        <v>515</v>
      </c>
      <c r="V187" t="s">
        <v>150</v>
      </c>
      <c r="W187" t="s">
        <v>516</v>
      </c>
      <c r="X187" t="str">
        <f t="shared" si="36"/>
        <v>Publishing__Associate_Publisher</v>
      </c>
      <c r="Y187" s="84" t="s">
        <v>176</v>
      </c>
      <c r="AA187" s="102" t="s">
        <v>519</v>
      </c>
      <c r="AB187" s="87" t="s">
        <v>515</v>
      </c>
      <c r="AC187" s="87" t="s">
        <v>148</v>
      </c>
      <c r="AD187" s="87" t="s">
        <v>516</v>
      </c>
      <c r="AE187" s="87" t="str">
        <f t="shared" si="37"/>
        <v>Sales__Sales_Representative_Manager</v>
      </c>
      <c r="AF187" s="87" t="s">
        <v>176</v>
      </c>
    </row>
    <row r="188" spans="2:32" x14ac:dyDescent="0.3">
      <c r="B188" s="31" t="s">
        <v>514</v>
      </c>
      <c r="C188" t="s">
        <v>515</v>
      </c>
      <c r="D188" t="s">
        <v>150</v>
      </c>
      <c r="E188" t="s">
        <v>516</v>
      </c>
      <c r="F188" t="str">
        <f t="shared" si="38"/>
        <v>Administration__Secretary</v>
      </c>
      <c r="G188" s="84" t="s">
        <v>176</v>
      </c>
      <c r="H188" s="31" t="s">
        <v>514</v>
      </c>
      <c r="I188" t="s">
        <v>515</v>
      </c>
      <c r="J188" t="s">
        <v>138</v>
      </c>
      <c r="K188" t="s">
        <v>516</v>
      </c>
      <c r="L188" t="str">
        <f t="shared" si="39"/>
        <v>MIS__MIS_Manager</v>
      </c>
      <c r="M188" s="84" t="s">
        <v>176</v>
      </c>
      <c r="N188" s="31" t="s">
        <v>514</v>
      </c>
      <c r="O188" t="s">
        <v>515</v>
      </c>
      <c r="P188" t="s">
        <v>145</v>
      </c>
      <c r="Q188" t="s">
        <v>516</v>
      </c>
      <c r="R188" t="str">
        <f t="shared" si="35"/>
        <v>MIS__System_Admin</v>
      </c>
      <c r="S188" s="84" t="s">
        <v>176</v>
      </c>
      <c r="T188" s="31" t="s">
        <v>519</v>
      </c>
      <c r="U188" t="s">
        <v>515</v>
      </c>
      <c r="V188" t="s">
        <v>151</v>
      </c>
      <c r="W188" t="s">
        <v>516</v>
      </c>
      <c r="X188" t="str">
        <f t="shared" si="36"/>
        <v>Publishing__Associate_Publisher</v>
      </c>
      <c r="Y188" s="84" t="s">
        <v>176</v>
      </c>
      <c r="AA188" s="102" t="s">
        <v>519</v>
      </c>
      <c r="AB188" s="87" t="s">
        <v>515</v>
      </c>
      <c r="AC188" s="87" t="s">
        <v>149</v>
      </c>
      <c r="AD188" s="87" t="s">
        <v>516</v>
      </c>
      <c r="AE188" s="87" t="str">
        <f t="shared" si="37"/>
        <v>Sales__Sales_Representative_Manager</v>
      </c>
      <c r="AF188" s="87" t="s">
        <v>176</v>
      </c>
    </row>
    <row r="189" spans="2:32" x14ac:dyDescent="0.3">
      <c r="B189" s="31" t="s">
        <v>514</v>
      </c>
      <c r="C189" t="s">
        <v>515</v>
      </c>
      <c r="D189" t="s">
        <v>152</v>
      </c>
      <c r="E189" t="s">
        <v>516</v>
      </c>
      <c r="F189" t="str">
        <f t="shared" si="38"/>
        <v>Administration__Secretary</v>
      </c>
      <c r="G189" s="84" t="s">
        <v>176</v>
      </c>
      <c r="H189" s="31" t="s">
        <v>514</v>
      </c>
      <c r="I189" t="s">
        <v>515</v>
      </c>
      <c r="J189" t="s">
        <v>139</v>
      </c>
      <c r="K189" t="s">
        <v>516</v>
      </c>
      <c r="L189" t="str">
        <f t="shared" si="39"/>
        <v>MIS__MIS_Manager</v>
      </c>
      <c r="M189" s="84" t="s">
        <v>176</v>
      </c>
      <c r="N189" s="31" t="s">
        <v>514</v>
      </c>
      <c r="O189" t="s">
        <v>515</v>
      </c>
      <c r="P189" t="s">
        <v>146</v>
      </c>
      <c r="Q189" t="s">
        <v>516</v>
      </c>
      <c r="R189" t="str">
        <f t="shared" si="35"/>
        <v>MIS__System_Admin</v>
      </c>
      <c r="S189" s="84" t="s">
        <v>176</v>
      </c>
      <c r="T189" s="31" t="s">
        <v>519</v>
      </c>
      <c r="U189" t="s">
        <v>515</v>
      </c>
      <c r="V189" t="s">
        <v>152</v>
      </c>
      <c r="W189" t="s">
        <v>516</v>
      </c>
      <c r="X189" t="str">
        <f t="shared" si="36"/>
        <v>Publishing__Associate_Publisher</v>
      </c>
      <c r="Y189" s="84" t="s">
        <v>176</v>
      </c>
      <c r="AA189" s="102" t="s">
        <v>514</v>
      </c>
      <c r="AB189" s="87" t="s">
        <v>515</v>
      </c>
      <c r="AC189" s="87" t="s">
        <v>150</v>
      </c>
      <c r="AD189" s="87" t="s">
        <v>516</v>
      </c>
      <c r="AE189" s="87" t="str">
        <f t="shared" si="37"/>
        <v>Sales__Sales_Representative_Manager</v>
      </c>
      <c r="AF189" s="87" t="s">
        <v>176</v>
      </c>
    </row>
    <row r="190" spans="2:32" x14ac:dyDescent="0.3">
      <c r="B190" s="31" t="s">
        <v>514</v>
      </c>
      <c r="C190" t="s">
        <v>515</v>
      </c>
      <c r="D190" t="s">
        <v>158</v>
      </c>
      <c r="E190" t="s">
        <v>516</v>
      </c>
      <c r="F190" t="str">
        <f t="shared" si="38"/>
        <v>Administration__Secretary</v>
      </c>
      <c r="G190" s="84" t="s">
        <v>176</v>
      </c>
      <c r="H190" s="31" t="s">
        <v>514</v>
      </c>
      <c r="I190" t="s">
        <v>515</v>
      </c>
      <c r="J190" t="s">
        <v>140</v>
      </c>
      <c r="K190" t="s">
        <v>516</v>
      </c>
      <c r="L190" t="str">
        <f t="shared" si="39"/>
        <v>MIS__MIS_Manager</v>
      </c>
      <c r="M190" s="84" t="s">
        <v>176</v>
      </c>
      <c r="N190" s="31" t="s">
        <v>514</v>
      </c>
      <c r="O190" t="s">
        <v>515</v>
      </c>
      <c r="P190" t="s">
        <v>147</v>
      </c>
      <c r="Q190" t="s">
        <v>516</v>
      </c>
      <c r="R190" t="str">
        <f t="shared" si="35"/>
        <v>MIS__System_Admin</v>
      </c>
      <c r="S190" s="84" t="s">
        <v>176</v>
      </c>
      <c r="T190" s="31" t="s">
        <v>519</v>
      </c>
      <c r="U190" t="s">
        <v>515</v>
      </c>
      <c r="V190" t="s">
        <v>153</v>
      </c>
      <c r="W190" t="s">
        <v>516</v>
      </c>
      <c r="X190" t="str">
        <f t="shared" si="36"/>
        <v>Publishing__Associate_Publisher</v>
      </c>
      <c r="Y190" s="84" t="s">
        <v>176</v>
      </c>
      <c r="AA190" s="102" t="s">
        <v>514</v>
      </c>
      <c r="AB190" s="87" t="s">
        <v>515</v>
      </c>
      <c r="AC190" s="87" t="s">
        <v>152</v>
      </c>
      <c r="AD190" s="87" t="s">
        <v>516</v>
      </c>
      <c r="AE190" s="87" t="str">
        <f t="shared" si="37"/>
        <v>Sales__Sales_Representative_Manager</v>
      </c>
      <c r="AF190" s="87" t="s">
        <v>176</v>
      </c>
    </row>
    <row r="191" spans="2:32" x14ac:dyDescent="0.3">
      <c r="B191" s="31" t="s">
        <v>514</v>
      </c>
      <c r="C191" t="s">
        <v>515</v>
      </c>
      <c r="D191" t="s">
        <v>159</v>
      </c>
      <c r="E191" t="s">
        <v>516</v>
      </c>
      <c r="F191" t="str">
        <f t="shared" si="38"/>
        <v>Administration__Secretary</v>
      </c>
      <c r="G191" s="84" t="s">
        <v>176</v>
      </c>
      <c r="H191" s="31" t="s">
        <v>514</v>
      </c>
      <c r="I191" t="s">
        <v>515</v>
      </c>
      <c r="J191" t="s">
        <v>141</v>
      </c>
      <c r="K191" t="s">
        <v>516</v>
      </c>
      <c r="L191" t="str">
        <f t="shared" si="39"/>
        <v>MIS__MIS_Manager</v>
      </c>
      <c r="M191" s="84" t="s">
        <v>176</v>
      </c>
      <c r="N191" s="31" t="s">
        <v>514</v>
      </c>
      <c r="O191" t="s">
        <v>515</v>
      </c>
      <c r="P191" t="s">
        <v>148</v>
      </c>
      <c r="Q191" t="s">
        <v>516</v>
      </c>
      <c r="R191" t="str">
        <f t="shared" si="35"/>
        <v>MIS__System_Admin</v>
      </c>
      <c r="S191" s="84" t="s">
        <v>176</v>
      </c>
      <c r="T191" s="31" t="s">
        <v>519</v>
      </c>
      <c r="U191" t="s">
        <v>515</v>
      </c>
      <c r="V191" t="s">
        <v>155</v>
      </c>
      <c r="W191" t="s">
        <v>516</v>
      </c>
      <c r="X191" t="str">
        <f t="shared" si="36"/>
        <v>Publishing__Associate_Publisher</v>
      </c>
      <c r="Y191" s="84" t="s">
        <v>176</v>
      </c>
      <c r="AA191" s="102" t="s">
        <v>514</v>
      </c>
      <c r="AB191" s="87" t="s">
        <v>515</v>
      </c>
      <c r="AC191" s="87" t="s">
        <v>154</v>
      </c>
      <c r="AD191" s="87" t="s">
        <v>516</v>
      </c>
      <c r="AE191" s="87" t="str">
        <f t="shared" si="37"/>
        <v>Sales__Sales_Representative_Manager</v>
      </c>
      <c r="AF191" s="87" t="s">
        <v>176</v>
      </c>
    </row>
    <row r="192" spans="2:32" x14ac:dyDescent="0.3">
      <c r="H192" s="31" t="s">
        <v>514</v>
      </c>
      <c r="I192" t="s">
        <v>515</v>
      </c>
      <c r="J192" t="s">
        <v>142</v>
      </c>
      <c r="K192" t="s">
        <v>516</v>
      </c>
      <c r="L192" t="str">
        <f t="shared" si="39"/>
        <v>MIS__MIS_Manager</v>
      </c>
      <c r="M192" s="84" t="s">
        <v>176</v>
      </c>
      <c r="N192" s="31" t="s">
        <v>514</v>
      </c>
      <c r="O192" t="s">
        <v>515</v>
      </c>
      <c r="P192" t="s">
        <v>149</v>
      </c>
      <c r="Q192" t="s">
        <v>516</v>
      </c>
      <c r="R192" t="str">
        <f t="shared" si="35"/>
        <v>MIS__System_Admin</v>
      </c>
      <c r="S192" s="84" t="s">
        <v>176</v>
      </c>
      <c r="T192" s="31" t="s">
        <v>514</v>
      </c>
      <c r="U192" t="s">
        <v>515</v>
      </c>
      <c r="V192" t="s">
        <v>156</v>
      </c>
      <c r="W192" t="s">
        <v>516</v>
      </c>
      <c r="X192" t="str">
        <f t="shared" si="36"/>
        <v>Publishing__Associate_Publisher</v>
      </c>
      <c r="Y192" s="84" t="s">
        <v>176</v>
      </c>
      <c r="AA192" s="102" t="s">
        <v>514</v>
      </c>
      <c r="AB192" s="87" t="s">
        <v>515</v>
      </c>
      <c r="AC192" s="87" t="s">
        <v>156</v>
      </c>
      <c r="AD192" s="87" t="s">
        <v>516</v>
      </c>
      <c r="AE192" s="87" t="str">
        <f t="shared" si="37"/>
        <v>Sales__Sales_Representative_Manager</v>
      </c>
      <c r="AF192" s="87" t="s">
        <v>176</v>
      </c>
    </row>
    <row r="193" spans="8:32" x14ac:dyDescent="0.3">
      <c r="H193" s="31" t="s">
        <v>514</v>
      </c>
      <c r="I193" t="s">
        <v>515</v>
      </c>
      <c r="J193" t="s">
        <v>143</v>
      </c>
      <c r="K193" t="s">
        <v>516</v>
      </c>
      <c r="L193" t="str">
        <f t="shared" si="39"/>
        <v>MIS__MIS_Manager</v>
      </c>
      <c r="M193" s="84" t="s">
        <v>176</v>
      </c>
      <c r="N193" s="31" t="s">
        <v>514</v>
      </c>
      <c r="O193" t="s">
        <v>515</v>
      </c>
      <c r="P193" t="s">
        <v>150</v>
      </c>
      <c r="Q193" t="s">
        <v>516</v>
      </c>
      <c r="R193" t="str">
        <f t="shared" si="35"/>
        <v>MIS__System_Admin</v>
      </c>
      <c r="S193" s="84" t="s">
        <v>176</v>
      </c>
      <c r="T193" s="31" t="s">
        <v>514</v>
      </c>
      <c r="U193" t="s">
        <v>515</v>
      </c>
      <c r="V193" t="s">
        <v>158</v>
      </c>
      <c r="W193" t="s">
        <v>516</v>
      </c>
      <c r="X193" t="str">
        <f t="shared" si="36"/>
        <v>Publishing__Associate_Publisher</v>
      </c>
      <c r="Y193" s="84" t="s">
        <v>176</v>
      </c>
      <c r="AA193" s="102" t="s">
        <v>514</v>
      </c>
      <c r="AB193" s="87" t="s">
        <v>515</v>
      </c>
      <c r="AC193" s="87" t="s">
        <v>161</v>
      </c>
      <c r="AD193" s="87" t="s">
        <v>516</v>
      </c>
      <c r="AE193" s="87" t="str">
        <f>$AF$50</f>
        <v>Sales__Sales_Representative_Manager</v>
      </c>
      <c r="AF193" s="87" t="s">
        <v>176</v>
      </c>
    </row>
    <row r="194" spans="8:32" x14ac:dyDescent="0.3">
      <c r="H194" s="31" t="s">
        <v>514</v>
      </c>
      <c r="I194" t="s">
        <v>515</v>
      </c>
      <c r="J194" t="s">
        <v>144</v>
      </c>
      <c r="K194" t="s">
        <v>516</v>
      </c>
      <c r="L194" t="str">
        <f t="shared" si="39"/>
        <v>MIS__MIS_Manager</v>
      </c>
      <c r="M194" s="84" t="s">
        <v>176</v>
      </c>
      <c r="N194" s="31" t="s">
        <v>514</v>
      </c>
      <c r="O194" t="s">
        <v>515</v>
      </c>
      <c r="P194" t="s">
        <v>151</v>
      </c>
      <c r="Q194" t="s">
        <v>516</v>
      </c>
      <c r="R194" t="str">
        <f t="shared" si="35"/>
        <v>MIS__System_Admin</v>
      </c>
      <c r="S194" s="84" t="s">
        <v>176</v>
      </c>
      <c r="T194" s="31" t="s">
        <v>514</v>
      </c>
      <c r="U194" t="s">
        <v>515</v>
      </c>
      <c r="V194" t="s">
        <v>159</v>
      </c>
      <c r="W194" t="s">
        <v>516</v>
      </c>
      <c r="X194" t="str">
        <f t="shared" si="36"/>
        <v>Publishing__Associate_Publisher</v>
      </c>
      <c r="Y194" s="84" t="s">
        <v>176</v>
      </c>
      <c r="AE194" s="87"/>
    </row>
    <row r="195" spans="8:32" x14ac:dyDescent="0.3">
      <c r="H195" s="31" t="s">
        <v>514</v>
      </c>
      <c r="I195" t="s">
        <v>515</v>
      </c>
      <c r="J195" t="s">
        <v>145</v>
      </c>
      <c r="K195" t="s">
        <v>516</v>
      </c>
      <c r="L195" t="str">
        <f t="shared" si="39"/>
        <v>MIS__MIS_Manager</v>
      </c>
      <c r="M195" s="84" t="s">
        <v>176</v>
      </c>
      <c r="N195" s="31" t="s">
        <v>514</v>
      </c>
      <c r="O195" t="s">
        <v>515</v>
      </c>
      <c r="P195" t="s">
        <v>152</v>
      </c>
      <c r="Q195" t="s">
        <v>516</v>
      </c>
      <c r="R195" t="str">
        <f t="shared" si="35"/>
        <v>MIS__System_Admin</v>
      </c>
      <c r="S195" s="84" t="s">
        <v>176</v>
      </c>
      <c r="AA195" s="102" t="s">
        <v>514</v>
      </c>
      <c r="AB195" s="87" t="s">
        <v>515</v>
      </c>
      <c r="AC195" s="87" t="s">
        <v>134</v>
      </c>
      <c r="AD195" s="87" t="s">
        <v>516</v>
      </c>
      <c r="AE195" s="87" t="str">
        <f>$AF$51</f>
        <v>Sales__Sales_Supervisor</v>
      </c>
      <c r="AF195" s="87" t="s">
        <v>176</v>
      </c>
    </row>
    <row r="196" spans="8:32" x14ac:dyDescent="0.3">
      <c r="H196" s="31" t="s">
        <v>514</v>
      </c>
      <c r="I196" t="s">
        <v>515</v>
      </c>
      <c r="J196" t="s">
        <v>146</v>
      </c>
      <c r="K196" t="s">
        <v>516</v>
      </c>
      <c r="L196" t="str">
        <f t="shared" si="39"/>
        <v>MIS__MIS_Manager</v>
      </c>
      <c r="M196" s="84" t="s">
        <v>176</v>
      </c>
      <c r="N196" s="31" t="s">
        <v>514</v>
      </c>
      <c r="O196" t="s">
        <v>515</v>
      </c>
      <c r="P196" t="s">
        <v>153</v>
      </c>
      <c r="Q196" t="s">
        <v>516</v>
      </c>
      <c r="R196" t="str">
        <f t="shared" si="35"/>
        <v>MIS__System_Admin</v>
      </c>
      <c r="S196" s="84" t="s">
        <v>176</v>
      </c>
      <c r="T196" s="31" t="s">
        <v>514</v>
      </c>
      <c r="U196" t="s">
        <v>515</v>
      </c>
      <c r="V196" t="s">
        <v>134</v>
      </c>
      <c r="W196" t="s">
        <v>516</v>
      </c>
      <c r="X196" t="str">
        <f>$AF$39</f>
        <v>Publishing__Publisher</v>
      </c>
      <c r="Y196" t="s">
        <v>176</v>
      </c>
      <c r="AA196" s="102" t="s">
        <v>514</v>
      </c>
      <c r="AB196" s="87" t="s">
        <v>515</v>
      </c>
      <c r="AC196" s="87" t="s">
        <v>137</v>
      </c>
      <c r="AD196" s="87" t="s">
        <v>516</v>
      </c>
      <c r="AE196" s="87" t="str">
        <f t="shared" ref="AE196:AE213" si="40">$AF$51</f>
        <v>Sales__Sales_Supervisor</v>
      </c>
      <c r="AF196" s="87" t="s">
        <v>176</v>
      </c>
    </row>
    <row r="197" spans="8:32" x14ac:dyDescent="0.3">
      <c r="H197" s="31" t="s">
        <v>514</v>
      </c>
      <c r="I197" t="s">
        <v>515</v>
      </c>
      <c r="J197" t="s">
        <v>147</v>
      </c>
      <c r="K197" t="s">
        <v>516</v>
      </c>
      <c r="L197" t="str">
        <f t="shared" si="39"/>
        <v>MIS__MIS_Manager</v>
      </c>
      <c r="M197" s="84" t="s">
        <v>176</v>
      </c>
      <c r="N197" s="31" t="s">
        <v>514</v>
      </c>
      <c r="O197" t="s">
        <v>515</v>
      </c>
      <c r="P197" t="s">
        <v>154</v>
      </c>
      <c r="Q197" t="s">
        <v>516</v>
      </c>
      <c r="R197" t="str">
        <f t="shared" si="35"/>
        <v>MIS__System_Admin</v>
      </c>
      <c r="S197" s="84" t="s">
        <v>176</v>
      </c>
      <c r="T197" s="31" t="s">
        <v>514</v>
      </c>
      <c r="U197" t="s">
        <v>515</v>
      </c>
      <c r="V197" t="s">
        <v>137</v>
      </c>
      <c r="W197" t="s">
        <v>516</v>
      </c>
      <c r="X197" t="str">
        <f t="shared" ref="X197:X218" si="41">$AF$39</f>
        <v>Publishing__Publisher</v>
      </c>
      <c r="Y197" t="s">
        <v>176</v>
      </c>
      <c r="AA197" s="102" t="s">
        <v>514</v>
      </c>
      <c r="AB197" s="87" t="s">
        <v>515</v>
      </c>
      <c r="AC197" s="87" t="s">
        <v>138</v>
      </c>
      <c r="AD197" s="87" t="s">
        <v>516</v>
      </c>
      <c r="AE197" s="87" t="str">
        <f t="shared" si="40"/>
        <v>Sales__Sales_Supervisor</v>
      </c>
      <c r="AF197" s="87" t="s">
        <v>176</v>
      </c>
    </row>
    <row r="198" spans="8:32" x14ac:dyDescent="0.3">
      <c r="H198" s="31" t="s">
        <v>514</v>
      </c>
      <c r="I198" t="s">
        <v>515</v>
      </c>
      <c r="J198" t="s">
        <v>148</v>
      </c>
      <c r="K198" t="s">
        <v>516</v>
      </c>
      <c r="L198" t="str">
        <f t="shared" si="39"/>
        <v>MIS__MIS_Manager</v>
      </c>
      <c r="M198" s="84" t="s">
        <v>176</v>
      </c>
      <c r="N198" s="31" t="s">
        <v>514</v>
      </c>
      <c r="O198" t="s">
        <v>515</v>
      </c>
      <c r="P198" t="s">
        <v>155</v>
      </c>
      <c r="Q198" t="s">
        <v>516</v>
      </c>
      <c r="R198" t="str">
        <f t="shared" si="35"/>
        <v>MIS__System_Admin</v>
      </c>
      <c r="S198" s="84" t="s">
        <v>176</v>
      </c>
      <c r="T198" s="31" t="s">
        <v>514</v>
      </c>
      <c r="U198" t="s">
        <v>515</v>
      </c>
      <c r="V198" t="s">
        <v>138</v>
      </c>
      <c r="W198" t="s">
        <v>516</v>
      </c>
      <c r="X198" t="str">
        <f t="shared" si="41"/>
        <v>Publishing__Publisher</v>
      </c>
      <c r="Y198" t="s">
        <v>176</v>
      </c>
      <c r="AA198" s="102" t="s">
        <v>514</v>
      </c>
      <c r="AB198" s="87" t="s">
        <v>515</v>
      </c>
      <c r="AC198" s="87" t="s">
        <v>139</v>
      </c>
      <c r="AD198" s="87" t="s">
        <v>516</v>
      </c>
      <c r="AE198" s="87" t="str">
        <f t="shared" si="40"/>
        <v>Sales__Sales_Supervisor</v>
      </c>
      <c r="AF198" s="87" t="s">
        <v>176</v>
      </c>
    </row>
    <row r="199" spans="8:32" x14ac:dyDescent="0.3">
      <c r="H199" s="31" t="s">
        <v>514</v>
      </c>
      <c r="I199" t="s">
        <v>515</v>
      </c>
      <c r="J199" t="s">
        <v>149</v>
      </c>
      <c r="K199" t="s">
        <v>516</v>
      </c>
      <c r="L199" t="str">
        <f t="shared" si="39"/>
        <v>MIS__MIS_Manager</v>
      </c>
      <c r="M199" s="84" t="s">
        <v>176</v>
      </c>
      <c r="N199" s="31" t="s">
        <v>514</v>
      </c>
      <c r="O199" t="s">
        <v>515</v>
      </c>
      <c r="P199" t="s">
        <v>156</v>
      </c>
      <c r="Q199" t="s">
        <v>516</v>
      </c>
      <c r="R199" t="str">
        <f t="shared" si="35"/>
        <v>MIS__System_Admin</v>
      </c>
      <c r="S199" s="84" t="s">
        <v>176</v>
      </c>
      <c r="T199" s="31" t="s">
        <v>514</v>
      </c>
      <c r="U199" t="s">
        <v>515</v>
      </c>
      <c r="V199" t="s">
        <v>139</v>
      </c>
      <c r="W199" t="s">
        <v>516</v>
      </c>
      <c r="X199" t="str">
        <f t="shared" si="41"/>
        <v>Publishing__Publisher</v>
      </c>
      <c r="Y199" t="s">
        <v>176</v>
      </c>
      <c r="AA199" s="102" t="s">
        <v>514</v>
      </c>
      <c r="AB199" s="87" t="s">
        <v>515</v>
      </c>
      <c r="AC199" s="87" t="s">
        <v>140</v>
      </c>
      <c r="AD199" s="87" t="s">
        <v>516</v>
      </c>
      <c r="AE199" s="87" t="str">
        <f t="shared" si="40"/>
        <v>Sales__Sales_Supervisor</v>
      </c>
      <c r="AF199" s="87" t="s">
        <v>176</v>
      </c>
    </row>
    <row r="200" spans="8:32" x14ac:dyDescent="0.3">
      <c r="H200" s="31" t="s">
        <v>514</v>
      </c>
      <c r="I200" t="s">
        <v>515</v>
      </c>
      <c r="J200" t="s">
        <v>150</v>
      </c>
      <c r="K200" t="s">
        <v>516</v>
      </c>
      <c r="L200" t="str">
        <f t="shared" si="39"/>
        <v>MIS__MIS_Manager</v>
      </c>
      <c r="M200" s="84" t="s">
        <v>176</v>
      </c>
      <c r="N200" s="31" t="s">
        <v>514</v>
      </c>
      <c r="O200" t="s">
        <v>515</v>
      </c>
      <c r="P200" t="s">
        <v>157</v>
      </c>
      <c r="Q200" t="s">
        <v>516</v>
      </c>
      <c r="R200" t="str">
        <f t="shared" si="35"/>
        <v>MIS__System_Admin</v>
      </c>
      <c r="S200" s="84" t="s">
        <v>176</v>
      </c>
      <c r="T200" s="31" t="s">
        <v>514</v>
      </c>
      <c r="U200" t="s">
        <v>515</v>
      </c>
      <c r="V200" t="s">
        <v>140</v>
      </c>
      <c r="W200" t="s">
        <v>516</v>
      </c>
      <c r="X200" t="str">
        <f t="shared" si="41"/>
        <v>Publishing__Publisher</v>
      </c>
      <c r="Y200" t="s">
        <v>176</v>
      </c>
      <c r="AA200" s="102" t="s">
        <v>514</v>
      </c>
      <c r="AB200" s="87" t="s">
        <v>515</v>
      </c>
      <c r="AC200" s="87" t="s">
        <v>141</v>
      </c>
      <c r="AD200" s="87" t="s">
        <v>516</v>
      </c>
      <c r="AE200" s="87" t="str">
        <f t="shared" si="40"/>
        <v>Sales__Sales_Supervisor</v>
      </c>
      <c r="AF200" s="87" t="s">
        <v>176</v>
      </c>
    </row>
    <row r="201" spans="8:32" x14ac:dyDescent="0.3">
      <c r="H201" s="31" t="s">
        <v>514</v>
      </c>
      <c r="I201" t="s">
        <v>515</v>
      </c>
      <c r="J201" t="s">
        <v>151</v>
      </c>
      <c r="K201" t="s">
        <v>516</v>
      </c>
      <c r="L201" t="str">
        <f t="shared" si="39"/>
        <v>MIS__MIS_Manager</v>
      </c>
      <c r="M201" s="84" t="s">
        <v>176</v>
      </c>
      <c r="N201" s="31" t="s">
        <v>514</v>
      </c>
      <c r="O201" t="s">
        <v>515</v>
      </c>
      <c r="P201" t="s">
        <v>159</v>
      </c>
      <c r="Q201" t="s">
        <v>516</v>
      </c>
      <c r="R201" t="str">
        <f t="shared" si="35"/>
        <v>MIS__System_Admin</v>
      </c>
      <c r="S201" s="84" t="s">
        <v>176</v>
      </c>
      <c r="T201" s="31" t="s">
        <v>514</v>
      </c>
      <c r="U201" t="s">
        <v>515</v>
      </c>
      <c r="V201" t="s">
        <v>141</v>
      </c>
      <c r="W201" t="s">
        <v>516</v>
      </c>
      <c r="X201" t="str">
        <f t="shared" si="41"/>
        <v>Publishing__Publisher</v>
      </c>
      <c r="Y201" t="s">
        <v>176</v>
      </c>
      <c r="AA201" s="102" t="s">
        <v>519</v>
      </c>
      <c r="AB201" s="87" t="s">
        <v>515</v>
      </c>
      <c r="AC201" s="87" t="s">
        <v>142</v>
      </c>
      <c r="AD201" s="87" t="s">
        <v>516</v>
      </c>
      <c r="AE201" s="87" t="str">
        <f t="shared" si="40"/>
        <v>Sales__Sales_Supervisor</v>
      </c>
      <c r="AF201" s="87" t="s">
        <v>176</v>
      </c>
    </row>
    <row r="202" spans="8:32" x14ac:dyDescent="0.3">
      <c r="H202" s="31" t="s">
        <v>514</v>
      </c>
      <c r="I202" t="s">
        <v>515</v>
      </c>
      <c r="J202" t="s">
        <v>152</v>
      </c>
      <c r="K202" t="s">
        <v>516</v>
      </c>
      <c r="L202" t="str">
        <f t="shared" si="39"/>
        <v>MIS__MIS_Manager</v>
      </c>
      <c r="M202" s="84" t="s">
        <v>176</v>
      </c>
      <c r="N202" s="31" t="s">
        <v>514</v>
      </c>
      <c r="O202" t="s">
        <v>515</v>
      </c>
      <c r="P202" t="s">
        <v>161</v>
      </c>
      <c r="Q202" t="s">
        <v>516</v>
      </c>
      <c r="R202" t="str">
        <f t="shared" si="35"/>
        <v>MIS__System_Admin</v>
      </c>
      <c r="S202" s="84" t="s">
        <v>176</v>
      </c>
      <c r="T202" s="31" t="s">
        <v>514</v>
      </c>
      <c r="U202" t="s">
        <v>515</v>
      </c>
      <c r="V202" t="s">
        <v>142</v>
      </c>
      <c r="W202" t="s">
        <v>516</v>
      </c>
      <c r="X202" t="str">
        <f t="shared" si="41"/>
        <v>Publishing__Publisher</v>
      </c>
      <c r="Y202" t="s">
        <v>176</v>
      </c>
      <c r="AA202" s="102" t="s">
        <v>519</v>
      </c>
      <c r="AB202" s="87" t="s">
        <v>515</v>
      </c>
      <c r="AC202" s="87" t="s">
        <v>143</v>
      </c>
      <c r="AD202" s="87" t="s">
        <v>516</v>
      </c>
      <c r="AE202" s="87" t="str">
        <f t="shared" si="40"/>
        <v>Sales__Sales_Supervisor</v>
      </c>
      <c r="AF202" s="87" t="s">
        <v>176</v>
      </c>
    </row>
    <row r="203" spans="8:32" x14ac:dyDescent="0.3">
      <c r="H203" s="31" t="s">
        <v>514</v>
      </c>
      <c r="I203" t="s">
        <v>515</v>
      </c>
      <c r="J203" t="s">
        <v>153</v>
      </c>
      <c r="K203" t="s">
        <v>516</v>
      </c>
      <c r="L203" t="str">
        <f t="shared" si="39"/>
        <v>MIS__MIS_Manager</v>
      </c>
      <c r="M203" s="84" t="s">
        <v>176</v>
      </c>
      <c r="T203" s="31" t="s">
        <v>514</v>
      </c>
      <c r="U203" t="s">
        <v>515</v>
      </c>
      <c r="V203" t="s">
        <v>143</v>
      </c>
      <c r="W203" t="s">
        <v>516</v>
      </c>
      <c r="X203" t="str">
        <f t="shared" si="41"/>
        <v>Publishing__Publisher</v>
      </c>
      <c r="Y203" t="s">
        <v>176</v>
      </c>
      <c r="AA203" s="102" t="s">
        <v>514</v>
      </c>
      <c r="AB203" s="87" t="s">
        <v>515</v>
      </c>
      <c r="AC203" s="87" t="s">
        <v>144</v>
      </c>
      <c r="AD203" s="87" t="s">
        <v>516</v>
      </c>
      <c r="AE203" s="87" t="str">
        <f t="shared" si="40"/>
        <v>Sales__Sales_Supervisor</v>
      </c>
      <c r="AF203" s="87" t="s">
        <v>176</v>
      </c>
    </row>
    <row r="204" spans="8:32" x14ac:dyDescent="0.3">
      <c r="H204" s="31" t="s">
        <v>514</v>
      </c>
      <c r="I204" t="s">
        <v>515</v>
      </c>
      <c r="J204" t="s">
        <v>154</v>
      </c>
      <c r="K204" t="s">
        <v>516</v>
      </c>
      <c r="L204" t="str">
        <f t="shared" si="39"/>
        <v>MIS__MIS_Manager</v>
      </c>
      <c r="M204" s="84" t="s">
        <v>176</v>
      </c>
      <c r="N204" s="31" t="s">
        <v>514</v>
      </c>
      <c r="O204" t="s">
        <v>515</v>
      </c>
      <c r="P204" t="s">
        <v>134</v>
      </c>
      <c r="Q204" t="s">
        <v>516</v>
      </c>
      <c r="R204" t="str">
        <f>$AF$28</f>
        <v>MIS__System_Security_Admin</v>
      </c>
      <c r="S204" s="84" t="s">
        <v>176</v>
      </c>
      <c r="T204" s="31" t="s">
        <v>514</v>
      </c>
      <c r="U204" t="s">
        <v>515</v>
      </c>
      <c r="V204" t="s">
        <v>144</v>
      </c>
      <c r="W204" t="s">
        <v>516</v>
      </c>
      <c r="X204" t="str">
        <f t="shared" si="41"/>
        <v>Publishing__Publisher</v>
      </c>
      <c r="Y204" t="s">
        <v>176</v>
      </c>
      <c r="AA204" s="102" t="s">
        <v>519</v>
      </c>
      <c r="AB204" s="87" t="s">
        <v>515</v>
      </c>
      <c r="AC204" s="87" t="s">
        <v>145</v>
      </c>
      <c r="AD204" s="87" t="s">
        <v>516</v>
      </c>
      <c r="AE204" s="87" t="str">
        <f t="shared" si="40"/>
        <v>Sales__Sales_Supervisor</v>
      </c>
      <c r="AF204" s="87" t="s">
        <v>176</v>
      </c>
    </row>
    <row r="205" spans="8:32" x14ac:dyDescent="0.3">
      <c r="H205" s="31" t="s">
        <v>514</v>
      </c>
      <c r="I205" t="s">
        <v>515</v>
      </c>
      <c r="J205" t="s">
        <v>155</v>
      </c>
      <c r="K205" t="s">
        <v>516</v>
      </c>
      <c r="L205" t="str">
        <f t="shared" si="39"/>
        <v>MIS__MIS_Manager</v>
      </c>
      <c r="M205" s="84" t="s">
        <v>176</v>
      </c>
      <c r="N205" s="31" t="s">
        <v>514</v>
      </c>
      <c r="O205" t="s">
        <v>515</v>
      </c>
      <c r="P205" t="s">
        <v>137</v>
      </c>
      <c r="Q205" t="s">
        <v>516</v>
      </c>
      <c r="R205" t="str">
        <f t="shared" ref="R205:R227" si="42">$AF$28</f>
        <v>MIS__System_Security_Admin</v>
      </c>
      <c r="S205" s="84" t="s">
        <v>176</v>
      </c>
      <c r="T205" s="31" t="s">
        <v>514</v>
      </c>
      <c r="U205" t="s">
        <v>515</v>
      </c>
      <c r="V205" t="s">
        <v>145</v>
      </c>
      <c r="W205" t="s">
        <v>516</v>
      </c>
      <c r="X205" t="str">
        <f t="shared" si="41"/>
        <v>Publishing__Publisher</v>
      </c>
      <c r="Y205" t="s">
        <v>176</v>
      </c>
      <c r="AA205" s="102" t="s">
        <v>519</v>
      </c>
      <c r="AB205" s="87" t="s">
        <v>515</v>
      </c>
      <c r="AC205" s="87" t="s">
        <v>146</v>
      </c>
      <c r="AD205" s="87" t="s">
        <v>516</v>
      </c>
      <c r="AE205" s="87" t="str">
        <f t="shared" si="40"/>
        <v>Sales__Sales_Supervisor</v>
      </c>
      <c r="AF205" s="87" t="s">
        <v>176</v>
      </c>
    </row>
    <row r="206" spans="8:32" x14ac:dyDescent="0.3">
      <c r="H206" s="31" t="s">
        <v>514</v>
      </c>
      <c r="I206" t="s">
        <v>515</v>
      </c>
      <c r="J206" t="s">
        <v>156</v>
      </c>
      <c r="K206" t="s">
        <v>516</v>
      </c>
      <c r="L206" t="str">
        <f t="shared" si="39"/>
        <v>MIS__MIS_Manager</v>
      </c>
      <c r="M206" s="84" t="s">
        <v>176</v>
      </c>
      <c r="N206" s="31" t="s">
        <v>514</v>
      </c>
      <c r="O206" t="s">
        <v>515</v>
      </c>
      <c r="P206" t="s">
        <v>138</v>
      </c>
      <c r="Q206" t="s">
        <v>516</v>
      </c>
      <c r="R206" t="str">
        <f t="shared" si="42"/>
        <v>MIS__System_Security_Admin</v>
      </c>
      <c r="S206" s="84" t="s">
        <v>176</v>
      </c>
      <c r="T206" s="31" t="s">
        <v>514</v>
      </c>
      <c r="U206" t="s">
        <v>515</v>
      </c>
      <c r="V206" t="s">
        <v>146</v>
      </c>
      <c r="W206" t="s">
        <v>516</v>
      </c>
      <c r="X206" t="str">
        <f t="shared" si="41"/>
        <v>Publishing__Publisher</v>
      </c>
      <c r="Y206" t="s">
        <v>176</v>
      </c>
      <c r="AA206" s="102" t="s">
        <v>519</v>
      </c>
      <c r="AB206" s="87" t="s">
        <v>515</v>
      </c>
      <c r="AC206" s="87" t="s">
        <v>147</v>
      </c>
      <c r="AD206" s="87" t="s">
        <v>516</v>
      </c>
      <c r="AE206" s="87" t="str">
        <f t="shared" si="40"/>
        <v>Sales__Sales_Supervisor</v>
      </c>
      <c r="AF206" s="87" t="s">
        <v>176</v>
      </c>
    </row>
    <row r="207" spans="8:32" x14ac:dyDescent="0.3">
      <c r="H207" s="31" t="s">
        <v>514</v>
      </c>
      <c r="I207" t="s">
        <v>515</v>
      </c>
      <c r="J207" t="s">
        <v>157</v>
      </c>
      <c r="K207" t="s">
        <v>516</v>
      </c>
      <c r="L207" t="str">
        <f t="shared" si="39"/>
        <v>MIS__MIS_Manager</v>
      </c>
      <c r="M207" s="84" t="s">
        <v>176</v>
      </c>
      <c r="N207" s="31" t="s">
        <v>514</v>
      </c>
      <c r="O207" t="s">
        <v>515</v>
      </c>
      <c r="P207" t="s">
        <v>139</v>
      </c>
      <c r="Q207" t="s">
        <v>516</v>
      </c>
      <c r="R207" t="str">
        <f t="shared" si="42"/>
        <v>MIS__System_Security_Admin</v>
      </c>
      <c r="S207" s="84" t="s">
        <v>176</v>
      </c>
      <c r="T207" s="31" t="s">
        <v>514</v>
      </c>
      <c r="U207" t="s">
        <v>515</v>
      </c>
      <c r="V207" t="s">
        <v>147</v>
      </c>
      <c r="W207" t="s">
        <v>516</v>
      </c>
      <c r="X207" t="str">
        <f t="shared" si="41"/>
        <v>Publishing__Publisher</v>
      </c>
      <c r="Y207" t="s">
        <v>176</v>
      </c>
      <c r="AA207" s="102" t="s">
        <v>519</v>
      </c>
      <c r="AB207" s="87" t="s">
        <v>515</v>
      </c>
      <c r="AC207" s="87" t="s">
        <v>148</v>
      </c>
      <c r="AD207" s="87" t="s">
        <v>516</v>
      </c>
      <c r="AE207" s="87" t="str">
        <f t="shared" si="40"/>
        <v>Sales__Sales_Supervisor</v>
      </c>
      <c r="AF207" s="87" t="s">
        <v>176</v>
      </c>
    </row>
    <row r="208" spans="8:32" x14ac:dyDescent="0.3">
      <c r="H208" s="31" t="s">
        <v>514</v>
      </c>
      <c r="I208" t="s">
        <v>515</v>
      </c>
      <c r="J208" t="s">
        <v>158</v>
      </c>
      <c r="K208" t="s">
        <v>516</v>
      </c>
      <c r="L208" t="str">
        <f t="shared" si="39"/>
        <v>MIS__MIS_Manager</v>
      </c>
      <c r="M208" s="84" t="s">
        <v>176</v>
      </c>
      <c r="N208" s="31" t="s">
        <v>514</v>
      </c>
      <c r="O208" t="s">
        <v>515</v>
      </c>
      <c r="P208" t="s">
        <v>140</v>
      </c>
      <c r="Q208" t="s">
        <v>516</v>
      </c>
      <c r="R208" t="str">
        <f t="shared" si="42"/>
        <v>MIS__System_Security_Admin</v>
      </c>
      <c r="S208" s="84" t="s">
        <v>176</v>
      </c>
      <c r="T208" s="31" t="s">
        <v>514</v>
      </c>
      <c r="U208" t="s">
        <v>515</v>
      </c>
      <c r="V208" t="s">
        <v>148</v>
      </c>
      <c r="W208" t="s">
        <v>516</v>
      </c>
      <c r="X208" t="str">
        <f t="shared" si="41"/>
        <v>Publishing__Publisher</v>
      </c>
      <c r="Y208" t="s">
        <v>176</v>
      </c>
      <c r="AA208" s="102" t="s">
        <v>519</v>
      </c>
      <c r="AB208" s="87" t="s">
        <v>515</v>
      </c>
      <c r="AC208" s="87" t="s">
        <v>149</v>
      </c>
      <c r="AD208" s="87" t="s">
        <v>516</v>
      </c>
      <c r="AE208" s="87" t="str">
        <f t="shared" si="40"/>
        <v>Sales__Sales_Supervisor</v>
      </c>
      <c r="AF208" s="87" t="s">
        <v>176</v>
      </c>
    </row>
    <row r="209" spans="8:32" x14ac:dyDescent="0.3">
      <c r="H209" s="31" t="s">
        <v>514</v>
      </c>
      <c r="I209" t="s">
        <v>515</v>
      </c>
      <c r="J209" t="s">
        <v>159</v>
      </c>
      <c r="K209" t="s">
        <v>516</v>
      </c>
      <c r="L209" t="str">
        <f t="shared" si="39"/>
        <v>MIS__MIS_Manager</v>
      </c>
      <c r="M209" s="84" t="s">
        <v>176</v>
      </c>
      <c r="N209" s="31" t="s">
        <v>514</v>
      </c>
      <c r="O209" t="s">
        <v>515</v>
      </c>
      <c r="P209" t="s">
        <v>141</v>
      </c>
      <c r="Q209" t="s">
        <v>516</v>
      </c>
      <c r="R209" t="str">
        <f t="shared" si="42"/>
        <v>MIS__System_Security_Admin</v>
      </c>
      <c r="S209" s="84" t="s">
        <v>176</v>
      </c>
      <c r="T209" s="31" t="s">
        <v>514</v>
      </c>
      <c r="U209" t="s">
        <v>515</v>
      </c>
      <c r="V209" t="s">
        <v>149</v>
      </c>
      <c r="W209" t="s">
        <v>516</v>
      </c>
      <c r="X209" t="str">
        <f t="shared" si="41"/>
        <v>Publishing__Publisher</v>
      </c>
      <c r="Y209" t="s">
        <v>176</v>
      </c>
      <c r="AA209" s="102" t="s">
        <v>514</v>
      </c>
      <c r="AB209" s="87" t="s">
        <v>515</v>
      </c>
      <c r="AC209" s="87" t="s">
        <v>150</v>
      </c>
      <c r="AD209" s="87" t="s">
        <v>516</v>
      </c>
      <c r="AE209" s="87" t="str">
        <f t="shared" si="40"/>
        <v>Sales__Sales_Supervisor</v>
      </c>
      <c r="AF209" s="87" t="s">
        <v>176</v>
      </c>
    </row>
    <row r="210" spans="8:32" x14ac:dyDescent="0.3">
      <c r="H210" s="31" t="s">
        <v>514</v>
      </c>
      <c r="I210" t="s">
        <v>515</v>
      </c>
      <c r="J210" t="s">
        <v>161</v>
      </c>
      <c r="K210" t="s">
        <v>516</v>
      </c>
      <c r="L210" t="str">
        <f t="shared" si="39"/>
        <v>MIS__MIS_Manager</v>
      </c>
      <c r="M210" s="84" t="s">
        <v>176</v>
      </c>
      <c r="N210" s="31" t="s">
        <v>514</v>
      </c>
      <c r="O210" t="s">
        <v>515</v>
      </c>
      <c r="P210" t="s">
        <v>142</v>
      </c>
      <c r="Q210" t="s">
        <v>516</v>
      </c>
      <c r="R210" t="str">
        <f t="shared" si="42"/>
        <v>MIS__System_Security_Admin</v>
      </c>
      <c r="S210" s="84" t="s">
        <v>176</v>
      </c>
      <c r="T210" s="31" t="s">
        <v>519</v>
      </c>
      <c r="U210" t="s">
        <v>515</v>
      </c>
      <c r="V210" t="s">
        <v>150</v>
      </c>
      <c r="W210" t="s">
        <v>516</v>
      </c>
      <c r="X210" t="str">
        <f t="shared" si="41"/>
        <v>Publishing__Publisher</v>
      </c>
      <c r="Y210" t="s">
        <v>176</v>
      </c>
      <c r="AA210" s="102" t="s">
        <v>514</v>
      </c>
      <c r="AB210" s="87" t="s">
        <v>515</v>
      </c>
      <c r="AC210" s="87" t="s">
        <v>152</v>
      </c>
      <c r="AD210" s="87" t="s">
        <v>516</v>
      </c>
      <c r="AE210" s="87" t="str">
        <f t="shared" si="40"/>
        <v>Sales__Sales_Supervisor</v>
      </c>
      <c r="AF210" s="87" t="s">
        <v>176</v>
      </c>
    </row>
    <row r="211" spans="8:32" x14ac:dyDescent="0.3">
      <c r="N211" s="31" t="s">
        <v>514</v>
      </c>
      <c r="O211" t="s">
        <v>515</v>
      </c>
      <c r="P211" t="s">
        <v>143</v>
      </c>
      <c r="Q211" t="s">
        <v>516</v>
      </c>
      <c r="R211" t="str">
        <f t="shared" si="42"/>
        <v>MIS__System_Security_Admin</v>
      </c>
      <c r="S211" s="84" t="s">
        <v>176</v>
      </c>
      <c r="T211" s="31" t="s">
        <v>519</v>
      </c>
      <c r="U211" t="s">
        <v>515</v>
      </c>
      <c r="V211" t="s">
        <v>151</v>
      </c>
      <c r="W211" t="s">
        <v>516</v>
      </c>
      <c r="X211" t="str">
        <f t="shared" si="41"/>
        <v>Publishing__Publisher</v>
      </c>
      <c r="Y211" t="s">
        <v>176</v>
      </c>
      <c r="AA211" s="102" t="s">
        <v>514</v>
      </c>
      <c r="AB211" s="87" t="s">
        <v>515</v>
      </c>
      <c r="AC211" s="87" t="s">
        <v>154</v>
      </c>
      <c r="AD211" s="87" t="s">
        <v>516</v>
      </c>
      <c r="AE211" s="87" t="str">
        <f t="shared" si="40"/>
        <v>Sales__Sales_Supervisor</v>
      </c>
      <c r="AF211" s="87" t="s">
        <v>176</v>
      </c>
    </row>
    <row r="212" spans="8:32" x14ac:dyDescent="0.3">
      <c r="H212" s="31" t="s">
        <v>514</v>
      </c>
      <c r="I212" t="s">
        <v>515</v>
      </c>
      <c r="J212" t="s">
        <v>134</v>
      </c>
      <c r="K212" t="s">
        <v>516</v>
      </c>
      <c r="L212" t="str">
        <f>$AF$21</f>
        <v>MIS__Network_Admin</v>
      </c>
      <c r="M212" s="84" t="s">
        <v>176</v>
      </c>
      <c r="N212" s="31" t="s">
        <v>514</v>
      </c>
      <c r="O212" t="s">
        <v>515</v>
      </c>
      <c r="P212" t="s">
        <v>144</v>
      </c>
      <c r="Q212" t="s">
        <v>516</v>
      </c>
      <c r="R212" t="str">
        <f t="shared" si="42"/>
        <v>MIS__System_Security_Admin</v>
      </c>
      <c r="S212" s="84" t="s">
        <v>176</v>
      </c>
      <c r="T212" s="31" t="s">
        <v>519</v>
      </c>
      <c r="U212" t="s">
        <v>515</v>
      </c>
      <c r="V212" t="s">
        <v>152</v>
      </c>
      <c r="W212" t="s">
        <v>516</v>
      </c>
      <c r="X212" t="str">
        <f t="shared" si="41"/>
        <v>Publishing__Publisher</v>
      </c>
      <c r="Y212" t="s">
        <v>176</v>
      </c>
      <c r="AA212" s="102" t="s">
        <v>514</v>
      </c>
      <c r="AB212" s="87" t="s">
        <v>515</v>
      </c>
      <c r="AC212" s="87" t="s">
        <v>156</v>
      </c>
      <c r="AD212" s="87" t="s">
        <v>516</v>
      </c>
      <c r="AE212" s="87" t="str">
        <f t="shared" si="40"/>
        <v>Sales__Sales_Supervisor</v>
      </c>
      <c r="AF212" s="87" t="s">
        <v>176</v>
      </c>
    </row>
    <row r="213" spans="8:32" x14ac:dyDescent="0.3">
      <c r="H213" s="31" t="s">
        <v>514</v>
      </c>
      <c r="I213" t="s">
        <v>515</v>
      </c>
      <c r="J213" t="s">
        <v>137</v>
      </c>
      <c r="K213" t="s">
        <v>516</v>
      </c>
      <c r="L213" t="str">
        <f t="shared" ref="L213:L235" si="43">$AF$21</f>
        <v>MIS__Network_Admin</v>
      </c>
      <c r="M213" s="84" t="s">
        <v>176</v>
      </c>
      <c r="N213" s="31" t="s">
        <v>514</v>
      </c>
      <c r="O213" t="s">
        <v>515</v>
      </c>
      <c r="P213" t="s">
        <v>145</v>
      </c>
      <c r="Q213" t="s">
        <v>516</v>
      </c>
      <c r="R213" t="str">
        <f t="shared" si="42"/>
        <v>MIS__System_Security_Admin</v>
      </c>
      <c r="S213" s="84" t="s">
        <v>176</v>
      </c>
      <c r="T213" s="31" t="s">
        <v>519</v>
      </c>
      <c r="U213" t="s">
        <v>515</v>
      </c>
      <c r="V213" t="s">
        <v>153</v>
      </c>
      <c r="W213" t="s">
        <v>516</v>
      </c>
      <c r="X213" t="str">
        <f t="shared" si="41"/>
        <v>Publishing__Publisher</v>
      </c>
      <c r="Y213" t="s">
        <v>176</v>
      </c>
      <c r="AA213" s="102" t="s">
        <v>514</v>
      </c>
      <c r="AB213" s="87" t="s">
        <v>515</v>
      </c>
      <c r="AC213" s="87" t="s">
        <v>161</v>
      </c>
      <c r="AD213" s="87" t="s">
        <v>516</v>
      </c>
      <c r="AE213" s="87" t="str">
        <f t="shared" si="40"/>
        <v>Sales__Sales_Supervisor</v>
      </c>
      <c r="AF213" s="87" t="s">
        <v>176</v>
      </c>
    </row>
    <row r="214" spans="8:32" x14ac:dyDescent="0.3">
      <c r="H214" s="31" t="s">
        <v>514</v>
      </c>
      <c r="I214" t="s">
        <v>515</v>
      </c>
      <c r="J214" t="s">
        <v>138</v>
      </c>
      <c r="K214" t="s">
        <v>516</v>
      </c>
      <c r="L214" t="str">
        <f t="shared" si="43"/>
        <v>MIS__Network_Admin</v>
      </c>
      <c r="M214" s="84" t="s">
        <v>176</v>
      </c>
      <c r="N214" s="31" t="s">
        <v>514</v>
      </c>
      <c r="O214" t="s">
        <v>515</v>
      </c>
      <c r="P214" t="s">
        <v>146</v>
      </c>
      <c r="Q214" t="s">
        <v>516</v>
      </c>
      <c r="R214" t="str">
        <f t="shared" si="42"/>
        <v>MIS__System_Security_Admin</v>
      </c>
      <c r="S214" s="84" t="s">
        <v>176</v>
      </c>
      <c r="T214" s="31" t="s">
        <v>519</v>
      </c>
      <c r="U214" t="s">
        <v>515</v>
      </c>
      <c r="V214" t="s">
        <v>155</v>
      </c>
      <c r="W214" t="s">
        <v>516</v>
      </c>
      <c r="X214" t="str">
        <f t="shared" si="41"/>
        <v>Publishing__Publisher</v>
      </c>
      <c r="Y214" t="s">
        <v>176</v>
      </c>
    </row>
    <row r="215" spans="8:32" x14ac:dyDescent="0.3">
      <c r="H215" s="31" t="s">
        <v>514</v>
      </c>
      <c r="I215" t="s">
        <v>515</v>
      </c>
      <c r="J215" t="s">
        <v>139</v>
      </c>
      <c r="K215" t="s">
        <v>516</v>
      </c>
      <c r="L215" t="str">
        <f t="shared" si="43"/>
        <v>MIS__Network_Admin</v>
      </c>
      <c r="M215" s="84" t="s">
        <v>176</v>
      </c>
      <c r="N215" s="31" t="s">
        <v>514</v>
      </c>
      <c r="O215" t="s">
        <v>515</v>
      </c>
      <c r="P215" t="s">
        <v>147</v>
      </c>
      <c r="Q215" t="s">
        <v>516</v>
      </c>
      <c r="R215" t="str">
        <f t="shared" si="42"/>
        <v>MIS__System_Security_Admin</v>
      </c>
      <c r="S215" s="84" t="s">
        <v>176</v>
      </c>
      <c r="T215" s="31" t="s">
        <v>514</v>
      </c>
      <c r="U215" t="s">
        <v>515</v>
      </c>
      <c r="V215" t="s">
        <v>156</v>
      </c>
      <c r="W215" t="s">
        <v>516</v>
      </c>
      <c r="X215" t="str">
        <f t="shared" si="41"/>
        <v>Publishing__Publisher</v>
      </c>
      <c r="Y215" t="s">
        <v>176</v>
      </c>
      <c r="AA215" s="102" t="s">
        <v>514</v>
      </c>
      <c r="AB215" s="87" t="s">
        <v>515</v>
      </c>
      <c r="AC215" s="87" t="s">
        <v>134</v>
      </c>
      <c r="AD215" s="87" t="s">
        <v>516</v>
      </c>
      <c r="AE215" s="87" t="str">
        <f>$AF$52</f>
        <v>Sales__Secretary</v>
      </c>
      <c r="AF215" s="87" t="s">
        <v>176</v>
      </c>
    </row>
    <row r="216" spans="8:32" x14ac:dyDescent="0.3">
      <c r="H216" s="31" t="s">
        <v>514</v>
      </c>
      <c r="I216" t="s">
        <v>515</v>
      </c>
      <c r="J216" t="s">
        <v>140</v>
      </c>
      <c r="K216" t="s">
        <v>516</v>
      </c>
      <c r="L216" t="str">
        <f t="shared" si="43"/>
        <v>MIS__Network_Admin</v>
      </c>
      <c r="M216" s="84" t="s">
        <v>176</v>
      </c>
      <c r="N216" s="31" t="s">
        <v>514</v>
      </c>
      <c r="O216" t="s">
        <v>515</v>
      </c>
      <c r="P216" t="s">
        <v>148</v>
      </c>
      <c r="Q216" t="s">
        <v>516</v>
      </c>
      <c r="R216" t="str">
        <f t="shared" si="42"/>
        <v>MIS__System_Security_Admin</v>
      </c>
      <c r="S216" s="84" t="s">
        <v>176</v>
      </c>
      <c r="T216" s="31" t="s">
        <v>514</v>
      </c>
      <c r="U216" t="s">
        <v>515</v>
      </c>
      <c r="V216" t="s">
        <v>157</v>
      </c>
      <c r="W216" t="s">
        <v>516</v>
      </c>
      <c r="X216" t="str">
        <f t="shared" si="41"/>
        <v>Publishing__Publisher</v>
      </c>
      <c r="Y216" s="84" t="s">
        <v>176</v>
      </c>
      <c r="AA216" s="102" t="s">
        <v>514</v>
      </c>
      <c r="AB216" s="87" t="s">
        <v>515</v>
      </c>
      <c r="AC216" s="87" t="s">
        <v>137</v>
      </c>
      <c r="AD216" s="87" t="s">
        <v>516</v>
      </c>
      <c r="AE216" s="87" t="str">
        <f t="shared" ref="AE216:AE233" si="44">$AF$52</f>
        <v>Sales__Secretary</v>
      </c>
      <c r="AF216" s="87" t="s">
        <v>176</v>
      </c>
    </row>
    <row r="217" spans="8:32" x14ac:dyDescent="0.3">
      <c r="H217" s="31" t="s">
        <v>514</v>
      </c>
      <c r="I217" t="s">
        <v>515</v>
      </c>
      <c r="J217" t="s">
        <v>141</v>
      </c>
      <c r="K217" t="s">
        <v>516</v>
      </c>
      <c r="L217" t="str">
        <f t="shared" si="43"/>
        <v>MIS__Network_Admin</v>
      </c>
      <c r="M217" s="84" t="s">
        <v>176</v>
      </c>
      <c r="N217" s="31" t="s">
        <v>514</v>
      </c>
      <c r="O217" t="s">
        <v>515</v>
      </c>
      <c r="P217" t="s">
        <v>149</v>
      </c>
      <c r="Q217" t="s">
        <v>516</v>
      </c>
      <c r="R217" t="str">
        <f t="shared" si="42"/>
        <v>MIS__System_Security_Admin</v>
      </c>
      <c r="S217" s="84" t="s">
        <v>176</v>
      </c>
      <c r="T217" s="31" t="s">
        <v>514</v>
      </c>
      <c r="U217" t="s">
        <v>515</v>
      </c>
      <c r="V217" t="s">
        <v>158</v>
      </c>
      <c r="W217" t="s">
        <v>516</v>
      </c>
      <c r="X217" t="str">
        <f t="shared" si="41"/>
        <v>Publishing__Publisher</v>
      </c>
      <c r="Y217" t="s">
        <v>176</v>
      </c>
      <c r="AA217" s="102" t="s">
        <v>514</v>
      </c>
      <c r="AB217" s="87" t="s">
        <v>515</v>
      </c>
      <c r="AC217" s="87" t="s">
        <v>138</v>
      </c>
      <c r="AD217" s="87" t="s">
        <v>516</v>
      </c>
      <c r="AE217" s="87" t="str">
        <f t="shared" si="44"/>
        <v>Sales__Secretary</v>
      </c>
      <c r="AF217" s="87" t="s">
        <v>176</v>
      </c>
    </row>
    <row r="218" spans="8:32" x14ac:dyDescent="0.3">
      <c r="H218" s="31" t="s">
        <v>514</v>
      </c>
      <c r="I218" t="s">
        <v>515</v>
      </c>
      <c r="J218" t="s">
        <v>142</v>
      </c>
      <c r="K218" t="s">
        <v>516</v>
      </c>
      <c r="L218" t="str">
        <f t="shared" si="43"/>
        <v>MIS__Network_Admin</v>
      </c>
      <c r="M218" s="84" t="s">
        <v>176</v>
      </c>
      <c r="N218" s="31" t="s">
        <v>514</v>
      </c>
      <c r="O218" t="s">
        <v>515</v>
      </c>
      <c r="P218" t="s">
        <v>150</v>
      </c>
      <c r="Q218" t="s">
        <v>516</v>
      </c>
      <c r="R218" t="str">
        <f t="shared" si="42"/>
        <v>MIS__System_Security_Admin</v>
      </c>
      <c r="S218" s="84" t="s">
        <v>176</v>
      </c>
      <c r="T218" s="31" t="s">
        <v>514</v>
      </c>
      <c r="U218" t="s">
        <v>515</v>
      </c>
      <c r="V218" t="s">
        <v>159</v>
      </c>
      <c r="W218" t="s">
        <v>516</v>
      </c>
      <c r="X218" t="str">
        <f t="shared" si="41"/>
        <v>Publishing__Publisher</v>
      </c>
      <c r="Y218" t="s">
        <v>176</v>
      </c>
      <c r="AA218" s="102" t="s">
        <v>514</v>
      </c>
      <c r="AB218" s="87" t="s">
        <v>515</v>
      </c>
      <c r="AC218" s="87" t="s">
        <v>139</v>
      </c>
      <c r="AD218" s="87" t="s">
        <v>516</v>
      </c>
      <c r="AE218" s="87" t="str">
        <f t="shared" si="44"/>
        <v>Sales__Secretary</v>
      </c>
      <c r="AF218" s="87" t="s">
        <v>176</v>
      </c>
    </row>
    <row r="219" spans="8:32" x14ac:dyDescent="0.3">
      <c r="H219" s="31" t="s">
        <v>514</v>
      </c>
      <c r="I219" t="s">
        <v>515</v>
      </c>
      <c r="J219" t="s">
        <v>143</v>
      </c>
      <c r="K219" t="s">
        <v>516</v>
      </c>
      <c r="L219" t="str">
        <f t="shared" si="43"/>
        <v>MIS__Network_Admin</v>
      </c>
      <c r="M219" s="84" t="s">
        <v>176</v>
      </c>
      <c r="N219" s="31" t="s">
        <v>514</v>
      </c>
      <c r="O219" t="s">
        <v>515</v>
      </c>
      <c r="P219" t="s">
        <v>151</v>
      </c>
      <c r="Q219" t="s">
        <v>516</v>
      </c>
      <c r="R219" t="str">
        <f t="shared" si="42"/>
        <v>MIS__System_Security_Admin</v>
      </c>
      <c r="S219" s="84" t="s">
        <v>176</v>
      </c>
      <c r="AA219" s="102" t="s">
        <v>514</v>
      </c>
      <c r="AB219" s="87" t="s">
        <v>515</v>
      </c>
      <c r="AC219" s="87" t="s">
        <v>140</v>
      </c>
      <c r="AD219" s="87" t="s">
        <v>516</v>
      </c>
      <c r="AE219" s="87" t="str">
        <f t="shared" si="44"/>
        <v>Sales__Secretary</v>
      </c>
      <c r="AF219" s="87" t="s">
        <v>176</v>
      </c>
    </row>
    <row r="220" spans="8:32" x14ac:dyDescent="0.3">
      <c r="H220" s="31" t="s">
        <v>514</v>
      </c>
      <c r="I220" t="s">
        <v>515</v>
      </c>
      <c r="J220" t="s">
        <v>144</v>
      </c>
      <c r="K220" t="s">
        <v>516</v>
      </c>
      <c r="L220" t="str">
        <f t="shared" si="43"/>
        <v>MIS__Network_Admin</v>
      </c>
      <c r="M220" s="84" t="s">
        <v>176</v>
      </c>
      <c r="N220" s="31" t="s">
        <v>514</v>
      </c>
      <c r="O220" t="s">
        <v>515</v>
      </c>
      <c r="P220" t="s">
        <v>152</v>
      </c>
      <c r="Q220" t="s">
        <v>516</v>
      </c>
      <c r="R220" t="str">
        <f t="shared" si="42"/>
        <v>MIS__System_Security_Admin</v>
      </c>
      <c r="S220" s="84" t="s">
        <v>176</v>
      </c>
      <c r="T220" s="31" t="s">
        <v>514</v>
      </c>
      <c r="U220" t="s">
        <v>515</v>
      </c>
      <c r="V220" t="s">
        <v>134</v>
      </c>
      <c r="W220" t="s">
        <v>516</v>
      </c>
      <c r="X220" t="str">
        <f>$AF$40</f>
        <v>Publishing__Publishing_Manager</v>
      </c>
      <c r="Y220" t="s">
        <v>176</v>
      </c>
      <c r="AA220" s="102" t="s">
        <v>514</v>
      </c>
      <c r="AB220" s="87" t="s">
        <v>515</v>
      </c>
      <c r="AC220" s="87" t="s">
        <v>141</v>
      </c>
      <c r="AD220" s="87" t="s">
        <v>516</v>
      </c>
      <c r="AE220" s="87" t="str">
        <f t="shared" si="44"/>
        <v>Sales__Secretary</v>
      </c>
      <c r="AF220" s="87" t="s">
        <v>176</v>
      </c>
    </row>
    <row r="221" spans="8:32" x14ac:dyDescent="0.3">
      <c r="H221" s="31" t="s">
        <v>514</v>
      </c>
      <c r="I221" t="s">
        <v>515</v>
      </c>
      <c r="J221" t="s">
        <v>145</v>
      </c>
      <c r="K221" t="s">
        <v>516</v>
      </c>
      <c r="L221" t="str">
        <f t="shared" si="43"/>
        <v>MIS__Network_Admin</v>
      </c>
      <c r="M221" s="84" t="s">
        <v>176</v>
      </c>
      <c r="N221" s="31" t="s">
        <v>514</v>
      </c>
      <c r="O221" t="s">
        <v>515</v>
      </c>
      <c r="P221" t="s">
        <v>153</v>
      </c>
      <c r="Q221" t="s">
        <v>516</v>
      </c>
      <c r="R221" t="str">
        <f t="shared" si="42"/>
        <v>MIS__System_Security_Admin</v>
      </c>
      <c r="S221" s="84" t="s">
        <v>176</v>
      </c>
      <c r="T221" s="31" t="s">
        <v>514</v>
      </c>
      <c r="U221" t="s">
        <v>515</v>
      </c>
      <c r="V221" t="s">
        <v>137</v>
      </c>
      <c r="W221" t="s">
        <v>516</v>
      </c>
      <c r="X221" t="str">
        <f t="shared" ref="X221:X233" si="45">$AF$40</f>
        <v>Publishing__Publishing_Manager</v>
      </c>
      <c r="Y221" t="s">
        <v>176</v>
      </c>
      <c r="AA221" s="102" t="s">
        <v>519</v>
      </c>
      <c r="AB221" s="87" t="s">
        <v>515</v>
      </c>
      <c r="AC221" s="87" t="s">
        <v>142</v>
      </c>
      <c r="AD221" s="87" t="s">
        <v>516</v>
      </c>
      <c r="AE221" s="87" t="str">
        <f t="shared" si="44"/>
        <v>Sales__Secretary</v>
      </c>
      <c r="AF221" s="87" t="s">
        <v>176</v>
      </c>
    </row>
    <row r="222" spans="8:32" x14ac:dyDescent="0.3">
      <c r="H222" s="31" t="s">
        <v>514</v>
      </c>
      <c r="I222" t="s">
        <v>515</v>
      </c>
      <c r="J222" t="s">
        <v>146</v>
      </c>
      <c r="K222" t="s">
        <v>516</v>
      </c>
      <c r="L222" t="str">
        <f t="shared" si="43"/>
        <v>MIS__Network_Admin</v>
      </c>
      <c r="M222" s="84" t="s">
        <v>176</v>
      </c>
      <c r="N222" s="31" t="s">
        <v>514</v>
      </c>
      <c r="O222" t="s">
        <v>515</v>
      </c>
      <c r="P222" t="s">
        <v>154</v>
      </c>
      <c r="Q222" t="s">
        <v>516</v>
      </c>
      <c r="R222" t="str">
        <f t="shared" si="42"/>
        <v>MIS__System_Security_Admin</v>
      </c>
      <c r="S222" s="84" t="s">
        <v>176</v>
      </c>
      <c r="T222" s="31" t="s">
        <v>514</v>
      </c>
      <c r="U222" t="s">
        <v>515</v>
      </c>
      <c r="V222" t="s">
        <v>138</v>
      </c>
      <c r="W222" t="s">
        <v>516</v>
      </c>
      <c r="X222" t="str">
        <f t="shared" si="45"/>
        <v>Publishing__Publishing_Manager</v>
      </c>
      <c r="Y222" t="s">
        <v>176</v>
      </c>
      <c r="AA222" s="102" t="s">
        <v>519</v>
      </c>
      <c r="AB222" s="87" t="s">
        <v>515</v>
      </c>
      <c r="AC222" s="87" t="s">
        <v>143</v>
      </c>
      <c r="AD222" s="87" t="s">
        <v>516</v>
      </c>
      <c r="AE222" s="87" t="str">
        <f t="shared" si="44"/>
        <v>Sales__Secretary</v>
      </c>
      <c r="AF222" s="87" t="s">
        <v>176</v>
      </c>
    </row>
    <row r="223" spans="8:32" x14ac:dyDescent="0.3">
      <c r="H223" s="31" t="s">
        <v>514</v>
      </c>
      <c r="I223" t="s">
        <v>515</v>
      </c>
      <c r="J223" t="s">
        <v>147</v>
      </c>
      <c r="K223" t="s">
        <v>516</v>
      </c>
      <c r="L223" t="str">
        <f t="shared" si="43"/>
        <v>MIS__Network_Admin</v>
      </c>
      <c r="M223" s="84" t="s">
        <v>176</v>
      </c>
      <c r="N223" s="31" t="s">
        <v>514</v>
      </c>
      <c r="O223" t="s">
        <v>515</v>
      </c>
      <c r="P223" t="s">
        <v>155</v>
      </c>
      <c r="Q223" t="s">
        <v>516</v>
      </c>
      <c r="R223" t="str">
        <f t="shared" si="42"/>
        <v>MIS__System_Security_Admin</v>
      </c>
      <c r="S223" s="84" t="s">
        <v>176</v>
      </c>
      <c r="T223" s="31" t="s">
        <v>514</v>
      </c>
      <c r="U223" t="s">
        <v>515</v>
      </c>
      <c r="V223" t="s">
        <v>139</v>
      </c>
      <c r="W223" t="s">
        <v>516</v>
      </c>
      <c r="X223" t="str">
        <f t="shared" si="45"/>
        <v>Publishing__Publishing_Manager</v>
      </c>
      <c r="Y223" t="s">
        <v>176</v>
      </c>
      <c r="AA223" s="102" t="s">
        <v>514</v>
      </c>
      <c r="AB223" s="87" t="s">
        <v>515</v>
      </c>
      <c r="AC223" s="87" t="s">
        <v>144</v>
      </c>
      <c r="AD223" s="87" t="s">
        <v>516</v>
      </c>
      <c r="AE223" s="87" t="str">
        <f t="shared" si="44"/>
        <v>Sales__Secretary</v>
      </c>
      <c r="AF223" s="87" t="s">
        <v>176</v>
      </c>
    </row>
    <row r="224" spans="8:32" x14ac:dyDescent="0.3">
      <c r="H224" s="31" t="s">
        <v>514</v>
      </c>
      <c r="I224" t="s">
        <v>515</v>
      </c>
      <c r="J224" t="s">
        <v>148</v>
      </c>
      <c r="K224" t="s">
        <v>516</v>
      </c>
      <c r="L224" t="str">
        <f t="shared" si="43"/>
        <v>MIS__Network_Admin</v>
      </c>
      <c r="M224" s="84" t="s">
        <v>176</v>
      </c>
      <c r="N224" s="31" t="s">
        <v>514</v>
      </c>
      <c r="O224" t="s">
        <v>515</v>
      </c>
      <c r="P224" t="s">
        <v>156</v>
      </c>
      <c r="Q224" t="s">
        <v>516</v>
      </c>
      <c r="R224" t="str">
        <f t="shared" si="42"/>
        <v>MIS__System_Security_Admin</v>
      </c>
      <c r="S224" s="84" t="s">
        <v>176</v>
      </c>
      <c r="T224" s="31" t="s">
        <v>514</v>
      </c>
      <c r="U224" t="s">
        <v>515</v>
      </c>
      <c r="V224" t="s">
        <v>140</v>
      </c>
      <c r="W224" t="s">
        <v>516</v>
      </c>
      <c r="X224" t="str">
        <f t="shared" si="45"/>
        <v>Publishing__Publishing_Manager</v>
      </c>
      <c r="Y224" t="s">
        <v>176</v>
      </c>
      <c r="AA224" s="102" t="s">
        <v>519</v>
      </c>
      <c r="AB224" s="87" t="s">
        <v>515</v>
      </c>
      <c r="AC224" s="87" t="s">
        <v>145</v>
      </c>
      <c r="AD224" s="87" t="s">
        <v>516</v>
      </c>
      <c r="AE224" s="87" t="str">
        <f t="shared" si="44"/>
        <v>Sales__Secretary</v>
      </c>
      <c r="AF224" s="87" t="s">
        <v>176</v>
      </c>
    </row>
    <row r="225" spans="8:32" x14ac:dyDescent="0.3">
      <c r="H225" s="31" t="s">
        <v>514</v>
      </c>
      <c r="I225" t="s">
        <v>515</v>
      </c>
      <c r="J225" t="s">
        <v>149</v>
      </c>
      <c r="K225" t="s">
        <v>516</v>
      </c>
      <c r="L225" t="str">
        <f t="shared" si="43"/>
        <v>MIS__Network_Admin</v>
      </c>
      <c r="M225" s="84" t="s">
        <v>176</v>
      </c>
      <c r="N225" s="31" t="s">
        <v>514</v>
      </c>
      <c r="O225" t="s">
        <v>515</v>
      </c>
      <c r="P225" t="s">
        <v>157</v>
      </c>
      <c r="Q225" t="s">
        <v>516</v>
      </c>
      <c r="R225" t="str">
        <f t="shared" si="42"/>
        <v>MIS__System_Security_Admin</v>
      </c>
      <c r="S225" s="84" t="s">
        <v>176</v>
      </c>
      <c r="T225" s="31" t="s">
        <v>514</v>
      </c>
      <c r="U225" t="s">
        <v>515</v>
      </c>
      <c r="V225" t="s">
        <v>141</v>
      </c>
      <c r="W225" t="s">
        <v>516</v>
      </c>
      <c r="X225" t="str">
        <f t="shared" si="45"/>
        <v>Publishing__Publishing_Manager</v>
      </c>
      <c r="Y225" t="s">
        <v>176</v>
      </c>
      <c r="AA225" s="102" t="s">
        <v>519</v>
      </c>
      <c r="AB225" s="87" t="s">
        <v>515</v>
      </c>
      <c r="AC225" s="87" t="s">
        <v>146</v>
      </c>
      <c r="AD225" s="87" t="s">
        <v>516</v>
      </c>
      <c r="AE225" s="87" t="str">
        <f t="shared" si="44"/>
        <v>Sales__Secretary</v>
      </c>
      <c r="AF225" s="87" t="s">
        <v>176</v>
      </c>
    </row>
    <row r="226" spans="8:32" x14ac:dyDescent="0.3">
      <c r="H226" s="31" t="s">
        <v>514</v>
      </c>
      <c r="I226" t="s">
        <v>515</v>
      </c>
      <c r="J226" t="s">
        <v>150</v>
      </c>
      <c r="K226" t="s">
        <v>516</v>
      </c>
      <c r="L226" t="str">
        <f t="shared" si="43"/>
        <v>MIS__Network_Admin</v>
      </c>
      <c r="M226" s="84" t="s">
        <v>176</v>
      </c>
      <c r="N226" s="31" t="s">
        <v>514</v>
      </c>
      <c r="O226" t="s">
        <v>515</v>
      </c>
      <c r="P226" t="s">
        <v>159</v>
      </c>
      <c r="Q226" t="s">
        <v>516</v>
      </c>
      <c r="R226" t="str">
        <f t="shared" si="42"/>
        <v>MIS__System_Security_Admin</v>
      </c>
      <c r="S226" s="84" t="s">
        <v>176</v>
      </c>
      <c r="T226" s="31" t="s">
        <v>519</v>
      </c>
      <c r="U226" t="s">
        <v>515</v>
      </c>
      <c r="V226" t="s">
        <v>150</v>
      </c>
      <c r="W226" t="s">
        <v>516</v>
      </c>
      <c r="X226" t="str">
        <f t="shared" si="45"/>
        <v>Publishing__Publishing_Manager</v>
      </c>
      <c r="Y226" t="s">
        <v>176</v>
      </c>
      <c r="AA226" s="102" t="s">
        <v>519</v>
      </c>
      <c r="AB226" s="87" t="s">
        <v>515</v>
      </c>
      <c r="AC226" s="87" t="s">
        <v>147</v>
      </c>
      <c r="AD226" s="87" t="s">
        <v>516</v>
      </c>
      <c r="AE226" s="87" t="str">
        <f t="shared" si="44"/>
        <v>Sales__Secretary</v>
      </c>
      <c r="AF226" s="87" t="s">
        <v>176</v>
      </c>
    </row>
    <row r="227" spans="8:32" x14ac:dyDescent="0.3">
      <c r="H227" s="31" t="s">
        <v>514</v>
      </c>
      <c r="I227" t="s">
        <v>515</v>
      </c>
      <c r="J227" t="s">
        <v>151</v>
      </c>
      <c r="K227" t="s">
        <v>516</v>
      </c>
      <c r="L227" t="str">
        <f t="shared" si="43"/>
        <v>MIS__Network_Admin</v>
      </c>
      <c r="M227" s="84" t="s">
        <v>176</v>
      </c>
      <c r="N227" s="31" t="s">
        <v>514</v>
      </c>
      <c r="O227" t="s">
        <v>515</v>
      </c>
      <c r="P227" t="s">
        <v>161</v>
      </c>
      <c r="Q227" t="s">
        <v>516</v>
      </c>
      <c r="R227" t="str">
        <f t="shared" si="42"/>
        <v>MIS__System_Security_Admin</v>
      </c>
      <c r="S227" s="84" t="s">
        <v>176</v>
      </c>
      <c r="T227" s="31" t="s">
        <v>519</v>
      </c>
      <c r="U227" t="s">
        <v>515</v>
      </c>
      <c r="V227" t="s">
        <v>151</v>
      </c>
      <c r="W227" t="s">
        <v>516</v>
      </c>
      <c r="X227" t="str">
        <f t="shared" si="45"/>
        <v>Publishing__Publishing_Manager</v>
      </c>
      <c r="Y227" t="s">
        <v>176</v>
      </c>
      <c r="AA227" s="102" t="s">
        <v>519</v>
      </c>
      <c r="AB227" s="87" t="s">
        <v>515</v>
      </c>
      <c r="AC227" s="87" t="s">
        <v>148</v>
      </c>
      <c r="AD227" s="87" t="s">
        <v>516</v>
      </c>
      <c r="AE227" s="87" t="str">
        <f t="shared" si="44"/>
        <v>Sales__Secretary</v>
      </c>
      <c r="AF227" s="87" t="s">
        <v>176</v>
      </c>
    </row>
    <row r="228" spans="8:32" x14ac:dyDescent="0.3">
      <c r="H228" s="31" t="s">
        <v>514</v>
      </c>
      <c r="I228" t="s">
        <v>515</v>
      </c>
      <c r="J228" t="s">
        <v>152</v>
      </c>
      <c r="K228" t="s">
        <v>516</v>
      </c>
      <c r="L228" t="str">
        <f t="shared" si="43"/>
        <v>MIS__Network_Admin</v>
      </c>
      <c r="M228" s="84" t="s">
        <v>176</v>
      </c>
      <c r="T228" s="31" t="s">
        <v>519</v>
      </c>
      <c r="U228" t="s">
        <v>515</v>
      </c>
      <c r="V228" t="s">
        <v>152</v>
      </c>
      <c r="W228" t="s">
        <v>516</v>
      </c>
      <c r="X228" t="str">
        <f t="shared" si="45"/>
        <v>Publishing__Publishing_Manager</v>
      </c>
      <c r="Y228" t="s">
        <v>176</v>
      </c>
      <c r="AA228" s="102" t="s">
        <v>519</v>
      </c>
      <c r="AB228" s="87" t="s">
        <v>515</v>
      </c>
      <c r="AC228" s="87" t="s">
        <v>149</v>
      </c>
      <c r="AD228" s="87" t="s">
        <v>516</v>
      </c>
      <c r="AE228" s="87" t="str">
        <f t="shared" si="44"/>
        <v>Sales__Secretary</v>
      </c>
      <c r="AF228" s="87" t="s">
        <v>176</v>
      </c>
    </row>
    <row r="229" spans="8:32" x14ac:dyDescent="0.3">
      <c r="H229" s="31" t="s">
        <v>514</v>
      </c>
      <c r="I229" t="s">
        <v>515</v>
      </c>
      <c r="J229" t="s">
        <v>153</v>
      </c>
      <c r="K229" t="s">
        <v>516</v>
      </c>
      <c r="L229" t="str">
        <f t="shared" si="43"/>
        <v>MIS__Network_Admin</v>
      </c>
      <c r="M229" s="84" t="s">
        <v>176</v>
      </c>
      <c r="N229" s="31" t="s">
        <v>514</v>
      </c>
      <c r="O229" t="s">
        <v>515</v>
      </c>
      <c r="P229" t="s">
        <v>134</v>
      </c>
      <c r="Q229" t="s">
        <v>516</v>
      </c>
      <c r="R229" t="str">
        <f>$AF$29</f>
        <v>MIS__Technician</v>
      </c>
      <c r="S229" s="84" t="s">
        <v>176</v>
      </c>
      <c r="T229" s="31" t="s">
        <v>519</v>
      </c>
      <c r="U229" t="s">
        <v>515</v>
      </c>
      <c r="V229" t="s">
        <v>153</v>
      </c>
      <c r="W229" t="s">
        <v>516</v>
      </c>
      <c r="X229" t="str">
        <f t="shared" si="45"/>
        <v>Publishing__Publishing_Manager</v>
      </c>
      <c r="Y229" t="s">
        <v>176</v>
      </c>
      <c r="AA229" s="102" t="s">
        <v>514</v>
      </c>
      <c r="AB229" s="87" t="s">
        <v>515</v>
      </c>
      <c r="AC229" s="87" t="s">
        <v>150</v>
      </c>
      <c r="AD229" s="87" t="s">
        <v>516</v>
      </c>
      <c r="AE229" s="87" t="str">
        <f t="shared" si="44"/>
        <v>Sales__Secretary</v>
      </c>
      <c r="AF229" s="87" t="s">
        <v>176</v>
      </c>
    </row>
    <row r="230" spans="8:32" x14ac:dyDescent="0.3">
      <c r="H230" s="31" t="s">
        <v>514</v>
      </c>
      <c r="I230" t="s">
        <v>515</v>
      </c>
      <c r="J230" t="s">
        <v>154</v>
      </c>
      <c r="K230" t="s">
        <v>516</v>
      </c>
      <c r="L230" t="str">
        <f t="shared" si="43"/>
        <v>MIS__Network_Admin</v>
      </c>
      <c r="M230" s="84" t="s">
        <v>176</v>
      </c>
      <c r="N230" s="31" t="s">
        <v>514</v>
      </c>
      <c r="O230" t="s">
        <v>515</v>
      </c>
      <c r="P230" t="s">
        <v>137</v>
      </c>
      <c r="Q230" t="s">
        <v>516</v>
      </c>
      <c r="R230" t="str">
        <f t="shared" ref="R230:R252" si="46">$AF$29</f>
        <v>MIS__Technician</v>
      </c>
      <c r="S230" s="84" t="s">
        <v>176</v>
      </c>
      <c r="T230" s="31" t="s">
        <v>519</v>
      </c>
      <c r="U230" t="s">
        <v>515</v>
      </c>
      <c r="V230" t="s">
        <v>155</v>
      </c>
      <c r="W230" t="s">
        <v>516</v>
      </c>
      <c r="X230" t="str">
        <f t="shared" si="45"/>
        <v>Publishing__Publishing_Manager</v>
      </c>
      <c r="Y230" t="s">
        <v>176</v>
      </c>
      <c r="AA230" s="102" t="s">
        <v>514</v>
      </c>
      <c r="AB230" s="87" t="s">
        <v>515</v>
      </c>
      <c r="AC230" s="87" t="s">
        <v>152</v>
      </c>
      <c r="AD230" s="87" t="s">
        <v>516</v>
      </c>
      <c r="AE230" s="87" t="str">
        <f t="shared" si="44"/>
        <v>Sales__Secretary</v>
      </c>
      <c r="AF230" s="87" t="s">
        <v>176</v>
      </c>
    </row>
    <row r="231" spans="8:32" x14ac:dyDescent="0.3">
      <c r="H231" s="31" t="s">
        <v>514</v>
      </c>
      <c r="I231" t="s">
        <v>515</v>
      </c>
      <c r="J231" t="s">
        <v>155</v>
      </c>
      <c r="K231" t="s">
        <v>516</v>
      </c>
      <c r="L231" t="str">
        <f t="shared" si="43"/>
        <v>MIS__Network_Admin</v>
      </c>
      <c r="M231" s="84" t="s">
        <v>176</v>
      </c>
      <c r="N231" s="31" t="s">
        <v>514</v>
      </c>
      <c r="O231" t="s">
        <v>515</v>
      </c>
      <c r="P231" t="s">
        <v>138</v>
      </c>
      <c r="Q231" t="s">
        <v>516</v>
      </c>
      <c r="R231" t="str">
        <f t="shared" si="46"/>
        <v>MIS__Technician</v>
      </c>
      <c r="S231" s="84" t="s">
        <v>176</v>
      </c>
      <c r="T231" s="31" t="s">
        <v>514</v>
      </c>
      <c r="U231" t="s">
        <v>515</v>
      </c>
      <c r="V231" t="s">
        <v>156</v>
      </c>
      <c r="W231" t="s">
        <v>516</v>
      </c>
      <c r="X231" t="str">
        <f t="shared" si="45"/>
        <v>Publishing__Publishing_Manager</v>
      </c>
      <c r="Y231" t="s">
        <v>176</v>
      </c>
      <c r="AA231" s="102" t="s">
        <v>514</v>
      </c>
      <c r="AB231" s="87" t="s">
        <v>515</v>
      </c>
      <c r="AC231" s="87" t="s">
        <v>154</v>
      </c>
      <c r="AD231" s="87" t="s">
        <v>516</v>
      </c>
      <c r="AE231" s="87" t="str">
        <f t="shared" si="44"/>
        <v>Sales__Secretary</v>
      </c>
      <c r="AF231" s="87" t="s">
        <v>176</v>
      </c>
    </row>
    <row r="232" spans="8:32" x14ac:dyDescent="0.3">
      <c r="H232" s="31" t="s">
        <v>514</v>
      </c>
      <c r="I232" t="s">
        <v>515</v>
      </c>
      <c r="J232" t="s">
        <v>156</v>
      </c>
      <c r="K232" t="s">
        <v>516</v>
      </c>
      <c r="L232" t="str">
        <f t="shared" si="43"/>
        <v>MIS__Network_Admin</v>
      </c>
      <c r="M232" s="84" t="s">
        <v>176</v>
      </c>
      <c r="N232" s="31" t="s">
        <v>514</v>
      </c>
      <c r="O232" t="s">
        <v>515</v>
      </c>
      <c r="P232" t="s">
        <v>139</v>
      </c>
      <c r="Q232" t="s">
        <v>516</v>
      </c>
      <c r="R232" t="str">
        <f t="shared" si="46"/>
        <v>MIS__Technician</v>
      </c>
      <c r="S232" s="84" t="s">
        <v>176</v>
      </c>
      <c r="T232" s="31" t="s">
        <v>514</v>
      </c>
      <c r="U232" t="s">
        <v>515</v>
      </c>
      <c r="V232" t="s">
        <v>158</v>
      </c>
      <c r="W232" t="s">
        <v>516</v>
      </c>
      <c r="X232" t="str">
        <f t="shared" si="45"/>
        <v>Publishing__Publishing_Manager</v>
      </c>
      <c r="Y232" t="s">
        <v>176</v>
      </c>
      <c r="AA232" s="102" t="s">
        <v>514</v>
      </c>
      <c r="AB232" s="87" t="s">
        <v>515</v>
      </c>
      <c r="AC232" s="87" t="s">
        <v>156</v>
      </c>
      <c r="AD232" s="87" t="s">
        <v>516</v>
      </c>
      <c r="AE232" s="87" t="str">
        <f t="shared" si="44"/>
        <v>Sales__Secretary</v>
      </c>
      <c r="AF232" s="87" t="s">
        <v>176</v>
      </c>
    </row>
    <row r="233" spans="8:32" x14ac:dyDescent="0.3">
      <c r="H233" s="31" t="s">
        <v>514</v>
      </c>
      <c r="I233" t="s">
        <v>515</v>
      </c>
      <c r="J233" t="s">
        <v>157</v>
      </c>
      <c r="K233" t="s">
        <v>516</v>
      </c>
      <c r="L233" t="str">
        <f t="shared" si="43"/>
        <v>MIS__Network_Admin</v>
      </c>
      <c r="M233" s="84" t="s">
        <v>176</v>
      </c>
      <c r="N233" s="31" t="s">
        <v>514</v>
      </c>
      <c r="O233" t="s">
        <v>515</v>
      </c>
      <c r="P233" t="s">
        <v>140</v>
      </c>
      <c r="Q233" t="s">
        <v>516</v>
      </c>
      <c r="R233" t="str">
        <f t="shared" si="46"/>
        <v>MIS__Technician</v>
      </c>
      <c r="S233" s="84" t="s">
        <v>176</v>
      </c>
      <c r="T233" s="31" t="s">
        <v>514</v>
      </c>
      <c r="U233" t="s">
        <v>515</v>
      </c>
      <c r="V233" t="s">
        <v>159</v>
      </c>
      <c r="W233" t="s">
        <v>516</v>
      </c>
      <c r="X233" t="str">
        <f t="shared" si="45"/>
        <v>Publishing__Publishing_Manager</v>
      </c>
      <c r="Y233" t="s">
        <v>176</v>
      </c>
      <c r="AA233" s="102" t="s">
        <v>514</v>
      </c>
      <c r="AB233" s="87" t="s">
        <v>515</v>
      </c>
      <c r="AC233" s="87" t="s">
        <v>161</v>
      </c>
      <c r="AD233" s="87" t="s">
        <v>516</v>
      </c>
      <c r="AE233" s="87" t="str">
        <f t="shared" si="44"/>
        <v>Sales__Secretary</v>
      </c>
      <c r="AF233" s="87" t="s">
        <v>176</v>
      </c>
    </row>
    <row r="234" spans="8:32" x14ac:dyDescent="0.3">
      <c r="H234" s="31" t="s">
        <v>514</v>
      </c>
      <c r="I234" t="s">
        <v>515</v>
      </c>
      <c r="J234" t="s">
        <v>159</v>
      </c>
      <c r="K234" t="s">
        <v>516</v>
      </c>
      <c r="L234" t="str">
        <f t="shared" si="43"/>
        <v>MIS__Network_Admin</v>
      </c>
      <c r="M234" s="84" t="s">
        <v>176</v>
      </c>
      <c r="N234" s="31" t="s">
        <v>514</v>
      </c>
      <c r="O234" t="s">
        <v>515</v>
      </c>
      <c r="P234" t="s">
        <v>141</v>
      </c>
      <c r="Q234" t="s">
        <v>516</v>
      </c>
      <c r="R234" t="str">
        <f t="shared" si="46"/>
        <v>MIS__Technician</v>
      </c>
      <c r="S234" s="84" t="s">
        <v>176</v>
      </c>
    </row>
    <row r="235" spans="8:32" x14ac:dyDescent="0.3">
      <c r="H235" s="31" t="s">
        <v>514</v>
      </c>
      <c r="I235" t="s">
        <v>515</v>
      </c>
      <c r="J235" t="s">
        <v>161</v>
      </c>
      <c r="K235" t="s">
        <v>516</v>
      </c>
      <c r="L235" t="str">
        <f t="shared" si="43"/>
        <v>MIS__Network_Admin</v>
      </c>
      <c r="M235" s="84" t="s">
        <v>176</v>
      </c>
      <c r="N235" s="31" t="s">
        <v>514</v>
      </c>
      <c r="O235" t="s">
        <v>515</v>
      </c>
      <c r="P235" t="s">
        <v>142</v>
      </c>
      <c r="Q235" t="s">
        <v>516</v>
      </c>
      <c r="R235" t="str">
        <f t="shared" si="46"/>
        <v>MIS__Technician</v>
      </c>
      <c r="S235" s="84" t="s">
        <v>176</v>
      </c>
      <c r="T235" s="31" t="s">
        <v>514</v>
      </c>
      <c r="U235" t="s">
        <v>515</v>
      </c>
      <c r="V235" t="s">
        <v>134</v>
      </c>
      <c r="W235" t="s">
        <v>516</v>
      </c>
      <c r="X235" t="str">
        <f>$AF$41</f>
        <v>Publishing__Secretary</v>
      </c>
      <c r="Y235" t="s">
        <v>176</v>
      </c>
    </row>
    <row r="236" spans="8:32" x14ac:dyDescent="0.3">
      <c r="N236" s="31" t="s">
        <v>514</v>
      </c>
      <c r="O236" t="s">
        <v>515</v>
      </c>
      <c r="P236" t="s">
        <v>143</v>
      </c>
      <c r="Q236" t="s">
        <v>516</v>
      </c>
      <c r="R236" t="str">
        <f t="shared" si="46"/>
        <v>MIS__Technician</v>
      </c>
      <c r="S236" s="84" t="s">
        <v>176</v>
      </c>
      <c r="T236" s="31" t="s">
        <v>514</v>
      </c>
      <c r="U236" t="s">
        <v>515</v>
      </c>
      <c r="V236" t="s">
        <v>137</v>
      </c>
      <c r="W236" t="s">
        <v>516</v>
      </c>
      <c r="X236" t="str">
        <f t="shared" ref="X236:X249" si="47">$AF$41</f>
        <v>Publishing__Secretary</v>
      </c>
      <c r="Y236" t="s">
        <v>176</v>
      </c>
    </row>
    <row r="237" spans="8:32" x14ac:dyDescent="0.3">
      <c r="N237" s="31" t="s">
        <v>514</v>
      </c>
      <c r="O237" t="s">
        <v>515</v>
      </c>
      <c r="P237" t="s">
        <v>144</v>
      </c>
      <c r="Q237" t="s">
        <v>516</v>
      </c>
      <c r="R237" t="str">
        <f t="shared" si="46"/>
        <v>MIS__Technician</v>
      </c>
      <c r="S237" s="84" t="s">
        <v>176</v>
      </c>
      <c r="T237" s="31" t="s">
        <v>514</v>
      </c>
      <c r="U237" t="s">
        <v>515</v>
      </c>
      <c r="V237" t="s">
        <v>138</v>
      </c>
      <c r="W237" t="s">
        <v>516</v>
      </c>
      <c r="X237" t="str">
        <f t="shared" si="47"/>
        <v>Publishing__Secretary</v>
      </c>
      <c r="Y237" t="s">
        <v>176</v>
      </c>
    </row>
    <row r="238" spans="8:32" x14ac:dyDescent="0.3">
      <c r="N238" s="31" t="s">
        <v>514</v>
      </c>
      <c r="O238" t="s">
        <v>515</v>
      </c>
      <c r="P238" t="s">
        <v>145</v>
      </c>
      <c r="Q238" t="s">
        <v>516</v>
      </c>
      <c r="R238" t="str">
        <f t="shared" si="46"/>
        <v>MIS__Technician</v>
      </c>
      <c r="S238" s="84" t="s">
        <v>176</v>
      </c>
      <c r="T238" s="31" t="s">
        <v>514</v>
      </c>
      <c r="U238" t="s">
        <v>515</v>
      </c>
      <c r="V238" t="s">
        <v>139</v>
      </c>
      <c r="W238" t="s">
        <v>516</v>
      </c>
      <c r="X238" t="str">
        <f t="shared" si="47"/>
        <v>Publishing__Secretary</v>
      </c>
      <c r="Y238" t="s">
        <v>176</v>
      </c>
    </row>
    <row r="239" spans="8:32" x14ac:dyDescent="0.3">
      <c r="N239" s="31" t="s">
        <v>514</v>
      </c>
      <c r="O239" t="s">
        <v>515</v>
      </c>
      <c r="P239" t="s">
        <v>146</v>
      </c>
      <c r="Q239" t="s">
        <v>516</v>
      </c>
      <c r="R239" t="str">
        <f t="shared" si="46"/>
        <v>MIS__Technician</v>
      </c>
      <c r="S239" s="84" t="s">
        <v>176</v>
      </c>
      <c r="T239" s="31" t="s">
        <v>514</v>
      </c>
      <c r="U239" t="s">
        <v>515</v>
      </c>
      <c r="V239" t="s">
        <v>140</v>
      </c>
      <c r="W239" t="s">
        <v>516</v>
      </c>
      <c r="X239" t="str">
        <f t="shared" si="47"/>
        <v>Publishing__Secretary</v>
      </c>
      <c r="Y239" t="s">
        <v>176</v>
      </c>
    </row>
    <row r="240" spans="8:32" x14ac:dyDescent="0.3">
      <c r="N240" s="31" t="s">
        <v>514</v>
      </c>
      <c r="O240" t="s">
        <v>515</v>
      </c>
      <c r="P240" t="s">
        <v>147</v>
      </c>
      <c r="Q240" t="s">
        <v>516</v>
      </c>
      <c r="R240" t="str">
        <f t="shared" si="46"/>
        <v>MIS__Technician</v>
      </c>
      <c r="S240" s="84" t="s">
        <v>176</v>
      </c>
      <c r="T240" s="31" t="s">
        <v>514</v>
      </c>
      <c r="U240" t="s">
        <v>515</v>
      </c>
      <c r="V240" t="s">
        <v>141</v>
      </c>
      <c r="W240" t="s">
        <v>516</v>
      </c>
      <c r="X240" t="str">
        <f t="shared" si="47"/>
        <v>Publishing__Secretary</v>
      </c>
      <c r="Y240" t="s">
        <v>176</v>
      </c>
    </row>
    <row r="241" spans="14:25" x14ac:dyDescent="0.3">
      <c r="N241" s="31" t="s">
        <v>514</v>
      </c>
      <c r="O241" t="s">
        <v>515</v>
      </c>
      <c r="P241" t="s">
        <v>148</v>
      </c>
      <c r="Q241" t="s">
        <v>516</v>
      </c>
      <c r="R241" t="str">
        <f t="shared" si="46"/>
        <v>MIS__Technician</v>
      </c>
      <c r="S241" s="84" t="s">
        <v>176</v>
      </c>
      <c r="T241" s="31" t="s">
        <v>514</v>
      </c>
      <c r="U241" t="s">
        <v>515</v>
      </c>
      <c r="V241" t="s">
        <v>142</v>
      </c>
      <c r="W241" t="s">
        <v>516</v>
      </c>
      <c r="X241" t="str">
        <f t="shared" si="47"/>
        <v>Publishing__Secretary</v>
      </c>
      <c r="Y241" s="84" t="s">
        <v>176</v>
      </c>
    </row>
    <row r="242" spans="14:25" x14ac:dyDescent="0.3">
      <c r="N242" s="31" t="s">
        <v>514</v>
      </c>
      <c r="O242" t="s">
        <v>515</v>
      </c>
      <c r="P242" t="s">
        <v>149</v>
      </c>
      <c r="Q242" t="s">
        <v>516</v>
      </c>
      <c r="R242" t="str">
        <f t="shared" si="46"/>
        <v>MIS__Technician</v>
      </c>
      <c r="S242" s="84" t="s">
        <v>176</v>
      </c>
      <c r="T242" s="31" t="s">
        <v>519</v>
      </c>
      <c r="U242" t="s">
        <v>515</v>
      </c>
      <c r="V242" t="s">
        <v>150</v>
      </c>
      <c r="W242" t="s">
        <v>516</v>
      </c>
      <c r="X242" t="str">
        <f t="shared" si="47"/>
        <v>Publishing__Secretary</v>
      </c>
      <c r="Y242" t="s">
        <v>176</v>
      </c>
    </row>
    <row r="243" spans="14:25" x14ac:dyDescent="0.3">
      <c r="N243" s="31" t="s">
        <v>514</v>
      </c>
      <c r="O243" t="s">
        <v>515</v>
      </c>
      <c r="P243" t="s">
        <v>150</v>
      </c>
      <c r="Q243" t="s">
        <v>516</v>
      </c>
      <c r="R243" t="str">
        <f t="shared" si="46"/>
        <v>MIS__Technician</v>
      </c>
      <c r="S243" s="84" t="s">
        <v>176</v>
      </c>
      <c r="T243" s="31" t="s">
        <v>519</v>
      </c>
      <c r="U243" t="s">
        <v>515</v>
      </c>
      <c r="V243" t="s">
        <v>151</v>
      </c>
      <c r="W243" t="s">
        <v>516</v>
      </c>
      <c r="X243" t="str">
        <f t="shared" si="47"/>
        <v>Publishing__Secretary</v>
      </c>
      <c r="Y243" t="s">
        <v>176</v>
      </c>
    </row>
    <row r="244" spans="14:25" x14ac:dyDescent="0.3">
      <c r="N244" s="31" t="s">
        <v>514</v>
      </c>
      <c r="O244" t="s">
        <v>515</v>
      </c>
      <c r="P244" t="s">
        <v>151</v>
      </c>
      <c r="Q244" t="s">
        <v>516</v>
      </c>
      <c r="R244" t="str">
        <f t="shared" si="46"/>
        <v>MIS__Technician</v>
      </c>
      <c r="S244" s="84" t="s">
        <v>176</v>
      </c>
      <c r="T244" s="31" t="s">
        <v>519</v>
      </c>
      <c r="U244" t="s">
        <v>515</v>
      </c>
      <c r="V244" t="s">
        <v>152</v>
      </c>
      <c r="W244" t="s">
        <v>516</v>
      </c>
      <c r="X244" t="str">
        <f t="shared" si="47"/>
        <v>Publishing__Secretary</v>
      </c>
      <c r="Y244" t="s">
        <v>176</v>
      </c>
    </row>
    <row r="245" spans="14:25" x14ac:dyDescent="0.3">
      <c r="N245" s="31" t="s">
        <v>514</v>
      </c>
      <c r="O245" t="s">
        <v>515</v>
      </c>
      <c r="P245" t="s">
        <v>152</v>
      </c>
      <c r="Q245" t="s">
        <v>516</v>
      </c>
      <c r="R245" t="str">
        <f t="shared" si="46"/>
        <v>MIS__Technician</v>
      </c>
      <c r="S245" s="84" t="s">
        <v>176</v>
      </c>
      <c r="T245" s="31" t="s">
        <v>519</v>
      </c>
      <c r="U245" t="s">
        <v>515</v>
      </c>
      <c r="V245" t="s">
        <v>153</v>
      </c>
      <c r="W245" t="s">
        <v>516</v>
      </c>
      <c r="X245" t="str">
        <f t="shared" si="47"/>
        <v>Publishing__Secretary</v>
      </c>
      <c r="Y245" t="s">
        <v>176</v>
      </c>
    </row>
    <row r="246" spans="14:25" x14ac:dyDescent="0.3">
      <c r="N246" s="31" t="s">
        <v>514</v>
      </c>
      <c r="O246" t="s">
        <v>515</v>
      </c>
      <c r="P246" t="s">
        <v>153</v>
      </c>
      <c r="Q246" t="s">
        <v>516</v>
      </c>
      <c r="R246" t="str">
        <f t="shared" si="46"/>
        <v>MIS__Technician</v>
      </c>
      <c r="S246" s="84" t="s">
        <v>176</v>
      </c>
      <c r="T246" s="31" t="s">
        <v>519</v>
      </c>
      <c r="U246" t="s">
        <v>515</v>
      </c>
      <c r="V246" t="s">
        <v>155</v>
      </c>
      <c r="W246" t="s">
        <v>516</v>
      </c>
      <c r="X246" t="str">
        <f t="shared" si="47"/>
        <v>Publishing__Secretary</v>
      </c>
      <c r="Y246" t="s">
        <v>176</v>
      </c>
    </row>
    <row r="247" spans="14:25" x14ac:dyDescent="0.3">
      <c r="N247" s="31" t="s">
        <v>514</v>
      </c>
      <c r="O247" t="s">
        <v>515</v>
      </c>
      <c r="P247" t="s">
        <v>154</v>
      </c>
      <c r="Q247" t="s">
        <v>516</v>
      </c>
      <c r="R247" t="str">
        <f t="shared" si="46"/>
        <v>MIS__Technician</v>
      </c>
      <c r="S247" s="84" t="s">
        <v>176</v>
      </c>
      <c r="T247" s="31" t="s">
        <v>514</v>
      </c>
      <c r="U247" t="s">
        <v>515</v>
      </c>
      <c r="V247" t="s">
        <v>156</v>
      </c>
      <c r="W247" t="s">
        <v>516</v>
      </c>
      <c r="X247" t="str">
        <f t="shared" si="47"/>
        <v>Publishing__Secretary</v>
      </c>
      <c r="Y247" t="s">
        <v>176</v>
      </c>
    </row>
    <row r="248" spans="14:25" x14ac:dyDescent="0.3">
      <c r="N248" s="31" t="s">
        <v>514</v>
      </c>
      <c r="O248" t="s">
        <v>515</v>
      </c>
      <c r="P248" t="s">
        <v>155</v>
      </c>
      <c r="Q248" t="s">
        <v>516</v>
      </c>
      <c r="R248" t="str">
        <f t="shared" si="46"/>
        <v>MIS__Technician</v>
      </c>
      <c r="S248" s="84" t="s">
        <v>176</v>
      </c>
      <c r="T248" s="31" t="s">
        <v>514</v>
      </c>
      <c r="U248" t="s">
        <v>515</v>
      </c>
      <c r="V248" t="s">
        <v>158</v>
      </c>
      <c r="W248" t="s">
        <v>516</v>
      </c>
      <c r="X248" t="str">
        <f t="shared" si="47"/>
        <v>Publishing__Secretary</v>
      </c>
      <c r="Y248" t="s">
        <v>176</v>
      </c>
    </row>
    <row r="249" spans="14:25" x14ac:dyDescent="0.3">
      <c r="N249" s="31" t="s">
        <v>514</v>
      </c>
      <c r="O249" t="s">
        <v>515</v>
      </c>
      <c r="P249" t="s">
        <v>156</v>
      </c>
      <c r="Q249" t="s">
        <v>516</v>
      </c>
      <c r="R249" t="str">
        <f t="shared" si="46"/>
        <v>MIS__Technician</v>
      </c>
      <c r="S249" s="84" t="s">
        <v>176</v>
      </c>
      <c r="T249" s="31" t="s">
        <v>514</v>
      </c>
      <c r="U249" t="s">
        <v>515</v>
      </c>
      <c r="V249" t="s">
        <v>159</v>
      </c>
      <c r="W249" t="s">
        <v>516</v>
      </c>
      <c r="X249" t="str">
        <f t="shared" si="47"/>
        <v>Publishing__Secretary</v>
      </c>
      <c r="Y249" t="s">
        <v>176</v>
      </c>
    </row>
    <row r="250" spans="14:25" x14ac:dyDescent="0.3">
      <c r="N250" s="31" t="s">
        <v>514</v>
      </c>
      <c r="O250" t="s">
        <v>515</v>
      </c>
      <c r="P250" t="s">
        <v>157</v>
      </c>
      <c r="Q250" t="s">
        <v>516</v>
      </c>
      <c r="R250" t="str">
        <f t="shared" si="46"/>
        <v>MIS__Technician</v>
      </c>
      <c r="S250" s="84" t="s">
        <v>176</v>
      </c>
    </row>
    <row r="251" spans="14:25" x14ac:dyDescent="0.3">
      <c r="N251" s="31" t="s">
        <v>514</v>
      </c>
      <c r="O251" t="s">
        <v>515</v>
      </c>
      <c r="P251" t="s">
        <v>159</v>
      </c>
      <c r="Q251" t="s">
        <v>516</v>
      </c>
      <c r="R251" t="str">
        <f t="shared" si="46"/>
        <v>MIS__Technician</v>
      </c>
      <c r="S251" s="84" t="s">
        <v>176</v>
      </c>
    </row>
    <row r="252" spans="14:25" x14ac:dyDescent="0.3">
      <c r="N252" s="31" t="s">
        <v>514</v>
      </c>
      <c r="O252" t="s">
        <v>515</v>
      </c>
      <c r="P252" t="s">
        <v>161</v>
      </c>
      <c r="Q252" t="s">
        <v>516</v>
      </c>
      <c r="R252" t="str">
        <f t="shared" si="46"/>
        <v>MIS__Technician</v>
      </c>
      <c r="S252" s="84" t="s">
        <v>176</v>
      </c>
    </row>
    <row r="254" spans="14:25" x14ac:dyDescent="0.3">
      <c r="N254" s="31" t="s">
        <v>514</v>
      </c>
      <c r="O254" t="s">
        <v>515</v>
      </c>
      <c r="P254" t="s">
        <v>134</v>
      </c>
      <c r="Q254" t="s">
        <v>516</v>
      </c>
      <c r="R254" t="str">
        <f>$AF$30</f>
        <v>Product_Development__Administrative_Assistant</v>
      </c>
      <c r="S254" s="84" t="s">
        <v>176</v>
      </c>
    </row>
    <row r="255" spans="14:25" x14ac:dyDescent="0.3">
      <c r="N255" s="31" t="s">
        <v>514</v>
      </c>
      <c r="O255" t="s">
        <v>515</v>
      </c>
      <c r="P255" t="s">
        <v>137</v>
      </c>
      <c r="Q255" t="s">
        <v>516</v>
      </c>
      <c r="R255" t="str">
        <f t="shared" ref="R255:R270" si="48">$AF$30</f>
        <v>Product_Development__Administrative_Assistant</v>
      </c>
      <c r="S255" s="84" t="s">
        <v>176</v>
      </c>
    </row>
    <row r="256" spans="14:25" x14ac:dyDescent="0.3">
      <c r="N256" s="31" t="s">
        <v>514</v>
      </c>
      <c r="O256" t="s">
        <v>515</v>
      </c>
      <c r="P256" t="s">
        <v>138</v>
      </c>
      <c r="Q256" t="s">
        <v>516</v>
      </c>
      <c r="R256" t="str">
        <f t="shared" si="48"/>
        <v>Product_Development__Administrative_Assistant</v>
      </c>
      <c r="S256" s="84" t="s">
        <v>176</v>
      </c>
    </row>
    <row r="257" spans="14:19" x14ac:dyDescent="0.3">
      <c r="N257" s="31" t="s">
        <v>514</v>
      </c>
      <c r="O257" t="s">
        <v>515</v>
      </c>
      <c r="P257" t="s">
        <v>139</v>
      </c>
      <c r="Q257" t="s">
        <v>516</v>
      </c>
      <c r="R257" t="str">
        <f t="shared" si="48"/>
        <v>Product_Development__Administrative_Assistant</v>
      </c>
      <c r="S257" s="84" t="s">
        <v>176</v>
      </c>
    </row>
    <row r="258" spans="14:19" x14ac:dyDescent="0.3">
      <c r="N258" s="31" t="s">
        <v>514</v>
      </c>
      <c r="O258" t="s">
        <v>515</v>
      </c>
      <c r="P258" t="s">
        <v>140</v>
      </c>
      <c r="Q258" t="s">
        <v>516</v>
      </c>
      <c r="R258" t="str">
        <f t="shared" si="48"/>
        <v>Product_Development__Administrative_Assistant</v>
      </c>
      <c r="S258" s="84" t="s">
        <v>176</v>
      </c>
    </row>
    <row r="259" spans="14:19" x14ac:dyDescent="0.3">
      <c r="N259" s="31" t="s">
        <v>514</v>
      </c>
      <c r="O259" t="s">
        <v>515</v>
      </c>
      <c r="P259" t="s">
        <v>141</v>
      </c>
      <c r="Q259" t="s">
        <v>516</v>
      </c>
      <c r="R259" t="str">
        <f t="shared" si="48"/>
        <v>Product_Development__Administrative_Assistant</v>
      </c>
      <c r="S259" s="84" t="s">
        <v>176</v>
      </c>
    </row>
    <row r="260" spans="14:19" x14ac:dyDescent="0.3">
      <c r="N260" s="31" t="s">
        <v>514</v>
      </c>
      <c r="O260" t="s">
        <v>515</v>
      </c>
      <c r="P260" t="s">
        <v>142</v>
      </c>
      <c r="Q260" t="s">
        <v>516</v>
      </c>
      <c r="R260" t="str">
        <f t="shared" si="48"/>
        <v>Product_Development__Administrative_Assistant</v>
      </c>
      <c r="S260" s="84" t="s">
        <v>176</v>
      </c>
    </row>
    <row r="261" spans="14:19" x14ac:dyDescent="0.3">
      <c r="N261" s="31" t="s">
        <v>514</v>
      </c>
      <c r="O261" t="s">
        <v>515</v>
      </c>
      <c r="P261" t="s">
        <v>143</v>
      </c>
      <c r="Q261" t="s">
        <v>516</v>
      </c>
      <c r="R261" t="str">
        <f t="shared" si="48"/>
        <v>Product_Development__Administrative_Assistant</v>
      </c>
      <c r="S261" s="84" t="s">
        <v>176</v>
      </c>
    </row>
    <row r="262" spans="14:19" x14ac:dyDescent="0.3">
      <c r="N262" s="31" t="s">
        <v>514</v>
      </c>
      <c r="O262" t="s">
        <v>515</v>
      </c>
      <c r="P262" t="s">
        <v>144</v>
      </c>
      <c r="Q262" t="s">
        <v>516</v>
      </c>
      <c r="R262" t="str">
        <f t="shared" si="48"/>
        <v>Product_Development__Administrative_Assistant</v>
      </c>
      <c r="S262" s="84" t="s">
        <v>176</v>
      </c>
    </row>
    <row r="263" spans="14:19" x14ac:dyDescent="0.3">
      <c r="N263" s="31" t="s">
        <v>514</v>
      </c>
      <c r="O263" t="s">
        <v>515</v>
      </c>
      <c r="P263" t="s">
        <v>151</v>
      </c>
      <c r="Q263" t="s">
        <v>516</v>
      </c>
      <c r="R263" t="str">
        <f t="shared" si="48"/>
        <v>Product_Development__Administrative_Assistant</v>
      </c>
      <c r="S263" s="84" t="s">
        <v>176</v>
      </c>
    </row>
    <row r="264" spans="14:19" x14ac:dyDescent="0.3">
      <c r="N264" s="31" t="s">
        <v>514</v>
      </c>
      <c r="O264" t="s">
        <v>515</v>
      </c>
      <c r="P264" t="s">
        <v>152</v>
      </c>
      <c r="Q264" t="s">
        <v>516</v>
      </c>
      <c r="R264" t="str">
        <f t="shared" si="48"/>
        <v>Product_Development__Administrative_Assistant</v>
      </c>
      <c r="S264" s="84" t="s">
        <v>176</v>
      </c>
    </row>
    <row r="265" spans="14:19" x14ac:dyDescent="0.3">
      <c r="N265" s="31" t="s">
        <v>514</v>
      </c>
      <c r="O265" t="s">
        <v>515</v>
      </c>
      <c r="P265" t="s">
        <v>153</v>
      </c>
      <c r="Q265" t="s">
        <v>516</v>
      </c>
      <c r="R265" t="str">
        <f t="shared" si="48"/>
        <v>Product_Development__Administrative_Assistant</v>
      </c>
      <c r="S265" s="84" t="s">
        <v>176</v>
      </c>
    </row>
    <row r="266" spans="14:19" x14ac:dyDescent="0.3">
      <c r="N266" s="31" t="s">
        <v>514</v>
      </c>
      <c r="O266" t="s">
        <v>515</v>
      </c>
      <c r="P266" t="s">
        <v>155</v>
      </c>
      <c r="Q266" t="s">
        <v>516</v>
      </c>
      <c r="R266" t="str">
        <f t="shared" si="48"/>
        <v>Product_Development__Administrative_Assistant</v>
      </c>
      <c r="S266" s="84" t="s">
        <v>176</v>
      </c>
    </row>
    <row r="267" spans="14:19" x14ac:dyDescent="0.3">
      <c r="N267" s="31" t="s">
        <v>519</v>
      </c>
      <c r="O267" t="s">
        <v>515</v>
      </c>
      <c r="P267" t="s">
        <v>156</v>
      </c>
      <c r="Q267" t="s">
        <v>516</v>
      </c>
      <c r="R267" t="str">
        <f t="shared" si="48"/>
        <v>Product_Development__Administrative_Assistant</v>
      </c>
      <c r="S267" s="84" t="s">
        <v>176</v>
      </c>
    </row>
    <row r="268" spans="14:19" x14ac:dyDescent="0.3">
      <c r="N268" s="31" t="s">
        <v>514</v>
      </c>
      <c r="O268" t="s">
        <v>515</v>
      </c>
      <c r="P268" t="s">
        <v>157</v>
      </c>
      <c r="Q268" t="s">
        <v>516</v>
      </c>
      <c r="R268" t="str">
        <f t="shared" si="48"/>
        <v>Product_Development__Administrative_Assistant</v>
      </c>
      <c r="S268" s="84" t="s">
        <v>176</v>
      </c>
    </row>
    <row r="269" spans="14:19" x14ac:dyDescent="0.3">
      <c r="N269" s="31" t="s">
        <v>514</v>
      </c>
      <c r="O269" t="s">
        <v>515</v>
      </c>
      <c r="P269" t="s">
        <v>158</v>
      </c>
      <c r="Q269" t="s">
        <v>516</v>
      </c>
      <c r="R269" t="str">
        <f t="shared" si="48"/>
        <v>Product_Development__Administrative_Assistant</v>
      </c>
      <c r="S269" s="84" t="s">
        <v>176</v>
      </c>
    </row>
    <row r="270" spans="14:19" x14ac:dyDescent="0.3">
      <c r="N270" s="31" t="s">
        <v>519</v>
      </c>
      <c r="O270" t="s">
        <v>515</v>
      </c>
      <c r="P270" t="s">
        <v>159</v>
      </c>
      <c r="Q270" t="s">
        <v>516</v>
      </c>
      <c r="R270" t="str">
        <f t="shared" si="48"/>
        <v>Product_Development__Administrative_Assistant</v>
      </c>
      <c r="S270" s="84" t="s">
        <v>176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employees_Master_List</vt:lpstr>
      <vt:lpstr>Roles-Dept</vt:lpstr>
      <vt:lpstr>Sheet5</vt:lpstr>
      <vt:lpstr>Departments</vt:lpstr>
      <vt:lpstr>position</vt:lpstr>
      <vt:lpstr>Status</vt:lpstr>
      <vt:lpstr>NewRole</vt:lpstr>
      <vt:lpstr>Emp_Role_Changes</vt:lpstr>
      <vt:lpstr>Dept-Role-tables</vt:lpstr>
      <vt:lpstr>sample single_user Script</vt:lpstr>
      <vt:lpstr>position-Department</vt:lpstr>
      <vt:lpstr>List Departments</vt:lpstr>
      <vt:lpstr>Create Roles command</vt:lpstr>
      <vt:lpstr>DG_Users</vt:lpstr>
      <vt:lpstr>DG_Roles</vt:lpstr>
      <vt:lpstr>DG_User_Unit_Role</vt:lpstr>
      <vt:lpstr>DG_Unit_Role_Table</vt:lpstr>
      <vt:lpstr>Sheet7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Azarbod</dc:creator>
  <cp:lastModifiedBy>Trâm Nguyễn</cp:lastModifiedBy>
  <cp:lastPrinted>2021-11-01T21:47:08Z</cp:lastPrinted>
  <dcterms:created xsi:type="dcterms:W3CDTF">2009-09-15T16:44:42Z</dcterms:created>
  <dcterms:modified xsi:type="dcterms:W3CDTF">2021-11-02T20:25:41Z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42a4f38d-e296-4334-94dd-a2c6ec4d3fc5</vt:lpwstr>
  </property>
</Properties>
</file>