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5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6.xml" ContentType="application/vnd.openxmlformats-officedocument.spreadsheetml.queryTable+xml"/>
  <Override PartName="/xl/tables/table1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ms/Documents/ai can be utter file excel/"/>
    </mc:Choice>
  </mc:AlternateContent>
  <xr:revisionPtr revIDLastSave="0" documentId="13_ncr:1_{F971074A-7B89-954D-965E-0C296F914A50}" xr6:coauthVersionLast="47" xr6:coauthVersionMax="47" xr10:uidLastSave="{00000000-0000-0000-0000-000000000000}"/>
  <bookViews>
    <workbookView xWindow="0" yWindow="740" windowWidth="15000" windowHeight="18900" firstSheet="1" activeTab="3" xr2:uid="{090BB903-DE06-DD45-A699-0AFD6BE54189}"/>
  </bookViews>
  <sheets>
    <sheet name="HOTFIELD" sheetId="7" r:id="rId1"/>
    <sheet name="COMPETITIVE LEARNING" sheetId="6" r:id="rId2"/>
    <sheet name="iris" sheetId="8" r:id="rId3"/>
    <sheet name="K-MEANS" sheetId="5" r:id="rId4"/>
    <sheet name="K-NN" sheetId="4" r:id="rId5"/>
    <sheet name="BACK PROPAGATION" sheetId="3" r:id="rId6"/>
  </sheets>
  <definedNames>
    <definedName name="ExternalData_1" localSheetId="2" hidden="1">iris!$R$3:$V$6</definedName>
    <definedName name="ExternalData_1" localSheetId="3" hidden="1">'K-MEANS'!$R$3:$V$6</definedName>
    <definedName name="ExternalData_2" localSheetId="2" hidden="1">iris!$Y$3:$AC$6</definedName>
    <definedName name="ExternalData_2" localSheetId="3" hidden="1">'K-MEANS'!$Y$3:$AC$6</definedName>
    <definedName name="ExternalData_3" localSheetId="2" hidden="1">iris!$AF$3:$AJ$6</definedName>
    <definedName name="ExternalData_3" localSheetId="3" hidden="1">'K-MEANS'!$AF$3:$AJ$6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8" l="1"/>
  <c r="N85" i="8" s="1"/>
  <c r="M6" i="8"/>
  <c r="N6" i="8"/>
  <c r="N33" i="8" s="1"/>
  <c r="O6" i="8"/>
  <c r="N17" i="8"/>
  <c r="N45" i="8"/>
  <c r="N53" i="8"/>
  <c r="N61" i="8"/>
  <c r="N81" i="8"/>
  <c r="N86" i="8"/>
  <c r="N94" i="8"/>
  <c r="N97" i="8"/>
  <c r="N105" i="8"/>
  <c r="N109" i="8"/>
  <c r="N114" i="8"/>
  <c r="N117" i="8"/>
  <c r="N118" i="8"/>
  <c r="N120" i="8"/>
  <c r="N122" i="8"/>
  <c r="N125" i="8"/>
  <c r="N129" i="8"/>
  <c r="N130" i="8"/>
  <c r="N133" i="8"/>
  <c r="N134" i="8"/>
  <c r="N136" i="8"/>
  <c r="N137" i="8"/>
  <c r="N141" i="8"/>
  <c r="N144" i="8"/>
  <c r="N145" i="8"/>
  <c r="N146" i="8"/>
  <c r="N149" i="8"/>
  <c r="N150" i="8"/>
  <c r="N152" i="8"/>
  <c r="N153" i="8"/>
  <c r="N154" i="8"/>
  <c r="N157" i="8"/>
  <c r="N158" i="8"/>
  <c r="N159" i="8"/>
  <c r="N160" i="8"/>
  <c r="N161" i="8"/>
  <c r="N162" i="8"/>
  <c r="N163" i="8"/>
  <c r="N4" i="8"/>
  <c r="O4" i="8"/>
  <c r="N5" i="8"/>
  <c r="O5" i="8"/>
  <c r="AJ163" i="8"/>
  <c r="AI163" i="8"/>
  <c r="AH163" i="8"/>
  <c r="AC163" i="8"/>
  <c r="AB163" i="8"/>
  <c r="AA163" i="8"/>
  <c r="V163" i="8"/>
  <c r="U163" i="8"/>
  <c r="T163" i="8"/>
  <c r="AJ162" i="8"/>
  <c r="AI162" i="8"/>
  <c r="AH162" i="8"/>
  <c r="AC162" i="8"/>
  <c r="AB162" i="8"/>
  <c r="AA162" i="8"/>
  <c r="V162" i="8"/>
  <c r="U162" i="8"/>
  <c r="T162" i="8"/>
  <c r="AJ161" i="8"/>
  <c r="AI161" i="8"/>
  <c r="AH161" i="8"/>
  <c r="AC161" i="8"/>
  <c r="AB161" i="8"/>
  <c r="AA161" i="8"/>
  <c r="V161" i="8"/>
  <c r="U161" i="8"/>
  <c r="T161" i="8"/>
  <c r="AJ160" i="8"/>
  <c r="AI160" i="8"/>
  <c r="AH160" i="8"/>
  <c r="AF160" i="8" s="1"/>
  <c r="AC160" i="8"/>
  <c r="AB160" i="8"/>
  <c r="AA160" i="8"/>
  <c r="V160" i="8"/>
  <c r="U160" i="8"/>
  <c r="T160" i="8"/>
  <c r="AJ159" i="8"/>
  <c r="AI159" i="8"/>
  <c r="AH159" i="8"/>
  <c r="AC159" i="8"/>
  <c r="AB159" i="8"/>
  <c r="AA159" i="8"/>
  <c r="V159" i="8"/>
  <c r="U159" i="8"/>
  <c r="T159" i="8"/>
  <c r="AJ158" i="8"/>
  <c r="AI158" i="8"/>
  <c r="AH158" i="8"/>
  <c r="AC158" i="8"/>
  <c r="AB158" i="8"/>
  <c r="AA158" i="8"/>
  <c r="V158" i="8"/>
  <c r="U158" i="8"/>
  <c r="T158" i="8"/>
  <c r="R158" i="8" s="1"/>
  <c r="AJ157" i="8"/>
  <c r="AI157" i="8"/>
  <c r="AH157" i="8"/>
  <c r="AC157" i="8"/>
  <c r="AB157" i="8"/>
  <c r="AA157" i="8"/>
  <c r="V157" i="8"/>
  <c r="U157" i="8"/>
  <c r="T157" i="8"/>
  <c r="AJ156" i="8"/>
  <c r="AI156" i="8"/>
  <c r="AH156" i="8"/>
  <c r="AC156" i="8"/>
  <c r="AB156" i="8"/>
  <c r="AA156" i="8"/>
  <c r="V156" i="8"/>
  <c r="U156" i="8"/>
  <c r="T156" i="8"/>
  <c r="AJ155" i="8"/>
  <c r="AI155" i="8"/>
  <c r="AH155" i="8"/>
  <c r="AC155" i="8"/>
  <c r="AB155" i="8"/>
  <c r="AA155" i="8"/>
  <c r="V155" i="8"/>
  <c r="U155" i="8"/>
  <c r="T155" i="8"/>
  <c r="AJ154" i="8"/>
  <c r="AI154" i="8"/>
  <c r="AH154" i="8"/>
  <c r="AC154" i="8"/>
  <c r="AB154" i="8"/>
  <c r="AA154" i="8"/>
  <c r="V154" i="8"/>
  <c r="U154" i="8"/>
  <c r="T154" i="8"/>
  <c r="AJ153" i="8"/>
  <c r="AI153" i="8"/>
  <c r="AH153" i="8"/>
  <c r="AC153" i="8"/>
  <c r="AB153" i="8"/>
  <c r="AA153" i="8"/>
  <c r="V153" i="8"/>
  <c r="U153" i="8"/>
  <c r="T153" i="8"/>
  <c r="AJ152" i="8"/>
  <c r="AI152" i="8"/>
  <c r="AH152" i="8"/>
  <c r="AF152" i="8" s="1"/>
  <c r="AC152" i="8"/>
  <c r="AB152" i="8"/>
  <c r="AA152" i="8"/>
  <c r="V152" i="8"/>
  <c r="U152" i="8"/>
  <c r="T152" i="8"/>
  <c r="AJ151" i="8"/>
  <c r="AI151" i="8"/>
  <c r="AH151" i="8"/>
  <c r="AC151" i="8"/>
  <c r="AB151" i="8"/>
  <c r="AA151" i="8"/>
  <c r="V151" i="8"/>
  <c r="U151" i="8"/>
  <c r="T151" i="8"/>
  <c r="AJ150" i="8"/>
  <c r="AI150" i="8"/>
  <c r="AH150" i="8"/>
  <c r="AC150" i="8"/>
  <c r="AB150" i="8"/>
  <c r="AA150" i="8"/>
  <c r="V150" i="8"/>
  <c r="U150" i="8"/>
  <c r="T150" i="8"/>
  <c r="AJ149" i="8"/>
  <c r="AI149" i="8"/>
  <c r="AH149" i="8"/>
  <c r="AC149" i="8"/>
  <c r="AB149" i="8"/>
  <c r="AA149" i="8"/>
  <c r="V149" i="8"/>
  <c r="U149" i="8"/>
  <c r="T149" i="8"/>
  <c r="AJ148" i="8"/>
  <c r="AI148" i="8"/>
  <c r="AH148" i="8"/>
  <c r="AF148" i="8" s="1"/>
  <c r="AC148" i="8"/>
  <c r="AB148" i="8"/>
  <c r="AA148" i="8"/>
  <c r="V148" i="8"/>
  <c r="U148" i="8"/>
  <c r="T148" i="8"/>
  <c r="AJ147" i="8"/>
  <c r="AI147" i="8"/>
  <c r="AH147" i="8"/>
  <c r="AC147" i="8"/>
  <c r="AB147" i="8"/>
  <c r="AA147" i="8"/>
  <c r="V147" i="8"/>
  <c r="U147" i="8"/>
  <c r="T147" i="8"/>
  <c r="AJ146" i="8"/>
  <c r="AI146" i="8"/>
  <c r="AH146" i="8"/>
  <c r="AC146" i="8"/>
  <c r="AB146" i="8"/>
  <c r="AA146" i="8"/>
  <c r="V146" i="8"/>
  <c r="U146" i="8"/>
  <c r="T146" i="8"/>
  <c r="R146" i="8" s="1"/>
  <c r="AJ145" i="8"/>
  <c r="AI145" i="8"/>
  <c r="AH145" i="8"/>
  <c r="AC145" i="8"/>
  <c r="AB145" i="8"/>
  <c r="AA145" i="8"/>
  <c r="V145" i="8"/>
  <c r="U145" i="8"/>
  <c r="T145" i="8"/>
  <c r="AJ144" i="8"/>
  <c r="AI144" i="8"/>
  <c r="AH144" i="8"/>
  <c r="AC144" i="8"/>
  <c r="AB144" i="8"/>
  <c r="AA144" i="8"/>
  <c r="V144" i="8"/>
  <c r="U144" i="8"/>
  <c r="T144" i="8"/>
  <c r="AJ143" i="8"/>
  <c r="AI143" i="8"/>
  <c r="AH143" i="8"/>
  <c r="AC143" i="8"/>
  <c r="AB143" i="8"/>
  <c r="AA143" i="8"/>
  <c r="V143" i="8"/>
  <c r="U143" i="8"/>
  <c r="T143" i="8"/>
  <c r="AJ142" i="8"/>
  <c r="AI142" i="8"/>
  <c r="AH142" i="8"/>
  <c r="AC142" i="8"/>
  <c r="AB142" i="8"/>
  <c r="AA142" i="8"/>
  <c r="V142" i="8"/>
  <c r="U142" i="8"/>
  <c r="T142" i="8"/>
  <c r="AJ141" i="8"/>
  <c r="AI141" i="8"/>
  <c r="AH141" i="8"/>
  <c r="AC141" i="8"/>
  <c r="AB141" i="8"/>
  <c r="AA141" i="8"/>
  <c r="V141" i="8"/>
  <c r="U141" i="8"/>
  <c r="T141" i="8"/>
  <c r="AJ140" i="8"/>
  <c r="AI140" i="8"/>
  <c r="AH140" i="8"/>
  <c r="AC140" i="8"/>
  <c r="AB140" i="8"/>
  <c r="AA140" i="8"/>
  <c r="V140" i="8"/>
  <c r="U140" i="8"/>
  <c r="T140" i="8"/>
  <c r="AJ139" i="8"/>
  <c r="AI139" i="8"/>
  <c r="AH139" i="8"/>
  <c r="AC139" i="8"/>
  <c r="AB139" i="8"/>
  <c r="AA139" i="8"/>
  <c r="V139" i="8"/>
  <c r="U139" i="8"/>
  <c r="T139" i="8"/>
  <c r="AJ138" i="8"/>
  <c r="AI138" i="8"/>
  <c r="AH138" i="8"/>
  <c r="AC138" i="8"/>
  <c r="AB138" i="8"/>
  <c r="AA138" i="8"/>
  <c r="V138" i="8"/>
  <c r="U138" i="8"/>
  <c r="T138" i="8"/>
  <c r="R138" i="8" s="1"/>
  <c r="AJ137" i="8"/>
  <c r="AI137" i="8"/>
  <c r="AH137" i="8"/>
  <c r="AC137" i="8"/>
  <c r="AB137" i="8"/>
  <c r="AA137" i="8"/>
  <c r="V137" i="8"/>
  <c r="U137" i="8"/>
  <c r="T137" i="8"/>
  <c r="AJ136" i="8"/>
  <c r="AI136" i="8"/>
  <c r="AH136" i="8"/>
  <c r="AC136" i="8"/>
  <c r="AB136" i="8"/>
  <c r="AA136" i="8"/>
  <c r="V136" i="8"/>
  <c r="U136" i="8"/>
  <c r="T136" i="8"/>
  <c r="AJ135" i="8"/>
  <c r="AI135" i="8"/>
  <c r="AH135" i="8"/>
  <c r="AC135" i="8"/>
  <c r="AB135" i="8"/>
  <c r="AA135" i="8"/>
  <c r="V135" i="8"/>
  <c r="U135" i="8"/>
  <c r="T135" i="8"/>
  <c r="AJ134" i="8"/>
  <c r="AI134" i="8"/>
  <c r="AH134" i="8"/>
  <c r="AC134" i="8"/>
  <c r="AB134" i="8"/>
  <c r="AA134" i="8"/>
  <c r="V134" i="8"/>
  <c r="U134" i="8"/>
  <c r="T134" i="8"/>
  <c r="AJ133" i="8"/>
  <c r="AI133" i="8"/>
  <c r="AH133" i="8"/>
  <c r="AC133" i="8"/>
  <c r="AB133" i="8"/>
  <c r="AA133" i="8"/>
  <c r="V133" i="8"/>
  <c r="U133" i="8"/>
  <c r="T133" i="8"/>
  <c r="AJ132" i="8"/>
  <c r="AI132" i="8"/>
  <c r="AH132" i="8"/>
  <c r="AF132" i="8" s="1"/>
  <c r="AC132" i="8"/>
  <c r="AB132" i="8"/>
  <c r="AA132" i="8"/>
  <c r="V132" i="8"/>
  <c r="U132" i="8"/>
  <c r="T132" i="8"/>
  <c r="AJ131" i="8"/>
  <c r="AI131" i="8"/>
  <c r="AH131" i="8"/>
  <c r="AC131" i="8"/>
  <c r="AB131" i="8"/>
  <c r="AA131" i="8"/>
  <c r="V131" i="8"/>
  <c r="U131" i="8"/>
  <c r="T131" i="8"/>
  <c r="AJ130" i="8"/>
  <c r="AI130" i="8"/>
  <c r="AH130" i="8"/>
  <c r="AC130" i="8"/>
  <c r="AB130" i="8"/>
  <c r="AA130" i="8"/>
  <c r="V130" i="8"/>
  <c r="U130" i="8"/>
  <c r="T130" i="8"/>
  <c r="R130" i="8" s="1"/>
  <c r="AJ129" i="8"/>
  <c r="AI129" i="8"/>
  <c r="AH129" i="8"/>
  <c r="AC129" i="8"/>
  <c r="AB129" i="8"/>
  <c r="AA129" i="8"/>
  <c r="V129" i="8"/>
  <c r="U129" i="8"/>
  <c r="T129" i="8"/>
  <c r="AJ128" i="8"/>
  <c r="AI128" i="8"/>
  <c r="AH128" i="8"/>
  <c r="AF128" i="8" s="1"/>
  <c r="AC128" i="8"/>
  <c r="AB128" i="8"/>
  <c r="AA128" i="8"/>
  <c r="V128" i="8"/>
  <c r="U128" i="8"/>
  <c r="T128" i="8"/>
  <c r="AJ127" i="8"/>
  <c r="AI127" i="8"/>
  <c r="AH127" i="8"/>
  <c r="AC127" i="8"/>
  <c r="AB127" i="8"/>
  <c r="AA127" i="8"/>
  <c r="V127" i="8"/>
  <c r="U127" i="8"/>
  <c r="T127" i="8"/>
  <c r="AJ126" i="8"/>
  <c r="AI126" i="8"/>
  <c r="AH126" i="8"/>
  <c r="AC126" i="8"/>
  <c r="AB126" i="8"/>
  <c r="AA126" i="8"/>
  <c r="V126" i="8"/>
  <c r="U126" i="8"/>
  <c r="T126" i="8"/>
  <c r="R126" i="8" s="1"/>
  <c r="AJ125" i="8"/>
  <c r="AI125" i="8"/>
  <c r="AH125" i="8"/>
  <c r="AC125" i="8"/>
  <c r="AB125" i="8"/>
  <c r="AA125" i="8"/>
  <c r="V125" i="8"/>
  <c r="U125" i="8"/>
  <c r="T125" i="8"/>
  <c r="AJ124" i="8"/>
  <c r="AI124" i="8"/>
  <c r="AH124" i="8"/>
  <c r="AC124" i="8"/>
  <c r="AB124" i="8"/>
  <c r="AA124" i="8"/>
  <c r="V124" i="8"/>
  <c r="U124" i="8"/>
  <c r="T124" i="8"/>
  <c r="AJ123" i="8"/>
  <c r="AI123" i="8"/>
  <c r="AH123" i="8"/>
  <c r="AC123" i="8"/>
  <c r="AB123" i="8"/>
  <c r="AA123" i="8"/>
  <c r="V123" i="8"/>
  <c r="U123" i="8"/>
  <c r="T123" i="8"/>
  <c r="AJ122" i="8"/>
  <c r="AI122" i="8"/>
  <c r="AH122" i="8"/>
  <c r="AC122" i="8"/>
  <c r="AB122" i="8"/>
  <c r="AA122" i="8"/>
  <c r="V122" i="8"/>
  <c r="U122" i="8"/>
  <c r="T122" i="8"/>
  <c r="AJ121" i="8"/>
  <c r="AI121" i="8"/>
  <c r="AH121" i="8"/>
  <c r="AC121" i="8"/>
  <c r="AB121" i="8"/>
  <c r="AA121" i="8"/>
  <c r="V121" i="8"/>
  <c r="U121" i="8"/>
  <c r="T121" i="8"/>
  <c r="AJ120" i="8"/>
  <c r="AI120" i="8"/>
  <c r="AH120" i="8"/>
  <c r="AF120" i="8" s="1"/>
  <c r="AC120" i="8"/>
  <c r="AB120" i="8"/>
  <c r="AA120" i="8"/>
  <c r="V120" i="8"/>
  <c r="U120" i="8"/>
  <c r="T120" i="8"/>
  <c r="AJ119" i="8"/>
  <c r="AI119" i="8"/>
  <c r="AH119" i="8"/>
  <c r="AC119" i="8"/>
  <c r="AB119" i="8"/>
  <c r="AA119" i="8"/>
  <c r="V119" i="8"/>
  <c r="U119" i="8"/>
  <c r="T119" i="8"/>
  <c r="AJ118" i="8"/>
  <c r="AI118" i="8"/>
  <c r="AH118" i="8"/>
  <c r="AC118" i="8"/>
  <c r="AB118" i="8"/>
  <c r="AA118" i="8"/>
  <c r="V118" i="8"/>
  <c r="U118" i="8"/>
  <c r="T118" i="8"/>
  <c r="AJ117" i="8"/>
  <c r="AI117" i="8"/>
  <c r="AH117" i="8"/>
  <c r="AC117" i="8"/>
  <c r="AB117" i="8"/>
  <c r="AA117" i="8"/>
  <c r="V117" i="8"/>
  <c r="U117" i="8"/>
  <c r="T117" i="8"/>
  <c r="AJ116" i="8"/>
  <c r="AI116" i="8"/>
  <c r="AH116" i="8"/>
  <c r="AC116" i="8"/>
  <c r="AB116" i="8"/>
  <c r="AA116" i="8"/>
  <c r="V116" i="8"/>
  <c r="U116" i="8"/>
  <c r="T116" i="8"/>
  <c r="AJ115" i="8"/>
  <c r="AI115" i="8"/>
  <c r="AH115" i="8"/>
  <c r="AC115" i="8"/>
  <c r="AB115" i="8"/>
  <c r="AA115" i="8"/>
  <c r="V115" i="8"/>
  <c r="U115" i="8"/>
  <c r="T115" i="8"/>
  <c r="AJ114" i="8"/>
  <c r="AI114" i="8"/>
  <c r="AH114" i="8"/>
  <c r="AC114" i="8"/>
  <c r="AB114" i="8"/>
  <c r="AA114" i="8"/>
  <c r="V114" i="8"/>
  <c r="U114" i="8"/>
  <c r="T114" i="8"/>
  <c r="AJ113" i="8"/>
  <c r="AI113" i="8"/>
  <c r="AH113" i="8"/>
  <c r="AC113" i="8"/>
  <c r="AB113" i="8"/>
  <c r="AA113" i="8"/>
  <c r="V113" i="8"/>
  <c r="U113" i="8"/>
  <c r="T113" i="8"/>
  <c r="AJ112" i="8"/>
  <c r="AI112" i="8"/>
  <c r="AH112" i="8"/>
  <c r="AF112" i="8" s="1"/>
  <c r="AC112" i="8"/>
  <c r="AB112" i="8"/>
  <c r="AA112" i="8"/>
  <c r="V112" i="8"/>
  <c r="U112" i="8"/>
  <c r="T112" i="8"/>
  <c r="AJ111" i="8"/>
  <c r="AI111" i="8"/>
  <c r="AH111" i="8"/>
  <c r="AC111" i="8"/>
  <c r="AB111" i="8"/>
  <c r="AA111" i="8"/>
  <c r="V111" i="8"/>
  <c r="U111" i="8"/>
  <c r="T111" i="8"/>
  <c r="AJ110" i="8"/>
  <c r="AI110" i="8"/>
  <c r="AH110" i="8"/>
  <c r="AC110" i="8"/>
  <c r="AB110" i="8"/>
  <c r="AA110" i="8"/>
  <c r="V110" i="8"/>
  <c r="U110" i="8"/>
  <c r="T110" i="8"/>
  <c r="AJ109" i="8"/>
  <c r="AI109" i="8"/>
  <c r="AH109" i="8"/>
  <c r="AC109" i="8"/>
  <c r="AB109" i="8"/>
  <c r="AA109" i="8"/>
  <c r="V109" i="8"/>
  <c r="U109" i="8"/>
  <c r="T109" i="8"/>
  <c r="AJ108" i="8"/>
  <c r="AI108" i="8"/>
  <c r="AH108" i="8"/>
  <c r="AC108" i="8"/>
  <c r="AB108" i="8"/>
  <c r="AA108" i="8"/>
  <c r="V108" i="8"/>
  <c r="U108" i="8"/>
  <c r="T108" i="8"/>
  <c r="AJ107" i="8"/>
  <c r="AI107" i="8"/>
  <c r="AH107" i="8"/>
  <c r="AC107" i="8"/>
  <c r="AB107" i="8"/>
  <c r="AA107" i="8"/>
  <c r="V107" i="8"/>
  <c r="U107" i="8"/>
  <c r="T107" i="8"/>
  <c r="AJ106" i="8"/>
  <c r="AI106" i="8"/>
  <c r="AH106" i="8"/>
  <c r="AC106" i="8"/>
  <c r="AB106" i="8"/>
  <c r="AA106" i="8"/>
  <c r="V106" i="8"/>
  <c r="U106" i="8"/>
  <c r="T106" i="8"/>
  <c r="AJ105" i="8"/>
  <c r="AI105" i="8"/>
  <c r="AH105" i="8"/>
  <c r="AC105" i="8"/>
  <c r="AB105" i="8"/>
  <c r="AA105" i="8"/>
  <c r="V105" i="8"/>
  <c r="U105" i="8"/>
  <c r="T105" i="8"/>
  <c r="AJ104" i="8"/>
  <c r="AI104" i="8"/>
  <c r="AH104" i="8"/>
  <c r="AC104" i="8"/>
  <c r="AB104" i="8"/>
  <c r="AA104" i="8"/>
  <c r="V104" i="8"/>
  <c r="U104" i="8"/>
  <c r="T104" i="8"/>
  <c r="AJ103" i="8"/>
  <c r="AI103" i="8"/>
  <c r="AH103" i="8"/>
  <c r="AC103" i="8"/>
  <c r="AB103" i="8"/>
  <c r="AA103" i="8"/>
  <c r="V103" i="8"/>
  <c r="U103" i="8"/>
  <c r="T103" i="8"/>
  <c r="AJ102" i="8"/>
  <c r="AI102" i="8"/>
  <c r="AH102" i="8"/>
  <c r="AC102" i="8"/>
  <c r="AB102" i="8"/>
  <c r="AA102" i="8"/>
  <c r="V102" i="8"/>
  <c r="U102" i="8"/>
  <c r="T102" i="8"/>
  <c r="AJ101" i="8"/>
  <c r="AI101" i="8"/>
  <c r="AH101" i="8"/>
  <c r="AC101" i="8"/>
  <c r="AB101" i="8"/>
  <c r="AA101" i="8"/>
  <c r="V101" i="8"/>
  <c r="U101" i="8"/>
  <c r="T101" i="8"/>
  <c r="AJ100" i="8"/>
  <c r="AI100" i="8"/>
  <c r="AH100" i="8"/>
  <c r="AF100" i="8" s="1"/>
  <c r="AC100" i="8"/>
  <c r="AB100" i="8"/>
  <c r="AA100" i="8"/>
  <c r="V100" i="8"/>
  <c r="U100" i="8"/>
  <c r="T100" i="8"/>
  <c r="AJ99" i="8"/>
  <c r="AI99" i="8"/>
  <c r="AH99" i="8"/>
  <c r="AC99" i="8"/>
  <c r="AB99" i="8"/>
  <c r="AA99" i="8"/>
  <c r="V99" i="8"/>
  <c r="U99" i="8"/>
  <c r="T99" i="8"/>
  <c r="AJ98" i="8"/>
  <c r="AI98" i="8"/>
  <c r="AH98" i="8"/>
  <c r="AC98" i="8"/>
  <c r="AB98" i="8"/>
  <c r="AA98" i="8"/>
  <c r="V98" i="8"/>
  <c r="U98" i="8"/>
  <c r="T98" i="8"/>
  <c r="AJ97" i="8"/>
  <c r="AI97" i="8"/>
  <c r="AH97" i="8"/>
  <c r="AC97" i="8"/>
  <c r="AB97" i="8"/>
  <c r="AA97" i="8"/>
  <c r="V97" i="8"/>
  <c r="U97" i="8"/>
  <c r="T97" i="8"/>
  <c r="AJ96" i="8"/>
  <c r="AI96" i="8"/>
  <c r="AH96" i="8"/>
  <c r="AC96" i="8"/>
  <c r="AB96" i="8"/>
  <c r="AA96" i="8"/>
  <c r="V96" i="8"/>
  <c r="U96" i="8"/>
  <c r="T96" i="8"/>
  <c r="AJ95" i="8"/>
  <c r="AI95" i="8"/>
  <c r="AH95" i="8"/>
  <c r="AC95" i="8"/>
  <c r="AB95" i="8"/>
  <c r="AA95" i="8"/>
  <c r="V95" i="8"/>
  <c r="U95" i="8"/>
  <c r="T95" i="8"/>
  <c r="AJ94" i="8"/>
  <c r="AI94" i="8"/>
  <c r="AH94" i="8"/>
  <c r="AC94" i="8"/>
  <c r="AB94" i="8"/>
  <c r="AA94" i="8"/>
  <c r="V94" i="8"/>
  <c r="U94" i="8"/>
  <c r="T94" i="8"/>
  <c r="AJ93" i="8"/>
  <c r="AI93" i="8"/>
  <c r="AH93" i="8"/>
  <c r="AC93" i="8"/>
  <c r="AB93" i="8"/>
  <c r="AA93" i="8"/>
  <c r="V93" i="8"/>
  <c r="U93" i="8"/>
  <c r="T93" i="8"/>
  <c r="AJ92" i="8"/>
  <c r="AI92" i="8"/>
  <c r="AH92" i="8"/>
  <c r="AC92" i="8"/>
  <c r="AB92" i="8"/>
  <c r="AA92" i="8"/>
  <c r="V92" i="8"/>
  <c r="U92" i="8"/>
  <c r="T92" i="8"/>
  <c r="AJ91" i="8"/>
  <c r="AI91" i="8"/>
  <c r="AH91" i="8"/>
  <c r="AC91" i="8"/>
  <c r="AB91" i="8"/>
  <c r="AA91" i="8"/>
  <c r="V91" i="8"/>
  <c r="U91" i="8"/>
  <c r="T91" i="8"/>
  <c r="AJ90" i="8"/>
  <c r="AI90" i="8"/>
  <c r="AH90" i="8"/>
  <c r="AC90" i="8"/>
  <c r="AB90" i="8"/>
  <c r="AA90" i="8"/>
  <c r="V90" i="8"/>
  <c r="U90" i="8"/>
  <c r="T90" i="8"/>
  <c r="AJ89" i="8"/>
  <c r="AI89" i="8"/>
  <c r="AH89" i="8"/>
  <c r="AC89" i="8"/>
  <c r="AB89" i="8"/>
  <c r="AA89" i="8"/>
  <c r="V89" i="8"/>
  <c r="U89" i="8"/>
  <c r="T89" i="8"/>
  <c r="AJ88" i="8"/>
  <c r="AI88" i="8"/>
  <c r="AH88" i="8"/>
  <c r="AC88" i="8"/>
  <c r="AB88" i="8"/>
  <c r="AA88" i="8"/>
  <c r="V88" i="8"/>
  <c r="U88" i="8"/>
  <c r="T88" i="8"/>
  <c r="AJ87" i="8"/>
  <c r="AI87" i="8"/>
  <c r="AH87" i="8"/>
  <c r="AC87" i="8"/>
  <c r="AB87" i="8"/>
  <c r="AA87" i="8"/>
  <c r="V87" i="8"/>
  <c r="U87" i="8"/>
  <c r="T87" i="8"/>
  <c r="AJ86" i="8"/>
  <c r="AI86" i="8"/>
  <c r="AH86" i="8"/>
  <c r="AC86" i="8"/>
  <c r="AB86" i="8"/>
  <c r="AA86" i="8"/>
  <c r="V86" i="8"/>
  <c r="U86" i="8"/>
  <c r="T86" i="8"/>
  <c r="AJ85" i="8"/>
  <c r="AI85" i="8"/>
  <c r="AH85" i="8"/>
  <c r="AC85" i="8"/>
  <c r="AB85" i="8"/>
  <c r="AA85" i="8"/>
  <c r="V85" i="8"/>
  <c r="U85" i="8"/>
  <c r="T85" i="8"/>
  <c r="AJ84" i="8"/>
  <c r="AI84" i="8"/>
  <c r="AH84" i="8"/>
  <c r="AF84" i="8" s="1"/>
  <c r="AC84" i="8"/>
  <c r="AB84" i="8"/>
  <c r="AA84" i="8"/>
  <c r="V84" i="8"/>
  <c r="U84" i="8"/>
  <c r="T84" i="8"/>
  <c r="AJ83" i="8"/>
  <c r="AI83" i="8"/>
  <c r="AH83" i="8"/>
  <c r="AC83" i="8"/>
  <c r="AB83" i="8"/>
  <c r="AA83" i="8"/>
  <c r="V83" i="8"/>
  <c r="U83" i="8"/>
  <c r="T83" i="8"/>
  <c r="AJ82" i="8"/>
  <c r="AI82" i="8"/>
  <c r="AH82" i="8"/>
  <c r="AC82" i="8"/>
  <c r="AB82" i="8"/>
  <c r="AA82" i="8"/>
  <c r="V82" i="8"/>
  <c r="U82" i="8"/>
  <c r="T82" i="8"/>
  <c r="R82" i="8" s="1"/>
  <c r="AJ81" i="8"/>
  <c r="AI81" i="8"/>
  <c r="AH81" i="8"/>
  <c r="AC81" i="8"/>
  <c r="AB81" i="8"/>
  <c r="AA81" i="8"/>
  <c r="V81" i="8"/>
  <c r="U81" i="8"/>
  <c r="T81" i="8"/>
  <c r="AJ80" i="8"/>
  <c r="AI80" i="8"/>
  <c r="AH80" i="8"/>
  <c r="AC80" i="8"/>
  <c r="AB80" i="8"/>
  <c r="AA80" i="8"/>
  <c r="V80" i="8"/>
  <c r="U80" i="8"/>
  <c r="T80" i="8"/>
  <c r="AJ79" i="8"/>
  <c r="AI79" i="8"/>
  <c r="AH79" i="8"/>
  <c r="AC79" i="8"/>
  <c r="AB79" i="8"/>
  <c r="AA79" i="8"/>
  <c r="V79" i="8"/>
  <c r="U79" i="8"/>
  <c r="T79" i="8"/>
  <c r="AJ78" i="8"/>
  <c r="AI78" i="8"/>
  <c r="AH78" i="8"/>
  <c r="AC78" i="8"/>
  <c r="AB78" i="8"/>
  <c r="AA78" i="8"/>
  <c r="V78" i="8"/>
  <c r="U78" i="8"/>
  <c r="T78" i="8"/>
  <c r="AJ77" i="8"/>
  <c r="AI77" i="8"/>
  <c r="AH77" i="8"/>
  <c r="AC77" i="8"/>
  <c r="AB77" i="8"/>
  <c r="AA77" i="8"/>
  <c r="V77" i="8"/>
  <c r="U77" i="8"/>
  <c r="T77" i="8"/>
  <c r="AJ76" i="8"/>
  <c r="AI76" i="8"/>
  <c r="AH76" i="8"/>
  <c r="AC76" i="8"/>
  <c r="AB76" i="8"/>
  <c r="AA76" i="8"/>
  <c r="V76" i="8"/>
  <c r="U76" i="8"/>
  <c r="T76" i="8"/>
  <c r="AJ75" i="8"/>
  <c r="AI75" i="8"/>
  <c r="AH75" i="8"/>
  <c r="AC75" i="8"/>
  <c r="AB75" i="8"/>
  <c r="AA75" i="8"/>
  <c r="V75" i="8"/>
  <c r="U75" i="8"/>
  <c r="T75" i="8"/>
  <c r="AJ74" i="8"/>
  <c r="AI74" i="8"/>
  <c r="AH74" i="8"/>
  <c r="AC74" i="8"/>
  <c r="AB74" i="8"/>
  <c r="AA74" i="8"/>
  <c r="V74" i="8"/>
  <c r="U74" i="8"/>
  <c r="T74" i="8"/>
  <c r="R74" i="8" s="1"/>
  <c r="AJ73" i="8"/>
  <c r="AI73" i="8"/>
  <c r="AH73" i="8"/>
  <c r="AC73" i="8"/>
  <c r="AB73" i="8"/>
  <c r="AA73" i="8"/>
  <c r="V73" i="8"/>
  <c r="U73" i="8"/>
  <c r="T73" i="8"/>
  <c r="AJ72" i="8"/>
  <c r="AI72" i="8"/>
  <c r="AH72" i="8"/>
  <c r="AC72" i="8"/>
  <c r="AB72" i="8"/>
  <c r="AA72" i="8"/>
  <c r="V72" i="8"/>
  <c r="U72" i="8"/>
  <c r="T72" i="8"/>
  <c r="AJ71" i="8"/>
  <c r="AI71" i="8"/>
  <c r="AH71" i="8"/>
  <c r="AC71" i="8"/>
  <c r="AB71" i="8"/>
  <c r="AA71" i="8"/>
  <c r="V71" i="8"/>
  <c r="U71" i="8"/>
  <c r="T71" i="8"/>
  <c r="AJ70" i="8"/>
  <c r="AI70" i="8"/>
  <c r="AH70" i="8"/>
  <c r="AC70" i="8"/>
  <c r="AB70" i="8"/>
  <c r="AA70" i="8"/>
  <c r="V70" i="8"/>
  <c r="U70" i="8"/>
  <c r="T70" i="8"/>
  <c r="AJ69" i="8"/>
  <c r="AI69" i="8"/>
  <c r="AH69" i="8"/>
  <c r="AC69" i="8"/>
  <c r="AB69" i="8"/>
  <c r="AA69" i="8"/>
  <c r="V69" i="8"/>
  <c r="U69" i="8"/>
  <c r="T69" i="8"/>
  <c r="AJ68" i="8"/>
  <c r="AI68" i="8"/>
  <c r="AH68" i="8"/>
  <c r="AC68" i="8"/>
  <c r="AB68" i="8"/>
  <c r="AA68" i="8"/>
  <c r="V68" i="8"/>
  <c r="U68" i="8"/>
  <c r="T68" i="8"/>
  <c r="AJ67" i="8"/>
  <c r="AI67" i="8"/>
  <c r="AH67" i="8"/>
  <c r="AC67" i="8"/>
  <c r="AB67" i="8"/>
  <c r="AA67" i="8"/>
  <c r="V67" i="8"/>
  <c r="U67" i="8"/>
  <c r="T67" i="8"/>
  <c r="AJ66" i="8"/>
  <c r="AI66" i="8"/>
  <c r="AH66" i="8"/>
  <c r="AC66" i="8"/>
  <c r="AB66" i="8"/>
  <c r="AA66" i="8"/>
  <c r="V66" i="8"/>
  <c r="U66" i="8"/>
  <c r="T66" i="8"/>
  <c r="AJ65" i="8"/>
  <c r="AI65" i="8"/>
  <c r="AH65" i="8"/>
  <c r="AC65" i="8"/>
  <c r="AB65" i="8"/>
  <c r="AA65" i="8"/>
  <c r="V65" i="8"/>
  <c r="U65" i="8"/>
  <c r="T65" i="8"/>
  <c r="AJ64" i="8"/>
  <c r="AI64" i="8"/>
  <c r="AH64" i="8"/>
  <c r="AC64" i="8"/>
  <c r="AB64" i="8"/>
  <c r="AA64" i="8"/>
  <c r="V64" i="8"/>
  <c r="U64" i="8"/>
  <c r="T64" i="8"/>
  <c r="AJ63" i="8"/>
  <c r="AI63" i="8"/>
  <c r="AH63" i="8"/>
  <c r="AC63" i="8"/>
  <c r="AB63" i="8"/>
  <c r="AA63" i="8"/>
  <c r="V63" i="8"/>
  <c r="U63" i="8"/>
  <c r="T63" i="8"/>
  <c r="AJ62" i="8"/>
  <c r="AI62" i="8"/>
  <c r="AH62" i="8"/>
  <c r="AC62" i="8"/>
  <c r="AB62" i="8"/>
  <c r="AA62" i="8"/>
  <c r="V62" i="8"/>
  <c r="U62" i="8"/>
  <c r="T62" i="8"/>
  <c r="AJ61" i="8"/>
  <c r="AI61" i="8"/>
  <c r="AH61" i="8"/>
  <c r="AC61" i="8"/>
  <c r="AB61" i="8"/>
  <c r="AA61" i="8"/>
  <c r="V61" i="8"/>
  <c r="U61" i="8"/>
  <c r="T61" i="8"/>
  <c r="AJ60" i="8"/>
  <c r="AI60" i="8"/>
  <c r="AH60" i="8"/>
  <c r="AC60" i="8"/>
  <c r="AB60" i="8"/>
  <c r="AA60" i="8"/>
  <c r="V60" i="8"/>
  <c r="U60" i="8"/>
  <c r="T60" i="8"/>
  <c r="AJ59" i="8"/>
  <c r="AI59" i="8"/>
  <c r="AH59" i="8"/>
  <c r="AC59" i="8"/>
  <c r="AB59" i="8"/>
  <c r="AA59" i="8"/>
  <c r="V59" i="8"/>
  <c r="U59" i="8"/>
  <c r="T59" i="8"/>
  <c r="AJ58" i="8"/>
  <c r="AI58" i="8"/>
  <c r="AH58" i="8"/>
  <c r="AC58" i="8"/>
  <c r="AB58" i="8"/>
  <c r="AA58" i="8"/>
  <c r="V58" i="8"/>
  <c r="U58" i="8"/>
  <c r="T58" i="8"/>
  <c r="AJ57" i="8"/>
  <c r="AI57" i="8"/>
  <c r="AH57" i="8"/>
  <c r="AC57" i="8"/>
  <c r="AB57" i="8"/>
  <c r="AA57" i="8"/>
  <c r="V57" i="8"/>
  <c r="U57" i="8"/>
  <c r="T57" i="8"/>
  <c r="AJ56" i="8"/>
  <c r="AI56" i="8"/>
  <c r="AH56" i="8"/>
  <c r="AC56" i="8"/>
  <c r="AB56" i="8"/>
  <c r="AA56" i="8"/>
  <c r="V56" i="8"/>
  <c r="U56" i="8"/>
  <c r="T56" i="8"/>
  <c r="AJ55" i="8"/>
  <c r="AI55" i="8"/>
  <c r="AH55" i="8"/>
  <c r="AC55" i="8"/>
  <c r="AB55" i="8"/>
  <c r="AA55" i="8"/>
  <c r="V55" i="8"/>
  <c r="U55" i="8"/>
  <c r="T55" i="8"/>
  <c r="AJ54" i="8"/>
  <c r="AI54" i="8"/>
  <c r="AH54" i="8"/>
  <c r="AC54" i="8"/>
  <c r="AB54" i="8"/>
  <c r="AA54" i="8"/>
  <c r="V54" i="8"/>
  <c r="U54" i="8"/>
  <c r="T54" i="8"/>
  <c r="AJ53" i="8"/>
  <c r="AI53" i="8"/>
  <c r="AH53" i="8"/>
  <c r="AC53" i="8"/>
  <c r="AB53" i="8"/>
  <c r="AA53" i="8"/>
  <c r="V53" i="8"/>
  <c r="U53" i="8"/>
  <c r="T53" i="8"/>
  <c r="AJ52" i="8"/>
  <c r="AI52" i="8"/>
  <c r="AH52" i="8"/>
  <c r="AC52" i="8"/>
  <c r="AB52" i="8"/>
  <c r="AA52" i="8"/>
  <c r="V52" i="8"/>
  <c r="U52" i="8"/>
  <c r="T52" i="8"/>
  <c r="AJ51" i="8"/>
  <c r="AI51" i="8"/>
  <c r="AH51" i="8"/>
  <c r="AC51" i="8"/>
  <c r="AB51" i="8"/>
  <c r="AA51" i="8"/>
  <c r="V51" i="8"/>
  <c r="U51" i="8"/>
  <c r="T51" i="8"/>
  <c r="AJ50" i="8"/>
  <c r="AI50" i="8"/>
  <c r="AH50" i="8"/>
  <c r="AC50" i="8"/>
  <c r="AB50" i="8"/>
  <c r="AA50" i="8"/>
  <c r="V50" i="8"/>
  <c r="U50" i="8"/>
  <c r="T50" i="8"/>
  <c r="AJ49" i="8"/>
  <c r="AI49" i="8"/>
  <c r="AH49" i="8"/>
  <c r="AC49" i="8"/>
  <c r="AB49" i="8"/>
  <c r="AA49" i="8"/>
  <c r="V49" i="8"/>
  <c r="U49" i="8"/>
  <c r="T49" i="8"/>
  <c r="AJ48" i="8"/>
  <c r="AI48" i="8"/>
  <c r="AH48" i="8"/>
  <c r="AC48" i="8"/>
  <c r="AB48" i="8"/>
  <c r="AA48" i="8"/>
  <c r="V48" i="8"/>
  <c r="U48" i="8"/>
  <c r="T48" i="8"/>
  <c r="AJ47" i="8"/>
  <c r="AI47" i="8"/>
  <c r="AH47" i="8"/>
  <c r="AC47" i="8"/>
  <c r="AB47" i="8"/>
  <c r="AA47" i="8"/>
  <c r="V47" i="8"/>
  <c r="U47" i="8"/>
  <c r="T47" i="8"/>
  <c r="AJ46" i="8"/>
  <c r="AI46" i="8"/>
  <c r="AH46" i="8"/>
  <c r="AC46" i="8"/>
  <c r="AB46" i="8"/>
  <c r="AA46" i="8"/>
  <c r="V46" i="8"/>
  <c r="U46" i="8"/>
  <c r="T46" i="8"/>
  <c r="AJ45" i="8"/>
  <c r="AI45" i="8"/>
  <c r="AH45" i="8"/>
  <c r="AC45" i="8"/>
  <c r="AB45" i="8"/>
  <c r="AA45" i="8"/>
  <c r="V45" i="8"/>
  <c r="U45" i="8"/>
  <c r="T45" i="8"/>
  <c r="AJ44" i="8"/>
  <c r="AI44" i="8"/>
  <c r="AH44" i="8"/>
  <c r="AC44" i="8"/>
  <c r="AB44" i="8"/>
  <c r="AA44" i="8"/>
  <c r="V44" i="8"/>
  <c r="U44" i="8"/>
  <c r="T44" i="8"/>
  <c r="AJ43" i="8"/>
  <c r="AI43" i="8"/>
  <c r="AH43" i="8"/>
  <c r="AC43" i="8"/>
  <c r="AB43" i="8"/>
  <c r="AA43" i="8"/>
  <c r="V43" i="8"/>
  <c r="U43" i="8"/>
  <c r="T43" i="8"/>
  <c r="AJ42" i="8"/>
  <c r="AI42" i="8"/>
  <c r="AH42" i="8"/>
  <c r="AC42" i="8"/>
  <c r="AB42" i="8"/>
  <c r="AA42" i="8"/>
  <c r="V42" i="8"/>
  <c r="U42" i="8"/>
  <c r="T42" i="8"/>
  <c r="AJ41" i="8"/>
  <c r="AI41" i="8"/>
  <c r="AH41" i="8"/>
  <c r="AC41" i="8"/>
  <c r="AB41" i="8"/>
  <c r="AA41" i="8"/>
  <c r="V41" i="8"/>
  <c r="U41" i="8"/>
  <c r="T41" i="8"/>
  <c r="AJ40" i="8"/>
  <c r="AI40" i="8"/>
  <c r="AH40" i="8"/>
  <c r="AC40" i="8"/>
  <c r="AB40" i="8"/>
  <c r="AA40" i="8"/>
  <c r="V40" i="8"/>
  <c r="U40" i="8"/>
  <c r="T40" i="8"/>
  <c r="AJ39" i="8"/>
  <c r="AI39" i="8"/>
  <c r="AH39" i="8"/>
  <c r="AC39" i="8"/>
  <c r="AB39" i="8"/>
  <c r="AA39" i="8"/>
  <c r="Y39" i="8" s="1"/>
  <c r="V39" i="8"/>
  <c r="U39" i="8"/>
  <c r="T39" i="8"/>
  <c r="AJ38" i="8"/>
  <c r="AI38" i="8"/>
  <c r="AH38" i="8"/>
  <c r="AC38" i="8"/>
  <c r="AB38" i="8"/>
  <c r="AA38" i="8"/>
  <c r="V38" i="8"/>
  <c r="U38" i="8"/>
  <c r="T38" i="8"/>
  <c r="AJ37" i="8"/>
  <c r="AI37" i="8"/>
  <c r="AH37" i="8"/>
  <c r="AC37" i="8"/>
  <c r="AB37" i="8"/>
  <c r="AA37" i="8"/>
  <c r="V37" i="8"/>
  <c r="U37" i="8"/>
  <c r="T37" i="8"/>
  <c r="AJ36" i="8"/>
  <c r="AI36" i="8"/>
  <c r="AH36" i="8"/>
  <c r="AC36" i="8"/>
  <c r="AB36" i="8"/>
  <c r="AA36" i="8"/>
  <c r="V36" i="8"/>
  <c r="U36" i="8"/>
  <c r="T36" i="8"/>
  <c r="AJ35" i="8"/>
  <c r="AI35" i="8"/>
  <c r="AH35" i="8"/>
  <c r="AC35" i="8"/>
  <c r="AB35" i="8"/>
  <c r="AA35" i="8"/>
  <c r="V35" i="8"/>
  <c r="U35" i="8"/>
  <c r="T35" i="8"/>
  <c r="AJ34" i="8"/>
  <c r="AI34" i="8"/>
  <c r="AH34" i="8"/>
  <c r="AC34" i="8"/>
  <c r="AB34" i="8"/>
  <c r="AA34" i="8"/>
  <c r="V34" i="8"/>
  <c r="U34" i="8"/>
  <c r="T34" i="8"/>
  <c r="AJ33" i="8"/>
  <c r="AI33" i="8"/>
  <c r="AH33" i="8"/>
  <c r="AC33" i="8"/>
  <c r="AB33" i="8"/>
  <c r="AA33" i="8"/>
  <c r="V33" i="8"/>
  <c r="U33" i="8"/>
  <c r="T33" i="8"/>
  <c r="AJ32" i="8"/>
  <c r="AI32" i="8"/>
  <c r="AH32" i="8"/>
  <c r="AC32" i="8"/>
  <c r="AB32" i="8"/>
  <c r="AA32" i="8"/>
  <c r="V32" i="8"/>
  <c r="U32" i="8"/>
  <c r="T32" i="8"/>
  <c r="AJ31" i="8"/>
  <c r="AI31" i="8"/>
  <c r="AH31" i="8"/>
  <c r="AC31" i="8"/>
  <c r="AB31" i="8"/>
  <c r="AA31" i="8"/>
  <c r="V31" i="8"/>
  <c r="U31" i="8"/>
  <c r="T31" i="8"/>
  <c r="AJ30" i="8"/>
  <c r="AI30" i="8"/>
  <c r="AH30" i="8"/>
  <c r="AC30" i="8"/>
  <c r="AB30" i="8"/>
  <c r="AA30" i="8"/>
  <c r="V30" i="8"/>
  <c r="U30" i="8"/>
  <c r="T30" i="8"/>
  <c r="AJ29" i="8"/>
  <c r="AI29" i="8"/>
  <c r="AH29" i="8"/>
  <c r="AC29" i="8"/>
  <c r="AB29" i="8"/>
  <c r="AA29" i="8"/>
  <c r="V29" i="8"/>
  <c r="U29" i="8"/>
  <c r="T29" i="8"/>
  <c r="AJ28" i="8"/>
  <c r="AI28" i="8"/>
  <c r="AH28" i="8"/>
  <c r="AC28" i="8"/>
  <c r="AB28" i="8"/>
  <c r="AA28" i="8"/>
  <c r="V28" i="8"/>
  <c r="U28" i="8"/>
  <c r="T28" i="8"/>
  <c r="AJ27" i="8"/>
  <c r="AI27" i="8"/>
  <c r="AH27" i="8"/>
  <c r="AC27" i="8"/>
  <c r="AB27" i="8"/>
  <c r="AA27" i="8"/>
  <c r="V27" i="8"/>
  <c r="U27" i="8"/>
  <c r="T27" i="8"/>
  <c r="AJ26" i="8"/>
  <c r="AI26" i="8"/>
  <c r="AH26" i="8"/>
  <c r="AC26" i="8"/>
  <c r="AB26" i="8"/>
  <c r="AA26" i="8"/>
  <c r="V26" i="8"/>
  <c r="U26" i="8"/>
  <c r="T26" i="8"/>
  <c r="AJ25" i="8"/>
  <c r="AI25" i="8"/>
  <c r="AH25" i="8"/>
  <c r="AC25" i="8"/>
  <c r="AB25" i="8"/>
  <c r="AA25" i="8"/>
  <c r="V25" i="8"/>
  <c r="U25" i="8"/>
  <c r="T25" i="8"/>
  <c r="AJ24" i="8"/>
  <c r="AI24" i="8"/>
  <c r="AH24" i="8"/>
  <c r="AC24" i="8"/>
  <c r="AB24" i="8"/>
  <c r="AA24" i="8"/>
  <c r="V24" i="8"/>
  <c r="U24" i="8"/>
  <c r="T24" i="8"/>
  <c r="AJ23" i="8"/>
  <c r="AI23" i="8"/>
  <c r="AH23" i="8"/>
  <c r="AC23" i="8"/>
  <c r="AB23" i="8"/>
  <c r="AA23" i="8"/>
  <c r="V23" i="8"/>
  <c r="U23" i="8"/>
  <c r="T23" i="8"/>
  <c r="AJ22" i="8"/>
  <c r="AI22" i="8"/>
  <c r="AH22" i="8"/>
  <c r="AC22" i="8"/>
  <c r="AB22" i="8"/>
  <c r="AA22" i="8"/>
  <c r="V22" i="8"/>
  <c r="U22" i="8"/>
  <c r="T22" i="8"/>
  <c r="AJ21" i="8"/>
  <c r="AI21" i="8"/>
  <c r="AH21" i="8"/>
  <c r="AC21" i="8"/>
  <c r="AB21" i="8"/>
  <c r="AA21" i="8"/>
  <c r="V21" i="8"/>
  <c r="U21" i="8"/>
  <c r="T21" i="8"/>
  <c r="AJ20" i="8"/>
  <c r="AI20" i="8"/>
  <c r="AH20" i="8"/>
  <c r="AC20" i="8"/>
  <c r="AB20" i="8"/>
  <c r="AA20" i="8"/>
  <c r="V20" i="8"/>
  <c r="U20" i="8"/>
  <c r="T20" i="8"/>
  <c r="AJ19" i="8"/>
  <c r="AI19" i="8"/>
  <c r="AH19" i="8"/>
  <c r="AC19" i="8"/>
  <c r="AB19" i="8"/>
  <c r="AA19" i="8"/>
  <c r="V19" i="8"/>
  <c r="U19" i="8"/>
  <c r="T19" i="8"/>
  <c r="AJ18" i="8"/>
  <c r="AI18" i="8"/>
  <c r="AH18" i="8"/>
  <c r="AC18" i="8"/>
  <c r="AB18" i="8"/>
  <c r="AA18" i="8"/>
  <c r="V18" i="8"/>
  <c r="U18" i="8"/>
  <c r="T18" i="8"/>
  <c r="AJ17" i="8"/>
  <c r="AI17" i="8"/>
  <c r="AH17" i="8"/>
  <c r="AC17" i="8"/>
  <c r="AB17" i="8"/>
  <c r="AA17" i="8"/>
  <c r="V17" i="8"/>
  <c r="U17" i="8"/>
  <c r="T17" i="8"/>
  <c r="AJ16" i="8"/>
  <c r="AI16" i="8"/>
  <c r="AH16" i="8"/>
  <c r="AC16" i="8"/>
  <c r="AB16" i="8"/>
  <c r="AA16" i="8"/>
  <c r="V16" i="8"/>
  <c r="U16" i="8"/>
  <c r="T16" i="8"/>
  <c r="AJ15" i="8"/>
  <c r="AI15" i="8"/>
  <c r="AH15" i="8"/>
  <c r="AC15" i="8"/>
  <c r="AB15" i="8"/>
  <c r="AA15" i="8"/>
  <c r="V15" i="8"/>
  <c r="U15" i="8"/>
  <c r="T15" i="8"/>
  <c r="AJ14" i="8"/>
  <c r="AI14" i="8"/>
  <c r="AH14" i="8"/>
  <c r="AC14" i="8"/>
  <c r="AB14" i="8"/>
  <c r="AA14" i="8"/>
  <c r="V14" i="8"/>
  <c r="U14" i="8"/>
  <c r="T14" i="8"/>
  <c r="M5" i="8"/>
  <c r="L5" i="8"/>
  <c r="M4" i="8"/>
  <c r="L4" i="8"/>
  <c r="H4" i="8"/>
  <c r="G9" i="8" s="1"/>
  <c r="N121" i="8" l="1"/>
  <c r="N101" i="8"/>
  <c r="N49" i="8"/>
  <c r="N142" i="8"/>
  <c r="N128" i="8"/>
  <c r="N110" i="8"/>
  <c r="N73" i="8"/>
  <c r="N138" i="8"/>
  <c r="N126" i="8"/>
  <c r="N113" i="8"/>
  <c r="N18" i="8"/>
  <c r="N21" i="8"/>
  <c r="N41" i="8"/>
  <c r="N78" i="8"/>
  <c r="N29" i="8"/>
  <c r="N102" i="8"/>
  <c r="N77" i="8"/>
  <c r="N57" i="8"/>
  <c r="N25" i="8"/>
  <c r="N112" i="8"/>
  <c r="N93" i="8"/>
  <c r="N69" i="8"/>
  <c r="N37" i="8"/>
  <c r="N89" i="8"/>
  <c r="N65" i="8"/>
  <c r="N19" i="8"/>
  <c r="N104" i="8"/>
  <c r="N96" i="8"/>
  <c r="N88" i="8"/>
  <c r="N80" i="8"/>
  <c r="N72" i="8"/>
  <c r="N64" i="8"/>
  <c r="N56" i="8"/>
  <c r="N48" i="8"/>
  <c r="N40" i="8"/>
  <c r="N32" i="8"/>
  <c r="N24" i="8"/>
  <c r="N16" i="8"/>
  <c r="N151" i="8"/>
  <c r="N143" i="8"/>
  <c r="N135" i="8"/>
  <c r="N127" i="8"/>
  <c r="N119" i="8"/>
  <c r="N111" i="8"/>
  <c r="N103" i="8"/>
  <c r="N95" i="8"/>
  <c r="N87" i="8"/>
  <c r="N79" i="8"/>
  <c r="N71" i="8"/>
  <c r="N63" i="8"/>
  <c r="N55" i="8"/>
  <c r="N47" i="8"/>
  <c r="N39" i="8"/>
  <c r="N31" i="8"/>
  <c r="N23" i="8"/>
  <c r="N15" i="8"/>
  <c r="N70" i="8"/>
  <c r="N62" i="8"/>
  <c r="N54" i="8"/>
  <c r="N46" i="8"/>
  <c r="N38" i="8"/>
  <c r="N30" i="8"/>
  <c r="N22" i="8"/>
  <c r="N14" i="8"/>
  <c r="N156" i="8"/>
  <c r="N148" i="8"/>
  <c r="N140" i="8"/>
  <c r="N132" i="8"/>
  <c r="N124" i="8"/>
  <c r="N116" i="8"/>
  <c r="N108" i="8"/>
  <c r="N100" i="8"/>
  <c r="N92" i="8"/>
  <c r="N84" i="8"/>
  <c r="N76" i="8"/>
  <c r="N68" i="8"/>
  <c r="N60" i="8"/>
  <c r="N52" i="8"/>
  <c r="N44" i="8"/>
  <c r="N36" i="8"/>
  <c r="N28" i="8"/>
  <c r="N20" i="8"/>
  <c r="N155" i="8"/>
  <c r="N147" i="8"/>
  <c r="N139" i="8"/>
  <c r="N131" i="8"/>
  <c r="N123" i="8"/>
  <c r="N115" i="8"/>
  <c r="N107" i="8"/>
  <c r="N99" i="8"/>
  <c r="N91" i="8"/>
  <c r="N83" i="8"/>
  <c r="N75" i="8"/>
  <c r="N67" i="8"/>
  <c r="N59" i="8"/>
  <c r="N51" i="8"/>
  <c r="N43" i="8"/>
  <c r="N35" i="8"/>
  <c r="N27" i="8"/>
  <c r="N106" i="8"/>
  <c r="N98" i="8"/>
  <c r="N90" i="8"/>
  <c r="N82" i="8"/>
  <c r="N74" i="8"/>
  <c r="N66" i="8"/>
  <c r="N58" i="8"/>
  <c r="N50" i="8"/>
  <c r="N42" i="8"/>
  <c r="N34" i="8"/>
  <c r="N26" i="8"/>
  <c r="AF46" i="8"/>
  <c r="R52" i="8"/>
  <c r="AF54" i="8"/>
  <c r="R60" i="8"/>
  <c r="AF62" i="8"/>
  <c r="AF129" i="8"/>
  <c r="AF145" i="8"/>
  <c r="AF113" i="8"/>
  <c r="R104" i="8"/>
  <c r="AF106" i="8"/>
  <c r="R112" i="8"/>
  <c r="Y15" i="8"/>
  <c r="R18" i="8"/>
  <c r="Y30" i="8"/>
  <c r="AF36" i="8"/>
  <c r="Y70" i="8"/>
  <c r="Y86" i="8"/>
  <c r="Y102" i="8"/>
  <c r="R105" i="8"/>
  <c r="AF107" i="8"/>
  <c r="Y110" i="8"/>
  <c r="R129" i="8"/>
  <c r="R160" i="8"/>
  <c r="R161" i="8"/>
  <c r="AF163" i="8"/>
  <c r="R115" i="8"/>
  <c r="AF117" i="8"/>
  <c r="Y128" i="8"/>
  <c r="Y80" i="8"/>
  <c r="R83" i="8"/>
  <c r="Y88" i="8"/>
  <c r="Y34" i="8"/>
  <c r="R44" i="8"/>
  <c r="Y65" i="8"/>
  <c r="R68" i="8"/>
  <c r="AF70" i="8"/>
  <c r="Y73" i="8"/>
  <c r="R76" i="8"/>
  <c r="AF78" i="8"/>
  <c r="R93" i="8"/>
  <c r="Y98" i="8"/>
  <c r="R137" i="8"/>
  <c r="R144" i="8"/>
  <c r="R145" i="8"/>
  <c r="Y150" i="8"/>
  <c r="Y158" i="8"/>
  <c r="Y68" i="8"/>
  <c r="R71" i="8"/>
  <c r="Y92" i="8"/>
  <c r="R116" i="8"/>
  <c r="R124" i="8"/>
  <c r="AF133" i="8"/>
  <c r="Y136" i="8"/>
  <c r="AF141" i="8"/>
  <c r="Y14" i="8"/>
  <c r="AF82" i="8"/>
  <c r="Y85" i="8"/>
  <c r="R88" i="8"/>
  <c r="AF90" i="8"/>
  <c r="Y108" i="8"/>
  <c r="Y122" i="8"/>
  <c r="R125" i="8"/>
  <c r="R132" i="8"/>
  <c r="Y22" i="8"/>
  <c r="Y38" i="8"/>
  <c r="R40" i="8"/>
  <c r="AF42" i="8"/>
  <c r="R48" i="8"/>
  <c r="AF50" i="8"/>
  <c r="R56" i="8"/>
  <c r="AF58" i="8"/>
  <c r="AF66" i="8"/>
  <c r="Y69" i="8"/>
  <c r="Y82" i="8"/>
  <c r="Y84" i="8"/>
  <c r="R87" i="8"/>
  <c r="AF96" i="8"/>
  <c r="R108" i="8"/>
  <c r="AF124" i="8"/>
  <c r="Y127" i="8"/>
  <c r="R136" i="8"/>
  <c r="AF137" i="8"/>
  <c r="AF144" i="8"/>
  <c r="AF146" i="8"/>
  <c r="R152" i="8"/>
  <c r="Y162" i="8"/>
  <c r="Y23" i="8"/>
  <c r="AF37" i="8"/>
  <c r="R122" i="8"/>
  <c r="AF153" i="8"/>
  <c r="AF161" i="8"/>
  <c r="Y76" i="8"/>
  <c r="Y64" i="8"/>
  <c r="R67" i="8"/>
  <c r="Y72" i="8"/>
  <c r="R75" i="8"/>
  <c r="R154" i="8"/>
  <c r="AF156" i="8"/>
  <c r="AF140" i="8"/>
  <c r="Y19" i="8"/>
  <c r="R22" i="8"/>
  <c r="AF32" i="8"/>
  <c r="AF63" i="8"/>
  <c r="Y66" i="8"/>
  <c r="Y74" i="8"/>
  <c r="Y81" i="8"/>
  <c r="R84" i="8"/>
  <c r="Y96" i="8"/>
  <c r="AF108" i="8"/>
  <c r="AF119" i="8"/>
  <c r="AF121" i="8"/>
  <c r="R133" i="8"/>
  <c r="R141" i="8"/>
  <c r="AF151" i="8"/>
  <c r="R156" i="8"/>
  <c r="Y160" i="8"/>
  <c r="AF17" i="8"/>
  <c r="Y28" i="8"/>
  <c r="AF33" i="8"/>
  <c r="AF40" i="8"/>
  <c r="R46" i="8"/>
  <c r="AF48" i="8"/>
  <c r="R54" i="8"/>
  <c r="AF56" i="8"/>
  <c r="R62" i="8"/>
  <c r="R70" i="8"/>
  <c r="AF72" i="8"/>
  <c r="R78" i="8"/>
  <c r="Y90" i="8"/>
  <c r="Y97" i="8"/>
  <c r="R100" i="8"/>
  <c r="AF102" i="8"/>
  <c r="Y104" i="8"/>
  <c r="R114" i="8"/>
  <c r="R120" i="8"/>
  <c r="R128" i="8"/>
  <c r="AF136" i="8"/>
  <c r="R142" i="8"/>
  <c r="R16" i="8"/>
  <c r="Y20" i="8"/>
  <c r="AF24" i="8"/>
  <c r="Y27" i="8"/>
  <c r="R30" i="8"/>
  <c r="Y26" i="8"/>
  <c r="Y16" i="8"/>
  <c r="Y93" i="8"/>
  <c r="R102" i="8"/>
  <c r="R103" i="8"/>
  <c r="R121" i="8"/>
  <c r="R140" i="8"/>
  <c r="R147" i="8"/>
  <c r="AF149" i="8"/>
  <c r="M37" i="8"/>
  <c r="R14" i="8"/>
  <c r="AF21" i="8"/>
  <c r="R26" i="8"/>
  <c r="AF28" i="8"/>
  <c r="Y35" i="8"/>
  <c r="Y94" i="8"/>
  <c r="R155" i="8"/>
  <c r="Y18" i="8"/>
  <c r="Y24" i="8"/>
  <c r="Y31" i="8"/>
  <c r="R34" i="8"/>
  <c r="R148" i="8"/>
  <c r="M15" i="8"/>
  <c r="Y32" i="8"/>
  <c r="AF116" i="8"/>
  <c r="Y118" i="8"/>
  <c r="AF125" i="8"/>
  <c r="Y144" i="8"/>
  <c r="AF147" i="8"/>
  <c r="R150" i="8"/>
  <c r="R159" i="8"/>
  <c r="R98" i="8"/>
  <c r="Y29" i="8"/>
  <c r="Y67" i="8"/>
  <c r="R94" i="8"/>
  <c r="Y114" i="8"/>
  <c r="R117" i="8"/>
  <c r="AF122" i="8"/>
  <c r="AF127" i="8"/>
  <c r="AF131" i="8"/>
  <c r="Y154" i="8"/>
  <c r="AF157" i="8"/>
  <c r="AF162" i="8"/>
  <c r="Y91" i="8"/>
  <c r="R99" i="8"/>
  <c r="Y25" i="8"/>
  <c r="Y75" i="8"/>
  <c r="AF101" i="8"/>
  <c r="AF118" i="8"/>
  <c r="M21" i="8"/>
  <c r="G8" i="8"/>
  <c r="Y33" i="8"/>
  <c r="R110" i="8"/>
  <c r="Y119" i="8"/>
  <c r="G10" i="8"/>
  <c r="M61" i="8"/>
  <c r="AF20" i="8"/>
  <c r="Y21" i="8"/>
  <c r="AF29" i="8"/>
  <c r="M33" i="8"/>
  <c r="M42" i="8"/>
  <c r="R64" i="8"/>
  <c r="AF74" i="8"/>
  <c r="R79" i="8"/>
  <c r="AF80" i="8"/>
  <c r="Y87" i="8"/>
  <c r="R95" i="8"/>
  <c r="R101" i="8"/>
  <c r="AF103" i="8"/>
  <c r="R106" i="8"/>
  <c r="R107" i="8"/>
  <c r="AF114" i="8"/>
  <c r="R118" i="8"/>
  <c r="Y120" i="8"/>
  <c r="R143" i="8"/>
  <c r="Y146" i="8"/>
  <c r="R157" i="8"/>
  <c r="AF158" i="8"/>
  <c r="M25" i="8"/>
  <c r="M17" i="8"/>
  <c r="Y37" i="8"/>
  <c r="Y79" i="8"/>
  <c r="M40" i="8"/>
  <c r="R111" i="8"/>
  <c r="AF16" i="8"/>
  <c r="Y17" i="8"/>
  <c r="AF25" i="8"/>
  <c r="M29" i="8"/>
  <c r="Y36" i="8"/>
  <c r="R38" i="8"/>
  <c r="R42" i="8"/>
  <c r="AF44" i="8"/>
  <c r="R50" i="8"/>
  <c r="AF52" i="8"/>
  <c r="R58" i="8"/>
  <c r="AF60" i="8"/>
  <c r="Y63" i="8"/>
  <c r="R65" i="8"/>
  <c r="R66" i="8"/>
  <c r="AF68" i="8"/>
  <c r="Y77" i="8"/>
  <c r="R80" i="8"/>
  <c r="AF86" i="8"/>
  <c r="R91" i="8"/>
  <c r="R96" i="8"/>
  <c r="AF97" i="8"/>
  <c r="AF98" i="8"/>
  <c r="Y100" i="8"/>
  <c r="Y106" i="8"/>
  <c r="AF109" i="8"/>
  <c r="AF110" i="8"/>
  <c r="R113" i="8"/>
  <c r="R127" i="8"/>
  <c r="R131" i="8"/>
  <c r="R134" i="8"/>
  <c r="Y138" i="8"/>
  <c r="Y142" i="8"/>
  <c r="R153" i="8"/>
  <c r="AF154" i="8"/>
  <c r="Y156" i="8"/>
  <c r="AF159" i="8"/>
  <c r="R163" i="8"/>
  <c r="Y78" i="8"/>
  <c r="Y89" i="8"/>
  <c r="R92" i="8"/>
  <c r="R97" i="8"/>
  <c r="AF99" i="8"/>
  <c r="AF104" i="8"/>
  <c r="R109" i="8"/>
  <c r="AF111" i="8"/>
  <c r="AF115" i="8"/>
  <c r="R119" i="8"/>
  <c r="Y126" i="8"/>
  <c r="Y130" i="8"/>
  <c r="Y134" i="8"/>
  <c r="R149" i="8"/>
  <c r="AF155" i="8"/>
  <c r="R162" i="8"/>
  <c r="L163" i="8"/>
  <c r="L161" i="8"/>
  <c r="L157" i="8"/>
  <c r="L153" i="8"/>
  <c r="L149" i="8"/>
  <c r="L145" i="8"/>
  <c r="L141" i="8"/>
  <c r="L137" i="8"/>
  <c r="L133" i="8"/>
  <c r="L129" i="8"/>
  <c r="L125" i="8"/>
  <c r="L121" i="8"/>
  <c r="L120" i="8"/>
  <c r="L119" i="8"/>
  <c r="L118" i="8"/>
  <c r="L117" i="8"/>
  <c r="L116" i="8"/>
  <c r="L115" i="8"/>
  <c r="L114" i="8"/>
  <c r="L113" i="8"/>
  <c r="L162" i="8"/>
  <c r="L158" i="8"/>
  <c r="L154" i="8"/>
  <c r="L150" i="8"/>
  <c r="L146" i="8"/>
  <c r="L142" i="8"/>
  <c r="L138" i="8"/>
  <c r="L134" i="8"/>
  <c r="L130" i="8"/>
  <c r="L126" i="8"/>
  <c r="L122" i="8"/>
  <c r="L159" i="8"/>
  <c r="L155" i="8"/>
  <c r="L151" i="8"/>
  <c r="L147" i="8"/>
  <c r="L160" i="8"/>
  <c r="L156" i="8"/>
  <c r="L112" i="8"/>
  <c r="L108" i="8"/>
  <c r="L104" i="8"/>
  <c r="L100" i="8"/>
  <c r="L96" i="8"/>
  <c r="L139" i="8"/>
  <c r="L124" i="8"/>
  <c r="L144" i="8"/>
  <c r="L128" i="8"/>
  <c r="L109" i="8"/>
  <c r="L105" i="8"/>
  <c r="L101" i="8"/>
  <c r="L97" i="8"/>
  <c r="L132" i="8"/>
  <c r="L123" i="8"/>
  <c r="L143" i="8"/>
  <c r="L136" i="8"/>
  <c r="L127" i="8"/>
  <c r="L110" i="8"/>
  <c r="L106" i="8"/>
  <c r="L102" i="8"/>
  <c r="L98" i="8"/>
  <c r="L152" i="8"/>
  <c r="L131" i="8"/>
  <c r="L148" i="8"/>
  <c r="L135" i="8"/>
  <c r="L140" i="8"/>
  <c r="L111" i="8"/>
  <c r="L92" i="8"/>
  <c r="L88" i="8"/>
  <c r="L84" i="8"/>
  <c r="L80" i="8"/>
  <c r="L76" i="8"/>
  <c r="L72" i="8"/>
  <c r="L68" i="8"/>
  <c r="L107" i="8"/>
  <c r="L95" i="8"/>
  <c r="L103" i="8"/>
  <c r="L93" i="8"/>
  <c r="L89" i="8"/>
  <c r="L85" i="8"/>
  <c r="L81" i="8"/>
  <c r="L77" i="8"/>
  <c r="L73" i="8"/>
  <c r="L69" i="8"/>
  <c r="L90" i="8"/>
  <c r="L86" i="8"/>
  <c r="L82" i="8"/>
  <c r="L78" i="8"/>
  <c r="L74" i="8"/>
  <c r="L70" i="8"/>
  <c r="L66" i="8"/>
  <c r="L99" i="8"/>
  <c r="L94" i="8"/>
  <c r="L91" i="8"/>
  <c r="L16" i="8"/>
  <c r="AF14" i="8"/>
  <c r="L17" i="8"/>
  <c r="AF18" i="8"/>
  <c r="L21" i="8"/>
  <c r="AF22" i="8"/>
  <c r="L25" i="8"/>
  <c r="AF26" i="8"/>
  <c r="L29" i="8"/>
  <c r="AF30" i="8"/>
  <c r="L33" i="8"/>
  <c r="AF34" i="8"/>
  <c r="L37" i="8"/>
  <c r="AF38" i="8"/>
  <c r="R41" i="8"/>
  <c r="R43" i="8"/>
  <c r="R45" i="8"/>
  <c r="R47" i="8"/>
  <c r="R49" i="8"/>
  <c r="R51" i="8"/>
  <c r="R53" i="8"/>
  <c r="R55" i="8"/>
  <c r="R57" i="8"/>
  <c r="R59" i="8"/>
  <c r="R61" i="8"/>
  <c r="L64" i="8"/>
  <c r="AF64" i="8"/>
  <c r="L67" i="8"/>
  <c r="M70" i="8"/>
  <c r="L79" i="8"/>
  <c r="Y83" i="8"/>
  <c r="L40" i="8"/>
  <c r="L42" i="8"/>
  <c r="L44" i="8"/>
  <c r="L46" i="8"/>
  <c r="L48" i="8"/>
  <c r="L50" i="8"/>
  <c r="L52" i="8"/>
  <c r="L54" i="8"/>
  <c r="L56" i="8"/>
  <c r="L58" i="8"/>
  <c r="L60" i="8"/>
  <c r="L62" i="8"/>
  <c r="M67" i="8"/>
  <c r="Y71" i="8"/>
  <c r="AF76" i="8"/>
  <c r="M79" i="8"/>
  <c r="M44" i="8"/>
  <c r="M46" i="8"/>
  <c r="M48" i="8"/>
  <c r="M50" i="8"/>
  <c r="M52" i="8"/>
  <c r="M54" i="8"/>
  <c r="M56" i="8"/>
  <c r="M58" i="8"/>
  <c r="M60" i="8"/>
  <c r="M62" i="8"/>
  <c r="L65" i="8"/>
  <c r="L83" i="8"/>
  <c r="L36" i="8"/>
  <c r="M16" i="8"/>
  <c r="R17" i="8"/>
  <c r="M20" i="8"/>
  <c r="R21" i="8"/>
  <c r="M24" i="8"/>
  <c r="R25" i="8"/>
  <c r="M28" i="8"/>
  <c r="R29" i="8"/>
  <c r="M32" i="8"/>
  <c r="R33" i="8"/>
  <c r="M36" i="8"/>
  <c r="R37" i="8"/>
  <c r="Y41" i="8"/>
  <c r="Y43" i="8"/>
  <c r="Y45" i="8"/>
  <c r="Y47" i="8"/>
  <c r="Y49" i="8"/>
  <c r="Y51" i="8"/>
  <c r="Y53" i="8"/>
  <c r="Y55" i="8"/>
  <c r="Y57" i="8"/>
  <c r="Y59" i="8"/>
  <c r="Y61" i="8"/>
  <c r="L71" i="8"/>
  <c r="M74" i="8"/>
  <c r="M83" i="8"/>
  <c r="L28" i="8"/>
  <c r="L15" i="8"/>
  <c r="L19" i="8"/>
  <c r="L23" i="8"/>
  <c r="L27" i="8"/>
  <c r="L31" i="8"/>
  <c r="L35" i="8"/>
  <c r="L39" i="8"/>
  <c r="M71" i="8"/>
  <c r="L87" i="8"/>
  <c r="L24" i="8"/>
  <c r="M19" i="8"/>
  <c r="R20" i="8"/>
  <c r="M23" i="8"/>
  <c r="R24" i="8"/>
  <c r="M27" i="8"/>
  <c r="R28" i="8"/>
  <c r="M31" i="8"/>
  <c r="R32" i="8"/>
  <c r="M35" i="8"/>
  <c r="R36" i="8"/>
  <c r="M39" i="8"/>
  <c r="L41" i="8"/>
  <c r="L43" i="8"/>
  <c r="L45" i="8"/>
  <c r="L47" i="8"/>
  <c r="L49" i="8"/>
  <c r="L51" i="8"/>
  <c r="L53" i="8"/>
  <c r="L55" i="8"/>
  <c r="L57" i="8"/>
  <c r="L59" i="8"/>
  <c r="L61" i="8"/>
  <c r="L63" i="8"/>
  <c r="M66" i="8"/>
  <c r="M87" i="8"/>
  <c r="M91" i="8"/>
  <c r="L14" i="8"/>
  <c r="AF15" i="8"/>
  <c r="L18" i="8"/>
  <c r="L22" i="8"/>
  <c r="AF23" i="8"/>
  <c r="L26" i="8"/>
  <c r="AF27" i="8"/>
  <c r="L30" i="8"/>
  <c r="AF31" i="8"/>
  <c r="L34" i="8"/>
  <c r="AF35" i="8"/>
  <c r="L38" i="8"/>
  <c r="AF39" i="8"/>
  <c r="M41" i="8"/>
  <c r="AF41" i="8"/>
  <c r="M43" i="8"/>
  <c r="AF43" i="8"/>
  <c r="M45" i="8"/>
  <c r="AF45" i="8"/>
  <c r="M47" i="8"/>
  <c r="AF47" i="8"/>
  <c r="M49" i="8"/>
  <c r="AF49" i="8"/>
  <c r="M51" i="8"/>
  <c r="AF51" i="8"/>
  <c r="M53" i="8"/>
  <c r="AF53" i="8"/>
  <c r="M55" i="8"/>
  <c r="AF55" i="8"/>
  <c r="M57" i="8"/>
  <c r="AF57" i="8"/>
  <c r="M59" i="8"/>
  <c r="AF59" i="8"/>
  <c r="AF61" i="8"/>
  <c r="L75" i="8"/>
  <c r="L20" i="8"/>
  <c r="L32" i="8"/>
  <c r="M162" i="8"/>
  <c r="M158" i="8"/>
  <c r="M154" i="8"/>
  <c r="M150" i="8"/>
  <c r="M146" i="8"/>
  <c r="M142" i="8"/>
  <c r="M138" i="8"/>
  <c r="M134" i="8"/>
  <c r="M130" i="8"/>
  <c r="M126" i="8"/>
  <c r="M122" i="8"/>
  <c r="M159" i="8"/>
  <c r="M155" i="8"/>
  <c r="M151" i="8"/>
  <c r="M147" i="8"/>
  <c r="M143" i="8"/>
  <c r="M139" i="8"/>
  <c r="M135" i="8"/>
  <c r="M131" i="8"/>
  <c r="M127" i="8"/>
  <c r="M123" i="8"/>
  <c r="M163" i="8"/>
  <c r="M160" i="8"/>
  <c r="M156" i="8"/>
  <c r="M152" i="8"/>
  <c r="M148" i="8"/>
  <c r="M144" i="8"/>
  <c r="M140" i="8"/>
  <c r="M136" i="8"/>
  <c r="M161" i="8"/>
  <c r="M157" i="8"/>
  <c r="M153" i="8"/>
  <c r="M149" i="8"/>
  <c r="M124" i="8"/>
  <c r="M115" i="8"/>
  <c r="M128" i="8"/>
  <c r="M118" i="8"/>
  <c r="M109" i="8"/>
  <c r="M105" i="8"/>
  <c r="M141" i="8"/>
  <c r="M132" i="8"/>
  <c r="M121" i="8"/>
  <c r="M113" i="8"/>
  <c r="M125" i="8"/>
  <c r="M116" i="8"/>
  <c r="M110" i="8"/>
  <c r="M106" i="8"/>
  <c r="M102" i="8"/>
  <c r="M98" i="8"/>
  <c r="M129" i="8"/>
  <c r="M119" i="8"/>
  <c r="M94" i="8"/>
  <c r="M93" i="8"/>
  <c r="M145" i="8"/>
  <c r="M133" i="8"/>
  <c r="M114" i="8"/>
  <c r="M117" i="8"/>
  <c r="M137" i="8"/>
  <c r="M120" i="8"/>
  <c r="M112" i="8"/>
  <c r="M108" i="8"/>
  <c r="M104" i="8"/>
  <c r="M100" i="8"/>
  <c r="M96" i="8"/>
  <c r="M111" i="8"/>
  <c r="M92" i="8"/>
  <c r="M88" i="8"/>
  <c r="M84" i="8"/>
  <c r="M80" i="8"/>
  <c r="M76" i="8"/>
  <c r="M72" i="8"/>
  <c r="M68" i="8"/>
  <c r="M107" i="8"/>
  <c r="M95" i="8"/>
  <c r="M103" i="8"/>
  <c r="M97" i="8"/>
  <c r="M89" i="8"/>
  <c r="M85" i="8"/>
  <c r="M81" i="8"/>
  <c r="M77" i="8"/>
  <c r="M73" i="8"/>
  <c r="M69" i="8"/>
  <c r="M65" i="8"/>
  <c r="M64" i="8"/>
  <c r="M63" i="8"/>
  <c r="M90" i="8"/>
  <c r="M86" i="8"/>
  <c r="M82" i="8"/>
  <c r="M78" i="8"/>
  <c r="M99" i="8"/>
  <c r="M101" i="8"/>
  <c r="AF19" i="8"/>
  <c r="M14" i="8"/>
  <c r="R15" i="8"/>
  <c r="M18" i="8"/>
  <c r="R19" i="8"/>
  <c r="M22" i="8"/>
  <c r="R23" i="8"/>
  <c r="M26" i="8"/>
  <c r="R27" i="8"/>
  <c r="M30" i="8"/>
  <c r="R31" i="8"/>
  <c r="M34" i="8"/>
  <c r="R35" i="8"/>
  <c r="M38" i="8"/>
  <c r="R39" i="8"/>
  <c r="Y40" i="8"/>
  <c r="Y42" i="8"/>
  <c r="Y44" i="8"/>
  <c r="Y46" i="8"/>
  <c r="Y48" i="8"/>
  <c r="Y50" i="8"/>
  <c r="Y52" i="8"/>
  <c r="Y54" i="8"/>
  <c r="Y56" i="8"/>
  <c r="Y58" i="8"/>
  <c r="Y60" i="8"/>
  <c r="Y62" i="8"/>
  <c r="R63" i="8"/>
  <c r="R72" i="8"/>
  <c r="M75" i="8"/>
  <c r="AF88" i="8"/>
  <c r="AF92" i="8"/>
  <c r="AF67" i="8"/>
  <c r="AF71" i="8"/>
  <c r="AF75" i="8"/>
  <c r="AF79" i="8"/>
  <c r="AF83" i="8"/>
  <c r="AF87" i="8"/>
  <c r="AF91" i="8"/>
  <c r="AF94" i="8"/>
  <c r="AF105" i="8"/>
  <c r="R86" i="8"/>
  <c r="R90" i="8"/>
  <c r="AF93" i="8"/>
  <c r="AF65" i="8"/>
  <c r="AF69" i="8"/>
  <c r="AF73" i="8"/>
  <c r="AF77" i="8"/>
  <c r="AF81" i="8"/>
  <c r="AF85" i="8"/>
  <c r="AF89" i="8"/>
  <c r="AF95" i="8"/>
  <c r="R69" i="8"/>
  <c r="R73" i="8"/>
  <c r="R77" i="8"/>
  <c r="R81" i="8"/>
  <c r="R85" i="8"/>
  <c r="R89" i="8"/>
  <c r="Y95" i="8"/>
  <c r="Y99" i="8"/>
  <c r="Y103" i="8"/>
  <c r="Y107" i="8"/>
  <c r="Y111" i="8"/>
  <c r="Y117" i="8"/>
  <c r="Y123" i="8"/>
  <c r="AF126" i="8"/>
  <c r="AF135" i="8"/>
  <c r="R139" i="8"/>
  <c r="AF142" i="8"/>
  <c r="AF143" i="8"/>
  <c r="R151" i="8"/>
  <c r="Y113" i="8"/>
  <c r="Y116" i="8"/>
  <c r="AF123" i="8"/>
  <c r="Y132" i="8"/>
  <c r="R135" i="8"/>
  <c r="AF138" i="8"/>
  <c r="Y101" i="8"/>
  <c r="Y105" i="8"/>
  <c r="Y109" i="8"/>
  <c r="Y124" i="8"/>
  <c r="AF139" i="8"/>
  <c r="Y112" i="8"/>
  <c r="Y115" i="8"/>
  <c r="R123" i="8"/>
  <c r="Y131" i="8"/>
  <c r="AF134" i="8"/>
  <c r="Y140" i="8"/>
  <c r="AF150" i="8"/>
  <c r="AF130" i="8"/>
  <c r="Y148" i="8"/>
  <c r="Y152" i="8"/>
  <c r="Y163" i="8"/>
  <c r="Y135" i="8"/>
  <c r="Y139" i="8"/>
  <c r="Y143" i="8"/>
  <c r="Y147" i="8"/>
  <c r="Y151" i="8"/>
  <c r="Y155" i="8"/>
  <c r="Y159" i="8"/>
  <c r="Y121" i="8"/>
  <c r="Y125" i="8"/>
  <c r="Y129" i="8"/>
  <c r="Y133" i="8"/>
  <c r="Y137" i="8"/>
  <c r="Y141" i="8"/>
  <c r="Y145" i="8"/>
  <c r="Y149" i="8"/>
  <c r="Y153" i="8"/>
  <c r="Y157" i="8"/>
  <c r="Y161" i="8"/>
  <c r="J14" i="8" l="1"/>
  <c r="J83" i="8"/>
  <c r="J71" i="8"/>
  <c r="J60" i="8"/>
  <c r="J44" i="8"/>
  <c r="J32" i="8"/>
  <c r="J26" i="8"/>
  <c r="J57" i="8"/>
  <c r="J41" i="8"/>
  <c r="J39" i="8"/>
  <c r="J23" i="8"/>
  <c r="J62" i="8"/>
  <c r="J46" i="8"/>
  <c r="J25" i="8"/>
  <c r="J38" i="8"/>
  <c r="J59" i="8"/>
  <c r="J43" i="8"/>
  <c r="J36" i="8"/>
  <c r="J48" i="8"/>
  <c r="J67" i="8"/>
  <c r="J37" i="8"/>
  <c r="J70" i="8"/>
  <c r="J77" i="8"/>
  <c r="J68" i="8"/>
  <c r="J140" i="8"/>
  <c r="J110" i="8"/>
  <c r="J105" i="8"/>
  <c r="J104" i="8"/>
  <c r="J159" i="8"/>
  <c r="J150" i="8"/>
  <c r="J117" i="8"/>
  <c r="J137" i="8"/>
  <c r="J74" i="8"/>
  <c r="J81" i="8"/>
  <c r="J72" i="8"/>
  <c r="J135" i="8"/>
  <c r="J127" i="8"/>
  <c r="J109" i="8"/>
  <c r="J108" i="8"/>
  <c r="J122" i="8"/>
  <c r="J154" i="8"/>
  <c r="J118" i="8"/>
  <c r="J141" i="8"/>
  <c r="J64" i="8"/>
  <c r="J78" i="8"/>
  <c r="J85" i="8"/>
  <c r="J76" i="8"/>
  <c r="J148" i="8"/>
  <c r="J136" i="8"/>
  <c r="J128" i="8"/>
  <c r="J112" i="8"/>
  <c r="J126" i="8"/>
  <c r="J158" i="8"/>
  <c r="J119" i="8"/>
  <c r="J145" i="8"/>
  <c r="J34" i="8"/>
  <c r="J53" i="8"/>
  <c r="J35" i="8"/>
  <c r="J19" i="8"/>
  <c r="J58" i="8"/>
  <c r="J42" i="8"/>
  <c r="J33" i="8"/>
  <c r="J16" i="8"/>
  <c r="J82" i="8"/>
  <c r="J89" i="8"/>
  <c r="J80" i="8"/>
  <c r="J131" i="8"/>
  <c r="J143" i="8"/>
  <c r="J144" i="8"/>
  <c r="J156" i="8"/>
  <c r="J130" i="8"/>
  <c r="J162" i="8"/>
  <c r="J120" i="8"/>
  <c r="J149" i="8"/>
  <c r="J22" i="8"/>
  <c r="J51" i="8"/>
  <c r="J15" i="8"/>
  <c r="J65" i="8"/>
  <c r="J56" i="8"/>
  <c r="J40" i="8"/>
  <c r="J21" i="8"/>
  <c r="J91" i="8"/>
  <c r="J86" i="8"/>
  <c r="J93" i="8"/>
  <c r="J84" i="8"/>
  <c r="J152" i="8"/>
  <c r="J123" i="8"/>
  <c r="J124" i="8"/>
  <c r="J160" i="8"/>
  <c r="J134" i="8"/>
  <c r="J113" i="8"/>
  <c r="J121" i="8"/>
  <c r="J153" i="8"/>
  <c r="J20" i="8"/>
  <c r="J49" i="8"/>
  <c r="J31" i="8"/>
  <c r="J54" i="8"/>
  <c r="J94" i="8"/>
  <c r="J90" i="8"/>
  <c r="J103" i="8"/>
  <c r="J88" i="8"/>
  <c r="J98" i="8"/>
  <c r="J132" i="8"/>
  <c r="J139" i="8"/>
  <c r="J147" i="8"/>
  <c r="J138" i="8"/>
  <c r="J114" i="8"/>
  <c r="J125" i="8"/>
  <c r="J157" i="8"/>
  <c r="J75" i="8"/>
  <c r="J30" i="8"/>
  <c r="J18" i="8"/>
  <c r="J63" i="8"/>
  <c r="J47" i="8"/>
  <c r="J24" i="8"/>
  <c r="J28" i="8"/>
  <c r="J52" i="8"/>
  <c r="J79" i="8"/>
  <c r="J29" i="8"/>
  <c r="J99" i="8"/>
  <c r="J69" i="8"/>
  <c r="J95" i="8"/>
  <c r="J92" i="8"/>
  <c r="J102" i="8"/>
  <c r="J97" i="8"/>
  <c r="J96" i="8"/>
  <c r="J151" i="8"/>
  <c r="J142" i="8"/>
  <c r="J115" i="8"/>
  <c r="J129" i="8"/>
  <c r="J161" i="8"/>
  <c r="J55" i="8"/>
  <c r="J61" i="8"/>
  <c r="J45" i="8"/>
  <c r="J87" i="8"/>
  <c r="J27" i="8"/>
  <c r="J50" i="8"/>
  <c r="J17" i="8"/>
  <c r="J66" i="8"/>
  <c r="J73" i="8"/>
  <c r="J107" i="8"/>
  <c r="J111" i="8"/>
  <c r="J106" i="8"/>
  <c r="J101" i="8"/>
  <c r="J100" i="8"/>
  <c r="J155" i="8"/>
  <c r="J146" i="8"/>
  <c r="J116" i="8"/>
  <c r="J133" i="8"/>
  <c r="J163" i="8"/>
  <c r="N5" i="6" l="1"/>
  <c r="N2" i="6"/>
  <c r="V3" i="6"/>
  <c r="R2" i="6"/>
  <c r="N3" i="6"/>
  <c r="N4" i="6"/>
  <c r="R3" i="6"/>
  <c r="R4" i="6"/>
  <c r="R5" i="6"/>
  <c r="V5" i="6"/>
  <c r="V4" i="6"/>
  <c r="V2" i="6"/>
  <c r="D16" i="6"/>
  <c r="D17" i="6"/>
  <c r="O35" i="6"/>
  <c r="L35" i="6"/>
  <c r="K35" i="6"/>
  <c r="H35" i="6"/>
  <c r="G35" i="6"/>
  <c r="D35" i="6"/>
  <c r="K26" i="6"/>
  <c r="H26" i="6"/>
  <c r="L26" i="6" s="1"/>
  <c r="G26" i="6"/>
  <c r="O26" i="6" s="1"/>
  <c r="D26" i="6"/>
  <c r="K18" i="6"/>
  <c r="H18" i="6"/>
  <c r="L18" i="6" s="1"/>
  <c r="G18" i="6"/>
  <c r="O18" i="6" s="1"/>
  <c r="D18" i="6"/>
  <c r="G17" i="6"/>
  <c r="H17" i="6"/>
  <c r="L17" i="6" s="1"/>
  <c r="K17" i="6"/>
  <c r="O17" i="6"/>
  <c r="D15" i="6"/>
  <c r="D32" i="6"/>
  <c r="D34" i="6"/>
  <c r="D25" i="6"/>
  <c r="D33" i="6"/>
  <c r="D24" i="6"/>
  <c r="K3" i="7" a="1"/>
  <c r="K3" i="7" s="1"/>
  <c r="Q3" i="7" s="1"/>
  <c r="L3" i="7" a="1"/>
  <c r="L3" i="7" s="1"/>
  <c r="R3" i="7" s="1"/>
  <c r="M3" i="7" a="1"/>
  <c r="M3" i="7"/>
  <c r="S3" i="7" s="1"/>
  <c r="N3" i="7" a="1"/>
  <c r="N3" i="7"/>
  <c r="T3" i="7" s="1"/>
  <c r="O3" i="7" a="1"/>
  <c r="O3" i="7" s="1"/>
  <c r="U3" i="7" s="1"/>
  <c r="K7" i="7" a="1"/>
  <c r="K7" i="7" s="1"/>
  <c r="Q7" i="7" s="1"/>
  <c r="L7" i="7" a="1"/>
  <c r="L7" i="7"/>
  <c r="M7" i="7" a="1"/>
  <c r="M7" i="7" s="1"/>
  <c r="S7" i="7" s="1"/>
  <c r="N7" i="7" a="1"/>
  <c r="N7" i="7"/>
  <c r="T7" i="7" s="1"/>
  <c r="O7" i="7" a="1"/>
  <c r="O7" i="7" s="1"/>
  <c r="U7" i="7" s="1"/>
  <c r="R7" i="7"/>
  <c r="K11" i="7" a="1"/>
  <c r="K11" i="7"/>
  <c r="Q11" i="7" s="1"/>
  <c r="L11" i="7" a="1"/>
  <c r="L11" i="7" s="1"/>
  <c r="R11" i="7" s="1"/>
  <c r="M11" i="7" a="1"/>
  <c r="M11" i="7" s="1"/>
  <c r="S11" i="7" s="1"/>
  <c r="N11" i="7" a="1"/>
  <c r="N11" i="7"/>
  <c r="O11" i="7" a="1"/>
  <c r="O11" i="7"/>
  <c r="U11" i="7" s="1"/>
  <c r="T11" i="7"/>
  <c r="K15" i="7" a="1"/>
  <c r="K15" i="7"/>
  <c r="L15" i="7" a="1"/>
  <c r="L15" i="7" s="1"/>
  <c r="R15" i="7" s="1"/>
  <c r="M15" i="7" a="1"/>
  <c r="M15" i="7"/>
  <c r="S15" i="7" s="1"/>
  <c r="N15" i="7" a="1"/>
  <c r="N15" i="7" s="1"/>
  <c r="T15" i="7" s="1"/>
  <c r="O15" i="7" a="1"/>
  <c r="O15" i="7"/>
  <c r="U15" i="7" s="1"/>
  <c r="Q15" i="7"/>
  <c r="K19" i="7" a="1"/>
  <c r="K19" i="7"/>
  <c r="L19" i="7" a="1"/>
  <c r="L19" i="7"/>
  <c r="M19" i="7" a="1"/>
  <c r="M19" i="7" s="1"/>
  <c r="S19" i="7" s="1"/>
  <c r="N19" i="7" a="1"/>
  <c r="N19" i="7"/>
  <c r="T19" i="7" s="1"/>
  <c r="O19" i="7" a="1"/>
  <c r="O19" i="7"/>
  <c r="Q19" i="7"/>
  <c r="R19" i="7"/>
  <c r="U19" i="7"/>
  <c r="K23" i="7" a="1"/>
  <c r="K23" i="7" s="1"/>
  <c r="Q23" i="7" s="1"/>
  <c r="L23" i="7" a="1"/>
  <c r="L23" i="7"/>
  <c r="M23" i="7" a="1"/>
  <c r="M23" i="7" s="1"/>
  <c r="S23" i="7" s="1"/>
  <c r="N23" i="7" a="1"/>
  <c r="N23" i="7"/>
  <c r="T23" i="7" s="1"/>
  <c r="O23" i="7" a="1"/>
  <c r="O23" i="7" s="1"/>
  <c r="U23" i="7" s="1"/>
  <c r="R23" i="7"/>
  <c r="K27" i="7" a="1"/>
  <c r="K27" i="7"/>
  <c r="Q27" i="7" s="1"/>
  <c r="L27" i="7" a="1"/>
  <c r="L27" i="7"/>
  <c r="M27" i="7" a="1"/>
  <c r="M27" i="7"/>
  <c r="S27" i="7" s="1"/>
  <c r="N27" i="7" a="1"/>
  <c r="N27" i="7" s="1"/>
  <c r="T27" i="7" s="1"/>
  <c r="O27" i="7" a="1"/>
  <c r="O27" i="7"/>
  <c r="U27" i="7" s="1"/>
  <c r="R27" i="7"/>
  <c r="A29" i="7"/>
  <c r="B29" i="7"/>
  <c r="C29" i="7"/>
  <c r="D29" i="7"/>
  <c r="E29" i="7"/>
  <c r="A30" i="7"/>
  <c r="B30" i="7"/>
  <c r="C30" i="7"/>
  <c r="D30" i="7"/>
  <c r="E30" i="7"/>
  <c r="A31" i="7"/>
  <c r="B31" i="7"/>
  <c r="C31" i="7"/>
  <c r="D31" i="7"/>
  <c r="E31" i="7"/>
  <c r="K31" i="7" a="1"/>
  <c r="K31" i="7" s="1"/>
  <c r="Q31" i="7" s="1"/>
  <c r="L31" i="7" a="1"/>
  <c r="L31" i="7"/>
  <c r="M31" i="7" a="1"/>
  <c r="M31" i="7"/>
  <c r="S31" i="7" s="1"/>
  <c r="N31" i="7" a="1"/>
  <c r="N31" i="7"/>
  <c r="T31" i="7" s="1"/>
  <c r="O31" i="7" a="1"/>
  <c r="O31" i="7" s="1"/>
  <c r="U31" i="7" s="1"/>
  <c r="R31" i="7"/>
  <c r="A32" i="7"/>
  <c r="B32" i="7"/>
  <c r="C32" i="7"/>
  <c r="D32" i="7"/>
  <c r="E32" i="7"/>
  <c r="A33" i="7"/>
  <c r="B33" i="7"/>
  <c r="C33" i="7"/>
  <c r="D33" i="7"/>
  <c r="E33" i="7"/>
  <c r="K35" i="7" a="1"/>
  <c r="K35" i="7"/>
  <c r="L35" i="7" a="1"/>
  <c r="L35" i="7" s="1"/>
  <c r="R35" i="7" s="1"/>
  <c r="M35" i="7" a="1"/>
  <c r="M35" i="7"/>
  <c r="S35" i="7" s="1"/>
  <c r="N35" i="7" a="1"/>
  <c r="N35" i="7" s="1"/>
  <c r="T35" i="7" s="1"/>
  <c r="O35" i="7" a="1"/>
  <c r="O35" i="7"/>
  <c r="Q35" i="7"/>
  <c r="U35" i="7"/>
  <c r="B38" i="7"/>
  <c r="C38" i="7"/>
  <c r="D38" i="7"/>
  <c r="D45" i="7" s="1"/>
  <c r="E38" i="7"/>
  <c r="E48" i="7" s="1"/>
  <c r="F38" i="7"/>
  <c r="Q40" i="7" a="1"/>
  <c r="Q40" i="7"/>
  <c r="R40" i="7" a="1"/>
  <c r="R40" i="7" s="1"/>
  <c r="R42" i="7" s="1"/>
  <c r="S40" i="7" a="1"/>
  <c r="S40" i="7"/>
  <c r="S42" i="7" s="1"/>
  <c r="T40" i="7" a="1"/>
  <c r="T40" i="7" s="1"/>
  <c r="T42" i="7" s="1"/>
  <c r="U40" i="7" a="1"/>
  <c r="U40" i="7"/>
  <c r="U42" i="7" s="1"/>
  <c r="Q42" i="7"/>
  <c r="B45" i="7"/>
  <c r="C45" i="7"/>
  <c r="F45" i="7"/>
  <c r="B46" i="7"/>
  <c r="C46" i="7"/>
  <c r="D46" i="7"/>
  <c r="E46" i="7"/>
  <c r="F46" i="7"/>
  <c r="B47" i="7"/>
  <c r="C47" i="7"/>
  <c r="D47" i="7"/>
  <c r="E47" i="7"/>
  <c r="F47" i="7"/>
  <c r="B48" i="7"/>
  <c r="C48" i="7"/>
  <c r="D48" i="7"/>
  <c r="F48" i="7"/>
  <c r="B44" i="7" l="1" a="1"/>
  <c r="B44" i="7" s="1"/>
  <c r="E45" i="7"/>
  <c r="K34" i="6"/>
  <c r="H34" i="6"/>
  <c r="L34" i="6" s="1"/>
  <c r="G34" i="6"/>
  <c r="O34" i="6" s="1"/>
  <c r="O33" i="6"/>
  <c r="K33" i="6"/>
  <c r="H33" i="6"/>
  <c r="L33" i="6" s="1"/>
  <c r="G33" i="6"/>
  <c r="K32" i="6"/>
  <c r="H32" i="6"/>
  <c r="L32" i="6" s="1"/>
  <c r="G32" i="6"/>
  <c r="O32" i="6" s="1"/>
  <c r="K25" i="6"/>
  <c r="H25" i="6"/>
  <c r="L25" i="6" s="1"/>
  <c r="G25" i="6"/>
  <c r="O25" i="6" s="1"/>
  <c r="K24" i="6"/>
  <c r="H24" i="6"/>
  <c r="L24" i="6" s="1"/>
  <c r="G24" i="6"/>
  <c r="O24" i="6" s="1"/>
  <c r="K23" i="6"/>
  <c r="H23" i="6"/>
  <c r="L23" i="6" s="1"/>
  <c r="G23" i="6"/>
  <c r="O23" i="6" s="1"/>
  <c r="D23" i="6"/>
  <c r="K16" i="6"/>
  <c r="H16" i="6"/>
  <c r="L16" i="6" s="1"/>
  <c r="G16" i="6"/>
  <c r="O16" i="6" s="1"/>
  <c r="K15" i="6"/>
  <c r="H15" i="6"/>
  <c r="L15" i="6" s="1"/>
  <c r="G15" i="6"/>
  <c r="O15" i="6" s="1"/>
  <c r="AH163" i="5"/>
  <c r="AG163" i="5"/>
  <c r="AF163" i="5"/>
  <c r="AD163" i="5" s="1"/>
  <c r="AA163" i="5"/>
  <c r="Z163" i="5"/>
  <c r="Y163" i="5"/>
  <c r="W163" i="5" s="1"/>
  <c r="T163" i="5"/>
  <c r="S163" i="5"/>
  <c r="Q163" i="5" s="1"/>
  <c r="AH162" i="5"/>
  <c r="AG162" i="5"/>
  <c r="AF162" i="5"/>
  <c r="AD162" i="5" s="1"/>
  <c r="AA162" i="5"/>
  <c r="Z162" i="5"/>
  <c r="Y162" i="5"/>
  <c r="W162" i="5" s="1"/>
  <c r="T162" i="5"/>
  <c r="S162" i="5"/>
  <c r="Q162" i="5" s="1"/>
  <c r="AH161" i="5"/>
  <c r="AG161" i="5"/>
  <c r="AF161" i="5"/>
  <c r="AD161" i="5" s="1"/>
  <c r="AA161" i="5"/>
  <c r="Z161" i="5"/>
  <c r="Y161" i="5"/>
  <c r="W161" i="5" s="1"/>
  <c r="T161" i="5"/>
  <c r="S161" i="5"/>
  <c r="Q161" i="5" s="1"/>
  <c r="AH160" i="5"/>
  <c r="AG160" i="5"/>
  <c r="AF160" i="5"/>
  <c r="AD160" i="5" s="1"/>
  <c r="AA160" i="5"/>
  <c r="Z160" i="5"/>
  <c r="Y160" i="5"/>
  <c r="W160" i="5" s="1"/>
  <c r="T160" i="5"/>
  <c r="S160" i="5"/>
  <c r="Q160" i="5" s="1"/>
  <c r="AH159" i="5"/>
  <c r="AG159" i="5"/>
  <c r="AF159" i="5"/>
  <c r="AD159" i="5" s="1"/>
  <c r="AA159" i="5"/>
  <c r="Z159" i="5"/>
  <c r="Y159" i="5"/>
  <c r="W159" i="5" s="1"/>
  <c r="T159" i="5"/>
  <c r="S159" i="5"/>
  <c r="Q159" i="5" s="1"/>
  <c r="AH158" i="5"/>
  <c r="AG158" i="5"/>
  <c r="AF158" i="5"/>
  <c r="AD158" i="5" s="1"/>
  <c r="AA158" i="5"/>
  <c r="Z158" i="5"/>
  <c r="Y158" i="5"/>
  <c r="W158" i="5" s="1"/>
  <c r="T158" i="5"/>
  <c r="S158" i="5"/>
  <c r="Q158" i="5" s="1"/>
  <c r="AH157" i="5"/>
  <c r="AG157" i="5"/>
  <c r="AF157" i="5"/>
  <c r="AD157" i="5" s="1"/>
  <c r="AA157" i="5"/>
  <c r="Z157" i="5"/>
  <c r="Y157" i="5"/>
  <c r="W157" i="5" s="1"/>
  <c r="T157" i="5"/>
  <c r="S157" i="5"/>
  <c r="Q157" i="5" s="1"/>
  <c r="AH156" i="5"/>
  <c r="AG156" i="5"/>
  <c r="AF156" i="5"/>
  <c r="AD156" i="5" s="1"/>
  <c r="AA156" i="5"/>
  <c r="Z156" i="5"/>
  <c r="Y156" i="5"/>
  <c r="W156" i="5" s="1"/>
  <c r="T156" i="5"/>
  <c r="S156" i="5"/>
  <c r="Q156" i="5" s="1"/>
  <c r="AH155" i="5"/>
  <c r="AG155" i="5"/>
  <c r="AF155" i="5"/>
  <c r="AD155" i="5" s="1"/>
  <c r="AA155" i="5"/>
  <c r="Z155" i="5"/>
  <c r="Y155" i="5"/>
  <c r="W155" i="5" s="1"/>
  <c r="T155" i="5"/>
  <c r="S155" i="5"/>
  <c r="Q155" i="5" s="1"/>
  <c r="AH154" i="5"/>
  <c r="AG154" i="5"/>
  <c r="AF154" i="5"/>
  <c r="AD154" i="5" s="1"/>
  <c r="AA154" i="5"/>
  <c r="Z154" i="5"/>
  <c r="Y154" i="5"/>
  <c r="W154" i="5" s="1"/>
  <c r="T154" i="5"/>
  <c r="S154" i="5"/>
  <c r="Q154" i="5" s="1"/>
  <c r="AH153" i="5"/>
  <c r="AG153" i="5"/>
  <c r="AF153" i="5"/>
  <c r="AD153" i="5" s="1"/>
  <c r="AA153" i="5"/>
  <c r="Z153" i="5"/>
  <c r="Y153" i="5"/>
  <c r="W153" i="5" s="1"/>
  <c r="T153" i="5"/>
  <c r="S153" i="5"/>
  <c r="Q153" i="5" s="1"/>
  <c r="AH152" i="5"/>
  <c r="AG152" i="5"/>
  <c r="AF152" i="5"/>
  <c r="AD152" i="5" s="1"/>
  <c r="AA152" i="5"/>
  <c r="Z152" i="5"/>
  <c r="Y152" i="5"/>
  <c r="W152" i="5" s="1"/>
  <c r="T152" i="5"/>
  <c r="S152" i="5"/>
  <c r="Q152" i="5" s="1"/>
  <c r="AH151" i="5"/>
  <c r="AG151" i="5"/>
  <c r="AF151" i="5"/>
  <c r="AD151" i="5" s="1"/>
  <c r="AA151" i="5"/>
  <c r="Z151" i="5"/>
  <c r="Y151" i="5"/>
  <c r="W151" i="5" s="1"/>
  <c r="T151" i="5"/>
  <c r="S151" i="5"/>
  <c r="Q151" i="5" s="1"/>
  <c r="AH150" i="5"/>
  <c r="AG150" i="5"/>
  <c r="AF150" i="5"/>
  <c r="AD150" i="5" s="1"/>
  <c r="AA150" i="5"/>
  <c r="Z150" i="5"/>
  <c r="Y150" i="5"/>
  <c r="W150" i="5" s="1"/>
  <c r="T150" i="5"/>
  <c r="S150" i="5"/>
  <c r="Q150" i="5" s="1"/>
  <c r="AH149" i="5"/>
  <c r="AG149" i="5"/>
  <c r="AF149" i="5"/>
  <c r="AD149" i="5" s="1"/>
  <c r="AA149" i="5"/>
  <c r="Z149" i="5"/>
  <c r="Y149" i="5"/>
  <c r="W149" i="5" s="1"/>
  <c r="T149" i="5"/>
  <c r="S149" i="5"/>
  <c r="Q149" i="5" s="1"/>
  <c r="AH148" i="5"/>
  <c r="AG148" i="5"/>
  <c r="AF148" i="5"/>
  <c r="AD148" i="5" s="1"/>
  <c r="AA148" i="5"/>
  <c r="Z148" i="5"/>
  <c r="Y148" i="5"/>
  <c r="W148" i="5" s="1"/>
  <c r="T148" i="5"/>
  <c r="S148" i="5"/>
  <c r="Q148" i="5" s="1"/>
  <c r="AH147" i="5"/>
  <c r="AG147" i="5"/>
  <c r="AF147" i="5"/>
  <c r="AD147" i="5" s="1"/>
  <c r="AA147" i="5"/>
  <c r="Z147" i="5"/>
  <c r="Y147" i="5"/>
  <c r="W147" i="5" s="1"/>
  <c r="T147" i="5"/>
  <c r="S147" i="5"/>
  <c r="Q147" i="5" s="1"/>
  <c r="AH146" i="5"/>
  <c r="AG146" i="5"/>
  <c r="AF146" i="5"/>
  <c r="AD146" i="5" s="1"/>
  <c r="AA146" i="5"/>
  <c r="Z146" i="5"/>
  <c r="Y146" i="5"/>
  <c r="W146" i="5" s="1"/>
  <c r="T146" i="5"/>
  <c r="S146" i="5"/>
  <c r="Q146" i="5" s="1"/>
  <c r="AH145" i="5"/>
  <c r="AG145" i="5"/>
  <c r="AF145" i="5"/>
  <c r="AD145" i="5" s="1"/>
  <c r="AA145" i="5"/>
  <c r="Z145" i="5"/>
  <c r="Y145" i="5"/>
  <c r="W145" i="5" s="1"/>
  <c r="T145" i="5"/>
  <c r="S145" i="5"/>
  <c r="Q145" i="5" s="1"/>
  <c r="AH144" i="5"/>
  <c r="AG144" i="5"/>
  <c r="AF144" i="5"/>
  <c r="AD144" i="5" s="1"/>
  <c r="AA144" i="5"/>
  <c r="Z144" i="5"/>
  <c r="Y144" i="5"/>
  <c r="W144" i="5" s="1"/>
  <c r="T144" i="5"/>
  <c r="S144" i="5"/>
  <c r="Q144" i="5" s="1"/>
  <c r="AH143" i="5"/>
  <c r="AG143" i="5"/>
  <c r="AF143" i="5"/>
  <c r="AD143" i="5" s="1"/>
  <c r="AA143" i="5"/>
  <c r="Z143" i="5"/>
  <c r="Y143" i="5"/>
  <c r="W143" i="5" s="1"/>
  <c r="T143" i="5"/>
  <c r="S143" i="5"/>
  <c r="Q143" i="5" s="1"/>
  <c r="AH142" i="5"/>
  <c r="AG142" i="5"/>
  <c r="AF142" i="5"/>
  <c r="AD142" i="5" s="1"/>
  <c r="AA142" i="5"/>
  <c r="Z142" i="5"/>
  <c r="Y142" i="5"/>
  <c r="W142" i="5" s="1"/>
  <c r="T142" i="5"/>
  <c r="S142" i="5"/>
  <c r="Q142" i="5" s="1"/>
  <c r="AH141" i="5"/>
  <c r="AG141" i="5"/>
  <c r="AF141" i="5"/>
  <c r="AD141" i="5" s="1"/>
  <c r="AA141" i="5"/>
  <c r="Z141" i="5"/>
  <c r="Y141" i="5"/>
  <c r="W141" i="5" s="1"/>
  <c r="T141" i="5"/>
  <c r="S141" i="5"/>
  <c r="Q141" i="5" s="1"/>
  <c r="AH140" i="5"/>
  <c r="AG140" i="5"/>
  <c r="AF140" i="5"/>
  <c r="AD140" i="5" s="1"/>
  <c r="AA140" i="5"/>
  <c r="Z140" i="5"/>
  <c r="Y140" i="5"/>
  <c r="W140" i="5" s="1"/>
  <c r="T140" i="5"/>
  <c r="S140" i="5"/>
  <c r="Q140" i="5" s="1"/>
  <c r="AH139" i="5"/>
  <c r="AG139" i="5"/>
  <c r="AF139" i="5"/>
  <c r="AD139" i="5" s="1"/>
  <c r="AA139" i="5"/>
  <c r="Z139" i="5"/>
  <c r="Y139" i="5"/>
  <c r="W139" i="5" s="1"/>
  <c r="T139" i="5"/>
  <c r="S139" i="5"/>
  <c r="Q139" i="5" s="1"/>
  <c r="AH138" i="5"/>
  <c r="AG138" i="5"/>
  <c r="AF138" i="5"/>
  <c r="AD138" i="5" s="1"/>
  <c r="AA138" i="5"/>
  <c r="Z138" i="5"/>
  <c r="Y138" i="5"/>
  <c r="W138" i="5" s="1"/>
  <c r="T138" i="5"/>
  <c r="S138" i="5"/>
  <c r="Q138" i="5" s="1"/>
  <c r="AH137" i="5"/>
  <c r="AG137" i="5"/>
  <c r="AF137" i="5"/>
  <c r="AD137" i="5" s="1"/>
  <c r="AA137" i="5"/>
  <c r="Z137" i="5"/>
  <c r="Y137" i="5"/>
  <c r="W137" i="5" s="1"/>
  <c r="T137" i="5"/>
  <c r="S137" i="5"/>
  <c r="Q137" i="5" s="1"/>
  <c r="AH136" i="5"/>
  <c r="AG136" i="5"/>
  <c r="AF136" i="5"/>
  <c r="AD136" i="5" s="1"/>
  <c r="AA136" i="5"/>
  <c r="Z136" i="5"/>
  <c r="Y136" i="5"/>
  <c r="W136" i="5" s="1"/>
  <c r="T136" i="5"/>
  <c r="S136" i="5"/>
  <c r="Q136" i="5" s="1"/>
  <c r="AH135" i="5"/>
  <c r="AG135" i="5"/>
  <c r="AF135" i="5"/>
  <c r="AD135" i="5" s="1"/>
  <c r="AA135" i="5"/>
  <c r="Z135" i="5"/>
  <c r="Y135" i="5"/>
  <c r="W135" i="5" s="1"/>
  <c r="T135" i="5"/>
  <c r="S135" i="5"/>
  <c r="Q135" i="5" s="1"/>
  <c r="AH134" i="5"/>
  <c r="AG134" i="5"/>
  <c r="AF134" i="5"/>
  <c r="AD134" i="5" s="1"/>
  <c r="AA134" i="5"/>
  <c r="Z134" i="5"/>
  <c r="Y134" i="5"/>
  <c r="W134" i="5" s="1"/>
  <c r="T134" i="5"/>
  <c r="S134" i="5"/>
  <c r="Q134" i="5" s="1"/>
  <c r="AH133" i="5"/>
  <c r="AG133" i="5"/>
  <c r="AF133" i="5"/>
  <c r="AD133" i="5" s="1"/>
  <c r="AA133" i="5"/>
  <c r="Z133" i="5"/>
  <c r="Y133" i="5"/>
  <c r="W133" i="5" s="1"/>
  <c r="T133" i="5"/>
  <c r="S133" i="5"/>
  <c r="Q133" i="5" s="1"/>
  <c r="AH132" i="5"/>
  <c r="AG132" i="5"/>
  <c r="AF132" i="5"/>
  <c r="AD132" i="5" s="1"/>
  <c r="AA132" i="5"/>
  <c r="Z132" i="5"/>
  <c r="Y132" i="5"/>
  <c r="W132" i="5" s="1"/>
  <c r="T132" i="5"/>
  <c r="S132" i="5"/>
  <c r="Q132" i="5" s="1"/>
  <c r="AH131" i="5"/>
  <c r="AG131" i="5"/>
  <c r="AF131" i="5"/>
  <c r="AD131" i="5" s="1"/>
  <c r="AA131" i="5"/>
  <c r="Z131" i="5"/>
  <c r="Y131" i="5"/>
  <c r="W131" i="5" s="1"/>
  <c r="T131" i="5"/>
  <c r="S131" i="5"/>
  <c r="Q131" i="5" s="1"/>
  <c r="AH130" i="5"/>
  <c r="AG130" i="5"/>
  <c r="AF130" i="5"/>
  <c r="AD130" i="5" s="1"/>
  <c r="AA130" i="5"/>
  <c r="Z130" i="5"/>
  <c r="Y130" i="5"/>
  <c r="W130" i="5" s="1"/>
  <c r="T130" i="5"/>
  <c r="S130" i="5"/>
  <c r="Q130" i="5" s="1"/>
  <c r="AH129" i="5"/>
  <c r="AG129" i="5"/>
  <c r="AF129" i="5"/>
  <c r="AD129" i="5" s="1"/>
  <c r="AA129" i="5"/>
  <c r="Z129" i="5"/>
  <c r="Y129" i="5"/>
  <c r="W129" i="5" s="1"/>
  <c r="T129" i="5"/>
  <c r="S129" i="5"/>
  <c r="Q129" i="5" s="1"/>
  <c r="AH128" i="5"/>
  <c r="AG128" i="5"/>
  <c r="AF128" i="5"/>
  <c r="AD128" i="5" s="1"/>
  <c r="AA128" i="5"/>
  <c r="Z128" i="5"/>
  <c r="Y128" i="5"/>
  <c r="W128" i="5" s="1"/>
  <c r="T128" i="5"/>
  <c r="S128" i="5"/>
  <c r="Q128" i="5" s="1"/>
  <c r="AH127" i="5"/>
  <c r="AG127" i="5"/>
  <c r="AF127" i="5"/>
  <c r="AD127" i="5" s="1"/>
  <c r="AA127" i="5"/>
  <c r="Z127" i="5"/>
  <c r="Y127" i="5"/>
  <c r="W127" i="5" s="1"/>
  <c r="T127" i="5"/>
  <c r="S127" i="5"/>
  <c r="Q127" i="5" s="1"/>
  <c r="AH126" i="5"/>
  <c r="AG126" i="5"/>
  <c r="AF126" i="5"/>
  <c r="AD126" i="5" s="1"/>
  <c r="AA126" i="5"/>
  <c r="Z126" i="5"/>
  <c r="Y126" i="5"/>
  <c r="W126" i="5" s="1"/>
  <c r="T126" i="5"/>
  <c r="S126" i="5"/>
  <c r="Q126" i="5" s="1"/>
  <c r="AH125" i="5"/>
  <c r="AG125" i="5"/>
  <c r="AF125" i="5"/>
  <c r="AD125" i="5" s="1"/>
  <c r="AA125" i="5"/>
  <c r="Z125" i="5"/>
  <c r="Y125" i="5"/>
  <c r="W125" i="5" s="1"/>
  <c r="T125" i="5"/>
  <c r="S125" i="5"/>
  <c r="Q125" i="5" s="1"/>
  <c r="AH124" i="5"/>
  <c r="AG124" i="5"/>
  <c r="AF124" i="5"/>
  <c r="AD124" i="5" s="1"/>
  <c r="AA124" i="5"/>
  <c r="Z124" i="5"/>
  <c r="Y124" i="5"/>
  <c r="W124" i="5" s="1"/>
  <c r="T124" i="5"/>
  <c r="S124" i="5"/>
  <c r="Q124" i="5" s="1"/>
  <c r="AH123" i="5"/>
  <c r="AG123" i="5"/>
  <c r="AF123" i="5"/>
  <c r="AD123" i="5" s="1"/>
  <c r="AA123" i="5"/>
  <c r="Z123" i="5"/>
  <c r="Y123" i="5"/>
  <c r="W123" i="5" s="1"/>
  <c r="T123" i="5"/>
  <c r="S123" i="5"/>
  <c r="Q123" i="5" s="1"/>
  <c r="AH122" i="5"/>
  <c r="AG122" i="5"/>
  <c r="AF122" i="5"/>
  <c r="AD122" i="5" s="1"/>
  <c r="AA122" i="5"/>
  <c r="Z122" i="5"/>
  <c r="Y122" i="5"/>
  <c r="W122" i="5" s="1"/>
  <c r="T122" i="5"/>
  <c r="S122" i="5"/>
  <c r="Q122" i="5" s="1"/>
  <c r="AH121" i="5"/>
  <c r="AG121" i="5"/>
  <c r="AF121" i="5"/>
  <c r="AD121" i="5" s="1"/>
  <c r="AA121" i="5"/>
  <c r="Z121" i="5"/>
  <c r="Y121" i="5"/>
  <c r="W121" i="5" s="1"/>
  <c r="T121" i="5"/>
  <c r="S121" i="5"/>
  <c r="Q121" i="5" s="1"/>
  <c r="AH120" i="5"/>
  <c r="AG120" i="5"/>
  <c r="AF120" i="5"/>
  <c r="AD120" i="5" s="1"/>
  <c r="AA120" i="5"/>
  <c r="Z120" i="5"/>
  <c r="Y120" i="5"/>
  <c r="W120" i="5" s="1"/>
  <c r="T120" i="5"/>
  <c r="S120" i="5"/>
  <c r="Q120" i="5" s="1"/>
  <c r="AH119" i="5"/>
  <c r="AG119" i="5"/>
  <c r="AF119" i="5"/>
  <c r="AD119" i="5" s="1"/>
  <c r="AA119" i="5"/>
  <c r="Z119" i="5"/>
  <c r="Y119" i="5"/>
  <c r="W119" i="5" s="1"/>
  <c r="T119" i="5"/>
  <c r="S119" i="5"/>
  <c r="Q119" i="5" s="1"/>
  <c r="AH118" i="5"/>
  <c r="AG118" i="5"/>
  <c r="AF118" i="5"/>
  <c r="AD118" i="5" s="1"/>
  <c r="AA118" i="5"/>
  <c r="Z118" i="5"/>
  <c r="Y118" i="5"/>
  <c r="W118" i="5" s="1"/>
  <c r="T118" i="5"/>
  <c r="S118" i="5"/>
  <c r="Q118" i="5" s="1"/>
  <c r="AH117" i="5"/>
  <c r="AG117" i="5"/>
  <c r="AF117" i="5"/>
  <c r="AD117" i="5" s="1"/>
  <c r="AA117" i="5"/>
  <c r="Z117" i="5"/>
  <c r="Y117" i="5"/>
  <c r="W117" i="5" s="1"/>
  <c r="T117" i="5"/>
  <c r="S117" i="5"/>
  <c r="Q117" i="5" s="1"/>
  <c r="AH116" i="5"/>
  <c r="AG116" i="5"/>
  <c r="AF116" i="5"/>
  <c r="AD116" i="5" s="1"/>
  <c r="AA116" i="5"/>
  <c r="Z116" i="5"/>
  <c r="Y116" i="5"/>
  <c r="W116" i="5" s="1"/>
  <c r="T116" i="5"/>
  <c r="S116" i="5"/>
  <c r="Q116" i="5" s="1"/>
  <c r="AH115" i="5"/>
  <c r="AG115" i="5"/>
  <c r="AF115" i="5"/>
  <c r="AD115" i="5" s="1"/>
  <c r="AA115" i="5"/>
  <c r="Z115" i="5"/>
  <c r="Y115" i="5"/>
  <c r="W115" i="5" s="1"/>
  <c r="T115" i="5"/>
  <c r="S115" i="5"/>
  <c r="Q115" i="5" s="1"/>
  <c r="AH114" i="5"/>
  <c r="AG114" i="5"/>
  <c r="AF114" i="5"/>
  <c r="AD114" i="5" s="1"/>
  <c r="AA114" i="5"/>
  <c r="Z114" i="5"/>
  <c r="Y114" i="5"/>
  <c r="W114" i="5" s="1"/>
  <c r="T114" i="5"/>
  <c r="S114" i="5"/>
  <c r="Q114" i="5" s="1"/>
  <c r="AH113" i="5"/>
  <c r="AG113" i="5"/>
  <c r="AF113" i="5"/>
  <c r="AD113" i="5" s="1"/>
  <c r="AA113" i="5"/>
  <c r="Z113" i="5"/>
  <c r="Y113" i="5"/>
  <c r="W113" i="5" s="1"/>
  <c r="T113" i="5"/>
  <c r="S113" i="5"/>
  <c r="Q113" i="5" s="1"/>
  <c r="AH112" i="5"/>
  <c r="AG112" i="5"/>
  <c r="AF112" i="5"/>
  <c r="AD112" i="5" s="1"/>
  <c r="AA112" i="5"/>
  <c r="Z112" i="5"/>
  <c r="Y112" i="5"/>
  <c r="W112" i="5" s="1"/>
  <c r="T112" i="5"/>
  <c r="S112" i="5"/>
  <c r="Q112" i="5" s="1"/>
  <c r="AH111" i="5"/>
  <c r="AG111" i="5"/>
  <c r="AF111" i="5"/>
  <c r="AD111" i="5" s="1"/>
  <c r="AA111" i="5"/>
  <c r="Z111" i="5"/>
  <c r="Y111" i="5"/>
  <c r="W111" i="5" s="1"/>
  <c r="T111" i="5"/>
  <c r="S111" i="5"/>
  <c r="Q111" i="5" s="1"/>
  <c r="AH110" i="5"/>
  <c r="AG110" i="5"/>
  <c r="AF110" i="5"/>
  <c r="AD110" i="5" s="1"/>
  <c r="AA110" i="5"/>
  <c r="Z110" i="5"/>
  <c r="Y110" i="5"/>
  <c r="W110" i="5" s="1"/>
  <c r="T110" i="5"/>
  <c r="S110" i="5"/>
  <c r="Q110" i="5" s="1"/>
  <c r="AH109" i="5"/>
  <c r="AG109" i="5"/>
  <c r="AF109" i="5"/>
  <c r="AD109" i="5" s="1"/>
  <c r="AA109" i="5"/>
  <c r="Z109" i="5"/>
  <c r="Y109" i="5"/>
  <c r="W109" i="5" s="1"/>
  <c r="T109" i="5"/>
  <c r="S109" i="5"/>
  <c r="Q109" i="5" s="1"/>
  <c r="AH108" i="5"/>
  <c r="AG108" i="5"/>
  <c r="AF108" i="5"/>
  <c r="AD108" i="5" s="1"/>
  <c r="AA108" i="5"/>
  <c r="Z108" i="5"/>
  <c r="Y108" i="5"/>
  <c r="W108" i="5" s="1"/>
  <c r="T108" i="5"/>
  <c r="S108" i="5"/>
  <c r="Q108" i="5" s="1"/>
  <c r="AH107" i="5"/>
  <c r="AG107" i="5"/>
  <c r="AF107" i="5"/>
  <c r="AD107" i="5" s="1"/>
  <c r="AA107" i="5"/>
  <c r="Z107" i="5"/>
  <c r="Y107" i="5"/>
  <c r="W107" i="5" s="1"/>
  <c r="T107" i="5"/>
  <c r="S107" i="5"/>
  <c r="Q107" i="5" s="1"/>
  <c r="AH106" i="5"/>
  <c r="AG106" i="5"/>
  <c r="AF106" i="5"/>
  <c r="AD106" i="5" s="1"/>
  <c r="AA106" i="5"/>
  <c r="Z106" i="5"/>
  <c r="Y106" i="5"/>
  <c r="W106" i="5" s="1"/>
  <c r="T106" i="5"/>
  <c r="S106" i="5"/>
  <c r="Q106" i="5" s="1"/>
  <c r="AH105" i="5"/>
  <c r="AG105" i="5"/>
  <c r="AF105" i="5"/>
  <c r="AD105" i="5" s="1"/>
  <c r="AA105" i="5"/>
  <c r="Z105" i="5"/>
  <c r="Y105" i="5"/>
  <c r="W105" i="5" s="1"/>
  <c r="T105" i="5"/>
  <c r="S105" i="5"/>
  <c r="Q105" i="5" s="1"/>
  <c r="AH104" i="5"/>
  <c r="AG104" i="5"/>
  <c r="AF104" i="5"/>
  <c r="AD104" i="5" s="1"/>
  <c r="AA104" i="5"/>
  <c r="Z104" i="5"/>
  <c r="Y104" i="5"/>
  <c r="W104" i="5" s="1"/>
  <c r="T104" i="5"/>
  <c r="S104" i="5"/>
  <c r="Q104" i="5" s="1"/>
  <c r="AH103" i="5"/>
  <c r="AG103" i="5"/>
  <c r="AF103" i="5"/>
  <c r="AD103" i="5" s="1"/>
  <c r="AA103" i="5"/>
  <c r="Z103" i="5"/>
  <c r="Y103" i="5"/>
  <c r="W103" i="5" s="1"/>
  <c r="T103" i="5"/>
  <c r="S103" i="5"/>
  <c r="Q103" i="5" s="1"/>
  <c r="AH102" i="5"/>
  <c r="AG102" i="5"/>
  <c r="AF102" i="5"/>
  <c r="AD102" i="5" s="1"/>
  <c r="AA102" i="5"/>
  <c r="Z102" i="5"/>
  <c r="Y102" i="5"/>
  <c r="W102" i="5" s="1"/>
  <c r="T102" i="5"/>
  <c r="S102" i="5"/>
  <c r="Q102" i="5" s="1"/>
  <c r="AH101" i="5"/>
  <c r="AG101" i="5"/>
  <c r="AF101" i="5"/>
  <c r="AD101" i="5" s="1"/>
  <c r="AA101" i="5"/>
  <c r="Z101" i="5"/>
  <c r="Y101" i="5"/>
  <c r="W101" i="5" s="1"/>
  <c r="T101" i="5"/>
  <c r="S101" i="5"/>
  <c r="Q101" i="5" s="1"/>
  <c r="AH100" i="5"/>
  <c r="AG100" i="5"/>
  <c r="AF100" i="5"/>
  <c r="AD100" i="5" s="1"/>
  <c r="AA100" i="5"/>
  <c r="Z100" i="5"/>
  <c r="Y100" i="5"/>
  <c r="W100" i="5" s="1"/>
  <c r="T100" i="5"/>
  <c r="S100" i="5"/>
  <c r="Q100" i="5" s="1"/>
  <c r="AH99" i="5"/>
  <c r="AG99" i="5"/>
  <c r="AF99" i="5"/>
  <c r="AD99" i="5" s="1"/>
  <c r="AA99" i="5"/>
  <c r="Z99" i="5"/>
  <c r="Y99" i="5"/>
  <c r="W99" i="5" s="1"/>
  <c r="T99" i="5"/>
  <c r="S99" i="5"/>
  <c r="Q99" i="5" s="1"/>
  <c r="AH98" i="5"/>
  <c r="AG98" i="5"/>
  <c r="AF98" i="5"/>
  <c r="AD98" i="5" s="1"/>
  <c r="AA98" i="5"/>
  <c r="Z98" i="5"/>
  <c r="Y98" i="5"/>
  <c r="W98" i="5" s="1"/>
  <c r="T98" i="5"/>
  <c r="S98" i="5"/>
  <c r="Q98" i="5" s="1"/>
  <c r="AH97" i="5"/>
  <c r="AG97" i="5"/>
  <c r="AF97" i="5"/>
  <c r="AD97" i="5" s="1"/>
  <c r="AA97" i="5"/>
  <c r="Z97" i="5"/>
  <c r="Y97" i="5"/>
  <c r="W97" i="5" s="1"/>
  <c r="T97" i="5"/>
  <c r="S97" i="5"/>
  <c r="Q97" i="5" s="1"/>
  <c r="AH96" i="5"/>
  <c r="AG96" i="5"/>
  <c r="AF96" i="5"/>
  <c r="AD96" i="5" s="1"/>
  <c r="AA96" i="5"/>
  <c r="Z96" i="5"/>
  <c r="Y96" i="5"/>
  <c r="W96" i="5" s="1"/>
  <c r="T96" i="5"/>
  <c r="S96" i="5"/>
  <c r="Q96" i="5" s="1"/>
  <c r="AH95" i="5"/>
  <c r="AG95" i="5"/>
  <c r="AF95" i="5"/>
  <c r="AD95" i="5" s="1"/>
  <c r="AA95" i="5"/>
  <c r="Z95" i="5"/>
  <c r="Y95" i="5"/>
  <c r="W95" i="5" s="1"/>
  <c r="T95" i="5"/>
  <c r="S95" i="5"/>
  <c r="Q95" i="5" s="1"/>
  <c r="AH94" i="5"/>
  <c r="AG94" i="5"/>
  <c r="AF94" i="5"/>
  <c r="AD94" i="5" s="1"/>
  <c r="AA94" i="5"/>
  <c r="Z94" i="5"/>
  <c r="Y94" i="5"/>
  <c r="W94" i="5" s="1"/>
  <c r="T94" i="5"/>
  <c r="S94" i="5"/>
  <c r="Q94" i="5" s="1"/>
  <c r="AH93" i="5"/>
  <c r="AG93" i="5"/>
  <c r="AF93" i="5"/>
  <c r="AD93" i="5" s="1"/>
  <c r="AA93" i="5"/>
  <c r="Z93" i="5"/>
  <c r="Y93" i="5"/>
  <c r="W93" i="5" s="1"/>
  <c r="T93" i="5"/>
  <c r="S93" i="5"/>
  <c r="Q93" i="5" s="1"/>
  <c r="AH92" i="5"/>
  <c r="AG92" i="5"/>
  <c r="AF92" i="5"/>
  <c r="AD92" i="5" s="1"/>
  <c r="AA92" i="5"/>
  <c r="Z92" i="5"/>
  <c r="Y92" i="5"/>
  <c r="W92" i="5" s="1"/>
  <c r="T92" i="5"/>
  <c r="S92" i="5"/>
  <c r="Q92" i="5" s="1"/>
  <c r="AH91" i="5"/>
  <c r="AG91" i="5"/>
  <c r="AF91" i="5"/>
  <c r="AD91" i="5" s="1"/>
  <c r="AA91" i="5"/>
  <c r="Z91" i="5"/>
  <c r="Y91" i="5"/>
  <c r="W91" i="5" s="1"/>
  <c r="T91" i="5"/>
  <c r="S91" i="5"/>
  <c r="Q91" i="5" s="1"/>
  <c r="AH90" i="5"/>
  <c r="AG90" i="5"/>
  <c r="AF90" i="5"/>
  <c r="AD90" i="5" s="1"/>
  <c r="AA90" i="5"/>
  <c r="Z90" i="5"/>
  <c r="Y90" i="5"/>
  <c r="W90" i="5" s="1"/>
  <c r="T90" i="5"/>
  <c r="S90" i="5"/>
  <c r="Q90" i="5" s="1"/>
  <c r="AH89" i="5"/>
  <c r="AG89" i="5"/>
  <c r="AF89" i="5"/>
  <c r="AD89" i="5" s="1"/>
  <c r="AA89" i="5"/>
  <c r="Z89" i="5"/>
  <c r="Y89" i="5"/>
  <c r="W89" i="5" s="1"/>
  <c r="T89" i="5"/>
  <c r="S89" i="5"/>
  <c r="Q89" i="5" s="1"/>
  <c r="AH88" i="5"/>
  <c r="AG88" i="5"/>
  <c r="AF88" i="5"/>
  <c r="AD88" i="5" s="1"/>
  <c r="AA88" i="5"/>
  <c r="Z88" i="5"/>
  <c r="Y88" i="5"/>
  <c r="W88" i="5" s="1"/>
  <c r="T88" i="5"/>
  <c r="S88" i="5"/>
  <c r="Q88" i="5" s="1"/>
  <c r="AH87" i="5"/>
  <c r="AG87" i="5"/>
  <c r="AF87" i="5"/>
  <c r="AD87" i="5" s="1"/>
  <c r="AA87" i="5"/>
  <c r="Z87" i="5"/>
  <c r="Y87" i="5"/>
  <c r="W87" i="5" s="1"/>
  <c r="T87" i="5"/>
  <c r="S87" i="5"/>
  <c r="Q87" i="5" s="1"/>
  <c r="AH86" i="5"/>
  <c r="AG86" i="5"/>
  <c r="AF86" i="5"/>
  <c r="AD86" i="5" s="1"/>
  <c r="AA86" i="5"/>
  <c r="Z86" i="5"/>
  <c r="Y86" i="5"/>
  <c r="W86" i="5" s="1"/>
  <c r="T86" i="5"/>
  <c r="S86" i="5"/>
  <c r="Q86" i="5" s="1"/>
  <c r="AH85" i="5"/>
  <c r="AG85" i="5"/>
  <c r="AF85" i="5"/>
  <c r="AD85" i="5" s="1"/>
  <c r="AA85" i="5"/>
  <c r="Z85" i="5"/>
  <c r="Y85" i="5"/>
  <c r="W85" i="5" s="1"/>
  <c r="T85" i="5"/>
  <c r="S85" i="5"/>
  <c r="Q85" i="5" s="1"/>
  <c r="AH84" i="5"/>
  <c r="AG84" i="5"/>
  <c r="AF84" i="5"/>
  <c r="AD84" i="5" s="1"/>
  <c r="AA84" i="5"/>
  <c r="Z84" i="5"/>
  <c r="Y84" i="5"/>
  <c r="W84" i="5" s="1"/>
  <c r="T84" i="5"/>
  <c r="S84" i="5"/>
  <c r="Q84" i="5" s="1"/>
  <c r="AH83" i="5"/>
  <c r="AG83" i="5"/>
  <c r="AF83" i="5"/>
  <c r="AD83" i="5" s="1"/>
  <c r="AA83" i="5"/>
  <c r="Z83" i="5"/>
  <c r="Y83" i="5"/>
  <c r="W83" i="5" s="1"/>
  <c r="T83" i="5"/>
  <c r="S83" i="5"/>
  <c r="Q83" i="5" s="1"/>
  <c r="AH82" i="5"/>
  <c r="AG82" i="5"/>
  <c r="AF82" i="5"/>
  <c r="AD82" i="5" s="1"/>
  <c r="AA82" i="5"/>
  <c r="Z82" i="5"/>
  <c r="Y82" i="5"/>
  <c r="W82" i="5" s="1"/>
  <c r="T82" i="5"/>
  <c r="S82" i="5"/>
  <c r="Q82" i="5" s="1"/>
  <c r="AH81" i="5"/>
  <c r="AG81" i="5"/>
  <c r="AF81" i="5"/>
  <c r="AD81" i="5" s="1"/>
  <c r="AA81" i="5"/>
  <c r="Z81" i="5"/>
  <c r="Y81" i="5"/>
  <c r="W81" i="5" s="1"/>
  <c r="T81" i="5"/>
  <c r="S81" i="5"/>
  <c r="Q81" i="5" s="1"/>
  <c r="AH80" i="5"/>
  <c r="AG80" i="5"/>
  <c r="AF80" i="5"/>
  <c r="AD80" i="5" s="1"/>
  <c r="AA80" i="5"/>
  <c r="Z80" i="5"/>
  <c r="Y80" i="5"/>
  <c r="W80" i="5" s="1"/>
  <c r="T80" i="5"/>
  <c r="S80" i="5"/>
  <c r="Q80" i="5" s="1"/>
  <c r="AH79" i="5"/>
  <c r="AG79" i="5"/>
  <c r="AF79" i="5"/>
  <c r="AD79" i="5" s="1"/>
  <c r="AA79" i="5"/>
  <c r="Z79" i="5"/>
  <c r="Y79" i="5"/>
  <c r="W79" i="5" s="1"/>
  <c r="T79" i="5"/>
  <c r="S79" i="5"/>
  <c r="Q79" i="5" s="1"/>
  <c r="AH78" i="5"/>
  <c r="AG78" i="5"/>
  <c r="AF78" i="5"/>
  <c r="AD78" i="5" s="1"/>
  <c r="AA78" i="5"/>
  <c r="Z78" i="5"/>
  <c r="Y78" i="5"/>
  <c r="W78" i="5" s="1"/>
  <c r="T78" i="5"/>
  <c r="S78" i="5"/>
  <c r="Q78" i="5" s="1"/>
  <c r="AH77" i="5"/>
  <c r="AG77" i="5"/>
  <c r="AF77" i="5"/>
  <c r="AD77" i="5" s="1"/>
  <c r="AA77" i="5"/>
  <c r="Z77" i="5"/>
  <c r="Y77" i="5"/>
  <c r="W77" i="5" s="1"/>
  <c r="T77" i="5"/>
  <c r="S77" i="5"/>
  <c r="Q77" i="5" s="1"/>
  <c r="AH76" i="5"/>
  <c r="AG76" i="5"/>
  <c r="AF76" i="5"/>
  <c r="AD76" i="5" s="1"/>
  <c r="AA76" i="5"/>
  <c r="Z76" i="5"/>
  <c r="Y76" i="5"/>
  <c r="W76" i="5" s="1"/>
  <c r="T76" i="5"/>
  <c r="S76" i="5"/>
  <c r="Q76" i="5" s="1"/>
  <c r="AH75" i="5"/>
  <c r="AG75" i="5"/>
  <c r="AF75" i="5"/>
  <c r="AD75" i="5" s="1"/>
  <c r="AA75" i="5"/>
  <c r="Z75" i="5"/>
  <c r="Y75" i="5"/>
  <c r="W75" i="5" s="1"/>
  <c r="T75" i="5"/>
  <c r="S75" i="5"/>
  <c r="Q75" i="5" s="1"/>
  <c r="AH74" i="5"/>
  <c r="AG74" i="5"/>
  <c r="AF74" i="5"/>
  <c r="AD74" i="5" s="1"/>
  <c r="AA74" i="5"/>
  <c r="Z74" i="5"/>
  <c r="Y74" i="5"/>
  <c r="W74" i="5" s="1"/>
  <c r="T74" i="5"/>
  <c r="S74" i="5"/>
  <c r="Q74" i="5" s="1"/>
  <c r="AH73" i="5"/>
  <c r="AG73" i="5"/>
  <c r="AF73" i="5"/>
  <c r="AD73" i="5" s="1"/>
  <c r="AA73" i="5"/>
  <c r="Z73" i="5"/>
  <c r="Y73" i="5"/>
  <c r="W73" i="5" s="1"/>
  <c r="T73" i="5"/>
  <c r="S73" i="5"/>
  <c r="Q73" i="5" s="1"/>
  <c r="AH72" i="5"/>
  <c r="AG72" i="5"/>
  <c r="AF72" i="5"/>
  <c r="AD72" i="5" s="1"/>
  <c r="AA72" i="5"/>
  <c r="Z72" i="5"/>
  <c r="Y72" i="5"/>
  <c r="W72" i="5" s="1"/>
  <c r="T72" i="5"/>
  <c r="S72" i="5"/>
  <c r="Q72" i="5" s="1"/>
  <c r="AH71" i="5"/>
  <c r="AG71" i="5"/>
  <c r="AF71" i="5"/>
  <c r="AD71" i="5" s="1"/>
  <c r="AA71" i="5"/>
  <c r="Z71" i="5"/>
  <c r="Y71" i="5"/>
  <c r="W71" i="5" s="1"/>
  <c r="T71" i="5"/>
  <c r="S71" i="5"/>
  <c r="Q71" i="5" s="1"/>
  <c r="AH70" i="5"/>
  <c r="AG70" i="5"/>
  <c r="AF70" i="5"/>
  <c r="AD70" i="5" s="1"/>
  <c r="AA70" i="5"/>
  <c r="Z70" i="5"/>
  <c r="Y70" i="5"/>
  <c r="W70" i="5" s="1"/>
  <c r="T70" i="5"/>
  <c r="S70" i="5"/>
  <c r="Q70" i="5" s="1"/>
  <c r="AH69" i="5"/>
  <c r="AG69" i="5"/>
  <c r="AF69" i="5"/>
  <c r="AD69" i="5" s="1"/>
  <c r="AA69" i="5"/>
  <c r="Z69" i="5"/>
  <c r="Y69" i="5"/>
  <c r="W69" i="5" s="1"/>
  <c r="T69" i="5"/>
  <c r="S69" i="5"/>
  <c r="Q69" i="5" s="1"/>
  <c r="AH68" i="5"/>
  <c r="AG68" i="5"/>
  <c r="AF68" i="5"/>
  <c r="AD68" i="5" s="1"/>
  <c r="AA68" i="5"/>
  <c r="Z68" i="5"/>
  <c r="Y68" i="5"/>
  <c r="W68" i="5" s="1"/>
  <c r="T68" i="5"/>
  <c r="S68" i="5"/>
  <c r="Q68" i="5" s="1"/>
  <c r="AH67" i="5"/>
  <c r="AG67" i="5"/>
  <c r="AF67" i="5"/>
  <c r="AD67" i="5" s="1"/>
  <c r="AA67" i="5"/>
  <c r="Z67" i="5"/>
  <c r="Y67" i="5"/>
  <c r="W67" i="5" s="1"/>
  <c r="T67" i="5"/>
  <c r="S67" i="5"/>
  <c r="Q67" i="5" s="1"/>
  <c r="AH66" i="5"/>
  <c r="AG66" i="5"/>
  <c r="AF66" i="5"/>
  <c r="AD66" i="5" s="1"/>
  <c r="AA66" i="5"/>
  <c r="Z66" i="5"/>
  <c r="Y66" i="5"/>
  <c r="W66" i="5" s="1"/>
  <c r="T66" i="5"/>
  <c r="S66" i="5"/>
  <c r="Q66" i="5" s="1"/>
  <c r="AH65" i="5"/>
  <c r="AG65" i="5"/>
  <c r="AF65" i="5"/>
  <c r="AD65" i="5" s="1"/>
  <c r="AA65" i="5"/>
  <c r="Z65" i="5"/>
  <c r="Y65" i="5"/>
  <c r="W65" i="5" s="1"/>
  <c r="T65" i="5"/>
  <c r="S65" i="5"/>
  <c r="Q65" i="5" s="1"/>
  <c r="AH64" i="5"/>
  <c r="AG64" i="5"/>
  <c r="AF64" i="5"/>
  <c r="AD64" i="5" s="1"/>
  <c r="AA64" i="5"/>
  <c r="Z64" i="5"/>
  <c r="Y64" i="5"/>
  <c r="W64" i="5" s="1"/>
  <c r="T64" i="5"/>
  <c r="S64" i="5"/>
  <c r="Q64" i="5" s="1"/>
  <c r="AH63" i="5"/>
  <c r="AG63" i="5"/>
  <c r="AF63" i="5"/>
  <c r="AD63" i="5" s="1"/>
  <c r="AA63" i="5"/>
  <c r="Z63" i="5"/>
  <c r="Y63" i="5"/>
  <c r="W63" i="5" s="1"/>
  <c r="T63" i="5"/>
  <c r="S63" i="5"/>
  <c r="Q63" i="5" s="1"/>
  <c r="AH62" i="5"/>
  <c r="AG62" i="5"/>
  <c r="AF62" i="5"/>
  <c r="AD62" i="5" s="1"/>
  <c r="AA62" i="5"/>
  <c r="Z62" i="5"/>
  <c r="Y62" i="5"/>
  <c r="W62" i="5" s="1"/>
  <c r="T62" i="5"/>
  <c r="S62" i="5"/>
  <c r="Q62" i="5" s="1"/>
  <c r="AH61" i="5"/>
  <c r="AG61" i="5"/>
  <c r="AF61" i="5"/>
  <c r="AD61" i="5" s="1"/>
  <c r="AA61" i="5"/>
  <c r="Z61" i="5"/>
  <c r="Y61" i="5"/>
  <c r="W61" i="5" s="1"/>
  <c r="T61" i="5"/>
  <c r="S61" i="5"/>
  <c r="Q61" i="5" s="1"/>
  <c r="AH60" i="5"/>
  <c r="AG60" i="5"/>
  <c r="AF60" i="5"/>
  <c r="AD60" i="5" s="1"/>
  <c r="AA60" i="5"/>
  <c r="Z60" i="5"/>
  <c r="Y60" i="5"/>
  <c r="W60" i="5" s="1"/>
  <c r="T60" i="5"/>
  <c r="S60" i="5"/>
  <c r="Q60" i="5" s="1"/>
  <c r="AH59" i="5"/>
  <c r="AG59" i="5"/>
  <c r="AF59" i="5"/>
  <c r="AD59" i="5" s="1"/>
  <c r="AA59" i="5"/>
  <c r="Z59" i="5"/>
  <c r="Y59" i="5"/>
  <c r="W59" i="5" s="1"/>
  <c r="T59" i="5"/>
  <c r="S59" i="5"/>
  <c r="Q59" i="5" s="1"/>
  <c r="AH58" i="5"/>
  <c r="AG58" i="5"/>
  <c r="AF58" i="5"/>
  <c r="AD58" i="5" s="1"/>
  <c r="AA58" i="5"/>
  <c r="Z58" i="5"/>
  <c r="Y58" i="5"/>
  <c r="W58" i="5" s="1"/>
  <c r="T58" i="5"/>
  <c r="S58" i="5"/>
  <c r="Q58" i="5" s="1"/>
  <c r="AH57" i="5"/>
  <c r="AG57" i="5"/>
  <c r="AF57" i="5"/>
  <c r="AD57" i="5" s="1"/>
  <c r="AA57" i="5"/>
  <c r="Z57" i="5"/>
  <c r="Y57" i="5"/>
  <c r="W57" i="5" s="1"/>
  <c r="T57" i="5"/>
  <c r="S57" i="5"/>
  <c r="Q57" i="5" s="1"/>
  <c r="AH56" i="5"/>
  <c r="AG56" i="5"/>
  <c r="AF56" i="5"/>
  <c r="AD56" i="5" s="1"/>
  <c r="AA56" i="5"/>
  <c r="Z56" i="5"/>
  <c r="Y56" i="5"/>
  <c r="W56" i="5" s="1"/>
  <c r="T56" i="5"/>
  <c r="S56" i="5"/>
  <c r="Q56" i="5" s="1"/>
  <c r="AH55" i="5"/>
  <c r="AG55" i="5"/>
  <c r="AF55" i="5"/>
  <c r="AD55" i="5" s="1"/>
  <c r="AA55" i="5"/>
  <c r="Z55" i="5"/>
  <c r="Y55" i="5"/>
  <c r="W55" i="5" s="1"/>
  <c r="T55" i="5"/>
  <c r="S55" i="5"/>
  <c r="Q55" i="5" s="1"/>
  <c r="AH54" i="5"/>
  <c r="AG54" i="5"/>
  <c r="AF54" i="5"/>
  <c r="AD54" i="5" s="1"/>
  <c r="AA54" i="5"/>
  <c r="Z54" i="5"/>
  <c r="Y54" i="5"/>
  <c r="W54" i="5" s="1"/>
  <c r="T54" i="5"/>
  <c r="S54" i="5"/>
  <c r="Q54" i="5" s="1"/>
  <c r="AH53" i="5"/>
  <c r="AG53" i="5"/>
  <c r="AF53" i="5"/>
  <c r="AD53" i="5" s="1"/>
  <c r="AA53" i="5"/>
  <c r="Z53" i="5"/>
  <c r="Y53" i="5"/>
  <c r="W53" i="5" s="1"/>
  <c r="T53" i="5"/>
  <c r="S53" i="5"/>
  <c r="Q53" i="5" s="1"/>
  <c r="AH52" i="5"/>
  <c r="AG52" i="5"/>
  <c r="AF52" i="5"/>
  <c r="AD52" i="5" s="1"/>
  <c r="AA52" i="5"/>
  <c r="Z52" i="5"/>
  <c r="Y52" i="5"/>
  <c r="W52" i="5" s="1"/>
  <c r="T52" i="5"/>
  <c r="S52" i="5"/>
  <c r="Q52" i="5" s="1"/>
  <c r="AH51" i="5"/>
  <c r="AG51" i="5"/>
  <c r="AF51" i="5"/>
  <c r="AD51" i="5" s="1"/>
  <c r="AA51" i="5"/>
  <c r="Z51" i="5"/>
  <c r="Y51" i="5"/>
  <c r="W51" i="5" s="1"/>
  <c r="T51" i="5"/>
  <c r="S51" i="5"/>
  <c r="Q51" i="5" s="1"/>
  <c r="AH50" i="5"/>
  <c r="AG50" i="5"/>
  <c r="AF50" i="5"/>
  <c r="AD50" i="5" s="1"/>
  <c r="AA50" i="5"/>
  <c r="Z50" i="5"/>
  <c r="Y50" i="5"/>
  <c r="W50" i="5" s="1"/>
  <c r="T50" i="5"/>
  <c r="S50" i="5"/>
  <c r="Q50" i="5" s="1"/>
  <c r="AH49" i="5"/>
  <c r="AG49" i="5"/>
  <c r="AF49" i="5"/>
  <c r="AD49" i="5" s="1"/>
  <c r="AA49" i="5"/>
  <c r="Z49" i="5"/>
  <c r="Y49" i="5"/>
  <c r="W49" i="5" s="1"/>
  <c r="T49" i="5"/>
  <c r="S49" i="5"/>
  <c r="Q49" i="5" s="1"/>
  <c r="AH48" i="5"/>
  <c r="AG48" i="5"/>
  <c r="AF48" i="5"/>
  <c r="AD48" i="5" s="1"/>
  <c r="AA48" i="5"/>
  <c r="Z48" i="5"/>
  <c r="Y48" i="5"/>
  <c r="W48" i="5" s="1"/>
  <c r="T48" i="5"/>
  <c r="S48" i="5"/>
  <c r="Q48" i="5" s="1"/>
  <c r="AH47" i="5"/>
  <c r="AG47" i="5"/>
  <c r="AF47" i="5"/>
  <c r="AD47" i="5" s="1"/>
  <c r="AA47" i="5"/>
  <c r="Z47" i="5"/>
  <c r="Y47" i="5"/>
  <c r="W47" i="5" s="1"/>
  <c r="T47" i="5"/>
  <c r="S47" i="5"/>
  <c r="Q47" i="5" s="1"/>
  <c r="AH46" i="5"/>
  <c r="AG46" i="5"/>
  <c r="AF46" i="5"/>
  <c r="AD46" i="5" s="1"/>
  <c r="AA46" i="5"/>
  <c r="Z46" i="5"/>
  <c r="Y46" i="5"/>
  <c r="W46" i="5" s="1"/>
  <c r="T46" i="5"/>
  <c r="S46" i="5"/>
  <c r="Q46" i="5" s="1"/>
  <c r="AH45" i="5"/>
  <c r="AG45" i="5"/>
  <c r="AF45" i="5"/>
  <c r="AD45" i="5" s="1"/>
  <c r="AA45" i="5"/>
  <c r="Z45" i="5"/>
  <c r="Y45" i="5"/>
  <c r="W45" i="5" s="1"/>
  <c r="T45" i="5"/>
  <c r="S45" i="5"/>
  <c r="Q45" i="5" s="1"/>
  <c r="AH44" i="5"/>
  <c r="AG44" i="5"/>
  <c r="AF44" i="5"/>
  <c r="AD44" i="5" s="1"/>
  <c r="AA44" i="5"/>
  <c r="Z44" i="5"/>
  <c r="Y44" i="5"/>
  <c r="W44" i="5" s="1"/>
  <c r="T44" i="5"/>
  <c r="S44" i="5"/>
  <c r="Q44" i="5" s="1"/>
  <c r="AH43" i="5"/>
  <c r="AG43" i="5"/>
  <c r="AF43" i="5"/>
  <c r="AD43" i="5" s="1"/>
  <c r="AA43" i="5"/>
  <c r="Z43" i="5"/>
  <c r="Y43" i="5"/>
  <c r="W43" i="5" s="1"/>
  <c r="T43" i="5"/>
  <c r="S43" i="5"/>
  <c r="Q43" i="5" s="1"/>
  <c r="AH42" i="5"/>
  <c r="AG42" i="5"/>
  <c r="AF42" i="5"/>
  <c r="AD42" i="5" s="1"/>
  <c r="AA42" i="5"/>
  <c r="Z42" i="5"/>
  <c r="Y42" i="5"/>
  <c r="W42" i="5" s="1"/>
  <c r="T42" i="5"/>
  <c r="S42" i="5"/>
  <c r="Q42" i="5" s="1"/>
  <c r="AH41" i="5"/>
  <c r="AG41" i="5"/>
  <c r="AF41" i="5"/>
  <c r="AD41" i="5" s="1"/>
  <c r="AA41" i="5"/>
  <c r="Z41" i="5"/>
  <c r="Y41" i="5"/>
  <c r="W41" i="5" s="1"/>
  <c r="T41" i="5"/>
  <c r="S41" i="5"/>
  <c r="Q41" i="5" s="1"/>
  <c r="AH40" i="5"/>
  <c r="AG40" i="5"/>
  <c r="AF40" i="5"/>
  <c r="AD40" i="5" s="1"/>
  <c r="AA40" i="5"/>
  <c r="Z40" i="5"/>
  <c r="Y40" i="5"/>
  <c r="W40" i="5" s="1"/>
  <c r="T40" i="5"/>
  <c r="S40" i="5"/>
  <c r="Q40" i="5" s="1"/>
  <c r="AH39" i="5"/>
  <c r="AG39" i="5"/>
  <c r="AF39" i="5"/>
  <c r="AD39" i="5" s="1"/>
  <c r="AA39" i="5"/>
  <c r="Z39" i="5"/>
  <c r="Y39" i="5"/>
  <c r="W39" i="5" s="1"/>
  <c r="T39" i="5"/>
  <c r="S39" i="5"/>
  <c r="Q39" i="5" s="1"/>
  <c r="AH38" i="5"/>
  <c r="AG38" i="5"/>
  <c r="AF38" i="5"/>
  <c r="AD38" i="5" s="1"/>
  <c r="AA38" i="5"/>
  <c r="Z38" i="5"/>
  <c r="Y38" i="5"/>
  <c r="W38" i="5" s="1"/>
  <c r="T38" i="5"/>
  <c r="S38" i="5"/>
  <c r="Q38" i="5" s="1"/>
  <c r="AH37" i="5"/>
  <c r="AG37" i="5"/>
  <c r="AF37" i="5"/>
  <c r="AD37" i="5" s="1"/>
  <c r="AA37" i="5"/>
  <c r="Z37" i="5"/>
  <c r="Y37" i="5"/>
  <c r="W37" i="5" s="1"/>
  <c r="T37" i="5"/>
  <c r="S37" i="5"/>
  <c r="Q37" i="5" s="1"/>
  <c r="AH36" i="5"/>
  <c r="AG36" i="5"/>
  <c r="AF36" i="5"/>
  <c r="AD36" i="5" s="1"/>
  <c r="AA36" i="5"/>
  <c r="Z36" i="5"/>
  <c r="Y36" i="5"/>
  <c r="W36" i="5" s="1"/>
  <c r="T36" i="5"/>
  <c r="S36" i="5"/>
  <c r="Q36" i="5" s="1"/>
  <c r="AH35" i="5"/>
  <c r="AG35" i="5"/>
  <c r="AF35" i="5"/>
  <c r="AD35" i="5" s="1"/>
  <c r="AA35" i="5"/>
  <c r="Z35" i="5"/>
  <c r="Y35" i="5"/>
  <c r="W35" i="5" s="1"/>
  <c r="T35" i="5"/>
  <c r="S35" i="5"/>
  <c r="Q35" i="5" s="1"/>
  <c r="AH34" i="5"/>
  <c r="AG34" i="5"/>
  <c r="AF34" i="5"/>
  <c r="AD34" i="5" s="1"/>
  <c r="AA34" i="5"/>
  <c r="Z34" i="5"/>
  <c r="Y34" i="5"/>
  <c r="W34" i="5" s="1"/>
  <c r="T34" i="5"/>
  <c r="S34" i="5"/>
  <c r="Q34" i="5" s="1"/>
  <c r="AH33" i="5"/>
  <c r="AG33" i="5"/>
  <c r="AF33" i="5"/>
  <c r="AD33" i="5" s="1"/>
  <c r="AA33" i="5"/>
  <c r="Z33" i="5"/>
  <c r="Y33" i="5"/>
  <c r="W33" i="5" s="1"/>
  <c r="T33" i="5"/>
  <c r="S33" i="5"/>
  <c r="Q33" i="5" s="1"/>
  <c r="AH32" i="5"/>
  <c r="AG32" i="5"/>
  <c r="AF32" i="5"/>
  <c r="AD32" i="5" s="1"/>
  <c r="AA32" i="5"/>
  <c r="Z32" i="5"/>
  <c r="Y32" i="5"/>
  <c r="W32" i="5" s="1"/>
  <c r="T32" i="5"/>
  <c r="S32" i="5"/>
  <c r="Q32" i="5" s="1"/>
  <c r="AH31" i="5"/>
  <c r="AG31" i="5"/>
  <c r="AF31" i="5"/>
  <c r="AD31" i="5" s="1"/>
  <c r="AA31" i="5"/>
  <c r="Z31" i="5"/>
  <c r="Y31" i="5"/>
  <c r="W31" i="5" s="1"/>
  <c r="T31" i="5"/>
  <c r="S31" i="5"/>
  <c r="Q31" i="5" s="1"/>
  <c r="AH30" i="5"/>
  <c r="AG30" i="5"/>
  <c r="AF30" i="5"/>
  <c r="AD30" i="5" s="1"/>
  <c r="AA30" i="5"/>
  <c r="Z30" i="5"/>
  <c r="Y30" i="5"/>
  <c r="W30" i="5" s="1"/>
  <c r="T30" i="5"/>
  <c r="S30" i="5"/>
  <c r="Q30" i="5" s="1"/>
  <c r="AH29" i="5"/>
  <c r="AG29" i="5"/>
  <c r="AF29" i="5"/>
  <c r="AD29" i="5" s="1"/>
  <c r="AA29" i="5"/>
  <c r="Z29" i="5"/>
  <c r="Y29" i="5"/>
  <c r="W29" i="5" s="1"/>
  <c r="T29" i="5"/>
  <c r="S29" i="5"/>
  <c r="Q29" i="5" s="1"/>
  <c r="AH28" i="5"/>
  <c r="AG28" i="5"/>
  <c r="AF28" i="5"/>
  <c r="AD28" i="5" s="1"/>
  <c r="AA28" i="5"/>
  <c r="Z28" i="5"/>
  <c r="Y28" i="5"/>
  <c r="W28" i="5" s="1"/>
  <c r="T28" i="5"/>
  <c r="S28" i="5"/>
  <c r="Q28" i="5" s="1"/>
  <c r="AH27" i="5"/>
  <c r="AG27" i="5"/>
  <c r="AF27" i="5"/>
  <c r="AD27" i="5" s="1"/>
  <c r="AA27" i="5"/>
  <c r="Z27" i="5"/>
  <c r="Y27" i="5"/>
  <c r="W27" i="5" s="1"/>
  <c r="T27" i="5"/>
  <c r="S27" i="5"/>
  <c r="Q27" i="5" s="1"/>
  <c r="AH26" i="5"/>
  <c r="AG26" i="5"/>
  <c r="AF26" i="5"/>
  <c r="AA26" i="5"/>
  <c r="Z26" i="5"/>
  <c r="Y26" i="5"/>
  <c r="T26" i="5"/>
  <c r="S26" i="5"/>
  <c r="AH25" i="5"/>
  <c r="AG25" i="5"/>
  <c r="AF25" i="5"/>
  <c r="AA25" i="5"/>
  <c r="Z25" i="5"/>
  <c r="Y25" i="5"/>
  <c r="T25" i="5"/>
  <c r="S25" i="5"/>
  <c r="AH24" i="5"/>
  <c r="AG24" i="5"/>
  <c r="AF24" i="5"/>
  <c r="AA24" i="5"/>
  <c r="Z24" i="5"/>
  <c r="Y24" i="5"/>
  <c r="T24" i="5"/>
  <c r="S24" i="5"/>
  <c r="AH23" i="5"/>
  <c r="AG23" i="5"/>
  <c r="AF23" i="5"/>
  <c r="AA23" i="5"/>
  <c r="Z23" i="5"/>
  <c r="Y23" i="5"/>
  <c r="T23" i="5"/>
  <c r="S23" i="5"/>
  <c r="AH22" i="5"/>
  <c r="AG22" i="5"/>
  <c r="AF22" i="5"/>
  <c r="AA22" i="5"/>
  <c r="Z22" i="5"/>
  <c r="Y22" i="5"/>
  <c r="T22" i="5"/>
  <c r="S22" i="5"/>
  <c r="AH21" i="5"/>
  <c r="AG21" i="5"/>
  <c r="AF21" i="5"/>
  <c r="AA21" i="5"/>
  <c r="Z21" i="5"/>
  <c r="Y21" i="5"/>
  <c r="T21" i="5"/>
  <c r="S21" i="5"/>
  <c r="AH20" i="5"/>
  <c r="AG20" i="5"/>
  <c r="AF20" i="5"/>
  <c r="AA20" i="5"/>
  <c r="Z20" i="5"/>
  <c r="Y20" i="5"/>
  <c r="T20" i="5"/>
  <c r="S20" i="5"/>
  <c r="AH19" i="5"/>
  <c r="AG19" i="5"/>
  <c r="AF19" i="5"/>
  <c r="AA19" i="5"/>
  <c r="Z19" i="5"/>
  <c r="Y19" i="5"/>
  <c r="T19" i="5"/>
  <c r="S19" i="5"/>
  <c r="AH18" i="5"/>
  <c r="AG18" i="5"/>
  <c r="AF18" i="5"/>
  <c r="AA18" i="5"/>
  <c r="Z18" i="5"/>
  <c r="Y18" i="5"/>
  <c r="T18" i="5"/>
  <c r="S18" i="5"/>
  <c r="AH17" i="5"/>
  <c r="AG17" i="5"/>
  <c r="AF17" i="5"/>
  <c r="AA17" i="5"/>
  <c r="Z17" i="5"/>
  <c r="Y17" i="5"/>
  <c r="T17" i="5"/>
  <c r="S17" i="5"/>
  <c r="AH16" i="5"/>
  <c r="AG16" i="5"/>
  <c r="AF16" i="5"/>
  <c r="AA16" i="5"/>
  <c r="Z16" i="5"/>
  <c r="Y16" i="5"/>
  <c r="T16" i="5"/>
  <c r="S16" i="5"/>
  <c r="AH15" i="5"/>
  <c r="AG15" i="5"/>
  <c r="AF15" i="5"/>
  <c r="AA15" i="5"/>
  <c r="Z15" i="5"/>
  <c r="Y15" i="5"/>
  <c r="T15" i="5"/>
  <c r="S15" i="5"/>
  <c r="AH14" i="5"/>
  <c r="AG14" i="5"/>
  <c r="AF14" i="5"/>
  <c r="AA14" i="5"/>
  <c r="Z14" i="5"/>
  <c r="Y14" i="5"/>
  <c r="T14" i="5"/>
  <c r="S14" i="5"/>
  <c r="M5" i="5"/>
  <c r="L5" i="5"/>
  <c r="M4" i="5"/>
  <c r="L4" i="5"/>
  <c r="H4" i="5"/>
  <c r="G9" i="5" s="1"/>
  <c r="F28" i="4"/>
  <c r="J28" i="4" s="1"/>
  <c r="F27" i="4"/>
  <c r="J27" i="4" s="1"/>
  <c r="F26" i="4"/>
  <c r="J26" i="4" s="1"/>
  <c r="F25" i="4"/>
  <c r="J25" i="4" s="1"/>
  <c r="F24" i="4"/>
  <c r="J24" i="4" s="1"/>
  <c r="F23" i="4"/>
  <c r="J23" i="4" s="1"/>
  <c r="F22" i="4"/>
  <c r="J22" i="4" s="1"/>
  <c r="F21" i="4"/>
  <c r="J21" i="4" s="1"/>
  <c r="J20" i="4"/>
  <c r="L20" i="4" s="1"/>
  <c r="F20" i="4"/>
  <c r="F19" i="4"/>
  <c r="J19" i="4" s="1"/>
  <c r="F18" i="4"/>
  <c r="J18" i="4" s="1"/>
  <c r="F17" i="4"/>
  <c r="J17" i="4" s="1"/>
  <c r="J16" i="4"/>
  <c r="L16" i="4" s="1"/>
  <c r="F16" i="4"/>
  <c r="F15" i="4"/>
  <c r="J15" i="4" s="1"/>
  <c r="F14" i="4"/>
  <c r="J14" i="4" s="1"/>
  <c r="F13" i="4"/>
  <c r="J13" i="4" s="1"/>
  <c r="J12" i="4"/>
  <c r="L12" i="4" s="1"/>
  <c r="F12" i="4"/>
  <c r="F11" i="4"/>
  <c r="J11" i="4" s="1"/>
  <c r="F10" i="4"/>
  <c r="J10" i="4" s="1"/>
  <c r="F9" i="4"/>
  <c r="J9" i="4" s="1"/>
  <c r="J8" i="4"/>
  <c r="L8" i="4" s="1"/>
  <c r="F8" i="4"/>
  <c r="F7" i="4"/>
  <c r="J7" i="4" s="1"/>
  <c r="F6" i="4"/>
  <c r="J6" i="4" s="1"/>
  <c r="F5" i="4"/>
  <c r="J5" i="4" s="1"/>
  <c r="B21" i="3"/>
  <c r="B22" i="3" s="1"/>
  <c r="Q15" i="5" l="1"/>
  <c r="Q22" i="5"/>
  <c r="Q23" i="5"/>
  <c r="Q24" i="5"/>
  <c r="Q25" i="5"/>
  <c r="Q26" i="5"/>
  <c r="W24" i="5"/>
  <c r="W25" i="5"/>
  <c r="W26" i="5"/>
  <c r="AD26" i="5"/>
  <c r="AD23" i="5"/>
  <c r="AD24" i="5"/>
  <c r="AD25" i="5"/>
  <c r="W19" i="5"/>
  <c r="W21" i="5"/>
  <c r="W23" i="5"/>
  <c r="AD15" i="5"/>
  <c r="AD20" i="5"/>
  <c r="AD22" i="5"/>
  <c r="M19" i="5"/>
  <c r="M140" i="5"/>
  <c r="W14" i="5"/>
  <c r="W15" i="5"/>
  <c r="Q19" i="5"/>
  <c r="Q20" i="5"/>
  <c r="Q21" i="5"/>
  <c r="W17" i="5"/>
  <c r="Q14" i="5"/>
  <c r="L24" i="5"/>
  <c r="AD14" i="5"/>
  <c r="W22" i="5"/>
  <c r="L79" i="5"/>
  <c r="J79" i="5" s="1"/>
  <c r="AD21" i="5"/>
  <c r="M60" i="5"/>
  <c r="W16" i="5"/>
  <c r="W18" i="5"/>
  <c r="M20" i="5"/>
  <c r="AD16" i="5"/>
  <c r="AD17" i="5"/>
  <c r="M16" i="5"/>
  <c r="AD19" i="5"/>
  <c r="M24" i="5"/>
  <c r="M76" i="5"/>
  <c r="G8" i="5"/>
  <c r="L19" i="5"/>
  <c r="W20" i="5"/>
  <c r="M27" i="5"/>
  <c r="M31" i="5"/>
  <c r="M35" i="5"/>
  <c r="M39" i="5"/>
  <c r="M43" i="5"/>
  <c r="M47" i="5"/>
  <c r="M51" i="5"/>
  <c r="M64" i="5"/>
  <c r="L82" i="5"/>
  <c r="J82" i="5" s="1"/>
  <c r="L16" i="5"/>
  <c r="L22" i="5"/>
  <c r="L106" i="5"/>
  <c r="J106" i="5" s="1"/>
  <c r="M56" i="5"/>
  <c r="L90" i="5"/>
  <c r="J90" i="5" s="1"/>
  <c r="Q16" i="5"/>
  <c r="M28" i="5"/>
  <c r="M32" i="5"/>
  <c r="M36" i="5"/>
  <c r="M40" i="5"/>
  <c r="M44" i="5"/>
  <c r="M48" i="5"/>
  <c r="M52" i="5"/>
  <c r="L95" i="5"/>
  <c r="J95" i="5" s="1"/>
  <c r="L14" i="5"/>
  <c r="L78" i="5"/>
  <c r="J78" i="5" s="1"/>
  <c r="Q17" i="5"/>
  <c r="AD18" i="5"/>
  <c r="L20" i="5"/>
  <c r="L18" i="5"/>
  <c r="L15" i="5"/>
  <c r="L23" i="5"/>
  <c r="L98" i="5"/>
  <c r="J98" i="5" s="1"/>
  <c r="L103" i="5"/>
  <c r="J103" i="5" s="1"/>
  <c r="M15" i="5"/>
  <c r="M23" i="5"/>
  <c r="M72" i="5"/>
  <c r="L87" i="5"/>
  <c r="J87" i="5" s="1"/>
  <c r="M59" i="5"/>
  <c r="Q18" i="5"/>
  <c r="L27" i="5"/>
  <c r="J27" i="5" s="1"/>
  <c r="M68" i="5"/>
  <c r="R6" i="6"/>
  <c r="V6" i="6"/>
  <c r="N6" i="6"/>
  <c r="D19" i="6"/>
  <c r="D27" i="6"/>
  <c r="D36" i="6"/>
  <c r="L31" i="5"/>
  <c r="J31" i="5" s="1"/>
  <c r="L35" i="5"/>
  <c r="J35" i="5" s="1"/>
  <c r="L39" i="5"/>
  <c r="J39" i="5" s="1"/>
  <c r="L43" i="5"/>
  <c r="J43" i="5" s="1"/>
  <c r="L47" i="5"/>
  <c r="J47" i="5" s="1"/>
  <c r="L51" i="5"/>
  <c r="J51" i="5" s="1"/>
  <c r="L55" i="5"/>
  <c r="J55" i="5" s="1"/>
  <c r="L59" i="5"/>
  <c r="J59" i="5" s="1"/>
  <c r="L63" i="5"/>
  <c r="J63" i="5" s="1"/>
  <c r="L67" i="5"/>
  <c r="J67" i="5" s="1"/>
  <c r="L71" i="5"/>
  <c r="J71" i="5" s="1"/>
  <c r="L75" i="5"/>
  <c r="J75" i="5" s="1"/>
  <c r="M79" i="5"/>
  <c r="L109" i="5"/>
  <c r="J109" i="5" s="1"/>
  <c r="M156" i="5"/>
  <c r="M160" i="5"/>
  <c r="M63" i="5"/>
  <c r="M67" i="5"/>
  <c r="M71" i="5"/>
  <c r="M75" i="5"/>
  <c r="L81" i="5"/>
  <c r="J81" i="5" s="1"/>
  <c r="L85" i="5"/>
  <c r="J85" i="5" s="1"/>
  <c r="L88" i="5"/>
  <c r="J88" i="5" s="1"/>
  <c r="L93" i="5"/>
  <c r="J93" i="5" s="1"/>
  <c r="L96" i="5"/>
  <c r="J96" i="5" s="1"/>
  <c r="L101" i="5"/>
  <c r="J101" i="5" s="1"/>
  <c r="L104" i="5"/>
  <c r="J104" i="5" s="1"/>
  <c r="L110" i="5"/>
  <c r="J110" i="5" s="1"/>
  <c r="L114" i="5"/>
  <c r="J114" i="5" s="1"/>
  <c r="L118" i="5"/>
  <c r="J118" i="5" s="1"/>
  <c r="L122" i="5"/>
  <c r="J122" i="5" s="1"/>
  <c r="L126" i="5"/>
  <c r="J126" i="5" s="1"/>
  <c r="L130" i="5"/>
  <c r="J130" i="5" s="1"/>
  <c r="M152" i="5"/>
  <c r="M55" i="5"/>
  <c r="L34" i="5"/>
  <c r="J34" i="5" s="1"/>
  <c r="L38" i="5"/>
  <c r="J38" i="5" s="1"/>
  <c r="L42" i="5"/>
  <c r="J42" i="5" s="1"/>
  <c r="L46" i="5"/>
  <c r="J46" i="5" s="1"/>
  <c r="L50" i="5"/>
  <c r="J50" i="5" s="1"/>
  <c r="L54" i="5"/>
  <c r="J54" i="5" s="1"/>
  <c r="L58" i="5"/>
  <c r="J58" i="5" s="1"/>
  <c r="L62" i="5"/>
  <c r="J62" i="5" s="1"/>
  <c r="L66" i="5"/>
  <c r="J66" i="5" s="1"/>
  <c r="L70" i="5"/>
  <c r="J70" i="5" s="1"/>
  <c r="L74" i="5"/>
  <c r="J74" i="5" s="1"/>
  <c r="M81" i="5"/>
  <c r="M88" i="5"/>
  <c r="M96" i="5"/>
  <c r="M104" i="5"/>
  <c r="M148" i="5"/>
  <c r="L26" i="5"/>
  <c r="L30" i="5"/>
  <c r="J30" i="5" s="1"/>
  <c r="L161" i="5"/>
  <c r="J161" i="5" s="1"/>
  <c r="L157" i="5"/>
  <c r="J157" i="5" s="1"/>
  <c r="L153" i="5"/>
  <c r="J153" i="5" s="1"/>
  <c r="L149" i="5"/>
  <c r="J149" i="5" s="1"/>
  <c r="L145" i="5"/>
  <c r="J145" i="5" s="1"/>
  <c r="L141" i="5"/>
  <c r="J141" i="5" s="1"/>
  <c r="L137" i="5"/>
  <c r="J137" i="5" s="1"/>
  <c r="L133" i="5"/>
  <c r="J133" i="5" s="1"/>
  <c r="L129" i="5"/>
  <c r="J129" i="5" s="1"/>
  <c r="L125" i="5"/>
  <c r="J125" i="5" s="1"/>
  <c r="L121" i="5"/>
  <c r="J121" i="5" s="1"/>
  <c r="L117" i="5"/>
  <c r="J117" i="5" s="1"/>
  <c r="L113" i="5"/>
  <c r="J113" i="5" s="1"/>
  <c r="L162" i="5"/>
  <c r="J162" i="5" s="1"/>
  <c r="L158" i="5"/>
  <c r="J158" i="5" s="1"/>
  <c r="L154" i="5"/>
  <c r="J154" i="5" s="1"/>
  <c r="L150" i="5"/>
  <c r="J150" i="5" s="1"/>
  <c r="L146" i="5"/>
  <c r="J146" i="5" s="1"/>
  <c r="L142" i="5"/>
  <c r="J142" i="5" s="1"/>
  <c r="L138" i="5"/>
  <c r="J138" i="5" s="1"/>
  <c r="L134" i="5"/>
  <c r="J134" i="5" s="1"/>
  <c r="L163" i="5"/>
  <c r="J163" i="5" s="1"/>
  <c r="L159" i="5"/>
  <c r="J159" i="5" s="1"/>
  <c r="L155" i="5"/>
  <c r="J155" i="5" s="1"/>
  <c r="L151" i="5"/>
  <c r="J151" i="5" s="1"/>
  <c r="L147" i="5"/>
  <c r="J147" i="5" s="1"/>
  <c r="L143" i="5"/>
  <c r="J143" i="5" s="1"/>
  <c r="L139" i="5"/>
  <c r="J139" i="5" s="1"/>
  <c r="L135" i="5"/>
  <c r="J135" i="5" s="1"/>
  <c r="L131" i="5"/>
  <c r="J131" i="5" s="1"/>
  <c r="L127" i="5"/>
  <c r="J127" i="5" s="1"/>
  <c r="L123" i="5"/>
  <c r="J123" i="5" s="1"/>
  <c r="L119" i="5"/>
  <c r="J119" i="5" s="1"/>
  <c r="L115" i="5"/>
  <c r="J115" i="5" s="1"/>
  <c r="L111" i="5"/>
  <c r="J111" i="5" s="1"/>
  <c r="L160" i="5"/>
  <c r="J160" i="5" s="1"/>
  <c r="L156" i="5"/>
  <c r="J156" i="5" s="1"/>
  <c r="L152" i="5"/>
  <c r="J152" i="5" s="1"/>
  <c r="L148" i="5"/>
  <c r="J148" i="5" s="1"/>
  <c r="L144" i="5"/>
  <c r="J144" i="5" s="1"/>
  <c r="L140" i="5"/>
  <c r="J140" i="5" s="1"/>
  <c r="L136" i="5"/>
  <c r="J136" i="5" s="1"/>
  <c r="L132" i="5"/>
  <c r="J132" i="5" s="1"/>
  <c r="L128" i="5"/>
  <c r="J128" i="5" s="1"/>
  <c r="L124" i="5"/>
  <c r="J124" i="5" s="1"/>
  <c r="L120" i="5"/>
  <c r="J120" i="5" s="1"/>
  <c r="L116" i="5"/>
  <c r="J116" i="5" s="1"/>
  <c r="L112" i="5"/>
  <c r="J112" i="5" s="1"/>
  <c r="L108" i="5"/>
  <c r="J108" i="5" s="1"/>
  <c r="M14" i="5"/>
  <c r="M18" i="5"/>
  <c r="M22" i="5"/>
  <c r="M26" i="5"/>
  <c r="M30" i="5"/>
  <c r="M34" i="5"/>
  <c r="M38" i="5"/>
  <c r="M42" i="5"/>
  <c r="M46" i="5"/>
  <c r="M50" i="5"/>
  <c r="M54" i="5"/>
  <c r="M58" i="5"/>
  <c r="M62" i="5"/>
  <c r="M66" i="5"/>
  <c r="M70" i="5"/>
  <c r="M74" i="5"/>
  <c r="M78" i="5"/>
  <c r="L83" i="5"/>
  <c r="J83" i="5" s="1"/>
  <c r="L86" i="5"/>
  <c r="J86" i="5" s="1"/>
  <c r="L91" i="5"/>
  <c r="J91" i="5" s="1"/>
  <c r="L94" i="5"/>
  <c r="J94" i="5" s="1"/>
  <c r="L99" i="5"/>
  <c r="J99" i="5" s="1"/>
  <c r="L102" i="5"/>
  <c r="J102" i="5" s="1"/>
  <c r="L107" i="5"/>
  <c r="J107" i="5" s="1"/>
  <c r="M144" i="5"/>
  <c r="L17" i="5"/>
  <c r="L21" i="5"/>
  <c r="L29" i="5"/>
  <c r="J29" i="5" s="1"/>
  <c r="L45" i="5"/>
  <c r="J45" i="5" s="1"/>
  <c r="L49" i="5"/>
  <c r="J49" i="5" s="1"/>
  <c r="L53" i="5"/>
  <c r="J53" i="5" s="1"/>
  <c r="L57" i="5"/>
  <c r="J57" i="5" s="1"/>
  <c r="L61" i="5"/>
  <c r="J61" i="5" s="1"/>
  <c r="L65" i="5"/>
  <c r="J65" i="5" s="1"/>
  <c r="L69" i="5"/>
  <c r="J69" i="5" s="1"/>
  <c r="L73" i="5"/>
  <c r="J73" i="5" s="1"/>
  <c r="L77" i="5"/>
  <c r="J77" i="5" s="1"/>
  <c r="L25" i="5"/>
  <c r="L33" i="5"/>
  <c r="J33" i="5" s="1"/>
  <c r="L37" i="5"/>
  <c r="J37" i="5" s="1"/>
  <c r="L41" i="5"/>
  <c r="J41" i="5" s="1"/>
  <c r="M162" i="5"/>
  <c r="M158" i="5"/>
  <c r="M154" i="5"/>
  <c r="M150" i="5"/>
  <c r="M146" i="5"/>
  <c r="M142" i="5"/>
  <c r="M138" i="5"/>
  <c r="M134" i="5"/>
  <c r="M130" i="5"/>
  <c r="M126" i="5"/>
  <c r="M122" i="5"/>
  <c r="M118" i="5"/>
  <c r="M114" i="5"/>
  <c r="M110" i="5"/>
  <c r="M106" i="5"/>
  <c r="M102" i="5"/>
  <c r="M98" i="5"/>
  <c r="M94" i="5"/>
  <c r="M90" i="5"/>
  <c r="M86" i="5"/>
  <c r="M82" i="5"/>
  <c r="M163" i="5"/>
  <c r="M159" i="5"/>
  <c r="M155" i="5"/>
  <c r="M151" i="5"/>
  <c r="M147" i="5"/>
  <c r="M143" i="5"/>
  <c r="M139" i="5"/>
  <c r="M135" i="5"/>
  <c r="M131" i="5"/>
  <c r="M127" i="5"/>
  <c r="M123" i="5"/>
  <c r="M119" i="5"/>
  <c r="M115" i="5"/>
  <c r="M111" i="5"/>
  <c r="M107" i="5"/>
  <c r="M103" i="5"/>
  <c r="M99" i="5"/>
  <c r="M95" i="5"/>
  <c r="M91" i="5"/>
  <c r="M87" i="5"/>
  <c r="M83" i="5"/>
  <c r="M161" i="5"/>
  <c r="M157" i="5"/>
  <c r="M153" i="5"/>
  <c r="M149" i="5"/>
  <c r="M145" i="5"/>
  <c r="M141" i="5"/>
  <c r="M137" i="5"/>
  <c r="M133" i="5"/>
  <c r="M129" i="5"/>
  <c r="M125" i="5"/>
  <c r="M121" i="5"/>
  <c r="M117" i="5"/>
  <c r="M113" i="5"/>
  <c r="M109" i="5"/>
  <c r="M105" i="5"/>
  <c r="M101" i="5"/>
  <c r="M97" i="5"/>
  <c r="M93" i="5"/>
  <c r="M89" i="5"/>
  <c r="M85" i="5"/>
  <c r="M17" i="5"/>
  <c r="M21" i="5"/>
  <c r="M25" i="5"/>
  <c r="M29" i="5"/>
  <c r="M33" i="5"/>
  <c r="M37" i="5"/>
  <c r="M41" i="5"/>
  <c r="M45" i="5"/>
  <c r="M49" i="5"/>
  <c r="M53" i="5"/>
  <c r="M57" i="5"/>
  <c r="M61" i="5"/>
  <c r="M65" i="5"/>
  <c r="M69" i="5"/>
  <c r="M73" i="5"/>
  <c r="M77" i="5"/>
  <c r="L80" i="5"/>
  <c r="J80" i="5" s="1"/>
  <c r="L84" i="5"/>
  <c r="J84" i="5" s="1"/>
  <c r="L89" i="5"/>
  <c r="J89" i="5" s="1"/>
  <c r="L92" i="5"/>
  <c r="J92" i="5" s="1"/>
  <c r="L97" i="5"/>
  <c r="J97" i="5" s="1"/>
  <c r="L100" i="5"/>
  <c r="J100" i="5" s="1"/>
  <c r="L105" i="5"/>
  <c r="J105" i="5" s="1"/>
  <c r="M108" i="5"/>
  <c r="M136" i="5"/>
  <c r="L28" i="5"/>
  <c r="J28" i="5" s="1"/>
  <c r="L32" i="5"/>
  <c r="J32" i="5" s="1"/>
  <c r="L36" i="5"/>
  <c r="J36" i="5" s="1"/>
  <c r="L40" i="5"/>
  <c r="J40" i="5" s="1"/>
  <c r="L44" i="5"/>
  <c r="J44" i="5" s="1"/>
  <c r="L48" i="5"/>
  <c r="J48" i="5" s="1"/>
  <c r="L52" i="5"/>
  <c r="J52" i="5" s="1"/>
  <c r="L56" i="5"/>
  <c r="J56" i="5" s="1"/>
  <c r="L60" i="5"/>
  <c r="J60" i="5" s="1"/>
  <c r="L64" i="5"/>
  <c r="J64" i="5" s="1"/>
  <c r="L68" i="5"/>
  <c r="J68" i="5" s="1"/>
  <c r="L72" i="5"/>
  <c r="J72" i="5" s="1"/>
  <c r="L76" i="5"/>
  <c r="J76" i="5" s="1"/>
  <c r="M80" i="5"/>
  <c r="M84" i="5"/>
  <c r="M92" i="5"/>
  <c r="M100" i="5"/>
  <c r="M112" i="5"/>
  <c r="M116" i="5"/>
  <c r="M120" i="5"/>
  <c r="M124" i="5"/>
  <c r="M128" i="5"/>
  <c r="M132" i="5"/>
  <c r="L21" i="4"/>
  <c r="S21" i="4"/>
  <c r="G21" i="4"/>
  <c r="S22" i="4"/>
  <c r="L22" i="4"/>
  <c r="G22" i="4"/>
  <c r="S10" i="4"/>
  <c r="L10" i="4"/>
  <c r="G10" i="4"/>
  <c r="G23" i="4"/>
  <c r="S23" i="4"/>
  <c r="L23" i="4"/>
  <c r="G24" i="4"/>
  <c r="L24" i="4"/>
  <c r="S24" i="4"/>
  <c r="G19" i="4"/>
  <c r="S19" i="4"/>
  <c r="L19" i="4"/>
  <c r="G7" i="4"/>
  <c r="S7" i="4"/>
  <c r="L7" i="4"/>
  <c r="S13" i="4"/>
  <c r="L13" i="4"/>
  <c r="G13" i="4"/>
  <c r="G27" i="4"/>
  <c r="S27" i="4"/>
  <c r="L27" i="4"/>
  <c r="G15" i="4"/>
  <c r="S15" i="4"/>
  <c r="L15" i="4"/>
  <c r="S9" i="4"/>
  <c r="L9" i="4"/>
  <c r="G9" i="4"/>
  <c r="G11" i="4"/>
  <c r="S11" i="4"/>
  <c r="L11" i="4"/>
  <c r="L17" i="4"/>
  <c r="S17" i="4"/>
  <c r="G17" i="4"/>
  <c r="G20" i="4"/>
  <c r="G16" i="4"/>
  <c r="S5" i="4"/>
  <c r="G12" i="4"/>
  <c r="G8" i="4"/>
  <c r="G5" i="4"/>
  <c r="D34" i="4" s="1"/>
  <c r="L5" i="4"/>
  <c r="S18" i="4"/>
  <c r="L18" i="4"/>
  <c r="G18" i="4"/>
  <c r="L25" i="4"/>
  <c r="S25" i="4"/>
  <c r="G25" i="4"/>
  <c r="L6" i="4"/>
  <c r="N6" i="4" s="1"/>
  <c r="G6" i="4"/>
  <c r="S6" i="4"/>
  <c r="S26" i="4"/>
  <c r="L26" i="4"/>
  <c r="G26" i="4"/>
  <c r="S14" i="4"/>
  <c r="L14" i="4"/>
  <c r="G14" i="4"/>
  <c r="S28" i="4"/>
  <c r="L28" i="4"/>
  <c r="G28" i="4"/>
  <c r="S8" i="4"/>
  <c r="S12" i="4"/>
  <c r="S16" i="4"/>
  <c r="S20" i="4"/>
  <c r="B27" i="3"/>
  <c r="B28" i="3" s="1"/>
  <c r="B24" i="3"/>
  <c r="B25" i="3" s="1"/>
  <c r="J16" i="5" l="1"/>
  <c r="J25" i="5"/>
  <c r="J26" i="5"/>
  <c r="J23" i="5"/>
  <c r="J24" i="5"/>
  <c r="J20" i="5"/>
  <c r="J19" i="5"/>
  <c r="J22" i="5"/>
  <c r="J21" i="5"/>
  <c r="J14" i="5"/>
  <c r="J17" i="5"/>
  <c r="J18" i="5"/>
  <c r="J15" i="5"/>
  <c r="I26" i="6"/>
  <c r="M17" i="6"/>
  <c r="Q17" i="6" s="1"/>
  <c r="M35" i="6"/>
  <c r="Q35" i="6" s="1"/>
  <c r="I35" i="6"/>
  <c r="M25" i="6"/>
  <c r="Q25" i="6" s="1"/>
  <c r="M26" i="6"/>
  <c r="Q26" i="6" s="1"/>
  <c r="M18" i="6"/>
  <c r="Q18" i="6" s="1"/>
  <c r="I18" i="6"/>
  <c r="I17" i="6"/>
  <c r="I25" i="6"/>
  <c r="M34" i="6"/>
  <c r="Q34" i="6" s="1"/>
  <c r="I34" i="6"/>
  <c r="I16" i="6"/>
  <c r="M24" i="6"/>
  <c r="Q24" i="6" s="1"/>
  <c r="M23" i="6"/>
  <c r="Q23" i="6" s="1"/>
  <c r="I24" i="6"/>
  <c r="I15" i="6"/>
  <c r="I33" i="6"/>
  <c r="M16" i="6"/>
  <c r="Q16" i="6" s="1"/>
  <c r="I23" i="6"/>
  <c r="M15" i="6"/>
  <c r="Q15" i="6" s="1"/>
  <c r="I32" i="6"/>
  <c r="M32" i="6"/>
  <c r="Q32" i="6" s="1"/>
  <c r="M33" i="6"/>
  <c r="Q33" i="6" s="1"/>
  <c r="N17" i="4"/>
  <c r="N15" i="4"/>
  <c r="N22" i="4"/>
  <c r="N23" i="4"/>
  <c r="N7" i="4"/>
  <c r="N19" i="4"/>
  <c r="N14" i="4"/>
  <c r="N26" i="4"/>
  <c r="N16" i="4"/>
  <c r="N9" i="4"/>
  <c r="N21" i="4"/>
  <c r="N11" i="4"/>
  <c r="N24" i="4"/>
  <c r="N25" i="4"/>
  <c r="N27" i="4"/>
  <c r="N28" i="4"/>
  <c r="N18" i="4"/>
  <c r="N20" i="4"/>
  <c r="N5" i="4"/>
  <c r="N13" i="4"/>
  <c r="N12" i="4"/>
  <c r="N10" i="4"/>
  <c r="N8" i="4"/>
  <c r="D21" i="3"/>
  <c r="D27" i="3"/>
  <c r="D28" i="3" s="1"/>
  <c r="F24" i="3" s="1"/>
  <c r="D24" i="3"/>
  <c r="D25" i="3" s="1"/>
  <c r="F22" i="3" s="1"/>
  <c r="D22" i="3" l="1"/>
  <c r="F21" i="3" s="1"/>
  <c r="Q19" i="6"/>
  <c r="I27" i="6"/>
  <c r="I19" i="6"/>
  <c r="Q27" i="6"/>
  <c r="M27" i="6"/>
  <c r="I36" i="6"/>
  <c r="M19" i="6"/>
  <c r="M36" i="6"/>
  <c r="Q36" i="6"/>
  <c r="P32" i="4"/>
  <c r="C48" i="3"/>
  <c r="C42" i="3"/>
  <c r="C45" i="3"/>
  <c r="C47" i="3"/>
  <c r="C41" i="3"/>
  <c r="C44" i="3"/>
  <c r="C40" i="3" l="1"/>
  <c r="C43" i="3"/>
  <c r="C46" i="3"/>
  <c r="F28" i="3"/>
  <c r="C39" i="3" s="1"/>
  <c r="F25" i="3"/>
  <c r="C37" i="3" s="1"/>
  <c r="F27" i="3"/>
  <c r="C38" i="3" s="1"/>
  <c r="C36" i="3"/>
  <c r="C32" i="3" l="1"/>
  <c r="C35" i="3"/>
  <c r="C33" i="3"/>
  <c r="C31" i="3"/>
  <c r="C3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D5444-80E8-1B42-A9FE-185DEE1DF808}" keepAlive="1" name="Query - iris_data" description="Connection to the 'iris_data' query in the workbook." type="5" refreshedVersion="0" background="1">
    <dbPr connection="Provider=Microsoft.Mashup.OleDb.1;Data Source=$Workbook$;Location=iris_data;Extended Properties=&quot;&quot;" command="SELECT * FROM [iris_data]"/>
  </connection>
  <connection id="2" xr16:uid="{AC9490D3-C342-5444-8588-E8EC4551EFCF}" keepAlive="1" name="Query - iris_data (2)" description="Connection to the 'iris_data (2)' query in the workbook." type="5" refreshedVersion="0" background="1">
    <dbPr connection="Provider=Microsoft.Mashup.OleDb.1;Data Source=$Workbook$;Location=&quot;iris_data (2)&quot;;Extended Properties=&quot;&quot;" command="SELECT * FROM [iris_data (2)]"/>
  </connection>
  <connection id="3" xr16:uid="{47069589-82AA-5E4E-8C28-46A1D02CE020}" keepAlive="1" name="Query - iris_data (3)" description="Connection to the 'iris_data (3)' query in the workbook." type="5" refreshedVersion="0" background="1">
    <dbPr connection="Provider=Microsoft.Mashup.OleDb.1;Data Source=$Workbook$;Location=&quot;iris_data (3)&quot;;Extended Properties=&quot;&quot;" command="SELECT * FROM [iris_data (3)]"/>
  </connection>
  <connection id="4" xr16:uid="{1ECB903D-E70C-074B-918B-046F3E24048B}" keepAlive="1" name="Query - iris_data (4)" description="Connection to the 'iris_data (4)' query in the workbook." type="5" refreshedVersion="0" background="1">
    <dbPr connection="Provider=Microsoft.Mashup.OleDb.1;Data Source=$Workbook$;Location=&quot;iris_data (4)&quot;;Extended Properties=&quot;&quot;" command="SELECT * FROM [iris_data (4)]"/>
  </connection>
  <connection id="5" xr16:uid="{2B535C95-0180-FB47-B9C9-A2F71CD1C2E8}" keepAlive="1" name="Query - iris_data (5)" description="Connection to the 'iris_data (5)' query in the workbook." type="5" refreshedVersion="0" background="1">
    <dbPr connection="Provider=Microsoft.Mashup.OleDb.1;Data Source=$Workbook$;Location=&quot;iris_data (5)&quot;;Extended Properties=&quot;&quot;" command="SELECT * FROM [iris_data (5)]"/>
  </connection>
  <connection id="6" xr16:uid="{C83ECB1A-7B91-5E4E-BA29-8ECFE729B840}" keepAlive="1" name="Query - iris_data (6)" description="Connection to the 'iris_data (6)' query in the workbook." type="5" refreshedVersion="0" background="1">
    <dbPr connection="Provider=Microsoft.Mashup.OleDb.1;Data Source=$Workbook$;Location=&quot;iris_data (6)&quot;;Extended Properties=&quot;&quot;" command="SELECT * FROM [iris_data (6)]"/>
  </connection>
  <connection id="7" xr16:uid="{3AB37BCB-A357-D34C-A641-9259C7299613}" keepAlive="1" name="Query - Iteration2Clusters" description="Connection to the 'Iteration2Clusters' query in the workbook." type="5" refreshedVersion="7" background="1" saveData="1">
    <dbPr connection="Provider=Microsoft.Mashup.OleDb.1;Data Source=$Workbook$;Location=Iteration2Clusters;Extended Properties=&quot;&quot;" command="SELECT * FROM [Iteration2Clusters]"/>
  </connection>
  <connection id="8" xr16:uid="{B0BA0D81-A20E-A246-B1B8-E5519AFE7467}" keepAlive="1" name="Query - Iteration2Clusters (2)" description="Connection to the 'Iteration2Clusters (2)' query in the workbook." type="5" refreshedVersion="7" background="1" saveData="1">
    <dbPr connection="Provider=Microsoft.Mashup.OleDb.1;Data Source=$Workbook$;Location=&quot;Iteration2Clusters (2)&quot;;Extended Properties=&quot;&quot;" command="SELECT * FROM [Iteration2Clusters (2)]"/>
  </connection>
  <connection id="9" xr16:uid="{76453069-1CDE-0949-9410-9EE15BD1A679}" keepAlive="1" name="Query - Iteration3" description="Connection to the 'Iteration3' query in the workbook." type="5" refreshedVersion="7" background="1" saveData="1">
    <dbPr connection="Provider=Microsoft.Mashup.OleDb.1;Data Source=$Workbook$;Location=Iteration3;Extended Properties=&quot;&quot;" command="SELECT * FROM [Iteration3]"/>
  </connection>
  <connection id="10" xr16:uid="{54E14F93-6CF0-814E-9B3C-80F67194DF48}" keepAlive="1" name="Query - Iteration3 (2)" description="Connection to the 'Iteration3 (2)' query in the workbook." type="5" refreshedVersion="7" background="1" saveData="1">
    <dbPr connection="Provider=Microsoft.Mashup.OleDb.1;Data Source=$Workbook$;Location=&quot;Iteration3 (2)&quot;;Extended Properties=&quot;&quot;" command="SELECT * FROM [Iteration3 (2)]"/>
  </connection>
  <connection id="11" xr16:uid="{0EDA4038-D578-7449-BD43-52661DD9161A}" keepAlive="1" name="Query - Iteration3Clusters" description="Connection to the 'Iteration3Clusters' query in the workbook." type="5" refreshedVersion="7" background="1" saveData="1">
    <dbPr connection="Provider=Microsoft.Mashup.OleDb.1;Data Source=$Workbook$;Location=Iteration3Clusters;Extended Properties=&quot;&quot;" command="SELECT * FROM [Iteration3Clusters]"/>
  </connection>
  <connection id="12" xr16:uid="{2C1274F2-5C3E-D945-90E2-9E39C10BC3D1}" keepAlive="1" name="Query - Iteration3Clusters (2)" description="Connection to the 'Iteration3Clusters (2)' query in the workbook." type="5" refreshedVersion="7" background="1" saveData="1">
    <dbPr connection="Provider=Microsoft.Mashup.OleDb.1;Data Source=$Workbook$;Location=&quot;Iteration3Clusters (2)&quot;;Extended Properties=&quot;&quot;" command="SELECT * FROM [Iteration3Cluster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<sst xmlns="http://schemas.openxmlformats.org/spreadsheetml/2006/main" count="340" uniqueCount="153">
  <si>
    <t>Delta of hidden unit 3</t>
  </si>
  <si>
    <t>Actual output of output unit 3</t>
  </si>
  <si>
    <t>Actual output of the hidden unit 3</t>
  </si>
  <si>
    <t>Delta of hidden unit 2</t>
  </si>
  <si>
    <t>Net output unit 3</t>
  </si>
  <si>
    <t>Net hidden unit 3</t>
  </si>
  <si>
    <t>Delta of hidden unit 1</t>
  </si>
  <si>
    <t>Actual output of output unit 2</t>
  </si>
  <si>
    <t>Actual output of the hidden unit 2</t>
  </si>
  <si>
    <t>Delta of output unit 3</t>
  </si>
  <si>
    <t>Net output unit 2</t>
  </si>
  <si>
    <t>Net hidden unit 2</t>
  </si>
  <si>
    <t>Delta of output unit 2</t>
  </si>
  <si>
    <t>Actual output of output unit 1</t>
  </si>
  <si>
    <t>Actual output of the hidden unit 1</t>
  </si>
  <si>
    <t>Delta of output unit 1</t>
  </si>
  <si>
    <t>Net output unit 1</t>
  </si>
  <si>
    <t>Net hidden unit 1</t>
  </si>
  <si>
    <t>hidden 3 to output 3</t>
  </si>
  <si>
    <t>hidden 2 to output 3</t>
  </si>
  <si>
    <t>hidden 1 to output 3</t>
  </si>
  <si>
    <t>hidden 3 to output 2</t>
  </si>
  <si>
    <t>hidden 2 to output 2</t>
  </si>
  <si>
    <t>hidden 1 to output 2</t>
  </si>
  <si>
    <t>hidden 3 to output 1</t>
  </si>
  <si>
    <t>hidden 2 to output 1</t>
  </si>
  <si>
    <t>hidden 1 to output 1</t>
  </si>
  <si>
    <t>weight between hidden to output</t>
  </si>
  <si>
    <t>input3 to hidden 3</t>
  </si>
  <si>
    <t>input2 to hidden 3</t>
  </si>
  <si>
    <t>input1 to hidden 3</t>
  </si>
  <si>
    <t>input3 to hidden 2</t>
  </si>
  <si>
    <t>input2 to hidden 2</t>
  </si>
  <si>
    <t>input1 to hidden 2</t>
  </si>
  <si>
    <t>input3 to hidden 1</t>
  </si>
  <si>
    <t>input12 to hidden 1</t>
  </si>
  <si>
    <t>input1 to hidden 1</t>
  </si>
  <si>
    <t>weight</t>
  </si>
  <si>
    <t>input 3</t>
  </si>
  <si>
    <t>input 2</t>
  </si>
  <si>
    <t>input 1</t>
  </si>
  <si>
    <t xml:space="preserve">learning rate </t>
  </si>
  <si>
    <t>input</t>
  </si>
  <si>
    <t>ANSWER</t>
  </si>
  <si>
    <t>update weight</t>
  </si>
  <si>
    <t>input 1 to hidden 2 =</t>
  </si>
  <si>
    <t>input 1 to hidden 3 =</t>
  </si>
  <si>
    <t>input 2  to hidden 1 =</t>
  </si>
  <si>
    <t>input 2 to hidden 2 = </t>
  </si>
  <si>
    <t>input 2 to hidden 3 =</t>
  </si>
  <si>
    <t>input 3 to hidden 1 =</t>
  </si>
  <si>
    <t>input 3 to hidden 2 =</t>
  </si>
  <si>
    <t>input 3 to hidden 3 =</t>
  </si>
  <si>
    <t>hidden 1 to output 1 = </t>
  </si>
  <si>
    <t>hidden 1 to output 2 = </t>
  </si>
  <si>
    <t>hidden 1 to output 3 =</t>
  </si>
  <si>
    <t>hidden 2 to output 1 =</t>
  </si>
  <si>
    <t>hidden 2 to output 2 =</t>
  </si>
  <si>
    <t>hidden 2 to output 3 =</t>
  </si>
  <si>
    <t>hidden 3 to output 1= </t>
  </si>
  <si>
    <t>hidden 3 to output 2 =</t>
  </si>
  <si>
    <t>hidden 3 to output 3 =</t>
  </si>
  <si>
    <t>input 1 to hidden 1 =</t>
  </si>
  <si>
    <t>targeted output</t>
  </si>
  <si>
    <t>K-Nearest Neighbors Tutorial</t>
  </si>
  <si>
    <t>Data</t>
  </si>
  <si>
    <t>Computation</t>
  </si>
  <si>
    <t>observation</t>
  </si>
  <si>
    <t>Y</t>
  </si>
  <si>
    <t>Z</t>
  </si>
  <si>
    <t>Distance</t>
  </si>
  <si>
    <t>Nearest Neighbor sign</t>
  </si>
  <si>
    <t>AFTER SQRT</t>
  </si>
  <si>
    <t>weight factor w=/d</t>
  </si>
  <si>
    <t>Nearest Neighbor sign FOR weight factor w=/d</t>
  </si>
  <si>
    <t>weight factor w=/d^2</t>
  </si>
  <si>
    <t>P</t>
  </si>
  <si>
    <t>Q</t>
  </si>
  <si>
    <t>?</t>
  </si>
  <si>
    <t>K =</t>
  </si>
  <si>
    <t>Results</t>
  </si>
  <si>
    <t>K-NN prediction</t>
  </si>
  <si>
    <t xml:space="preserve"> </t>
  </si>
  <si>
    <t>Observation</t>
  </si>
  <si>
    <t>Sepal.Length</t>
  </si>
  <si>
    <t>Sepal.Width</t>
  </si>
  <si>
    <t>Petal.Length</t>
  </si>
  <si>
    <t>Petal.Width</t>
  </si>
  <si>
    <t>Starting Clusters</t>
  </si>
  <si>
    <t>Iteration #2 Clusters</t>
  </si>
  <si>
    <t>Iteration #3 Clusters</t>
  </si>
  <si>
    <t>Iteration #4 Clusters</t>
  </si>
  <si>
    <t>Iteration #5 Clusters</t>
  </si>
  <si>
    <t>Initial Cluster</t>
  </si>
  <si>
    <t>Cluster Assignment</t>
  </si>
  <si>
    <t>Number of Rows:</t>
  </si>
  <si>
    <t>Random Clusters:</t>
  </si>
  <si>
    <t>Iteration #1</t>
  </si>
  <si>
    <t>Iteration #2</t>
  </si>
  <si>
    <t>Iteration #3</t>
  </si>
  <si>
    <t>Iteration #4</t>
  </si>
  <si>
    <t>Cluster 1 Dist</t>
  </si>
  <si>
    <t>Cluster 2 Dist</t>
  </si>
  <si>
    <t>Cluster 3 Dist</t>
  </si>
  <si>
    <t>INPUT</t>
  </si>
  <si>
    <t>LEARNING CO</t>
  </si>
  <si>
    <t>WINNING TEAM</t>
  </si>
  <si>
    <t>W11</t>
  </si>
  <si>
    <t>=</t>
  </si>
  <si>
    <t>W21</t>
  </si>
  <si>
    <t>W31</t>
  </si>
  <si>
    <t>W12</t>
  </si>
  <si>
    <t>W22</t>
  </si>
  <si>
    <t>W32</t>
  </si>
  <si>
    <t>W13</t>
  </si>
  <si>
    <t>W23</t>
  </si>
  <si>
    <t>W33</t>
  </si>
  <si>
    <t>SUM</t>
  </si>
  <si>
    <t>input1 to OUT 1</t>
  </si>
  <si>
    <t>input2 to OUT 1</t>
  </si>
  <si>
    <t>input3 to OUT 1</t>
  </si>
  <si>
    <t>input1 to OUT 2</t>
  </si>
  <si>
    <t>input2 to OUT 2</t>
  </si>
  <si>
    <t>input3 to OUT 2</t>
  </si>
  <si>
    <t>input1 to OUT 3</t>
  </si>
  <si>
    <t>input2 to OUT 3</t>
  </si>
  <si>
    <t>input 3 to OUT 3</t>
  </si>
  <si>
    <t>NORMALIZATION</t>
  </si>
  <si>
    <t>UPDATED WEIGHT</t>
  </si>
  <si>
    <t>TOTAL</t>
  </si>
  <si>
    <t>⇓</t>
  </si>
  <si>
    <t>UPDATE OUTPUT</t>
  </si>
  <si>
    <t>TEST</t>
  </si>
  <si>
    <t>X1</t>
  </si>
  <si>
    <t>CREATE MATRIX</t>
  </si>
  <si>
    <t>RAT</t>
  </si>
  <si>
    <t>CAT</t>
  </si>
  <si>
    <t>SUM OF MATRIX</t>
  </si>
  <si>
    <t>DOG</t>
  </si>
  <si>
    <t>PREDICTION</t>
  </si>
  <si>
    <t>MATRIX 3</t>
  </si>
  <si>
    <t>MATRIX 2</t>
  </si>
  <si>
    <t>TEST DATA</t>
  </si>
  <si>
    <t>MATRIX 1</t>
  </si>
  <si>
    <t>input1 to OUT 4</t>
  </si>
  <si>
    <t>input2 to OUT 4</t>
  </si>
  <si>
    <t>input3 to OUT 4</t>
  </si>
  <si>
    <t>w14</t>
  </si>
  <si>
    <t>w24</t>
  </si>
  <si>
    <t>w34</t>
  </si>
  <si>
    <t>W14</t>
  </si>
  <si>
    <t>W24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</si>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</sst>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00"/>
    <numFmt numFmtId="166" formatCode="0.000"/>
    <numFmt numFmtId="167" formatCode="0.0"/>
  </numFmts>
  <fonts count="17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  <xf numFmtId="165" fontId="0" fillId="0" borderId="0" xfId="0" applyNumberFormat="1" applyAlignment="1">
      <alignment wrapText="1"/>
    </xf>
    <xf numFmtId="0" fontId="4" fillId="0" borderId="0" xfId="1" applyFont="1"/>
    <xf numFmtId="0" fontId="3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 applyAlignment="1">
      <alignment horizontal="center"/>
    </xf>
    <xf numFmtId="0" fontId="3" fillId="2" borderId="4" xfId="1" applyFill="1" applyBorder="1"/>
    <xf numFmtId="0" fontId="3" fillId="2" borderId="5" xfId="1" applyFill="1" applyBorder="1"/>
    <xf numFmtId="0" fontId="3" fillId="0" borderId="6" xfId="1" applyBorder="1" applyAlignment="1">
      <alignment horizontal="center"/>
    </xf>
    <xf numFmtId="0" fontId="3" fillId="0" borderId="0" xfId="1" applyAlignment="1">
      <alignment horizontal="center"/>
    </xf>
    <xf numFmtId="2" fontId="3" fillId="3" borderId="0" xfId="1" applyNumberFormat="1" applyFill="1"/>
    <xf numFmtId="2" fontId="3" fillId="0" borderId="0" xfId="1" applyNumberFormat="1"/>
    <xf numFmtId="166" fontId="3" fillId="0" borderId="0" xfId="1" applyNumberFormat="1"/>
    <xf numFmtId="0" fontId="3" fillId="0" borderId="7" xfId="1" applyBorder="1" applyAlignment="1">
      <alignment horizontal="center"/>
    </xf>
    <xf numFmtId="0" fontId="4" fillId="4" borderId="8" xfId="1" applyFont="1" applyFill="1" applyBorder="1"/>
    <xf numFmtId="0" fontId="4" fillId="4" borderId="9" xfId="1" applyFont="1" applyFill="1" applyBorder="1"/>
    <xf numFmtId="0" fontId="5" fillId="0" borderId="7" xfId="1" applyFont="1" applyBorder="1" applyAlignment="1">
      <alignment horizontal="center"/>
    </xf>
    <xf numFmtId="0" fontId="3" fillId="0" borderId="0" xfId="1" applyAlignment="1">
      <alignment horizontal="right"/>
    </xf>
    <xf numFmtId="0" fontId="3" fillId="5" borderId="0" xfId="1" applyFill="1"/>
    <xf numFmtId="0" fontId="3" fillId="2" borderId="0" xfId="1" applyFill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2" applyAlignment="1" applyProtection="1"/>
    <xf numFmtId="0" fontId="10" fillId="0" borderId="0" xfId="3"/>
    <xf numFmtId="0" fontId="11" fillId="0" borderId="0" xfId="3" applyFont="1" applyAlignment="1">
      <alignment vertical="center"/>
    </xf>
    <xf numFmtId="0" fontId="12" fillId="0" borderId="10" xfId="3" applyFont="1" applyBorder="1"/>
    <xf numFmtId="0" fontId="12" fillId="0" borderId="0" xfId="3" applyFont="1"/>
    <xf numFmtId="166" fontId="10" fillId="0" borderId="0" xfId="3" applyNumberFormat="1"/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1" fillId="0" borderId="0" xfId="3" applyFont="1" applyAlignment="1">
      <alignment horizontal="center" vertical="center"/>
    </xf>
  </cellXfs>
  <cellStyles count="4">
    <cellStyle name="Hyperlink 2" xfId="2" xr:uid="{A7DF8F3E-E2B0-0143-8A70-16B04547501F}"/>
    <cellStyle name="Normal" xfId="0" builtinId="0"/>
    <cellStyle name="Normal 2" xfId="1" xr:uid="{CB8345CA-1A69-EC4C-B19B-04E7E2CB4C7E}"/>
    <cellStyle name="Normal 3" xfId="3" xr:uid="{63ABCAF9-7BEA-1D4E-BF9F-3761CD7BE23F}"/>
  </cellStyles>
  <dxfs count="39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0.0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611650485436891E-2"/>
          <c:y val="6.5656727570449547E-2"/>
          <c:w val="0.73203883495145627"/>
          <c:h val="0.82070909463061925"/>
        </c:manualLayout>
      </c:layout>
      <c:scatterChart>
        <c:scatterStyle val="lineMarker"/>
        <c:varyColors val="0"/>
        <c:ser>
          <c:idx val="0"/>
          <c:order val="0"/>
          <c:tx>
            <c:v>Positive</c:v>
          </c:tx>
          <c:spPr>
            <a:ln w="19050">
              <a:noFill/>
            </a:ln>
          </c:spPr>
          <c:marker>
            <c:symbol val="square"/>
            <c:size val="10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'K-NN'!$B$5:$B$14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9</c:v>
                </c:pt>
                <c:pt idx="4">
                  <c:v>10</c:v>
                </c:pt>
                <c:pt idx="5">
                  <c:v>3</c:v>
                </c:pt>
              </c:numCache>
            </c:numRef>
          </c:xVal>
          <c:yVal>
            <c:numRef>
              <c:f>'K-NN'!$C$5:$C$14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6-4945-94A8-832887686398}"/>
            </c:ext>
          </c:extLst>
        </c:ser>
        <c:ser>
          <c:idx val="1"/>
          <c:order val="1"/>
          <c:tx>
            <c:v>Negative</c:v>
          </c:tx>
          <c:spPr>
            <a:ln w="19050">
              <a:noFill/>
            </a:ln>
          </c:spPr>
          <c:marker>
            <c:symbol val="dash"/>
            <c:size val="1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'K-NN'!$B$15:$B$28</c:f>
              <c:numCache>
                <c:formatCode>General</c:formatCode>
                <c:ptCount val="14"/>
              </c:numCache>
            </c:numRef>
          </c:xVal>
          <c:yVal>
            <c:numRef>
              <c:f>'K-NN'!$C$15:$C$28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56-4945-94A8-832887686398}"/>
            </c:ext>
          </c:extLst>
        </c:ser>
        <c:ser>
          <c:idx val="2"/>
          <c:order val="2"/>
          <c:tx>
            <c:v>?</c:v>
          </c:tx>
          <c:spPr>
            <a:ln w="19050">
              <a:noFill/>
            </a:ln>
          </c:spPr>
          <c:marker>
            <c:symbol val="triangle"/>
            <c:size val="17"/>
            <c:spPr>
              <a:solidFill>
                <a:srgbClr val="FFFF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'K-NN'!$B$29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'K-NN'!$C$29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56-4945-94A8-83288768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5232"/>
        <c:axId val="186485624"/>
      </c:scatterChart>
      <c:valAx>
        <c:axId val="1864852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85624"/>
        <c:crosses val="autoZero"/>
        <c:crossBetween val="midCat"/>
      </c:valAx>
      <c:valAx>
        <c:axId val="186485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4852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048543689320388"/>
          <c:y val="0.39646562417540682"/>
          <c:w val="0.13398058252427184"/>
          <c:h val="0.161616560173414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388024</xdr:colOff>
      <xdr:row>34</xdr:row>
      <xdr:rowOff>123825</xdr:rowOff>
    </xdr:from>
    <xdr:to>
      <xdr:col>12</xdr:col>
      <xdr:colOff>416600</xdr:colOff>
      <xdr:row>58</xdr:row>
      <xdr:rowOff>7985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1E7C9E9-4ECB-AD45-AF8C-8AC834039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543546</xdr:colOff>
      <xdr:row>26</xdr:row>
      <xdr:rowOff>142874</xdr:rowOff>
    </xdr:from>
    <xdr:ext cx="4323107" cy="143827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7F55F16-8997-B248-8B43-D1110320AF5A}"/>
            </a:ext>
          </a:extLst>
        </xdr:cNvPr>
        <xdr:cNvSpPr/>
      </xdr:nvSpPr>
      <xdr:spPr>
        <a:xfrm>
          <a:off x="6601446" y="4448174"/>
          <a:ext cx="4323107" cy="143827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4000" b="1" cap="none" spc="0">
            <a:ln w="12700" cmpd="sng">
              <a:solidFill>
                <a:schemeClr val="accent1">
                  <a:lumMod val="50000"/>
                </a:schemeClr>
              </a:solidFill>
              <a:prstDash val="solid"/>
            </a:ln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1C6E039-B331-1548-B1AF-124640BFBC47}" autoFormatId="16" applyNumberFormats="0" applyBorderFormats="0" applyFontFormats="0" applyPatternFormats="0" applyAlignmentFormats="0" applyWidthHeightFormats="0">
  <queryTableRefresh nextId="6">
    <queryTableFields count="5">
      <queryTableField id="1" name="Cluster Assignment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C9D6816A-049B-8C4E-ADA7-453BC53EAE68}" autoFormatId="16" applyNumberFormats="0" applyBorderFormats="0" applyFontFormats="0" applyPatternFormats="0" applyAlignmentFormats="0" applyWidthHeightFormats="0">
  <queryTableRefresh nextId="6">
    <queryTableFields count="5">
      <queryTableField id="1" name="Cluster Assignment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49CEC61C-E08B-494C-AB48-BD1C50CFEB24}" autoFormatId="16" applyNumberFormats="0" applyBorderFormats="0" applyFontFormats="0" applyPatternFormats="0" applyAlignmentFormats="0" applyWidthHeightFormats="0">
  <queryTableRefresh nextId="6">
    <queryTableFields count="5">
      <queryTableField id="1" name="Cluster Assignment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3020C44-9E53-654A-B4F1-C409E903AE23}" autoFormatId="16" applyNumberFormats="0" applyBorderFormats="0" applyFontFormats="0" applyPatternFormats="0" applyAlignmentFormats="0" applyWidthHeightFormats="0">
  <queryTableRefresh nextId="6">
    <queryTableFields count="5">
      <queryTableField id="1" name="Cluster Assignment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A045BFDC-7219-7D47-BF30-5C4A2B480952}" autoFormatId="16" applyNumberFormats="0" applyBorderFormats="0" applyFontFormats="0" applyPatternFormats="0" applyAlignmentFormats="0" applyWidthHeightFormats="0">
  <queryTableRefresh nextId="6">
    <queryTableFields count="5">
      <queryTableField id="1" name="Cluster Assignment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5ED93174-708B-2A4B-A75D-CFB53747166D}" autoFormatId="16" applyNumberFormats="0" applyBorderFormats="0" applyFontFormats="0" applyPatternFormats="0" applyAlignmentFormats="0" applyWidthHeightFormats="0">
  <queryTableRefresh nextId="6">
    <queryTableFields count="5">
      <queryTableField id="1" name="Cluster Assignment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68C32A-F03F-EC45-9CAC-ACD3DC7CE7EB}" name="Table2" displayName="Table2" ref="G8:I13" totalsRowShown="0" headerRowDxfId="38" dataDxfId="37">
  <autoFilter ref="G8:I13" xr:uid="{02A3F18F-F244-C74C-BF55-16F89D0C7793}"/>
  <tableColumns count="3">
    <tableColumn id="1" xr3:uid="{D727D7CA-F884-2C42-A3C4-8BF476C59E67}" name="DOG" dataDxfId="36"/>
    <tableColumn id="2" xr3:uid="{5ADFE380-320A-EF48-9144-286BF3EA0A2C}" name="CAT" dataDxfId="35"/>
    <tableColumn id="3" xr3:uid="{A5745E4F-F15C-254E-9F74-C6E7C2BBA863}" name="RAT" dataDxfId="34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F4B6C4-FC8C-CD43-8F6F-BB308D861F7A}" name="iris_data11" displayName="iris_data11" ref="A1:E151" totalsRowShown="0">
  <autoFilter ref="A1:E151" xr:uid="{00000000-0009-0000-0100-000001000000}"/>
  <tableColumns count="5">
    <tableColumn id="1" xr3:uid="{8CF5D1F3-D4C7-C747-8674-0246F9A0D467}" name="Observation"/>
    <tableColumn id="5" xr3:uid="{3C22EEAB-BAB0-EE41-9E32-0651DE6E92DF}" name="Sepal.Length"/>
    <tableColumn id="2" xr3:uid="{FE423938-2AB3-B64B-A2DD-D2794D8E593A}" name="Sepal.Width"/>
    <tableColumn id="3" xr3:uid="{6208C1B8-4D46-024A-8764-7C8779E7B173}" name="Petal.Length"/>
    <tableColumn id="4" xr3:uid="{DF86629F-1603-4C44-B88A-AC034834636E}" name="Petal.Wid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C96764-0841-6C4E-A50F-DB313C16D61B}" name="Iteration112" displayName="Iteration112" ref="J13:N163" totalsRowShown="0" headerRowDxfId="16" headerRowBorderDxfId="15">
  <autoFilter ref="J13:N163" xr:uid="{6612134E-2D0F-494A-B491-ADEE958092CD}"/>
  <tableColumns count="5">
    <tableColumn id="1" xr3:uid="{8C16A2C8-57E8-634D-ACC3-78DED6F37891}" name="Cluster Assignment">
      <calculatedColumnFormula>MATCH(MIN(L14:N14),L14:N14,0)</calculatedColumnFormula>
    </tableColumn>
    <tableColumn id="2" xr3:uid="{E19620E0-753C-FF4E-827D-CEDAB721117D}" name="Observation"/>
    <tableColumn id="3" xr3:uid="{A70B1A2D-6715-5249-AB59-31A6AD03A94D}" name="Cluster 1 Dist">
      <calculatedColumnFormula>SQRT( ((VLOOKUP(K14,$A$2:$E$151,2,FALSE)-VLOOKUP(1,$J$4:$O$6,3,FALSE)) ^2) + ((VLOOKUP(K14,$A$2:$E$151,3,FALSE)-VLOOKUP(1,$J$4:$O$6,4,FALSE))^2) + ((VLOOKUP(K14,$A$2:$E$151,4,FALSE)-VLOOKUP(1,$J$4:$O$6,5,FALSE))^2) + ((VLOOKUP(K14,$A$2:$E$151,5,FALSE)-VLOOKUP(1,$J$4:$O$6,6,FALSE))^2))</calculatedColumnFormula>
    </tableColumn>
    <tableColumn id="4" xr3:uid="{18AEB8E3-C91F-1641-A320-72FC3834F05A}" name="Cluster 2 Dist">
      <calculatedColumnFormula>SQRT( ((VLOOKUP(K14,$A$2:$E$151,2,FALSE)-VLOOKUP(2,$J$4:$O$6,3,FALSE)) ^2) + ((VLOOKUP(K14,$A$2:$E$151,3,FALSE)-VLOOKUP(2,$J$4:$O$6,4,FALSE))^2) + ((VLOOKUP(K14,$A$2:$E$151,4,FALSE)-VLOOKUP(2,$J$4:$O$6,5,FALSE))^2) + ((VLOOKUP(K14,$A$2:$E$151,5,FALSE)-VLOOKUP(2,$J$4:$O$6,6,FALSE))^2))</calculatedColumnFormula>
    </tableColumn>
    <tableColumn id="5" xr3:uid="{7DA16A03-8900-D844-BC96-27F2A8497841}" name="Cluster 3 Dist">
      <calculatedColumnFormula>SQRT( ((VLOOKUP(K14,$A$2:$E$151,2,FALSE)-VLOOKUP(3,$J$4:$O$6,3,FALSE)) ^2) + ((VLOOKUP(K14,$A$2:$E$151,3,FALSE)-VLOOKUP(3,$J$4:$O$6,4,FALSE))^2) + ((VLOOKUP(K14,$A$2:$E$151,4,FALSE)-VLOOKUP(3,$J$4:$O$6,5,FALSE))^2) + ((VLOOKUP(K14,$A$2:$E$151,5,FALSE)-VLOOKUP(3,$J$4:$O$6,6,FALSE))^2))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F16A4D-2FD2-0241-B175-134C4368D04C}" name="Iteration2Clusters13" displayName="Iteration2Clusters13" ref="R3:V6" tableType="queryTable" totalsRowShown="0">
  <autoFilter ref="R3:V6" xr:uid="{FE59D357-95C4-4A08-9BDC-D122D7286609}"/>
  <sortState xmlns:xlrd2="http://schemas.microsoft.com/office/spreadsheetml/2017/richdata2" ref="R4:V6">
    <sortCondition ref="R3:R6"/>
  </sortState>
  <tableColumns count="5">
    <tableColumn id="1" xr3:uid="{BBF11837-FA5D-314A-9A82-0E4518D1C802}" uniqueName="1" name="Cluster Assignment" queryTableFieldId="1"/>
    <tableColumn id="2" xr3:uid="{2260F6EF-9068-8A4B-8287-4B98BC079629}" uniqueName="2" name="Sepal.Length" queryTableFieldId="2"/>
    <tableColumn id="3" xr3:uid="{1542B220-54A3-9F47-B8FA-D181D63BA4F1}" uniqueName="3" name="Sepal.Width" queryTableFieldId="3"/>
    <tableColumn id="4" xr3:uid="{05F1874C-1D0D-AB40-BC73-8F18635B924F}" uniqueName="4" name="Petal.Length" queryTableFieldId="4"/>
    <tableColumn id="5" xr3:uid="{996F086B-186E-4A42-89B9-B0AD2B4A30D8}" uniqueName="5" name="Petal.Width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D6D85A-8552-3F49-9037-958074E77D22}" name="Iteration214" displayName="Iteration214" ref="R13:V163" totalsRowShown="0" headerRowDxfId="14" headerRowBorderDxfId="13">
  <autoFilter ref="R13:V163" xr:uid="{BC9306AD-B197-4AB1-9482-C23EEB42F3FE}"/>
  <tableColumns count="5">
    <tableColumn id="1" xr3:uid="{48782D2D-5E89-294F-ACFA-81E767E885B2}" name="Cluster Assignment">
      <calculatedColumnFormula>MATCH(MIN(T14:V14),T14:V14,0)</calculatedColumnFormula>
    </tableColumn>
    <tableColumn id="2" xr3:uid="{423013DF-0229-5047-BE93-42FC6137B1F3}" name="Observation"/>
    <tableColumn id="3" xr3:uid="{40F9E736-0F7F-7A45-B3A3-85DCB1BC6AFE}" name="Cluster 1 Dist" dataDxfId="12">
      <calculatedColumnFormula>SQRT( ((VLOOKUP(S14,$A$2:$E$151,2,FALSE)-VLOOKUP(1,$R$4:$V$6,2,FALSE)) ^2) + ((VLOOKUP(S14,$A$2:$E$151,3,FALSE)-VLOOKUP(1,$R$4:$V$6,3,FALSE))^2) + ((VLOOKUP(S14,$A$2:$E$151,4,FALSE)-VLOOKUP(1,$R$4:$V$6,4,FALSE))^2) + ((VLOOKUP(S14,$A$2:$E$151,5,FALSE)-VLOOKUP(1,$R$4:$V$6,5,FALSE))^2))</calculatedColumnFormula>
    </tableColumn>
    <tableColumn id="4" xr3:uid="{1C0B77A4-BA79-4D40-87EF-9649C59D7AD1}" name="Cluster 2 Dist" dataDxfId="11">
      <calculatedColumnFormula>SQRT( ((VLOOKUP(S14,$A$2:$E$151,2,FALSE)-VLOOKUP(2,$R$4:$V$6,2,FALSE)) ^2) + ((VLOOKUP(S14,$A$2:$E$151,3,FALSE)-VLOOKUP(2,$R$4:$V$6,3,FALSE))^2) + ((VLOOKUP(S14,$A$2:$E$151,4,FALSE)-VLOOKUP(2,$R$4:$V$6,4,FALSE))^2) + ((VLOOKUP(S14,$A$2:$E$151,5,FALSE)-VLOOKUP(2,$R$4:$V$6,5,FALSE))^2))</calculatedColumnFormula>
    </tableColumn>
    <tableColumn id="5" xr3:uid="{30730C9E-DD92-F64D-916A-0B5007AEF050}" name="Cluster 3 Dist" dataDxfId="10">
      <calculatedColumnFormula>SQRT( ((VLOOKUP(S14,$A$2:$E$151,2,FALSE)-VLOOKUP(3,$R$4:$V$6,2,FALSE)) ^2) + ((VLOOKUP(S14,$A$2:$E$151,3,FALSE)-VLOOKUP(3,$R$4:$V$6,3,FALSE))^2) + ((VLOOKUP(S14,$A$2:$E$151,4,FALSE)-VLOOKUP(3,$R$4:$V$6,4,FALSE))^2) + ((VLOOKUP(S14,$A$2:$E$151,5,FALSE)-VLOOKUP(3,$R$4:$V$6,5,FALSE))^2))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8E7FE7-B955-D74E-B40A-93E02E3DA543}" name="Iteration3Clusters15" displayName="Iteration3Clusters15" ref="Y3:AC6" tableType="queryTable" totalsRowShown="0">
  <autoFilter ref="Y3:AC6" xr:uid="{5758F414-5EBE-4ACA-AFAF-3DFA02E5BB84}"/>
  <sortState xmlns:xlrd2="http://schemas.microsoft.com/office/spreadsheetml/2017/richdata2" ref="Y4:AC6">
    <sortCondition ref="Y3:Y6"/>
  </sortState>
  <tableColumns count="5">
    <tableColumn id="1" xr3:uid="{3AB06588-3ED7-714B-AEA6-C24FC8A2AFB0}" uniqueName="1" name="Cluster Assignment" queryTableFieldId="1"/>
    <tableColumn id="2" xr3:uid="{C5E3E424-F9E0-3D4A-AE16-441A88BA8040}" uniqueName="2" name="Sepal.Length" queryTableFieldId="2"/>
    <tableColumn id="3" xr3:uid="{DE9B8C6A-0C06-AE4C-A7A9-5B155E61B954}" uniqueName="3" name="Sepal.Width" queryTableFieldId="3"/>
    <tableColumn id="4" xr3:uid="{ECA5318E-9BA2-574B-9BE7-26B62107BB7E}" uniqueName="4" name="Petal.Length" queryTableFieldId="4"/>
    <tableColumn id="5" xr3:uid="{DB190D7E-3108-9040-88E7-D44DCA333F14}" uniqueName="5" name="Petal.Width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5E2FBB-F818-E748-A5EC-3594B388DD26}" name="Iteration316" displayName="Iteration316" ref="Y13:AC163" totalsRowShown="0" headerRowDxfId="9" headerRowBorderDxfId="8">
  <autoFilter ref="Y13:AC163" xr:uid="{911843CC-0CA2-4279-877D-3FD72F37E093}"/>
  <tableColumns count="5">
    <tableColumn id="1" xr3:uid="{FB6C0F35-EE75-1843-93CF-D240172BFE3C}" name="Cluster Assignment">
      <calculatedColumnFormula>MATCH(MIN(AA14:AC14),AA14:AC14,0)</calculatedColumnFormula>
    </tableColumn>
    <tableColumn id="2" xr3:uid="{2A242BA8-B05F-ED41-B12F-CF392A519E9F}" name="Observation"/>
    <tableColumn id="3" xr3:uid="{240AD155-44A0-E448-8470-08F4331FB7E3}" name="Cluster 1 Dist" dataDxfId="7">
      <calculatedColumnFormula>SQRT( ((VLOOKUP(S14,$A$2:$E$151,2,FALSE)-VLOOKUP(1,$Y$4:$AC$6,2,FALSE)) ^2) + ((VLOOKUP(S14,$A$2:$E$151,3,FALSE)-VLOOKUP(1,$Y$4:$AC$6,3,FALSE))^2) + ((VLOOKUP(S14,$A$2:$E$151,4,FALSE)-VLOOKUP(1,$Y$4:$AC$6,4,FALSE))^2) + ((VLOOKUP(S14,$A$2:$E$151,5,FALSE)-VLOOKUP(1,$Y$4:$AC$6,5,FALSE))^2))</calculatedColumnFormula>
    </tableColumn>
    <tableColumn id="4" xr3:uid="{FCFA8B7D-7A06-AB4E-A45F-D8BB67AB2302}" name="Cluster 2 Dist" dataDxfId="6">
      <calculatedColumnFormula>SQRT( ((VLOOKUP(S14,$A$2:$E$151,2,FALSE)-VLOOKUP(2,$Y$4:$AC$6,2,FALSE)) ^2) + ((VLOOKUP(S14,$A$2:$E$151,3,FALSE)-VLOOKUP(2,$Y$4:$AC$6,3,FALSE))^2) + ((VLOOKUP(S14,$A$2:$E$151,4,FALSE)-VLOOKUP(2,$Y$4:$AC$6,4,FALSE))^2) + ((VLOOKUP(S14,$A$2:$E$151,5,FALSE)-VLOOKUP(2,$Y$4:$AC$6,5,FALSE))^2))</calculatedColumnFormula>
    </tableColumn>
    <tableColumn id="5" xr3:uid="{0468896E-4EC8-EB4D-AB1D-BE1BCE8CFA90}" name="Cluster 3 Dist" dataDxfId="5">
      <calculatedColumnFormula>SQRT( ((VLOOKUP(S14,$A$2:$E$151,2,FALSE)-VLOOKUP(3,$Y$4:$AC$6,2,FALSE)) ^2) + ((VLOOKUP(S14,$A$2:$E$151,3,FALSE)-VLOOKUP(3,$Y$4:$AC$6,3,FALSE))^2) + ((VLOOKUP(S14,$A$2:$E$151,4,FALSE)-VLOOKUP(3,$Y$4:$AC$6,4,FALSE))^2) + ((VLOOKUP(S14,$A$2:$E$151,5,FALSE)-VLOOKUP(3,$Y$4:$AC$6,5,FALSE))^2))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80AB887-A99C-7440-9E20-E92659BE3CFD}" name="Iteration3_217" displayName="Iteration3_217" ref="AF3:AJ6" tableType="queryTable" totalsRowShown="0">
  <autoFilter ref="AF3:AJ6" xr:uid="{C0862774-2A93-4FAA-93F9-532D48CC925E}"/>
  <sortState xmlns:xlrd2="http://schemas.microsoft.com/office/spreadsheetml/2017/richdata2" ref="AF4:AJ6">
    <sortCondition ref="AF3:AF6"/>
  </sortState>
  <tableColumns count="5">
    <tableColumn id="1" xr3:uid="{3460A1E8-8384-304A-9BFF-E28B8B98552F}" uniqueName="1" name="Cluster Assignment" queryTableFieldId="1"/>
    <tableColumn id="2" xr3:uid="{E45262CD-45F6-C74A-9247-8355FE632F6A}" uniqueName="2" name="Sepal.Length" queryTableFieldId="2"/>
    <tableColumn id="3" xr3:uid="{DC75DB97-60CC-704F-8A29-31C99D6C1E0D}" uniqueName="3" name="Sepal.Width" queryTableFieldId="3"/>
    <tableColumn id="4" xr3:uid="{D4413927-DB1D-814D-B9F9-B2ACDCE27BE6}" uniqueName="4" name="Petal.Length" queryTableFieldId="4"/>
    <tableColumn id="5" xr3:uid="{0E55BEC7-F57F-1B43-BB02-E9DB3011769F}" uniqueName="5" name="Petal.Width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A6A42FC-2851-C042-B783-3B671E991649}" name="Iteration418" displayName="Iteration418" ref="AF13:AJ163" totalsRowShown="0" headerRowDxfId="4" headerRowBorderDxfId="3">
  <autoFilter ref="AF13:AJ163" xr:uid="{2B23C675-082F-44B1-ADB8-4C1C9DFB5F32}"/>
  <tableColumns count="5">
    <tableColumn id="1" xr3:uid="{AD1D7AAE-E5F0-A843-B345-15609BE72CAE}" name="Cluster Assignment">
      <calculatedColumnFormula>MATCH(MIN(AH14:AJ14),AH14:AJ14,0)</calculatedColumnFormula>
    </tableColumn>
    <tableColumn id="2" xr3:uid="{AA71C178-6282-964C-9A1D-F1151DECD724}" name="Observation"/>
    <tableColumn id="3" xr3:uid="{E57E7B4C-A984-6F4F-B3FC-0C8CE5B5202A}" name="Cluster 1 Dist" dataDxfId="2">
      <calculatedColumnFormula>SQRT( ((VLOOKUP(S14,$A$2:$E$151,2,FALSE)-VLOOKUP(1,$AF$4:$AJ$6,2,FALSE)) ^2) + ((VLOOKUP(S14,$A$2:$E$151,3,FALSE)-VLOOKUP(1,$AF$4:$AJ$6,3,FALSE))^2) + ((VLOOKUP(S14,$A$2:$E$151,4,FALSE)-VLOOKUP(1,$AF$4:$AJ$6,4,FALSE))^2) + ((VLOOKUP(S14,$A$2:$E$151,5,FALSE)-VLOOKUP(1,$AF$4:$AJ$6,5,FALSE))^2))</calculatedColumnFormula>
    </tableColumn>
    <tableColumn id="4" xr3:uid="{48F4BB0E-2A27-2B46-90A2-EA15C81D1CCA}" name="Cluster 2 Dist" dataDxfId="1">
      <calculatedColumnFormula>SQRT( ((VLOOKUP(S14,$A$2:$E$151,2,FALSE)-VLOOKUP(2,$AF$4:$AJ$6,2,FALSE)) ^2) + ((VLOOKUP(S14,$A$2:$E$151,3,FALSE)-VLOOKUP(2,$AF$4:$AJ$6,3,FALSE))^2) + ((VLOOKUP(S14,$A$2:$E$151,4,FALSE)-VLOOKUP(2,$AF$4:$AJ$6,4,FALSE))^2) + ((VLOOKUP(S14,$A$2:$E$151,5,FALSE)-VLOOKUP(2,$AF$4:$AJ$6,5,FALSE))^2))</calculatedColumnFormula>
    </tableColumn>
    <tableColumn id="5" xr3:uid="{2403D181-898D-3243-9C76-D01013A21ED9}" name="Cluster 3 Dist" dataDxfId="0">
      <calculatedColumnFormula>SQRT( ((VLOOKUP(S14,$A$2:$E$151,2,FALSE)-VLOOKUP(3,$AF$4:$AJ$6,2,FALSE)) ^2) + ((VLOOKUP(S14,$A$2:$E$151,3,FALSE)-VLOOKUP(3,$AF$4:$AJ$6,3,FALSE))^2) + ((VLOOKUP(S14,$A$2:$E$151,4,FALSE)-VLOOKUP(3,$AF$4:$AJ$6,4,FALSE))^2) + ((VLOOKUP(S14,$A$2:$E$151,5,FALSE)-VLOOKUP(3,$AF$4:$AJ$6,5,FALSE))^2))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8D30C-376F-C148-9E7A-5C06FE319BCD}" name="iris_data" displayName="iris_data" ref="A1:E151" totalsRowShown="0">
  <autoFilter ref="A1:E151" xr:uid="{00000000-0009-0000-0100-000001000000}"/>
  <tableColumns count="5">
    <tableColumn id="1" xr3:uid="{F14CD56A-26A5-5C42-9315-BFE111EBAC97}" name="Observation"/>
    <tableColumn id="5" xr3:uid="{C2218CC9-E432-824A-A4BC-12460223732B}" name="Sepal.Length"/>
    <tableColumn id="2" xr3:uid="{1AD4D5EB-BCF5-DD43-9ED2-965ED88036A0}" name="Sepal.Width"/>
    <tableColumn id="3" xr3:uid="{3B9DFA3D-431C-2141-A4B5-7082F5EACBD2}" name="Petal.Length"/>
    <tableColumn id="4" xr3:uid="{7E79EE6C-9F9D-C046-B45E-19C9C3BF124F}" name="Petal.Width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7F7CA-04BF-1E4A-B6C1-014B63D42909}" name="Iteration1" displayName="Iteration1" ref="J13:M163" totalsRowShown="0" headerRowDxfId="19" headerRowBorderDxfId="18">
  <autoFilter ref="J13:M163" xr:uid="{6612134E-2D0F-494A-B491-ADEE958092CD}"/>
  <tableColumns count="4">
    <tableColumn id="1" xr3:uid="{ADB7102A-F006-1145-96FA-136B650C3DA6}" name="Cluster Assignment">
      <calculatedColumnFormula>MATCH(MIN(L14:M14),L14:M14,0)</calculatedColumnFormula>
    </tableColumn>
    <tableColumn id="2" xr3:uid="{BA22195B-E5B7-F449-8E90-993891D3FA75}" name="Observation"/>
    <tableColumn id="3" xr3:uid="{199265B6-FA4B-9241-9725-F051FDF5DC45}" name="Cluster 1 Dist" dataDxfId="17">
      <calculatedColumnFormula>SQRT( ((VLOOKUP(K14,$A$2:$E$151,2,FALSE)-VLOOKUP(1,$J$4:$O$6,3,FALSE)) ^2) + ((VLOOKUP(K14,$A$2:$E$151,3,FALSE)-VLOOKUP(1,$J$4:$O$6,4,FALSE))^2) + ((VLOOKUP(K14,$A$2:$E$151,4,FALSE)-VLOOKUP(1,$J$4:$O$6,5,FALSE))^2) + ((VLOOKUP(K14,$A$2:$E$151,5,FALSE)-VLOOKUP(1,$J$4:$O$6,6,FALSE))^2))</calculatedColumnFormula>
    </tableColumn>
    <tableColumn id="4" xr3:uid="{DEACE48A-983F-E844-878F-E58162CC2D7D}" name="Cluster 2 Dist">
      <calculatedColumnFormula>SQRT( ((VLOOKUP(K14,$A$2:$E$151,2,FALSE)-VLOOKUP(2,$J$4:$O$6,3,FALSE)) ^2) + ((VLOOKUP(K14,$A$2:$E$151,3,FALSE)-VLOOKUP(2,$J$4:$O$6,4,FALSE))^2) + ((VLOOKUP(K14,$A$2:$E$151,4,FALSE)-VLOOKUP(2,$J$4:$O$6,5,FALSE))^2) + ((VLOOKUP(K14,$A$2:$E$151,5,FALSE)-VLOOKUP(2,$J$4:$O$6,6,FALSE))^2))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096A44-8380-124D-A327-1B08DECD9799}" name="Iteration2Clusters" displayName="Iteration2Clusters" ref="R3:V6" tableType="queryTable" totalsRowShown="0">
  <autoFilter ref="R3:V6" xr:uid="{FE59D357-95C4-4A08-9BDC-D122D7286609}"/>
  <sortState xmlns:xlrd2="http://schemas.microsoft.com/office/spreadsheetml/2017/richdata2" ref="R4:V6">
    <sortCondition ref="R3:R6"/>
  </sortState>
  <tableColumns count="5">
    <tableColumn id="1" xr3:uid="{11439A4B-FD5B-6F42-980E-B3FB302EBFF9}" uniqueName="1" name="Cluster Assignment" queryTableFieldId="1"/>
    <tableColumn id="2" xr3:uid="{CD3045A9-A5B1-D045-9A80-D2C4931CB92D}" uniqueName="2" name="Sepal.Length" queryTableFieldId="2"/>
    <tableColumn id="3" xr3:uid="{6DAF6F45-AD59-E048-A52E-1BBCE4DF6E30}" uniqueName="3" name="Sepal.Width" queryTableFieldId="3"/>
    <tableColumn id="4" xr3:uid="{E6D8C758-E47B-B744-B911-0BE9A414679E}" uniqueName="4" name="Petal.Length" queryTableFieldId="4"/>
    <tableColumn id="5" xr3:uid="{F352AD52-42FA-9C40-99B3-4F27CA2FBF8F}" uniqueName="5" name="Petal.Width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16C8C1-8B43-A542-90FE-EE7537083201}" name="Iteration2" displayName="Iteration2" ref="Q13:T163" totalsRowShown="0" headerRowDxfId="33" headerRowBorderDxfId="32">
  <autoFilter ref="Q13:T163" xr:uid="{BC9306AD-B197-4AB1-9482-C23EEB42F3FE}"/>
  <tableColumns count="4">
    <tableColumn id="1" xr3:uid="{01B1EEB9-F04B-B94B-BB5C-E5B261D4BAAC}" name="Cluster Assignment">
      <calculatedColumnFormula>MATCH(MIN(S14:T14),S14:T14,0)</calculatedColumnFormula>
    </tableColumn>
    <tableColumn id="2" xr3:uid="{50B337F6-E488-9E4F-A4B2-1376B71FABA7}" name="Observation"/>
    <tableColumn id="3" xr3:uid="{BD1078C5-4FDE-E847-80E9-5EC67A128F92}" name="Cluster 1 Dist" dataDxfId="31">
      <calculatedColumnFormula>SQRT( ((VLOOKUP(R14,$A$2:$E$151,2,FALSE)-VLOOKUP(1,$R$4:$V$6,2,FALSE)) ^2) + ((VLOOKUP(R14,$A$2:$E$151,3,FALSE)-VLOOKUP(1,$R$4:$V$6,3,FALSE))^2) + ((VLOOKUP(R14,$A$2:$E$151,4,FALSE)-VLOOKUP(1,$R$4:$V$6,4,FALSE))^2) + ((VLOOKUP(R14,$A$2:$E$151,5,FALSE)-VLOOKUP(1,$R$4:$V$6,5,FALSE))^2))</calculatedColumnFormula>
    </tableColumn>
    <tableColumn id="4" xr3:uid="{699EDAF3-E990-D941-9D9B-C6A38EEC8BB5}" name="Cluster 2 Dist" dataDxfId="30">
      <calculatedColumnFormula>SQRT( ((VLOOKUP(R14,$A$2:$E$151,2,FALSE)-VLOOKUP(2,$R$4:$V$6,2,FALSE)) ^2) + ((VLOOKUP(R14,$A$2:$E$151,3,FALSE)-VLOOKUP(2,$R$4:$V$6,3,FALSE))^2) + ((VLOOKUP(R14,$A$2:$E$151,4,FALSE)-VLOOKUP(2,$R$4:$V$6,4,FALSE))^2) + ((VLOOKUP(R14,$A$2:$E$151,5,FALSE)-VLOOKUP(2,$R$4:$V$6,5,FALSE))^2))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2BBD-DE4F-744B-B314-3BAA7CA2048C}" name="Iteration3Clusters" displayName="Iteration3Clusters" ref="Y3:AC6" tableType="queryTable" totalsRowShown="0">
  <autoFilter ref="Y3:AC6" xr:uid="{5758F414-5EBE-4ACA-AFAF-3DFA02E5BB84}"/>
  <sortState xmlns:xlrd2="http://schemas.microsoft.com/office/spreadsheetml/2017/richdata2" ref="Y4:AC6">
    <sortCondition ref="Y3:Y6"/>
  </sortState>
  <tableColumns count="5">
    <tableColumn id="1" xr3:uid="{20DB31BF-63FF-BB4D-8B6E-2571343F4282}" uniqueName="1" name="Cluster Assignment" queryTableFieldId="1"/>
    <tableColumn id="2" xr3:uid="{8A7B46B0-1712-6841-8024-E7C62159546E}" uniqueName="2" name="Sepal.Length" queryTableFieldId="2"/>
    <tableColumn id="3" xr3:uid="{9E53A6F0-DEFE-5746-BB8D-D070A41C4537}" uniqueName="3" name="Sepal.Width" queryTableFieldId="3"/>
    <tableColumn id="4" xr3:uid="{C25B4456-713B-E94E-8FED-26A1FD8E2744}" uniqueName="4" name="Petal.Length" queryTableFieldId="4"/>
    <tableColumn id="5" xr3:uid="{D87E80A3-91FE-4F49-AF8E-D62B2EF769EA}" uniqueName="5" name="Petal.Width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33E95D-C73C-6D4B-9819-AC45D71C8C15}" name="Iteration3" displayName="Iteration3" ref="W13:AA163" totalsRowShown="0" headerRowDxfId="29" headerRowBorderDxfId="28">
  <autoFilter ref="W13:AA163" xr:uid="{911843CC-0CA2-4279-877D-3FD72F37E093}"/>
  <tableColumns count="5">
    <tableColumn id="1" xr3:uid="{54C07348-D40B-5D43-8F8E-D1BE2B4BAF05}" name="Cluster Assignment">
      <calculatedColumnFormula>MATCH(MIN(Y14:AA14),Y14:AA14,0)</calculatedColumnFormula>
    </tableColumn>
    <tableColumn id="2" xr3:uid="{F46C4662-D3AE-6448-823C-A5C34FAA38AD}" name="Observation"/>
    <tableColumn id="3" xr3:uid="{07BCDE3C-DA7C-5C46-B539-8483AC31F683}" name="Cluster 1 Dist" dataDxfId="27">
      <calculatedColumnFormula>SQRT( ((VLOOKUP(R14,$A$2:$E$151,2,FALSE)-VLOOKUP(1,$Y$4:$AC$6,2,FALSE)) ^2) + ((VLOOKUP(R14,$A$2:$E$151,3,FALSE)-VLOOKUP(1,$Y$4:$AC$6,3,FALSE))^2) + ((VLOOKUP(R14,$A$2:$E$151,4,FALSE)-VLOOKUP(1,$Y$4:$AC$6,4,FALSE))^2) + ((VLOOKUP(R14,$A$2:$E$151,5,FALSE)-VLOOKUP(1,$Y$4:$AC$6,5,FALSE))^2))</calculatedColumnFormula>
    </tableColumn>
    <tableColumn id="4" xr3:uid="{3531F29F-1704-4B41-BFF4-F37AE36CDBCE}" name="Cluster 2 Dist" dataDxfId="26">
      <calculatedColumnFormula>SQRT( ((VLOOKUP(R14,$A$2:$E$151,2,FALSE)-VLOOKUP(2,$Y$4:$AC$6,2,FALSE)) ^2) + ((VLOOKUP(R14,$A$2:$E$151,3,FALSE)-VLOOKUP(2,$Y$4:$AC$6,3,FALSE))^2) + ((VLOOKUP(R14,$A$2:$E$151,4,FALSE)-VLOOKUP(2,$Y$4:$AC$6,4,FALSE))^2) + ((VLOOKUP(R14,$A$2:$E$151,5,FALSE)-VLOOKUP(2,$Y$4:$AC$6,5,FALSE))^2))</calculatedColumnFormula>
    </tableColumn>
    <tableColumn id="5" xr3:uid="{85ECE56F-AD81-474A-B642-246AA57FC5FF}" name="Cluster 3 Dist" dataDxfId="25">
      <calculatedColumnFormula>SQRT( ((VLOOKUP(R14,$A$2:$E$151,2,FALSE)-VLOOKUP(3,$Y$4:$AC$6,2,FALSE)) ^2) + ((VLOOKUP(R14,$A$2:$E$151,3,FALSE)-VLOOKUP(3,$Y$4:$AC$6,3,FALSE))^2) + ((VLOOKUP(R14,$A$2:$E$151,4,FALSE)-VLOOKUP(3,$Y$4:$AC$6,4,FALSE))^2) + ((VLOOKUP(R14,$A$2:$E$151,5,FALSE)-VLOOKUP(3,$Y$4:$AC$6,5,FALSE))^2))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49FC55-6346-7A45-9C70-2F20F66DA300}" name="Iteration3_2" displayName="Iteration3_2" ref="AF3:AJ6" tableType="queryTable" totalsRowShown="0">
  <autoFilter ref="AF3:AJ6" xr:uid="{C0862774-2A93-4FAA-93F9-532D48CC925E}"/>
  <sortState xmlns:xlrd2="http://schemas.microsoft.com/office/spreadsheetml/2017/richdata2" ref="AF4:AJ6">
    <sortCondition ref="AF3:AF6"/>
  </sortState>
  <tableColumns count="5">
    <tableColumn id="1" xr3:uid="{73DCCA04-2C5E-0741-A8A4-70B774E81369}" uniqueName="1" name="Cluster Assignment" queryTableFieldId="1"/>
    <tableColumn id="2" xr3:uid="{BC7FFED6-8EB3-6941-A3F1-9F7F0CDF16E0}" uniqueName="2" name="Sepal.Length" queryTableFieldId="2"/>
    <tableColumn id="3" xr3:uid="{6D603D40-3504-A641-B77F-5705646A1108}" uniqueName="3" name="Sepal.Width" queryTableFieldId="3"/>
    <tableColumn id="4" xr3:uid="{4235509D-BAEE-9E45-B67E-CFC63ACF40BB}" uniqueName="4" name="Petal.Length" queryTableFieldId="4"/>
    <tableColumn id="5" xr3:uid="{D8F2C3AD-3144-504F-9B47-257198E614DB}" uniqueName="5" name="Petal.Width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449220-4E17-D243-9EE4-88F6D87B1974}" name="Iteration4" displayName="Iteration4" ref="AD13:AH163" totalsRowShown="0" headerRowDxfId="24" headerRowBorderDxfId="23">
  <autoFilter ref="AD13:AH163" xr:uid="{2B23C675-082F-44B1-ADB8-4C1C9DFB5F32}"/>
  <tableColumns count="5">
    <tableColumn id="1" xr3:uid="{182F5A87-CAE8-2240-95B7-A827A7B43812}" name="Cluster Assignment">
      <calculatedColumnFormula>MATCH(MIN(AF14:AH14),AF14:AH14,0)</calculatedColumnFormula>
    </tableColumn>
    <tableColumn id="2" xr3:uid="{9CE25E44-381E-F041-A329-F54315D07BF0}" name="Observation"/>
    <tableColumn id="3" xr3:uid="{1914867F-3265-A64B-8A52-85A00C32A5A7}" name="Cluster 1 Dist" dataDxfId="22">
      <calculatedColumnFormula>SQRT( ((VLOOKUP(R14,$A$2:$E$151,2,FALSE)-VLOOKUP(1,$AF$4:$AJ$6,2,FALSE)) ^2) + ((VLOOKUP(R14,$A$2:$E$151,3,FALSE)-VLOOKUP(1,$AF$4:$AJ$6,3,FALSE))^2) + ((VLOOKUP(R14,$A$2:$E$151,4,FALSE)-VLOOKUP(1,$AF$4:$AJ$6,4,FALSE))^2) + ((VLOOKUP(R14,$A$2:$E$151,5,FALSE)-VLOOKUP(1,$AF$4:$AJ$6,5,FALSE))^2))</calculatedColumnFormula>
    </tableColumn>
    <tableColumn id="4" xr3:uid="{ED2BECF5-7A0B-E74B-9A4C-BF300F57A96F}" name="Cluster 2 Dist" dataDxfId="21">
      <calculatedColumnFormula>SQRT( ((VLOOKUP(R14,$A$2:$E$151,2,FALSE)-VLOOKUP(2,$AF$4:$AJ$6,2,FALSE)) ^2) + ((VLOOKUP(R14,$A$2:$E$151,3,FALSE)-VLOOKUP(2,$AF$4:$AJ$6,3,FALSE))^2) + ((VLOOKUP(R14,$A$2:$E$151,4,FALSE)-VLOOKUP(2,$AF$4:$AJ$6,4,FALSE))^2) + ((VLOOKUP(R14,$A$2:$E$151,5,FALSE)-VLOOKUP(2,$AF$4:$AJ$6,5,FALSE))^2))</calculatedColumnFormula>
    </tableColumn>
    <tableColumn id="5" xr3:uid="{F6F2619A-261B-B34A-80A3-B38585D7D937}" name="Cluster 3 Dist" dataDxfId="20">
      <calculatedColumnFormula>SQRT( ((VLOOKUP(R14,$A$2:$E$151,2,FALSE)-VLOOKUP(3,$AF$4:$AJ$6,2,FALSE)) ^2) + ((VLOOKUP(R14,$A$2:$E$151,3,FALSE)-VLOOKUP(3,$AF$4:$AJ$6,3,FALSE))^2) + ((VLOOKUP(R14,$A$2:$E$151,4,FALSE)-VLOOKUP(3,$AF$4:$AJ$6,4,FALSE))^2) + ((VLOOKUP(R14,$A$2:$E$151,5,FALSE)-VLOOKUP(3,$AF$4:$AJ$6,5,FALSE))^2))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0C15-2B84-E24D-897D-48F7F78AD377}">
  <dimension ref="A1:W67"/>
  <sheetViews>
    <sheetView zoomScale="75" zoomScaleNormal="100" workbookViewId="0">
      <selection activeCell="Q15" sqref="Q15"/>
    </sheetView>
  </sheetViews>
  <sheetFormatPr baseColWidth="10" defaultRowHeight="16" x14ac:dyDescent="0.2"/>
  <cols>
    <col min="1" max="1" width="10.83203125" style="36"/>
    <col min="2" max="2" width="16.33203125" style="36" bestFit="1" customWidth="1"/>
    <col min="3" max="3" width="11.1640625" style="36" customWidth="1"/>
    <col min="4" max="11" width="10.83203125" style="36"/>
    <col min="12" max="16" width="11.1640625" style="36" customWidth="1"/>
    <col min="17" max="16384" width="10.83203125" style="36"/>
  </cols>
  <sheetData>
    <row r="1" spans="1:21" x14ac:dyDescent="0.2">
      <c r="A1" s="48"/>
      <c r="B1" s="48"/>
      <c r="C1" s="48" t="s">
        <v>138</v>
      </c>
      <c r="D1" s="48"/>
      <c r="E1" s="48"/>
      <c r="K1" s="37"/>
      <c r="L1" s="37"/>
      <c r="M1" s="37"/>
      <c r="N1" s="37"/>
      <c r="O1" s="37"/>
      <c r="P1" s="37" t="s">
        <v>143</v>
      </c>
      <c r="Q1" s="37"/>
      <c r="R1" s="37"/>
      <c r="S1" s="37"/>
      <c r="T1" s="37"/>
      <c r="U1" s="37"/>
    </row>
    <row r="2" spans="1:21" x14ac:dyDescent="0.2">
      <c r="A2" s="54">
        <v>1</v>
      </c>
      <c r="B2" s="54">
        <v>-1</v>
      </c>
      <c r="C2" s="54">
        <v>1</v>
      </c>
      <c r="D2" s="54">
        <v>-1</v>
      </c>
      <c r="E2" s="54">
        <v>1</v>
      </c>
      <c r="K2" s="48"/>
      <c r="L2" s="48"/>
      <c r="M2" s="48"/>
      <c r="N2" s="48"/>
      <c r="O2" s="48"/>
      <c r="P2" s="48" t="s">
        <v>138</v>
      </c>
      <c r="Q2" s="48"/>
      <c r="R2" s="48"/>
      <c r="S2" s="48"/>
      <c r="T2" s="48"/>
      <c r="U2" s="48"/>
    </row>
    <row r="3" spans="1:21" x14ac:dyDescent="0.2">
      <c r="A3" s="54">
        <v>-1</v>
      </c>
      <c r="B3" s="54">
        <v>1</v>
      </c>
      <c r="C3" s="54">
        <v>-1</v>
      </c>
      <c r="D3" s="54">
        <v>1</v>
      </c>
      <c r="E3" s="54">
        <v>-1</v>
      </c>
      <c r="K3" s="51" cm="1">
        <f t="array" ref="K3">SUM(A$2:A$6*G9:G13)</f>
        <v>5</v>
      </c>
      <c r="L3" s="51" cm="1">
        <f t="array" ref="L3">SUM(B$2:B$6*G9:G13)</f>
        <v>-5</v>
      </c>
      <c r="M3" s="51" cm="1">
        <f t="array" ref="M3">SUM(C$2:C$6*G9:G13)</f>
        <v>5</v>
      </c>
      <c r="N3" s="51" cm="1">
        <f t="array" ref="N3">SUM(D$2:D$6*G9:G13)</f>
        <v>-5</v>
      </c>
      <c r="O3" s="51" cm="1">
        <f t="array" ref="O3">SUM(E$2:E$6*G9:G13)</f>
        <v>5</v>
      </c>
      <c r="P3" s="50" t="s">
        <v>108</v>
      </c>
      <c r="Q3" s="49" t="str">
        <f>IF(K3&gt;=($C26),"1","-1")</f>
        <v>1</v>
      </c>
      <c r="R3" s="49" t="str">
        <f>IF(L3&gt;=($C26),"1","-1")</f>
        <v>-1</v>
      </c>
      <c r="S3" s="49" t="str">
        <f>IF(M3&gt;=($C26),"1","-1")</f>
        <v>1</v>
      </c>
      <c r="T3" s="49" t="str">
        <f>IF(N3&gt;=($C26),"1","-1")</f>
        <v>-1</v>
      </c>
      <c r="U3" s="49" t="str">
        <f>IF(O3&gt;=($C26),"1","-1")</f>
        <v>1</v>
      </c>
    </row>
    <row r="4" spans="1:21" x14ac:dyDescent="0.2">
      <c r="A4" s="54">
        <v>1</v>
      </c>
      <c r="B4" s="54">
        <v>-1</v>
      </c>
      <c r="C4" s="54">
        <v>1</v>
      </c>
      <c r="D4" s="54">
        <v>-1</v>
      </c>
      <c r="E4" s="54">
        <v>1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x14ac:dyDescent="0.2">
      <c r="A5" s="54">
        <v>-1</v>
      </c>
      <c r="B5" s="54">
        <v>1</v>
      </c>
      <c r="C5" s="54">
        <v>-1</v>
      </c>
      <c r="D5" s="54">
        <v>1</v>
      </c>
      <c r="E5" s="54">
        <v>-1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 x14ac:dyDescent="0.2">
      <c r="A6" s="54">
        <v>1</v>
      </c>
      <c r="B6" s="54">
        <v>-1</v>
      </c>
      <c r="C6" s="54">
        <v>1</v>
      </c>
      <c r="D6" s="54">
        <v>-1</v>
      </c>
      <c r="E6" s="54">
        <v>1</v>
      </c>
      <c r="K6" s="48"/>
      <c r="L6" s="48"/>
      <c r="M6" s="48"/>
      <c r="N6" s="48"/>
      <c r="O6" s="48"/>
      <c r="P6" s="48" t="s">
        <v>136</v>
      </c>
      <c r="Q6" s="48"/>
      <c r="R6" s="48"/>
      <c r="S6" s="48"/>
      <c r="T6" s="48"/>
      <c r="U6" s="48"/>
    </row>
    <row r="7" spans="1:21" x14ac:dyDescent="0.2">
      <c r="A7" s="37"/>
      <c r="B7" s="37"/>
      <c r="C7" s="37"/>
      <c r="D7" s="37"/>
      <c r="E7" s="37"/>
      <c r="F7" s="37"/>
      <c r="H7" s="36" t="s">
        <v>142</v>
      </c>
      <c r="K7" s="51" cm="1">
        <f t="array" ref="K7">SUM(A$2:A$6*H9:H13)</f>
        <v>-1</v>
      </c>
      <c r="L7" s="51" cm="1">
        <f t="array" ref="L7">SUM(B$2:B$6*H9:H13)</f>
        <v>1</v>
      </c>
      <c r="M7" s="51" cm="1">
        <f t="array" ref="M7">SUM(C$2:C$6*H9:H13)</f>
        <v>-1</v>
      </c>
      <c r="N7" s="51" cm="1">
        <f t="array" ref="N7">SUM(D$2:D$6*H9:H13)</f>
        <v>1</v>
      </c>
      <c r="O7" s="51" cm="1">
        <f t="array" ref="O7">SUM(E$2:E$6*H9:H13)</f>
        <v>-1</v>
      </c>
      <c r="P7" s="50" t="s">
        <v>108</v>
      </c>
      <c r="Q7" s="49" t="str">
        <f>IF(K7&gt;=($C26),"1","-1")</f>
        <v>-1</v>
      </c>
      <c r="R7" s="49" t="str">
        <f>IF(L7&gt;=($C26),"1","-1")</f>
        <v>1</v>
      </c>
      <c r="S7" s="49" t="str">
        <f>IF(M7&gt;=($C26),"1","-1")</f>
        <v>-1</v>
      </c>
      <c r="T7" s="49" t="str">
        <f>IF(N7&gt;=($C26),"1","-1")</f>
        <v>1</v>
      </c>
      <c r="U7" s="49" t="str">
        <f>IF(O7&gt;=($C26),"1","-1")</f>
        <v>-1</v>
      </c>
    </row>
    <row r="8" spans="1:21" x14ac:dyDescent="0.2">
      <c r="A8" s="37"/>
      <c r="B8" s="37"/>
      <c r="C8" s="37"/>
      <c r="D8" s="37"/>
      <c r="E8" s="37"/>
      <c r="F8" s="37"/>
      <c r="G8" s="48" t="s">
        <v>138</v>
      </c>
      <c r="H8" s="48" t="s">
        <v>136</v>
      </c>
      <c r="I8" s="48" t="s">
        <v>135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 x14ac:dyDescent="0.2">
      <c r="A9" s="48"/>
      <c r="B9" s="48"/>
      <c r="C9" s="48" t="s">
        <v>136</v>
      </c>
      <c r="D9" s="48"/>
      <c r="E9" s="48"/>
      <c r="F9" s="37"/>
      <c r="G9" s="43">
        <v>1</v>
      </c>
      <c r="H9" s="43">
        <v>-1</v>
      </c>
      <c r="I9" s="43">
        <v>1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 x14ac:dyDescent="0.2">
      <c r="A10" s="54">
        <v>1</v>
      </c>
      <c r="B10" s="54">
        <v>-1</v>
      </c>
      <c r="C10" s="54">
        <v>-1</v>
      </c>
      <c r="D10" s="54">
        <v>1</v>
      </c>
      <c r="E10" s="54">
        <v>1</v>
      </c>
      <c r="F10" s="37"/>
      <c r="G10" s="43">
        <v>-1</v>
      </c>
      <c r="H10" s="43">
        <v>1</v>
      </c>
      <c r="I10" s="43">
        <v>1</v>
      </c>
      <c r="K10" s="48"/>
      <c r="L10" s="48"/>
      <c r="M10" s="48"/>
      <c r="N10" s="48"/>
      <c r="O10" s="48"/>
      <c r="P10" s="48" t="s">
        <v>135</v>
      </c>
      <c r="Q10" s="48"/>
      <c r="R10" s="48"/>
      <c r="S10" s="48"/>
      <c r="T10" s="48"/>
      <c r="U10" s="48"/>
    </row>
    <row r="11" spans="1:21" x14ac:dyDescent="0.2">
      <c r="A11" s="54">
        <v>-1</v>
      </c>
      <c r="B11" s="54">
        <v>1</v>
      </c>
      <c r="C11" s="54">
        <v>1</v>
      </c>
      <c r="D11" s="54">
        <v>-1</v>
      </c>
      <c r="E11" s="54">
        <v>-1</v>
      </c>
      <c r="F11" s="37"/>
      <c r="G11" s="43">
        <v>1</v>
      </c>
      <c r="H11" s="43">
        <v>1</v>
      </c>
      <c r="I11" s="43">
        <v>-1</v>
      </c>
      <c r="K11" s="51" cm="1">
        <f t="array" ref="K11">SUM(A$2:A$6*I$9:I$13)</f>
        <v>-1</v>
      </c>
      <c r="L11" s="51" cm="1">
        <f t="array" ref="L11">SUM(B$2:B$6*I$9:I$13)</f>
        <v>1</v>
      </c>
      <c r="M11" s="51" cm="1">
        <f t="array" ref="M11">SUM(C$2:C$6*I$9:I$13)</f>
        <v>-1</v>
      </c>
      <c r="N11" s="51" cm="1">
        <f t="array" ref="N11">SUM(D$2:D$6*I$9:I$13)</f>
        <v>1</v>
      </c>
      <c r="O11" s="51" cm="1">
        <f t="array" ref="O11">SUM(E$2:E$6*I$9:I$13)</f>
        <v>-1</v>
      </c>
      <c r="P11" s="50" t="s">
        <v>108</v>
      </c>
      <c r="Q11" s="49" t="str">
        <f>IF(K11&gt;=($C26),"1","-1")</f>
        <v>-1</v>
      </c>
      <c r="R11" s="49" t="str">
        <f>IF(L11&gt;=($C26),"1","-1")</f>
        <v>1</v>
      </c>
      <c r="S11" s="49" t="str">
        <f>IF(M11&gt;=($C26),"1","-1")</f>
        <v>-1</v>
      </c>
      <c r="T11" s="49" t="str">
        <f>IF(N11&gt;=($C26),"1","-1")</f>
        <v>1</v>
      </c>
      <c r="U11" s="49" t="str">
        <f>IF(O11&gt;=($C26),"1","-1")</f>
        <v>-1</v>
      </c>
    </row>
    <row r="12" spans="1:21" x14ac:dyDescent="0.2">
      <c r="A12" s="54">
        <v>-1</v>
      </c>
      <c r="B12" s="54">
        <v>1</v>
      </c>
      <c r="C12" s="54">
        <v>1</v>
      </c>
      <c r="D12" s="54">
        <v>-1</v>
      </c>
      <c r="E12" s="54">
        <v>-1</v>
      </c>
      <c r="F12" s="37"/>
      <c r="G12" s="43">
        <v>-1</v>
      </c>
      <c r="H12" s="43">
        <v>-1</v>
      </c>
      <c r="I12" s="43">
        <v>1</v>
      </c>
      <c r="S12" s="37"/>
    </row>
    <row r="13" spans="1:21" x14ac:dyDescent="0.2">
      <c r="A13" s="54">
        <v>1</v>
      </c>
      <c r="B13" s="54">
        <v>-1</v>
      </c>
      <c r="C13" s="54">
        <v>-1</v>
      </c>
      <c r="D13" s="54">
        <v>1</v>
      </c>
      <c r="E13" s="54">
        <v>1</v>
      </c>
      <c r="F13" s="37"/>
      <c r="G13" s="43">
        <v>1</v>
      </c>
      <c r="H13" s="43">
        <v>-1</v>
      </c>
      <c r="I13" s="43">
        <v>1</v>
      </c>
      <c r="K13" s="37"/>
      <c r="L13" s="37"/>
      <c r="M13" s="37"/>
      <c r="N13" s="37"/>
      <c r="O13" s="37"/>
      <c r="P13" s="37" t="s">
        <v>141</v>
      </c>
      <c r="Q13" s="37"/>
      <c r="R13" s="37"/>
      <c r="S13" s="37"/>
      <c r="T13" s="37"/>
      <c r="U13" s="37"/>
    </row>
    <row r="14" spans="1:21" x14ac:dyDescent="0.2">
      <c r="A14" s="54">
        <v>1</v>
      </c>
      <c r="B14" s="54">
        <v>-1</v>
      </c>
      <c r="C14" s="54">
        <v>-1</v>
      </c>
      <c r="D14" s="54">
        <v>1</v>
      </c>
      <c r="E14" s="54">
        <v>1</v>
      </c>
      <c r="F14" s="37"/>
      <c r="K14" s="48"/>
      <c r="L14" s="48"/>
      <c r="M14" s="48"/>
      <c r="N14" s="48"/>
      <c r="O14" s="48"/>
      <c r="P14" s="48" t="s">
        <v>138</v>
      </c>
      <c r="Q14" s="48"/>
      <c r="R14" s="48"/>
      <c r="S14" s="48"/>
      <c r="T14" s="48"/>
      <c r="U14" s="48"/>
    </row>
    <row r="15" spans="1:21" x14ac:dyDescent="0.2">
      <c r="A15" s="37"/>
      <c r="B15" s="37"/>
      <c r="C15" s="37"/>
      <c r="D15" s="37"/>
      <c r="E15" s="37"/>
      <c r="F15" s="37"/>
      <c r="K15" s="51" cm="1">
        <f t="array" ref="K15">SUM(A10:A14*$G$9:$G$13)</f>
        <v>1</v>
      </c>
      <c r="L15" s="51" cm="1">
        <f t="array" ref="L15">SUM(B10:B14*$G$9:$G$13)</f>
        <v>-1</v>
      </c>
      <c r="M15" s="51" cm="1">
        <f t="array" ref="M15">SUM(C10:C14*$G$9:$G$13)</f>
        <v>-1</v>
      </c>
      <c r="N15" s="51" cm="1">
        <f t="array" ref="N15">SUM(D10:D14*$G$9:$G$13)</f>
        <v>1</v>
      </c>
      <c r="O15" s="51" cm="1">
        <f t="array" ref="O15">SUM(E10:E14*$G$9:$G$13)</f>
        <v>1</v>
      </c>
      <c r="P15" s="50" t="s">
        <v>108</v>
      </c>
      <c r="Q15" s="49" t="str">
        <f>IF(K15&gt;=($C26),"1","-1")</f>
        <v>1</v>
      </c>
      <c r="R15" s="49" t="str">
        <f>IF(L15&gt;=($C26),"1","-1")</f>
        <v>-1</v>
      </c>
      <c r="S15" s="49" t="str">
        <f>IF(M15&gt;=($C26),"1","-1")</f>
        <v>-1</v>
      </c>
      <c r="T15" s="49" t="str">
        <f>IF(N15&gt;=($C26),"1","-1")</f>
        <v>1</v>
      </c>
      <c r="U15" s="49" t="str">
        <f>IF(O15&gt;=($C26),"1","-1")</f>
        <v>1</v>
      </c>
    </row>
    <row r="16" spans="1:21" x14ac:dyDescent="0.2">
      <c r="A16" s="37"/>
      <c r="B16" s="37"/>
      <c r="C16" s="37"/>
      <c r="D16" s="37"/>
      <c r="E16" s="37"/>
      <c r="F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x14ac:dyDescent="0.2">
      <c r="A17" s="48"/>
      <c r="B17" s="48"/>
      <c r="C17" s="48" t="s">
        <v>135</v>
      </c>
      <c r="D17" s="48"/>
      <c r="E17" s="48"/>
      <c r="F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x14ac:dyDescent="0.2">
      <c r="A18" s="54">
        <v>1</v>
      </c>
      <c r="B18" s="54">
        <v>1</v>
      </c>
      <c r="C18" s="54">
        <v>-1</v>
      </c>
      <c r="D18" s="54">
        <v>1</v>
      </c>
      <c r="E18" s="54">
        <v>1</v>
      </c>
      <c r="F18" s="37"/>
      <c r="K18" s="48"/>
      <c r="L18" s="48"/>
      <c r="M18" s="48"/>
      <c r="N18" s="48"/>
      <c r="O18" s="48"/>
      <c r="P18" s="48" t="s">
        <v>136</v>
      </c>
      <c r="Q18" s="48"/>
      <c r="R18" s="48"/>
      <c r="S18" s="48"/>
      <c r="T18" s="48"/>
      <c r="U18" s="48"/>
    </row>
    <row r="19" spans="1:21" x14ac:dyDescent="0.2">
      <c r="A19" s="54">
        <v>1</v>
      </c>
      <c r="B19" s="54">
        <v>1</v>
      </c>
      <c r="C19" s="54">
        <v>-1</v>
      </c>
      <c r="D19" s="54">
        <v>1</v>
      </c>
      <c r="E19" s="54">
        <v>1</v>
      </c>
      <c r="F19" s="37"/>
      <c r="K19" s="51" cm="1">
        <f t="array" ref="K19">SUM(A10:A14*$H$9:$H$13)</f>
        <v>-5</v>
      </c>
      <c r="L19" s="51" cm="1">
        <f t="array" ref="L19">SUM(B10:B14*$H$9:$H$13)</f>
        <v>5</v>
      </c>
      <c r="M19" s="51" cm="1">
        <f t="array" ref="M19">SUM(C10:C14*$H$9:$H$13)</f>
        <v>5</v>
      </c>
      <c r="N19" s="51" cm="1">
        <f t="array" ref="N19">SUM(D10:D14*$H$9:$H$13)</f>
        <v>-5</v>
      </c>
      <c r="O19" s="51" cm="1">
        <f t="array" ref="O19">SUM(E10:E14*$H$9:$H$13)</f>
        <v>-5</v>
      </c>
      <c r="P19" s="50" t="s">
        <v>108</v>
      </c>
      <c r="Q19" s="49" t="str">
        <f>IF(K19&gt;=($C26),"1","-1")</f>
        <v>-1</v>
      </c>
      <c r="R19" s="49" t="str">
        <f>IF(L19&gt;=($C26),"1","-1")</f>
        <v>1</v>
      </c>
      <c r="S19" s="49" t="str">
        <f>IF(M19&gt;=($C26),"1","-1")</f>
        <v>1</v>
      </c>
      <c r="T19" s="49" t="str">
        <f>IF(N19&gt;=($C26),"1","-1")</f>
        <v>-1</v>
      </c>
      <c r="U19" s="49" t="str">
        <f>IF(O19&gt;=($C26),"1","-1")</f>
        <v>-1</v>
      </c>
    </row>
    <row r="20" spans="1:21" x14ac:dyDescent="0.2">
      <c r="A20" s="54">
        <v>-1</v>
      </c>
      <c r="B20" s="54">
        <v>-1</v>
      </c>
      <c r="C20" s="54">
        <v>1</v>
      </c>
      <c r="D20" s="54">
        <v>-1</v>
      </c>
      <c r="E20" s="54">
        <v>-1</v>
      </c>
      <c r="F20" s="37"/>
      <c r="G20" s="37"/>
      <c r="H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 x14ac:dyDescent="0.2">
      <c r="A21" s="54">
        <v>1</v>
      </c>
      <c r="B21" s="54">
        <v>1</v>
      </c>
      <c r="C21" s="54">
        <v>-1</v>
      </c>
      <c r="D21" s="54">
        <v>1</v>
      </c>
      <c r="E21" s="54">
        <v>1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 x14ac:dyDescent="0.2">
      <c r="A22" s="54">
        <v>1</v>
      </c>
      <c r="B22" s="54">
        <v>1</v>
      </c>
      <c r="C22" s="54">
        <v>-1</v>
      </c>
      <c r="D22" s="54">
        <v>1</v>
      </c>
      <c r="E22" s="54">
        <v>1</v>
      </c>
      <c r="K22" s="48"/>
      <c r="L22" s="48"/>
      <c r="M22" s="48"/>
      <c r="N22" s="48"/>
      <c r="O22" s="48"/>
      <c r="P22" s="48" t="s">
        <v>135</v>
      </c>
      <c r="Q22" s="48"/>
      <c r="R22" s="48"/>
      <c r="S22" s="48"/>
      <c r="T22" s="48"/>
      <c r="U22" s="48"/>
    </row>
    <row r="23" spans="1:21" x14ac:dyDescent="0.2">
      <c r="A23" s="37"/>
      <c r="B23" s="37"/>
      <c r="C23" s="37"/>
      <c r="D23" s="37"/>
      <c r="E23" s="37"/>
      <c r="K23" s="51" cm="1">
        <f t="array" ref="K23">SUM(A10:A14*$I$9:$I$13)</f>
        <v>3</v>
      </c>
      <c r="L23" s="51" cm="1">
        <f t="array" ref="L23">SUM(B10:B14*$I$9:$I$13)</f>
        <v>-3</v>
      </c>
      <c r="M23" s="51" cm="1">
        <f t="array" ref="M23">SUM(C10:C14*$I$9:$I$13)</f>
        <v>-3</v>
      </c>
      <c r="N23" s="51" cm="1">
        <f t="array" ref="N23">SUM(D10:D14*$I$9:$I$13)</f>
        <v>3</v>
      </c>
      <c r="O23" s="51" cm="1">
        <f t="array" ref="O23">SUM(E10:E14*$I$9:$I$13)</f>
        <v>3</v>
      </c>
      <c r="P23" s="50" t="s">
        <v>108</v>
      </c>
      <c r="Q23" s="49" t="str">
        <f>IF(K23&gt;=($C26),"1","-1")</f>
        <v>1</v>
      </c>
      <c r="R23" s="49" t="str">
        <f>IF(L23&gt;=($C26),"1","-1")</f>
        <v>-1</v>
      </c>
      <c r="S23" s="49" t="str">
        <f>IF(M23&gt;=($C26),"1","-1")</f>
        <v>-1</v>
      </c>
      <c r="T23" s="49" t="str">
        <f>IF(N23&gt;=($C26),"1","-1")</f>
        <v>1</v>
      </c>
      <c r="U23" s="49" t="str">
        <f>IF(O23&gt;=($C26),"1","-1")</f>
        <v>1</v>
      </c>
    </row>
    <row r="24" spans="1:21" x14ac:dyDescent="0.2">
      <c r="A24" s="37"/>
      <c r="B24" s="37"/>
      <c r="C24" s="37"/>
      <c r="D24" s="37"/>
      <c r="E24" s="37"/>
      <c r="R24" s="37"/>
      <c r="S24" s="37"/>
    </row>
    <row r="25" spans="1:21" x14ac:dyDescent="0.2">
      <c r="A25" s="37"/>
      <c r="B25" s="37"/>
      <c r="C25" s="37"/>
      <c r="D25" s="37"/>
      <c r="E25" s="37"/>
      <c r="K25" s="37"/>
      <c r="L25" s="37"/>
      <c r="M25" s="37"/>
      <c r="N25" s="37"/>
      <c r="O25" s="37"/>
      <c r="P25" s="37" t="s">
        <v>140</v>
      </c>
      <c r="Q25" s="37"/>
      <c r="R25" s="37"/>
      <c r="S25" s="37"/>
      <c r="T25" s="37"/>
      <c r="U25" s="37"/>
    </row>
    <row r="26" spans="1:21" ht="24" customHeight="1" x14ac:dyDescent="0.2">
      <c r="A26" s="37"/>
      <c r="B26" s="53" t="s">
        <v>139</v>
      </c>
      <c r="C26" s="52">
        <v>0</v>
      </c>
      <c r="D26" s="37"/>
      <c r="E26" s="37"/>
      <c r="K26" s="48"/>
      <c r="L26" s="48"/>
      <c r="M26" s="48"/>
      <c r="N26" s="48"/>
      <c r="O26" s="48"/>
      <c r="P26" s="48" t="s">
        <v>138</v>
      </c>
      <c r="Q26" s="48"/>
      <c r="R26" s="48"/>
      <c r="S26" s="48"/>
      <c r="T26" s="48"/>
      <c r="U26" s="48"/>
    </row>
    <row r="27" spans="1:21" x14ac:dyDescent="0.2">
      <c r="A27" s="37"/>
      <c r="B27" s="37"/>
      <c r="C27" s="37"/>
      <c r="D27" s="37"/>
      <c r="E27" s="37"/>
      <c r="G27" s="37"/>
      <c r="K27" s="51" cm="1">
        <f t="array" ref="K27">SUM(A18:A22*$G$9:$G$13)</f>
        <v>-1</v>
      </c>
      <c r="L27" s="51" cm="1">
        <f t="array" ref="L27">SUM(B18:B22*$G$9:$G$13)</f>
        <v>-1</v>
      </c>
      <c r="M27" s="51" cm="1">
        <f t="array" ref="M27">SUM(C18:C22*$G$9:$G$13)</f>
        <v>1</v>
      </c>
      <c r="N27" s="51" cm="1">
        <f t="array" ref="N27">SUM(D18:D22*$G$9:$G$13)</f>
        <v>-1</v>
      </c>
      <c r="O27" s="51" cm="1">
        <f t="array" ref="O27">SUM(E18:E22*$G$9:$G$13)</f>
        <v>-1</v>
      </c>
      <c r="P27" s="50" t="s">
        <v>108</v>
      </c>
      <c r="Q27" s="49" t="str">
        <f>IF(K27&gt;=($C26),"1","-1")</f>
        <v>-1</v>
      </c>
      <c r="R27" s="49" t="str">
        <f>IF(L27&gt;=($C26),"1","-1")</f>
        <v>-1</v>
      </c>
      <c r="S27" s="49" t="str">
        <f>IF(M27&gt;=($C26),"1","-1")</f>
        <v>1</v>
      </c>
      <c r="T27" s="49" t="str">
        <f>IF(N27&gt;=($C26),"1","-1")</f>
        <v>-1</v>
      </c>
      <c r="U27" s="49" t="str">
        <f>IF(O27&gt;=($C26),"1","-1")</f>
        <v>-1</v>
      </c>
    </row>
    <row r="28" spans="1:21" ht="34" x14ac:dyDescent="0.2">
      <c r="A28" s="45"/>
      <c r="B28" s="45"/>
      <c r="C28" s="46" t="s">
        <v>137</v>
      </c>
      <c r="D28" s="45"/>
      <c r="E28" s="45"/>
      <c r="G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 x14ac:dyDescent="0.2">
      <c r="A29" s="41">
        <f t="shared" ref="A29:E33" si="0">SUM(A2+A10+A18)</f>
        <v>3</v>
      </c>
      <c r="B29" s="41">
        <f t="shared" si="0"/>
        <v>-1</v>
      </c>
      <c r="C29" s="41">
        <f t="shared" si="0"/>
        <v>-1</v>
      </c>
      <c r="D29" s="41">
        <f t="shared" si="0"/>
        <v>1</v>
      </c>
      <c r="E29" s="41">
        <f t="shared" si="0"/>
        <v>3</v>
      </c>
      <c r="G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 x14ac:dyDescent="0.2">
      <c r="A30" s="41">
        <f t="shared" si="0"/>
        <v>-1</v>
      </c>
      <c r="B30" s="41">
        <f t="shared" si="0"/>
        <v>3</v>
      </c>
      <c r="C30" s="41">
        <f t="shared" si="0"/>
        <v>-1</v>
      </c>
      <c r="D30" s="41">
        <f t="shared" si="0"/>
        <v>1</v>
      </c>
      <c r="E30" s="41">
        <f t="shared" si="0"/>
        <v>-1</v>
      </c>
      <c r="G30" s="37"/>
      <c r="H30" s="37"/>
      <c r="I30" s="37"/>
      <c r="K30" s="48"/>
      <c r="L30" s="48"/>
      <c r="M30" s="48"/>
      <c r="N30" s="48"/>
      <c r="O30" s="48"/>
      <c r="P30" s="48" t="s">
        <v>136</v>
      </c>
      <c r="Q30" s="48"/>
      <c r="R30" s="48"/>
      <c r="S30" s="48"/>
      <c r="T30" s="48"/>
      <c r="U30" s="48"/>
    </row>
    <row r="31" spans="1:21" x14ac:dyDescent="0.2">
      <c r="A31" s="41">
        <f t="shared" si="0"/>
        <v>-1</v>
      </c>
      <c r="B31" s="41">
        <f t="shared" si="0"/>
        <v>-1</v>
      </c>
      <c r="C31" s="41">
        <f t="shared" si="0"/>
        <v>3</v>
      </c>
      <c r="D31" s="41">
        <f t="shared" si="0"/>
        <v>-3</v>
      </c>
      <c r="E31" s="41">
        <f t="shared" si="0"/>
        <v>-1</v>
      </c>
      <c r="G31" s="37"/>
      <c r="H31" s="37"/>
      <c r="I31" s="37"/>
      <c r="K31" s="51" cm="1">
        <f t="array" ref="K31">SUM(A18:A22*$H$9:$H$13)</f>
        <v>-3</v>
      </c>
      <c r="L31" s="51" cm="1">
        <f t="array" ref="L31">SUM(B18:B22*$H$9:$H$13)</f>
        <v>-3</v>
      </c>
      <c r="M31" s="51" cm="1">
        <f t="array" ref="M31">SUM(C18:C22*$H$9:$H$13)</f>
        <v>3</v>
      </c>
      <c r="N31" s="51" cm="1">
        <f t="array" ref="N31">SUM(D18:D22*$H$9:$H$13)</f>
        <v>-3</v>
      </c>
      <c r="O31" s="51" cm="1">
        <f t="array" ref="O31">SUM(E18:E22*$H$9:$H$13)</f>
        <v>-3</v>
      </c>
      <c r="P31" s="50" t="s">
        <v>108</v>
      </c>
      <c r="Q31" s="49" t="str">
        <f>IF(K31&gt;=($C26),"1","-1")</f>
        <v>-1</v>
      </c>
      <c r="R31" s="49" t="str">
        <f>IF(L31&gt;=($C26),"1","-1")</f>
        <v>-1</v>
      </c>
      <c r="S31" s="49" t="str">
        <f>IF(M31&gt;=($C26),"1","-1")</f>
        <v>1</v>
      </c>
      <c r="T31" s="49" t="str">
        <f>IF(N31&gt;=($C26),"1","-1")</f>
        <v>-1</v>
      </c>
      <c r="U31" s="49" t="str">
        <f>IF(O31&gt;=($C26),"1","-1")</f>
        <v>-1</v>
      </c>
    </row>
    <row r="32" spans="1:21" x14ac:dyDescent="0.2">
      <c r="A32" s="41">
        <f t="shared" si="0"/>
        <v>1</v>
      </c>
      <c r="B32" s="41">
        <f t="shared" si="0"/>
        <v>1</v>
      </c>
      <c r="C32" s="41">
        <f t="shared" si="0"/>
        <v>-3</v>
      </c>
      <c r="D32" s="41">
        <f t="shared" si="0"/>
        <v>3</v>
      </c>
      <c r="E32" s="41">
        <f t="shared" si="0"/>
        <v>1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3" x14ac:dyDescent="0.2">
      <c r="A33" s="41">
        <f t="shared" si="0"/>
        <v>3</v>
      </c>
      <c r="B33" s="41">
        <f t="shared" si="0"/>
        <v>-1</v>
      </c>
      <c r="C33" s="41">
        <f t="shared" si="0"/>
        <v>-1</v>
      </c>
      <c r="D33" s="41">
        <f t="shared" si="0"/>
        <v>1</v>
      </c>
      <c r="E33" s="41">
        <f t="shared" si="0"/>
        <v>3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3" x14ac:dyDescent="0.2">
      <c r="B34" s="37"/>
      <c r="D34" s="37"/>
      <c r="K34" s="48"/>
      <c r="L34" s="48"/>
      <c r="M34" s="48"/>
      <c r="N34" s="48"/>
      <c r="O34" s="48"/>
      <c r="P34" s="48" t="s">
        <v>135</v>
      </c>
      <c r="Q34" s="48"/>
      <c r="R34" s="48"/>
      <c r="S34" s="48"/>
      <c r="T34" s="48"/>
      <c r="U34" s="48"/>
    </row>
    <row r="35" spans="1:23" x14ac:dyDescent="0.2">
      <c r="B35" s="37"/>
      <c r="D35" s="37"/>
      <c r="K35" s="51" cm="1">
        <f t="array" ref="K35">SUM(A18:A22*$I$9:$I$13)</f>
        <v>5</v>
      </c>
      <c r="L35" s="51" cm="1">
        <f t="array" ref="L35">SUM(B18:B22*$I$9:$I$13)</f>
        <v>5</v>
      </c>
      <c r="M35" s="51" cm="1">
        <f t="array" ref="M35">SUM(C18:C22*$I$9:$I$13)</f>
        <v>-5</v>
      </c>
      <c r="N35" s="51" cm="1">
        <f t="array" ref="N35">SUM(D18:D22*$I$9:$I$13)</f>
        <v>5</v>
      </c>
      <c r="O35" s="51" cm="1">
        <f t="array" ref="O35">SUM(E18:E22*$I$9:$I$13)</f>
        <v>5</v>
      </c>
      <c r="P35" s="50" t="s">
        <v>108</v>
      </c>
      <c r="Q35" s="49" t="str">
        <f>IF(K35&gt;=($C26),"1","-1")</f>
        <v>1</v>
      </c>
      <c r="R35" s="49" t="str">
        <f>IF(L35&gt;=($C26),"1","-1")</f>
        <v>1</v>
      </c>
      <c r="S35" s="49" t="str">
        <f>IF(M35&gt;=($C26),"1","-1")</f>
        <v>-1</v>
      </c>
      <c r="T35" s="49" t="str">
        <f>IF(N35&gt;=($C26),"1","-1")</f>
        <v>1</v>
      </c>
      <c r="U35" s="49" t="str">
        <f>IF(O35&gt;=($C26),"1","-1")</f>
        <v>1</v>
      </c>
    </row>
    <row r="36" spans="1:23" x14ac:dyDescent="0.2">
      <c r="C36" s="36" t="s">
        <v>134</v>
      </c>
      <c r="J36" s="37"/>
    </row>
    <row r="37" spans="1:23" x14ac:dyDescent="0.2">
      <c r="J37" s="37"/>
    </row>
    <row r="38" spans="1:23" ht="34" x14ac:dyDescent="0.2">
      <c r="A38" s="48" t="s">
        <v>133</v>
      </c>
      <c r="B38" s="44">
        <f>A39</f>
        <v>1</v>
      </c>
      <c r="C38" s="44">
        <f>A40</f>
        <v>-1</v>
      </c>
      <c r="D38" s="44">
        <f>A41</f>
        <v>1</v>
      </c>
      <c r="E38" s="44">
        <f>A42</f>
        <v>-1</v>
      </c>
      <c r="F38" s="44">
        <f>A43</f>
        <v>1</v>
      </c>
      <c r="G38" s="37"/>
      <c r="I38" s="47" t="s">
        <v>132</v>
      </c>
      <c r="K38" s="45"/>
      <c r="L38" s="45"/>
      <c r="M38" s="46" t="s">
        <v>131</v>
      </c>
      <c r="N38" s="45"/>
      <c r="O38" s="45"/>
      <c r="Q38" s="37"/>
      <c r="R38" s="37"/>
      <c r="S38" s="37"/>
      <c r="T38" s="37"/>
    </row>
    <row r="39" spans="1:23" x14ac:dyDescent="0.2">
      <c r="A39" s="43">
        <v>1</v>
      </c>
      <c r="I39" s="42">
        <v>1</v>
      </c>
      <c r="K39" s="41">
        <v>0</v>
      </c>
      <c r="L39" s="41">
        <v>-1</v>
      </c>
      <c r="M39" s="41">
        <v>-1</v>
      </c>
      <c r="N39" s="41">
        <v>1</v>
      </c>
      <c r="O39" s="41">
        <v>3</v>
      </c>
      <c r="Q39" s="37"/>
      <c r="R39" s="37"/>
      <c r="S39" s="37"/>
      <c r="T39" s="37"/>
    </row>
    <row r="40" spans="1:23" x14ac:dyDescent="0.2">
      <c r="A40" s="43">
        <v>-1</v>
      </c>
      <c r="H40" s="37"/>
      <c r="I40" s="42">
        <v>1</v>
      </c>
      <c r="J40" s="37"/>
      <c r="K40" s="41">
        <v>-1</v>
      </c>
      <c r="L40" s="41">
        <v>0</v>
      </c>
      <c r="M40" s="41">
        <v>-1</v>
      </c>
      <c r="N40" s="41">
        <v>1</v>
      </c>
      <c r="O40" s="41">
        <v>-1</v>
      </c>
      <c r="Q40" s="42" cm="1">
        <f t="array" ref="Q40">SUM(K$39:K$43*$I$39:$I$43)</f>
        <v>4</v>
      </c>
      <c r="R40" s="42" cm="1">
        <f t="array" ref="R40">SUM(L$39:L$43*$I$39:$I$43)</f>
        <v>0</v>
      </c>
      <c r="S40" s="42" cm="1">
        <f t="array" ref="S40">SUM(M$39:M$43*$I$39:$I$43)</f>
        <v>-6</v>
      </c>
      <c r="T40" s="42" cm="1">
        <f t="array" ref="T40">SUM(N$39:N$43*$I$39:$I$43)</f>
        <v>6</v>
      </c>
      <c r="U40" s="42" cm="1">
        <f t="array" ref="U40">SUM(O$39:O$43*$I$39:$I$43)</f>
        <v>4</v>
      </c>
    </row>
    <row r="41" spans="1:23" x14ac:dyDescent="0.2">
      <c r="A41" s="43">
        <v>1</v>
      </c>
      <c r="H41" s="37"/>
      <c r="I41" s="42">
        <v>-1</v>
      </c>
      <c r="J41" s="37"/>
      <c r="K41" s="41">
        <v>-1</v>
      </c>
      <c r="L41" s="41">
        <v>-1</v>
      </c>
      <c r="M41" s="41">
        <v>0</v>
      </c>
      <c r="N41" s="41">
        <v>-3</v>
      </c>
      <c r="O41" s="41">
        <v>-1</v>
      </c>
      <c r="P41" s="37" t="s">
        <v>108</v>
      </c>
      <c r="Q41" s="37"/>
      <c r="R41" s="37"/>
      <c r="S41" s="37" t="s">
        <v>130</v>
      </c>
      <c r="T41" s="37"/>
    </row>
    <row r="42" spans="1:23" x14ac:dyDescent="0.2">
      <c r="A42" s="43">
        <v>-1</v>
      </c>
      <c r="H42" s="37"/>
      <c r="I42" s="42">
        <v>1</v>
      </c>
      <c r="J42" s="37"/>
      <c r="K42" s="41">
        <v>1</v>
      </c>
      <c r="L42" s="41">
        <v>1</v>
      </c>
      <c r="M42" s="41">
        <v>-3</v>
      </c>
      <c r="N42" s="41">
        <v>0</v>
      </c>
      <c r="O42" s="41">
        <v>1</v>
      </c>
      <c r="Q42" s="44" t="str">
        <f>IF(Q40&gt;=($C$26),"1","-1")</f>
        <v>1</v>
      </c>
      <c r="R42" s="44" t="str">
        <f>IF(R40&gt;=($C$26),"1","-1")</f>
        <v>1</v>
      </c>
      <c r="S42" s="44" t="str">
        <f>IF(S40&gt;=($C$26),"1","-1")</f>
        <v>-1</v>
      </c>
      <c r="T42" s="44" t="str">
        <f>IF(T40&gt;=($C$26),"1","-1")</f>
        <v>1</v>
      </c>
      <c r="U42" s="44" t="str">
        <f>IF(U40&gt;=($C$26),"1","-1")</f>
        <v>1</v>
      </c>
    </row>
    <row r="43" spans="1:23" x14ac:dyDescent="0.2">
      <c r="A43" s="43">
        <v>1</v>
      </c>
      <c r="H43" s="37"/>
      <c r="I43" s="42">
        <v>1</v>
      </c>
      <c r="J43" s="37"/>
      <c r="K43" s="41">
        <v>3</v>
      </c>
      <c r="L43" s="41">
        <v>-1</v>
      </c>
      <c r="M43" s="41">
        <v>-1</v>
      </c>
      <c r="N43" s="41">
        <v>1</v>
      </c>
      <c r="O43" s="41">
        <v>0</v>
      </c>
      <c r="Q43" s="37"/>
      <c r="R43" s="37"/>
      <c r="S43" s="37"/>
      <c r="T43" s="37"/>
    </row>
    <row r="44" spans="1:23" x14ac:dyDescent="0.2">
      <c r="B44" s="40" cm="1">
        <f t="array" ref="B44:F44">$A$39*B38:F38</f>
        <v>1</v>
      </c>
      <c r="C44" s="40">
        <v>-1</v>
      </c>
      <c r="D44" s="40">
        <v>1</v>
      </c>
      <c r="E44" s="40">
        <v>-1</v>
      </c>
      <c r="F44" s="40">
        <v>1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spans="1:23" x14ac:dyDescent="0.2">
      <c r="B45" s="40">
        <f>$A$40*B38</f>
        <v>-1</v>
      </c>
      <c r="C45" s="40">
        <f>$A$40*C38</f>
        <v>1</v>
      </c>
      <c r="D45" s="40">
        <f>$A$40*D38</f>
        <v>-1</v>
      </c>
      <c r="E45" s="40">
        <f>$A$40*E38</f>
        <v>1</v>
      </c>
      <c r="F45" s="40">
        <f>$A$40*F38</f>
        <v>-1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spans="1:23" x14ac:dyDescent="0.2">
      <c r="B46" s="40">
        <f>$A$41*B38</f>
        <v>1</v>
      </c>
      <c r="C46" s="40">
        <f>$A$41*C38</f>
        <v>-1</v>
      </c>
      <c r="D46" s="40">
        <f>$A$41*D38</f>
        <v>1</v>
      </c>
      <c r="E46" s="40">
        <f>$A$41*E38</f>
        <v>-1</v>
      </c>
      <c r="F46" s="40">
        <f>$A$41*F38</f>
        <v>1</v>
      </c>
      <c r="H46" s="37"/>
      <c r="I46" s="37"/>
      <c r="J46" s="37"/>
      <c r="K46" s="39"/>
      <c r="L46" s="39"/>
      <c r="M46" s="39"/>
      <c r="N46" s="39"/>
      <c r="O46" s="39"/>
      <c r="P46" s="37"/>
      <c r="Q46" s="37"/>
      <c r="R46" s="37"/>
      <c r="S46" s="37"/>
      <c r="T46" s="37"/>
    </row>
    <row r="47" spans="1:23" x14ac:dyDescent="0.2">
      <c r="B47" s="40">
        <f>$A$42*B38</f>
        <v>-1</v>
      </c>
      <c r="C47" s="40">
        <f>$A$42*C38</f>
        <v>1</v>
      </c>
      <c r="D47" s="40">
        <f>$A$42*D38</f>
        <v>-1</v>
      </c>
      <c r="E47" s="40">
        <f>$A$42*E38</f>
        <v>1</v>
      </c>
      <c r="F47" s="40">
        <f>$A$42*F38</f>
        <v>-1</v>
      </c>
      <c r="H47" s="37"/>
      <c r="I47" s="37"/>
      <c r="J47" s="37"/>
      <c r="K47" s="39"/>
      <c r="L47" s="39"/>
      <c r="M47" s="39"/>
      <c r="N47" s="39"/>
      <c r="O47" s="39"/>
      <c r="P47" s="37"/>
      <c r="Q47" s="37"/>
      <c r="R47" s="37"/>
      <c r="S47" s="37"/>
      <c r="T47" s="37"/>
    </row>
    <row r="48" spans="1:23" x14ac:dyDescent="0.2">
      <c r="B48" s="40">
        <f>$A$43*B38</f>
        <v>1</v>
      </c>
      <c r="C48" s="40">
        <f>$A$43*C38</f>
        <v>-1</v>
      </c>
      <c r="D48" s="40">
        <f>$A$43*D38</f>
        <v>1</v>
      </c>
      <c r="E48" s="40">
        <f>$A$43*E38</f>
        <v>-1</v>
      </c>
      <c r="F48" s="40">
        <f>$A$43*F38</f>
        <v>1</v>
      </c>
      <c r="H48" s="37"/>
      <c r="I48" s="37"/>
      <c r="J48" s="37"/>
      <c r="K48" s="39"/>
      <c r="L48" s="39"/>
      <c r="M48" s="39"/>
      <c r="N48" s="39"/>
      <c r="O48" s="39"/>
      <c r="P48" s="37"/>
      <c r="Q48" s="37"/>
      <c r="R48" s="37"/>
      <c r="S48" s="37"/>
      <c r="T48" s="37"/>
      <c r="U48" s="37"/>
      <c r="V48" s="37"/>
      <c r="W48" s="37"/>
    </row>
    <row r="49" spans="1:23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9"/>
      <c r="L49" s="39"/>
      <c r="M49" s="39"/>
      <c r="N49" s="39"/>
      <c r="O49" s="39"/>
      <c r="P49" s="37"/>
      <c r="Q49" s="37"/>
      <c r="R49" s="37"/>
      <c r="S49" s="37"/>
      <c r="T49" s="37"/>
      <c r="U49" s="37"/>
      <c r="V49" s="37"/>
      <c r="W49" s="37"/>
    </row>
    <row r="50" spans="1:23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9"/>
      <c r="L50" s="39"/>
      <c r="M50" s="39"/>
      <c r="N50" s="39"/>
      <c r="O50" s="39"/>
      <c r="P50" s="37"/>
      <c r="Q50" s="37"/>
      <c r="R50" s="37"/>
      <c r="S50" s="37"/>
      <c r="T50" s="37"/>
      <c r="U50" s="37"/>
      <c r="V50" s="37"/>
      <c r="W50" s="37"/>
    </row>
    <row r="51" spans="1:23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spans="1:23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spans="1:23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spans="1:23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spans="1:23" x14ac:dyDescent="0.2">
      <c r="A57" s="37"/>
      <c r="B57" s="37"/>
      <c r="C57" s="37"/>
      <c r="D57" s="38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spans="1:23" x14ac:dyDescent="0.2">
      <c r="A58" s="37"/>
      <c r="B58" s="37"/>
      <c r="C58" s="37"/>
      <c r="D58" s="38"/>
      <c r="E58" s="37"/>
      <c r="F58" s="37"/>
      <c r="G58" s="37"/>
      <c r="H58" s="37"/>
      <c r="I58" s="37"/>
      <c r="J58" s="37"/>
      <c r="R58" s="37"/>
      <c r="S58" s="37"/>
      <c r="T58" s="37"/>
    </row>
    <row r="59" spans="1:23" x14ac:dyDescent="0.2">
      <c r="A59" s="37"/>
      <c r="B59" s="37"/>
      <c r="C59" s="37"/>
      <c r="D59" s="38"/>
      <c r="E59" s="37"/>
      <c r="F59" s="37"/>
      <c r="G59" s="37"/>
      <c r="H59" s="37"/>
      <c r="I59" s="37"/>
      <c r="J59" s="37"/>
      <c r="R59" s="37"/>
      <c r="S59" s="37"/>
      <c r="T59" s="37"/>
    </row>
    <row r="60" spans="1:23" x14ac:dyDescent="0.2">
      <c r="A60" s="37"/>
      <c r="B60" s="37"/>
      <c r="C60" s="37"/>
      <c r="D60" s="38"/>
      <c r="E60" s="37"/>
      <c r="F60" s="37"/>
      <c r="G60" s="37"/>
      <c r="H60" s="37"/>
      <c r="I60" s="37"/>
      <c r="J60" s="37"/>
      <c r="R60" s="37"/>
      <c r="S60" s="37"/>
      <c r="T60" s="37"/>
    </row>
    <row r="61" spans="1:23" x14ac:dyDescent="0.2">
      <c r="A61" s="37"/>
      <c r="B61" s="37"/>
      <c r="C61" s="37"/>
      <c r="D61" s="38"/>
      <c r="E61" s="37"/>
      <c r="F61" s="37"/>
      <c r="G61" s="37"/>
      <c r="H61" s="37"/>
      <c r="I61" s="37"/>
      <c r="J61" s="37"/>
      <c r="R61" s="37"/>
      <c r="S61" s="37"/>
      <c r="T61" s="37"/>
    </row>
    <row r="62" spans="1:23" x14ac:dyDescent="0.2">
      <c r="C62" s="37"/>
      <c r="D62" s="38"/>
      <c r="E62" s="37"/>
      <c r="F62" s="37"/>
      <c r="G62" s="37"/>
      <c r="H62" s="37"/>
      <c r="I62" s="37"/>
      <c r="J62" s="37"/>
    </row>
    <row r="63" spans="1:23" x14ac:dyDescent="0.2">
      <c r="C63" s="37"/>
      <c r="D63" s="37"/>
      <c r="E63" s="37"/>
      <c r="F63" s="37"/>
    </row>
    <row r="64" spans="1:23" x14ac:dyDescent="0.2">
      <c r="C64" s="37"/>
      <c r="D64" s="37"/>
      <c r="E64" s="37"/>
      <c r="F64" s="37"/>
    </row>
    <row r="65" spans="3:6" x14ac:dyDescent="0.2">
      <c r="C65" s="37"/>
      <c r="D65" s="37"/>
      <c r="E65" s="37"/>
      <c r="F65" s="37"/>
    </row>
    <row r="66" spans="3:6" x14ac:dyDescent="0.2">
      <c r="C66" s="37"/>
      <c r="D66" s="37"/>
      <c r="E66" s="37"/>
      <c r="F66" s="37"/>
    </row>
    <row r="67" spans="3:6" x14ac:dyDescent="0.2">
      <c r="C67" s="37"/>
      <c r="D67" s="37"/>
      <c r="E67" s="37"/>
      <c r="F67" s="3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7892-2A7A-0744-8F7C-439F091D6773}">
  <sheetPr codeName="Sheet5"/>
  <dimension ref="B1:V36"/>
  <sheetViews>
    <sheetView zoomScale="81" workbookViewId="0">
      <selection activeCell="C9" sqref="C9"/>
    </sheetView>
  </sheetViews>
  <sheetFormatPr baseColWidth="10" defaultRowHeight="16" x14ac:dyDescent="0.2"/>
  <cols>
    <col min="1" max="1" width="10.83203125" style="33"/>
    <col min="2" max="2" width="11.6640625" style="33" bestFit="1" customWidth="1"/>
    <col min="3" max="3" width="10.83203125" style="33"/>
    <col min="4" max="4" width="11.6640625" style="33" bestFit="1" customWidth="1"/>
    <col min="5" max="5" width="10.83203125" style="33"/>
    <col min="6" max="6" width="12.33203125" style="33" bestFit="1" customWidth="1"/>
    <col min="7" max="7" width="14.5" style="33" customWidth="1"/>
    <col min="8" max="16384" width="10.83203125" style="33"/>
  </cols>
  <sheetData>
    <row r="1" spans="2:22" ht="34" x14ac:dyDescent="0.2">
      <c r="B1" s="33" t="s">
        <v>104</v>
      </c>
      <c r="F1" s="33" t="s">
        <v>105</v>
      </c>
      <c r="Q1" s="33" t="s">
        <v>106</v>
      </c>
    </row>
    <row r="2" spans="2:22" ht="17" x14ac:dyDescent="0.2">
      <c r="B2" s="33">
        <v>1</v>
      </c>
      <c r="F2" s="33">
        <v>0.5</v>
      </c>
      <c r="L2" s="33" t="s">
        <v>107</v>
      </c>
      <c r="M2" s="33" t="s">
        <v>108</v>
      </c>
      <c r="N2" s="33">
        <f>B2*C8</f>
        <v>0.5</v>
      </c>
      <c r="P2" s="33" t="s">
        <v>109</v>
      </c>
      <c r="Q2" s="33" t="s">
        <v>108</v>
      </c>
      <c r="R2" s="33">
        <f>B2*E8</f>
        <v>0.4</v>
      </c>
      <c r="T2" s="33" t="s">
        <v>110</v>
      </c>
      <c r="U2" s="33" t="s">
        <v>108</v>
      </c>
      <c r="V2" s="33">
        <f>B2*G8</f>
        <v>0.1</v>
      </c>
    </row>
    <row r="3" spans="2:22" ht="17" x14ac:dyDescent="0.2">
      <c r="B3" s="33">
        <v>0</v>
      </c>
      <c r="L3" s="33" t="s">
        <v>111</v>
      </c>
      <c r="M3" s="33" t="s">
        <v>108</v>
      </c>
      <c r="N3" s="33">
        <f>B3*C9</f>
        <v>0</v>
      </c>
      <c r="P3" s="33" t="s">
        <v>112</v>
      </c>
      <c r="Q3" s="33" t="s">
        <v>108</v>
      </c>
      <c r="R3" s="33">
        <f>B3*E9</f>
        <v>0</v>
      </c>
      <c r="T3" s="33" t="s">
        <v>113</v>
      </c>
      <c r="U3" s="33" t="s">
        <v>108</v>
      </c>
      <c r="V3" s="33">
        <f>B3*G9</f>
        <v>0</v>
      </c>
    </row>
    <row r="4" spans="2:22" ht="17" x14ac:dyDescent="0.2">
      <c r="B4" s="33">
        <v>1</v>
      </c>
      <c r="L4" s="33" t="s">
        <v>114</v>
      </c>
      <c r="M4" s="33" t="s">
        <v>108</v>
      </c>
      <c r="N4" s="33">
        <f>B4*C10</f>
        <v>0.1</v>
      </c>
      <c r="P4" s="33" t="s">
        <v>115</v>
      </c>
      <c r="Q4" s="33" t="s">
        <v>108</v>
      </c>
      <c r="R4" s="33">
        <f>B4*E10</f>
        <v>0.1</v>
      </c>
      <c r="T4" s="33" t="s">
        <v>116</v>
      </c>
      <c r="U4" s="33" t="s">
        <v>108</v>
      </c>
      <c r="V4" s="33">
        <f>B4*G10</f>
        <v>0.7</v>
      </c>
    </row>
    <row r="5" spans="2:22" ht="17" x14ac:dyDescent="0.2">
      <c r="L5" s="33" t="s">
        <v>147</v>
      </c>
      <c r="M5" s="33" t="s">
        <v>108</v>
      </c>
      <c r="N5" s="33">
        <f>B5*C11</f>
        <v>0</v>
      </c>
      <c r="P5" s="33" t="s">
        <v>148</v>
      </c>
      <c r="Q5" s="33" t="s">
        <v>108</v>
      </c>
      <c r="R5" s="33">
        <f>B5*E11</f>
        <v>0</v>
      </c>
      <c r="T5" s="33" t="s">
        <v>149</v>
      </c>
      <c r="U5" s="33" t="s">
        <v>108</v>
      </c>
      <c r="V5" s="33">
        <f>B5*G11</f>
        <v>0</v>
      </c>
    </row>
    <row r="6" spans="2:22" ht="17" x14ac:dyDescent="0.2">
      <c r="M6" s="33" t="s">
        <v>117</v>
      </c>
      <c r="N6" s="33">
        <f>SUM(N2:N5)</f>
        <v>0.6</v>
      </c>
      <c r="Q6" s="33" t="s">
        <v>117</v>
      </c>
      <c r="R6" s="33">
        <f>SUM(R2:R5)</f>
        <v>0.5</v>
      </c>
      <c r="U6" s="33" t="s">
        <v>117</v>
      </c>
      <c r="V6" s="33">
        <f>SUM(V2:V5)</f>
        <v>0.79999999999999993</v>
      </c>
    </row>
    <row r="7" spans="2:22" ht="17" x14ac:dyDescent="0.2">
      <c r="B7" s="33" t="s">
        <v>107</v>
      </c>
      <c r="D7" s="33" t="s">
        <v>109</v>
      </c>
      <c r="F7" s="33" t="s">
        <v>110</v>
      </c>
    </row>
    <row r="8" spans="2:22" ht="34" x14ac:dyDescent="0.2">
      <c r="B8" s="33" t="s">
        <v>118</v>
      </c>
      <c r="C8" s="33">
        <v>0.5</v>
      </c>
      <c r="D8" s="33" t="s">
        <v>119</v>
      </c>
      <c r="E8" s="33">
        <v>0.4</v>
      </c>
      <c r="F8" s="33" t="s">
        <v>120</v>
      </c>
      <c r="G8" s="33">
        <v>0.1</v>
      </c>
    </row>
    <row r="9" spans="2:22" ht="34" x14ac:dyDescent="0.2">
      <c r="B9" s="33" t="s">
        <v>121</v>
      </c>
      <c r="C9" s="33">
        <v>0.2</v>
      </c>
      <c r="D9" s="33" t="s">
        <v>122</v>
      </c>
      <c r="E9" s="33">
        <v>0.5</v>
      </c>
      <c r="F9" s="33" t="s">
        <v>123</v>
      </c>
      <c r="G9" s="33">
        <v>0.2</v>
      </c>
    </row>
    <row r="10" spans="2:22" ht="34" x14ac:dyDescent="0.2">
      <c r="B10" s="33" t="s">
        <v>124</v>
      </c>
      <c r="C10" s="33">
        <v>0.1</v>
      </c>
      <c r="D10" s="33" t="s">
        <v>125</v>
      </c>
      <c r="E10" s="33">
        <v>0.1</v>
      </c>
      <c r="F10" s="33" t="s">
        <v>126</v>
      </c>
      <c r="G10" s="33">
        <v>0.7</v>
      </c>
    </row>
    <row r="11" spans="2:22" ht="34" x14ac:dyDescent="0.2">
      <c r="B11" s="33" t="s">
        <v>144</v>
      </c>
      <c r="D11" s="33" t="s">
        <v>145</v>
      </c>
      <c r="F11" s="55" t="s">
        <v>146</v>
      </c>
    </row>
    <row r="14" spans="2:22" ht="34" x14ac:dyDescent="0.2">
      <c r="G14" s="33" t="s">
        <v>127</v>
      </c>
      <c r="N14" s="33" t="s">
        <v>128</v>
      </c>
    </row>
    <row r="15" spans="2:22" ht="17" x14ac:dyDescent="0.2">
      <c r="B15" s="33" t="s">
        <v>107</v>
      </c>
      <c r="C15" s="33" t="s">
        <v>108</v>
      </c>
      <c r="D15" s="33">
        <f>C8+$F$2*B2</f>
        <v>1</v>
      </c>
      <c r="G15" s="33" t="str">
        <f>B15</f>
        <v>W11</v>
      </c>
      <c r="H15" s="33" t="str">
        <f>C15</f>
        <v>=</v>
      </c>
      <c r="I15" s="33">
        <f>D15/$D$19</f>
        <v>0.55555555555555558</v>
      </c>
      <c r="K15" s="33" t="str">
        <f>B15</f>
        <v>W11</v>
      </c>
      <c r="L15" s="33" t="str">
        <f>H15</f>
        <v>=</v>
      </c>
      <c r="M15" s="33">
        <f>$F$2*(B2/$D$19-C8)</f>
        <v>2.777777777777779E-2</v>
      </c>
      <c r="O15" s="33" t="str">
        <f>G15</f>
        <v>W11</v>
      </c>
      <c r="P15" s="33" t="s">
        <v>108</v>
      </c>
      <c r="Q15" s="34">
        <f>C8+M15</f>
        <v>0.52777777777777779</v>
      </c>
    </row>
    <row r="16" spans="2:22" ht="17" x14ac:dyDescent="0.2">
      <c r="B16" s="33" t="s">
        <v>111</v>
      </c>
      <c r="C16" s="33" t="s">
        <v>108</v>
      </c>
      <c r="D16" s="33">
        <f>C9+$F$2*B3</f>
        <v>0.2</v>
      </c>
      <c r="G16" s="33" t="str">
        <f t="shared" ref="G16:H18" si="0">B16</f>
        <v>W12</v>
      </c>
      <c r="H16" s="33" t="str">
        <f t="shared" si="0"/>
        <v>=</v>
      </c>
      <c r="I16" s="33">
        <f t="shared" ref="I16:I17" si="1">D16/$D$19</f>
        <v>0.11111111111111113</v>
      </c>
      <c r="K16" s="33" t="str">
        <f t="shared" ref="K16:K18" si="2">B16</f>
        <v>W12</v>
      </c>
      <c r="L16" s="33" t="str">
        <f t="shared" ref="L16:L18" si="3">H16</f>
        <v>=</v>
      </c>
      <c r="M16" s="33">
        <f>$F$2*(B3/$D$19-C9)</f>
        <v>-0.1</v>
      </c>
      <c r="O16" s="33" t="str">
        <f t="shared" ref="O16:O18" si="4">G16</f>
        <v>W12</v>
      </c>
      <c r="P16" s="33" t="s">
        <v>108</v>
      </c>
      <c r="Q16" s="34">
        <f>C9+M16</f>
        <v>0.1</v>
      </c>
    </row>
    <row r="17" spans="2:17" ht="17" x14ac:dyDescent="0.2">
      <c r="B17" s="33" t="s">
        <v>114</v>
      </c>
      <c r="C17" s="33" t="s">
        <v>108</v>
      </c>
      <c r="D17" s="33">
        <f>C10+$F$2*B4</f>
        <v>0.6</v>
      </c>
      <c r="G17" s="33" t="str">
        <f t="shared" si="0"/>
        <v>W13</v>
      </c>
      <c r="H17" s="33" t="str">
        <f t="shared" si="0"/>
        <v>=</v>
      </c>
      <c r="I17" s="33">
        <f t="shared" si="1"/>
        <v>0.33333333333333337</v>
      </c>
      <c r="K17" s="33" t="str">
        <f t="shared" si="2"/>
        <v>W13</v>
      </c>
      <c r="L17" s="33" t="str">
        <f t="shared" si="3"/>
        <v>=</v>
      </c>
      <c r="M17" s="33">
        <f>$F$2*(B4/$D$19-C10)</f>
        <v>0.2277777777777778</v>
      </c>
      <c r="O17" s="33" t="str">
        <f t="shared" si="4"/>
        <v>W13</v>
      </c>
      <c r="P17" s="33" t="s">
        <v>108</v>
      </c>
      <c r="Q17" s="34">
        <f>C10+M17</f>
        <v>0.32777777777777783</v>
      </c>
    </row>
    <row r="18" spans="2:17" ht="17" x14ac:dyDescent="0.2">
      <c r="B18" s="33" t="s">
        <v>150</v>
      </c>
      <c r="C18" s="33" t="s">
        <v>108</v>
      </c>
      <c r="D18" s="33">
        <f>C11+$F$2*B5</f>
        <v>0</v>
      </c>
      <c r="G18" s="33" t="str">
        <f t="shared" si="0"/>
        <v>W14</v>
      </c>
      <c r="H18" s="33" t="str">
        <f t="shared" si="0"/>
        <v>=</v>
      </c>
      <c r="I18" s="33">
        <f>D18/$D$19</f>
        <v>0</v>
      </c>
      <c r="K18" s="33" t="str">
        <f t="shared" si="2"/>
        <v>W14</v>
      </c>
      <c r="L18" s="33" t="str">
        <f t="shared" si="3"/>
        <v>=</v>
      </c>
      <c r="M18" s="33">
        <f>$F$2*(B5/$D$19-C11)</f>
        <v>0</v>
      </c>
      <c r="O18" s="33" t="str">
        <f t="shared" si="4"/>
        <v>W14</v>
      </c>
      <c r="P18" s="33" t="s">
        <v>108</v>
      </c>
      <c r="Q18" s="34">
        <f>C11+M18</f>
        <v>0</v>
      </c>
    </row>
    <row r="19" spans="2:17" ht="17" x14ac:dyDescent="0.2">
      <c r="B19" s="33" t="s">
        <v>129</v>
      </c>
      <c r="C19" s="33" t="s">
        <v>108</v>
      </c>
      <c r="D19" s="35">
        <f>SUM(D15:D17)</f>
        <v>1.7999999999999998</v>
      </c>
      <c r="H19" s="33" t="s">
        <v>117</v>
      </c>
      <c r="I19" s="33">
        <f>SUM(I15:I17)</f>
        <v>1</v>
      </c>
      <c r="L19" s="33" t="s">
        <v>117</v>
      </c>
      <c r="M19" s="33">
        <f>SUM(M15:M17)</f>
        <v>0.15555555555555559</v>
      </c>
      <c r="P19" s="33" t="s">
        <v>117</v>
      </c>
      <c r="Q19" s="33">
        <f>SUM(Q15:Q17)</f>
        <v>0.9555555555555556</v>
      </c>
    </row>
    <row r="22" spans="2:17" ht="34" x14ac:dyDescent="0.2">
      <c r="G22" s="33" t="s">
        <v>127</v>
      </c>
      <c r="N22" s="33" t="s">
        <v>128</v>
      </c>
    </row>
    <row r="23" spans="2:17" ht="17" x14ac:dyDescent="0.2">
      <c r="B23" s="33" t="s">
        <v>109</v>
      </c>
      <c r="C23" s="33" t="s">
        <v>108</v>
      </c>
      <c r="D23" s="33">
        <f>E8+$F$2*B2</f>
        <v>0.9</v>
      </c>
      <c r="G23" s="33" t="str">
        <f>B23</f>
        <v>W21</v>
      </c>
      <c r="H23" s="33" t="str">
        <f>C23</f>
        <v>=</v>
      </c>
      <c r="I23" s="33">
        <f>D23/$D$19</f>
        <v>0.50000000000000011</v>
      </c>
      <c r="K23" s="33" t="str">
        <f>B23</f>
        <v>W21</v>
      </c>
      <c r="L23" s="33" t="str">
        <f>H23</f>
        <v>=</v>
      </c>
      <c r="M23" s="33">
        <f>$F$2*(B2/$D$27-E8)</f>
        <v>4.9999999999999989E-2</v>
      </c>
      <c r="O23" s="33" t="str">
        <f>G23</f>
        <v>W21</v>
      </c>
      <c r="P23" s="33" t="s">
        <v>108</v>
      </c>
      <c r="Q23" s="33">
        <f>E8+M23</f>
        <v>0.45</v>
      </c>
    </row>
    <row r="24" spans="2:17" ht="17" x14ac:dyDescent="0.2">
      <c r="B24" s="33" t="s">
        <v>112</v>
      </c>
      <c r="C24" s="33" t="s">
        <v>108</v>
      </c>
      <c r="D24" s="33">
        <f>E9+$F$2*B3</f>
        <v>0.5</v>
      </c>
      <c r="G24" s="33" t="str">
        <f t="shared" ref="G24:H26" si="5">B24</f>
        <v>W22</v>
      </c>
      <c r="H24" s="33" t="str">
        <f t="shared" si="5"/>
        <v>=</v>
      </c>
      <c r="I24" s="33">
        <f t="shared" ref="I24:I26" si="6">D24/$D$19</f>
        <v>0.27777777777777779</v>
      </c>
      <c r="K24" s="33" t="str">
        <f t="shared" ref="K24:K26" si="7">B24</f>
        <v>W22</v>
      </c>
      <c r="L24" s="33" t="str">
        <f t="shared" ref="L24:L26" si="8">H24</f>
        <v>=</v>
      </c>
      <c r="M24" s="33">
        <f>$F$2*(B3/$D$27-E9)</f>
        <v>-0.25</v>
      </c>
      <c r="O24" s="33" t="str">
        <f t="shared" ref="O24:O26" si="9">G24</f>
        <v>W22</v>
      </c>
      <c r="P24" s="33" t="s">
        <v>108</v>
      </c>
      <c r="Q24" s="33">
        <f>E9+M24</f>
        <v>0.25</v>
      </c>
    </row>
    <row r="25" spans="2:17" ht="17" x14ac:dyDescent="0.2">
      <c r="B25" s="33" t="s">
        <v>115</v>
      </c>
      <c r="C25" s="33" t="s">
        <v>108</v>
      </c>
      <c r="D25" s="33">
        <f>E10+$F$2*B4</f>
        <v>0.6</v>
      </c>
      <c r="G25" s="33" t="str">
        <f t="shared" si="5"/>
        <v>W23</v>
      </c>
      <c r="H25" s="33" t="str">
        <f t="shared" si="5"/>
        <v>=</v>
      </c>
      <c r="I25" s="33">
        <f t="shared" si="6"/>
        <v>0.33333333333333337</v>
      </c>
      <c r="K25" s="33" t="str">
        <f t="shared" si="7"/>
        <v>W23</v>
      </c>
      <c r="L25" s="33" t="str">
        <f t="shared" si="8"/>
        <v>=</v>
      </c>
      <c r="M25" s="33">
        <f>$F$2*(B4/$D$27-E10)</f>
        <v>0.2</v>
      </c>
      <c r="O25" s="33" t="str">
        <f t="shared" si="9"/>
        <v>W23</v>
      </c>
      <c r="P25" s="33" t="s">
        <v>108</v>
      </c>
      <c r="Q25" s="33">
        <f>E10+M25</f>
        <v>0.30000000000000004</v>
      </c>
    </row>
    <row r="26" spans="2:17" ht="17" x14ac:dyDescent="0.2">
      <c r="B26" s="33" t="s">
        <v>151</v>
      </c>
      <c r="C26" s="33" t="s">
        <v>108</v>
      </c>
      <c r="D26" s="33">
        <f>E11+$F$2*B5</f>
        <v>0</v>
      </c>
      <c r="G26" s="33" t="str">
        <f t="shared" si="5"/>
        <v>W24</v>
      </c>
      <c r="H26" s="33" t="str">
        <f t="shared" si="5"/>
        <v>=</v>
      </c>
      <c r="I26" s="33">
        <f t="shared" si="6"/>
        <v>0</v>
      </c>
      <c r="K26" s="33" t="str">
        <f t="shared" si="7"/>
        <v>W24</v>
      </c>
      <c r="L26" s="33" t="str">
        <f t="shared" si="8"/>
        <v>=</v>
      </c>
      <c r="M26" s="33">
        <f>$F$2*(B5/$D$27-E11)</f>
        <v>0</v>
      </c>
      <c r="O26" s="33" t="str">
        <f t="shared" si="9"/>
        <v>W24</v>
      </c>
      <c r="P26" s="33" t="s">
        <v>108</v>
      </c>
      <c r="Q26" s="33">
        <f>E11+M26</f>
        <v>0</v>
      </c>
    </row>
    <row r="27" spans="2:17" ht="17" x14ac:dyDescent="0.2">
      <c r="B27" s="33" t="s">
        <v>129</v>
      </c>
      <c r="C27" s="33" t="s">
        <v>108</v>
      </c>
      <c r="D27" s="35">
        <f>SUM(D23:D25)</f>
        <v>2</v>
      </c>
      <c r="H27" s="33" t="s">
        <v>117</v>
      </c>
      <c r="I27" s="33">
        <f>SUM(I23:I25)</f>
        <v>1.1111111111111112</v>
      </c>
      <c r="L27" s="33" t="s">
        <v>117</v>
      </c>
      <c r="M27" s="33">
        <f>SUM(M23:M25)</f>
        <v>0</v>
      </c>
      <c r="P27" s="33" t="s">
        <v>117</v>
      </c>
      <c r="Q27" s="33">
        <f>SUM(Q23:Q25)</f>
        <v>1</v>
      </c>
    </row>
    <row r="31" spans="2:17" ht="34" x14ac:dyDescent="0.2">
      <c r="G31" s="33" t="s">
        <v>127</v>
      </c>
      <c r="N31" s="33" t="s">
        <v>128</v>
      </c>
    </row>
    <row r="32" spans="2:17" ht="17" x14ac:dyDescent="0.2">
      <c r="B32" s="33" t="s">
        <v>110</v>
      </c>
      <c r="C32" s="33" t="s">
        <v>108</v>
      </c>
      <c r="D32" s="33">
        <f>G8+$F$2*B2</f>
        <v>0.6</v>
      </c>
      <c r="G32" s="33" t="str">
        <f>B32</f>
        <v>W31</v>
      </c>
      <c r="H32" s="33" t="str">
        <f>C32</f>
        <v>=</v>
      </c>
      <c r="I32" s="33">
        <f>D32/$D$36</f>
        <v>0.3</v>
      </c>
      <c r="K32" s="33" t="str">
        <f>B32</f>
        <v>W31</v>
      </c>
      <c r="L32" s="33" t="str">
        <f>H32</f>
        <v>=</v>
      </c>
      <c r="M32" s="33">
        <f>$F$2*(B2/$D$36-G8)</f>
        <v>0.2</v>
      </c>
      <c r="O32" s="33" t="str">
        <f>G32</f>
        <v>W31</v>
      </c>
      <c r="P32" s="33" t="s">
        <v>108</v>
      </c>
      <c r="Q32" s="33">
        <f>G8+M32</f>
        <v>0.30000000000000004</v>
      </c>
    </row>
    <row r="33" spans="2:17" ht="17" x14ac:dyDescent="0.2">
      <c r="B33" s="33" t="s">
        <v>113</v>
      </c>
      <c r="C33" s="33" t="s">
        <v>108</v>
      </c>
      <c r="D33" s="33">
        <f>G9+$F$2*B3</f>
        <v>0.2</v>
      </c>
      <c r="G33" s="33" t="str">
        <f t="shared" ref="G33:H35" si="10">B33</f>
        <v>W32</v>
      </c>
      <c r="H33" s="33" t="str">
        <f t="shared" si="10"/>
        <v>=</v>
      </c>
      <c r="I33" s="33">
        <f>D33/$D$36</f>
        <v>0.1</v>
      </c>
      <c r="K33" s="33" t="str">
        <f t="shared" ref="K33:K35" si="11">B33</f>
        <v>W32</v>
      </c>
      <c r="L33" s="33" t="str">
        <f t="shared" ref="L33:L35" si="12">H33</f>
        <v>=</v>
      </c>
      <c r="M33" s="33">
        <f>$F$2*(B3/$D$36-G9)</f>
        <v>-0.1</v>
      </c>
      <c r="O33" s="33" t="str">
        <f t="shared" ref="O33:O35" si="13">G33</f>
        <v>W32</v>
      </c>
      <c r="P33" s="33" t="s">
        <v>108</v>
      </c>
      <c r="Q33" s="33">
        <f>G9+M33</f>
        <v>0.1</v>
      </c>
    </row>
    <row r="34" spans="2:17" ht="17" x14ac:dyDescent="0.2">
      <c r="B34" s="33" t="s">
        <v>116</v>
      </c>
      <c r="C34" s="33" t="s">
        <v>108</v>
      </c>
      <c r="D34" s="33">
        <f>G10+$F$2*B4</f>
        <v>1.2</v>
      </c>
      <c r="G34" s="33" t="str">
        <f t="shared" si="10"/>
        <v>W33</v>
      </c>
      <c r="H34" s="33" t="str">
        <f t="shared" si="10"/>
        <v>=</v>
      </c>
      <c r="I34" s="33">
        <f>D34/$D$36</f>
        <v>0.6</v>
      </c>
      <c r="K34" s="33" t="str">
        <f t="shared" si="11"/>
        <v>W33</v>
      </c>
      <c r="L34" s="33" t="str">
        <f t="shared" si="12"/>
        <v>=</v>
      </c>
      <c r="M34" s="33">
        <f>$F$2*(B4/$D$36-G10)</f>
        <v>-9.9999999999999978E-2</v>
      </c>
      <c r="O34" s="33" t="str">
        <f t="shared" si="13"/>
        <v>W33</v>
      </c>
      <c r="P34" s="33" t="s">
        <v>108</v>
      </c>
      <c r="Q34" s="33">
        <f>G10+M34</f>
        <v>0.6</v>
      </c>
    </row>
    <row r="35" spans="2:17" ht="17" x14ac:dyDescent="0.2">
      <c r="B35" s="33" t="s">
        <v>152</v>
      </c>
      <c r="C35" s="33" t="s">
        <v>108</v>
      </c>
      <c r="D35" s="33">
        <f>G11+$F$2*B5</f>
        <v>0</v>
      </c>
      <c r="G35" s="33" t="str">
        <f t="shared" si="10"/>
        <v>W34</v>
      </c>
      <c r="H35" s="33" t="str">
        <f t="shared" si="10"/>
        <v>=</v>
      </c>
      <c r="I35" s="33">
        <f>D35/$D$36</f>
        <v>0</v>
      </c>
      <c r="K35" s="33" t="str">
        <f t="shared" si="11"/>
        <v>W34</v>
      </c>
      <c r="L35" s="33" t="str">
        <f t="shared" si="12"/>
        <v>=</v>
      </c>
      <c r="M35" s="33">
        <f>$F$2*(B5/$D$36-G11)</f>
        <v>0</v>
      </c>
      <c r="O35" s="33" t="str">
        <f t="shared" si="13"/>
        <v>W34</v>
      </c>
      <c r="P35" s="33" t="s">
        <v>108</v>
      </c>
      <c r="Q35" s="33">
        <f>G11+M35</f>
        <v>0</v>
      </c>
    </row>
    <row r="36" spans="2:17" ht="17" x14ac:dyDescent="0.2">
      <c r="B36" s="33" t="s">
        <v>129</v>
      </c>
      <c r="C36" s="33" t="s">
        <v>108</v>
      </c>
      <c r="D36" s="35">
        <f>SUM(D32:D34)</f>
        <v>2</v>
      </c>
      <c r="H36" s="33" t="s">
        <v>117</v>
      </c>
      <c r="I36" s="33">
        <f>SUM(I32:I34)</f>
        <v>1</v>
      </c>
      <c r="L36" s="33" t="s">
        <v>117</v>
      </c>
      <c r="M36" s="33">
        <f>SUM(M32:M34)</f>
        <v>0</v>
      </c>
      <c r="P36" s="33" t="s">
        <v>117</v>
      </c>
      <c r="Q36" s="33">
        <f>SUM(Q32:Q34)</f>
        <v>1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255A-EF1E-CD49-8469-9F32B609DDDF}">
  <dimension ref="A1:AQ163"/>
  <sheetViews>
    <sheetView topLeftCell="E1" zoomScale="75" zoomScaleNormal="115" workbookViewId="0">
      <selection activeCell="T9" sqref="T9"/>
    </sheetView>
  </sheetViews>
  <sheetFormatPr baseColWidth="10" defaultColWidth="8.83203125" defaultRowHeight="15" x14ac:dyDescent="0.2"/>
  <cols>
    <col min="1" max="2" width="14" style="28" customWidth="1"/>
    <col min="3" max="3" width="13.6640625" style="28" customWidth="1"/>
    <col min="4" max="4" width="13.83203125" style="28" customWidth="1"/>
    <col min="5" max="5" width="13.33203125" style="28" customWidth="1"/>
    <col min="6" max="6" width="8.83203125" style="28"/>
    <col min="7" max="7" width="16" style="28" bestFit="1" customWidth="1"/>
    <col min="8" max="9" width="8.83203125" style="28"/>
    <col min="10" max="10" width="19.5" style="28" bestFit="1" customWidth="1"/>
    <col min="11" max="11" width="13.5" style="28" bestFit="1" customWidth="1"/>
    <col min="12" max="14" width="14.1640625" style="28" bestFit="1" customWidth="1"/>
    <col min="15" max="15" width="11" style="28" bestFit="1" customWidth="1"/>
    <col min="16" max="17" width="8.83203125" style="28"/>
    <col min="18" max="18" width="19.5" style="28" bestFit="1" customWidth="1"/>
    <col min="19" max="22" width="14.1640625" style="28" bestFit="1" customWidth="1"/>
    <col min="23" max="24" width="8.83203125" style="28"/>
    <col min="25" max="25" width="19.5" style="28" bestFit="1" customWidth="1"/>
    <col min="26" max="29" width="14.1640625" style="28" bestFit="1" customWidth="1"/>
    <col min="30" max="31" width="8.83203125" style="28"/>
    <col min="32" max="32" width="19.5" style="28" bestFit="1" customWidth="1"/>
    <col min="33" max="36" width="14.1640625" style="28" bestFit="1" customWidth="1"/>
    <col min="37" max="16384" width="8.83203125" style="28"/>
  </cols>
  <sheetData>
    <row r="1" spans="1:43" ht="14.5" customHeight="1" x14ac:dyDescent="0.2">
      <c r="A1" s="28" t="s">
        <v>83</v>
      </c>
      <c r="B1" s="28" t="s">
        <v>84</v>
      </c>
      <c r="C1" s="28" t="s">
        <v>85</v>
      </c>
      <c r="D1" s="28" t="s">
        <v>86</v>
      </c>
      <c r="E1" s="28" t="s">
        <v>87</v>
      </c>
      <c r="J1" s="56" t="s">
        <v>88</v>
      </c>
      <c r="K1" s="56"/>
      <c r="L1" s="56"/>
      <c r="M1" s="56"/>
      <c r="N1" s="56"/>
      <c r="O1" s="56"/>
      <c r="R1" s="56" t="s">
        <v>89</v>
      </c>
      <c r="S1" s="56"/>
      <c r="T1" s="56"/>
      <c r="U1" s="56"/>
      <c r="V1" s="56"/>
      <c r="W1" s="29"/>
      <c r="Y1" s="56" t="s">
        <v>90</v>
      </c>
      <c r="Z1" s="56"/>
      <c r="AA1" s="56"/>
      <c r="AB1" s="56"/>
      <c r="AC1" s="56"/>
      <c r="AF1" s="56" t="s">
        <v>91</v>
      </c>
      <c r="AG1" s="56"/>
      <c r="AH1" s="56"/>
      <c r="AI1" s="56"/>
      <c r="AJ1" s="56"/>
      <c r="AM1" s="56" t="s">
        <v>92</v>
      </c>
      <c r="AN1" s="56"/>
      <c r="AO1" s="56"/>
      <c r="AP1" s="56"/>
      <c r="AQ1" s="56"/>
    </row>
    <row r="2" spans="1:43" ht="14.5" customHeight="1" x14ac:dyDescent="0.2">
      <c r="A2" s="28">
        <v>1</v>
      </c>
      <c r="B2" s="28">
        <v>1</v>
      </c>
      <c r="C2" s="28">
        <v>1</v>
      </c>
      <c r="J2" s="56"/>
      <c r="K2" s="56"/>
      <c r="L2" s="56"/>
      <c r="M2" s="56"/>
      <c r="N2" s="56"/>
      <c r="O2" s="56"/>
      <c r="R2" s="56"/>
      <c r="S2" s="56"/>
      <c r="T2" s="56"/>
      <c r="U2" s="56"/>
      <c r="V2" s="56"/>
      <c r="W2" s="29"/>
      <c r="Y2" s="56"/>
      <c r="Z2" s="56"/>
      <c r="AA2" s="56"/>
      <c r="AB2" s="56"/>
      <c r="AC2" s="56"/>
      <c r="AF2" s="56"/>
      <c r="AG2" s="56"/>
      <c r="AH2" s="56"/>
      <c r="AI2" s="56"/>
      <c r="AJ2" s="56"/>
      <c r="AM2" s="56"/>
      <c r="AN2" s="56"/>
      <c r="AO2" s="56"/>
      <c r="AP2" s="56"/>
      <c r="AQ2" s="56"/>
    </row>
    <row r="3" spans="1:43" x14ac:dyDescent="0.2">
      <c r="A3" s="28">
        <v>2</v>
      </c>
      <c r="B3" s="28">
        <v>4</v>
      </c>
      <c r="C3" s="28">
        <v>4</v>
      </c>
      <c r="J3" s="30" t="s">
        <v>93</v>
      </c>
      <c r="K3" s="30" t="s">
        <v>83</v>
      </c>
      <c r="L3" s="30" t="s">
        <v>84</v>
      </c>
      <c r="M3" s="30" t="s">
        <v>85</v>
      </c>
      <c r="N3" s="30" t="s">
        <v>86</v>
      </c>
      <c r="O3" s="30" t="s">
        <v>87</v>
      </c>
      <c r="R3" s="31" t="s">
        <v>94</v>
      </c>
      <c r="S3" s="28" t="s">
        <v>84</v>
      </c>
      <c r="T3" s="28" t="s">
        <v>85</v>
      </c>
      <c r="U3" s="28" t="s">
        <v>86</v>
      </c>
      <c r="V3" s="28" t="s">
        <v>87</v>
      </c>
      <c r="Y3" s="28" t="s">
        <v>94</v>
      </c>
      <c r="Z3" s="28" t="s">
        <v>84</v>
      </c>
      <c r="AA3" s="28" t="s">
        <v>85</v>
      </c>
      <c r="AB3" s="28" t="s">
        <v>86</v>
      </c>
      <c r="AC3" s="28" t="s">
        <v>87</v>
      </c>
      <c r="AF3" s="28" t="s">
        <v>94</v>
      </c>
      <c r="AG3" s="28" t="s">
        <v>84</v>
      </c>
      <c r="AH3" s="28" t="s">
        <v>85</v>
      </c>
      <c r="AI3" s="28" t="s">
        <v>86</v>
      </c>
      <c r="AJ3" s="28" t="s">
        <v>87</v>
      </c>
    </row>
    <row r="4" spans="1:43" x14ac:dyDescent="0.2">
      <c r="A4" s="28">
        <v>3</v>
      </c>
      <c r="B4" s="28">
        <v>2</v>
      </c>
      <c r="C4" s="28">
        <v>24</v>
      </c>
      <c r="G4" s="31" t="s">
        <v>95</v>
      </c>
      <c r="H4" s="31">
        <f>COUNT(iris_data11[Observation])</f>
        <v>13</v>
      </c>
      <c r="J4" s="28">
        <v>1</v>
      </c>
      <c r="K4" s="28">
        <v>1</v>
      </c>
      <c r="L4" s="28">
        <f>VLOOKUP(K4,$A$2:$E$151,2,FALSE)</f>
        <v>1</v>
      </c>
      <c r="M4" s="28">
        <f>VLOOKUP(K4,$A$2:$E$151,3,FALSE)</f>
        <v>1</v>
      </c>
      <c r="N4" s="28">
        <f>VLOOKUP(K4,$A$2:$E$151,4,FALSE)</f>
        <v>0</v>
      </c>
      <c r="O4" s="28">
        <f>VLOOKUP(K4,$A$2:$E$151,5,FALSE)</f>
        <v>0</v>
      </c>
      <c r="R4" s="28">
        <v>1</v>
      </c>
      <c r="S4" s="28">
        <v>2.25</v>
      </c>
      <c r="T4" s="28">
        <v>2.5</v>
      </c>
      <c r="Y4" s="28">
        <v>1</v>
      </c>
      <c r="Z4" s="28">
        <v>5.2480000000000002</v>
      </c>
      <c r="AA4" s="28">
        <v>3.7120000000000002</v>
      </c>
      <c r="AF4" s="28">
        <v>1</v>
      </c>
      <c r="AG4" s="28">
        <v>5.2333333333333334</v>
      </c>
      <c r="AH4" s="28">
        <v>3.6888888888888891</v>
      </c>
    </row>
    <row r="5" spans="1:43" x14ac:dyDescent="0.2">
      <c r="A5" s="28">
        <v>4</v>
      </c>
      <c r="B5" s="28">
        <v>2</v>
      </c>
      <c r="C5" s="28">
        <v>14</v>
      </c>
      <c r="J5" s="28">
        <v>2</v>
      </c>
      <c r="K5" s="28">
        <v>9</v>
      </c>
      <c r="L5" s="28">
        <f t="shared" ref="L5:L7" si="0">VLOOKUP(K5,$A$2:$E$151,2,FALSE)</f>
        <v>8</v>
      </c>
      <c r="M5" s="28">
        <f t="shared" ref="M5:M7" si="1">VLOOKUP(K5,$A$2:$E$151,3,FALSE)</f>
        <v>8</v>
      </c>
      <c r="N5" s="28">
        <f t="shared" ref="N5:N7" si="2">VLOOKUP(K5,$A$2:$E$151,4,FALSE)</f>
        <v>0</v>
      </c>
      <c r="O5" s="28">
        <f t="shared" ref="O5:O7" si="3">VLOOKUP(K5,$A$2:$E$151,5,FALSE)</f>
        <v>0</v>
      </c>
      <c r="R5" s="28">
        <v>2</v>
      </c>
      <c r="S5" s="28">
        <v>6</v>
      </c>
      <c r="T5" s="28">
        <v>7.33</v>
      </c>
      <c r="Y5" s="28">
        <v>2</v>
      </c>
      <c r="Z5" s="28">
        <v>6.3010309278350514</v>
      </c>
      <c r="AA5" s="28">
        <v>2.8865979381443299</v>
      </c>
      <c r="AF5" s="28">
        <v>2</v>
      </c>
      <c r="AG5" s="28">
        <v>6.3010309278350514</v>
      </c>
      <c r="AH5" s="28">
        <v>2.8865979381443299</v>
      </c>
    </row>
    <row r="6" spans="1:43" x14ac:dyDescent="0.2">
      <c r="A6" s="28">
        <v>5</v>
      </c>
      <c r="B6" s="28">
        <v>4</v>
      </c>
      <c r="C6" s="28">
        <v>16</v>
      </c>
      <c r="J6" s="28">
        <v>3</v>
      </c>
      <c r="K6" s="28">
        <v>7</v>
      </c>
      <c r="L6" s="28">
        <f t="shared" si="0"/>
        <v>5</v>
      </c>
      <c r="M6" s="28">
        <f t="shared" si="1"/>
        <v>12</v>
      </c>
      <c r="N6" s="28">
        <f t="shared" si="2"/>
        <v>0</v>
      </c>
      <c r="O6" s="28">
        <f t="shared" si="3"/>
        <v>0</v>
      </c>
      <c r="R6" s="28">
        <v>3</v>
      </c>
      <c r="S6" s="28">
        <v>4</v>
      </c>
      <c r="T6" s="28">
        <v>15</v>
      </c>
      <c r="Y6" s="28">
        <v>3</v>
      </c>
      <c r="Z6" s="28">
        <v>4.7892857142857146</v>
      </c>
      <c r="AA6" s="28">
        <v>3.0642857142857141</v>
      </c>
      <c r="AF6" s="28">
        <v>3</v>
      </c>
      <c r="AG6" s="28">
        <v>4.7692307692307692</v>
      </c>
      <c r="AH6" s="28">
        <v>3.0384615384615383</v>
      </c>
    </row>
    <row r="7" spans="1:43" x14ac:dyDescent="0.2">
      <c r="A7" s="28">
        <v>6</v>
      </c>
      <c r="B7" s="28">
        <v>4</v>
      </c>
      <c r="C7" s="28">
        <v>7</v>
      </c>
      <c r="G7" s="31" t="s">
        <v>96</v>
      </c>
    </row>
    <row r="8" spans="1:43" x14ac:dyDescent="0.2">
      <c r="A8" s="28">
        <v>7</v>
      </c>
      <c r="B8" s="28">
        <v>5</v>
      </c>
      <c r="C8" s="28">
        <v>12</v>
      </c>
      <c r="G8" s="28">
        <f ca="1">CEILING(RAND()*$H$4, 1)</f>
        <v>9</v>
      </c>
    </row>
    <row r="9" spans="1:43" x14ac:dyDescent="0.2">
      <c r="A9" s="28">
        <v>8</v>
      </c>
      <c r="B9" s="28">
        <v>6</v>
      </c>
      <c r="C9" s="28">
        <v>7</v>
      </c>
      <c r="G9" s="28">
        <f t="shared" ref="G9:G10" ca="1" si="4">CEILING(RAND()*$H$4, 1)</f>
        <v>1</v>
      </c>
    </row>
    <row r="10" spans="1:43" x14ac:dyDescent="0.2">
      <c r="A10" s="28">
        <v>9</v>
      </c>
      <c r="B10" s="28">
        <v>8</v>
      </c>
      <c r="C10" s="28">
        <v>8</v>
      </c>
      <c r="G10" s="28">
        <f t="shared" ca="1" si="4"/>
        <v>12</v>
      </c>
    </row>
    <row r="11" spans="1:43" ht="14.5" customHeight="1" x14ac:dyDescent="0.2">
      <c r="A11" s="28">
        <v>10</v>
      </c>
      <c r="B11" s="28">
        <v>1</v>
      </c>
      <c r="C11" s="28">
        <v>3</v>
      </c>
      <c r="J11" s="56" t="s">
        <v>97</v>
      </c>
      <c r="K11" s="56"/>
      <c r="L11" s="56"/>
      <c r="M11" s="56"/>
      <c r="N11" s="56"/>
      <c r="O11" s="29"/>
      <c r="R11" s="56" t="s">
        <v>98</v>
      </c>
      <c r="S11" s="56"/>
      <c r="T11" s="56"/>
      <c r="U11" s="56"/>
      <c r="V11" s="56"/>
      <c r="W11" s="29"/>
      <c r="Y11" s="56" t="s">
        <v>99</v>
      </c>
      <c r="Z11" s="56"/>
      <c r="AA11" s="56"/>
      <c r="AB11" s="56"/>
      <c r="AC11" s="56"/>
      <c r="AF11" s="56" t="s">
        <v>100</v>
      </c>
      <c r="AG11" s="56"/>
      <c r="AH11" s="56"/>
      <c r="AI11" s="56"/>
      <c r="AJ11" s="56"/>
    </row>
    <row r="12" spans="1:43" ht="14.5" customHeight="1" x14ac:dyDescent="0.2">
      <c r="A12" s="28">
        <v>11</v>
      </c>
      <c r="B12" s="28">
        <v>6</v>
      </c>
      <c r="C12" s="28">
        <v>10</v>
      </c>
      <c r="J12" s="56"/>
      <c r="K12" s="56"/>
      <c r="L12" s="56"/>
      <c r="M12" s="56"/>
      <c r="N12" s="56"/>
      <c r="O12" s="29"/>
      <c r="R12" s="56"/>
      <c r="S12" s="56"/>
      <c r="T12" s="56"/>
      <c r="U12" s="56"/>
      <c r="V12" s="56"/>
      <c r="W12" s="29"/>
      <c r="Y12" s="56"/>
      <c r="Z12" s="56"/>
      <c r="AA12" s="56"/>
      <c r="AB12" s="56"/>
      <c r="AC12" s="56"/>
      <c r="AF12" s="56"/>
      <c r="AG12" s="56"/>
      <c r="AH12" s="56"/>
      <c r="AI12" s="56"/>
      <c r="AJ12" s="56"/>
    </row>
    <row r="13" spans="1:43" x14ac:dyDescent="0.2">
      <c r="A13" s="28">
        <v>12</v>
      </c>
      <c r="B13" s="28">
        <v>5</v>
      </c>
      <c r="C13" s="28">
        <v>14</v>
      </c>
      <c r="J13" s="30" t="s">
        <v>94</v>
      </c>
      <c r="K13" s="30" t="s">
        <v>83</v>
      </c>
      <c r="L13" s="30" t="s">
        <v>101</v>
      </c>
      <c r="M13" s="30" t="s">
        <v>102</v>
      </c>
      <c r="N13" s="30" t="s">
        <v>103</v>
      </c>
      <c r="R13" s="30" t="s">
        <v>94</v>
      </c>
      <c r="S13" s="30" t="s">
        <v>83</v>
      </c>
      <c r="T13" s="30" t="s">
        <v>101</v>
      </c>
      <c r="U13" s="30" t="s">
        <v>102</v>
      </c>
      <c r="V13" s="30" t="s">
        <v>103</v>
      </c>
      <c r="Y13" s="30" t="s">
        <v>94</v>
      </c>
      <c r="Z13" s="30" t="s">
        <v>83</v>
      </c>
      <c r="AA13" s="30" t="s">
        <v>101</v>
      </c>
      <c r="AB13" s="30" t="s">
        <v>102</v>
      </c>
      <c r="AC13" s="30" t="s">
        <v>103</v>
      </c>
      <c r="AF13" s="30" t="s">
        <v>94</v>
      </c>
      <c r="AG13" s="30" t="s">
        <v>83</v>
      </c>
      <c r="AH13" s="30" t="s">
        <v>101</v>
      </c>
      <c r="AI13" s="30" t="s">
        <v>102</v>
      </c>
      <c r="AJ13" s="30" t="s">
        <v>103</v>
      </c>
    </row>
    <row r="14" spans="1:43" x14ac:dyDescent="0.2">
      <c r="A14" s="28">
        <v>13</v>
      </c>
      <c r="B14" s="28">
        <v>3</v>
      </c>
      <c r="C14" s="28">
        <v>2</v>
      </c>
      <c r="J14" s="28">
        <f>MATCH(MIN(L14:N14),L14:N14,0)</f>
        <v>1</v>
      </c>
      <c r="K14" s="28">
        <v>1</v>
      </c>
      <c r="L14" s="28">
        <f>SQRT( ((VLOOKUP(K14,$A$2:$E$151,2,FALSE)-VLOOKUP(1,$J$4:$O$6,3,FALSE)) ^2) + ((VLOOKUP(K14,$A$2:$E$151,3,FALSE)-VLOOKUP(1,$J$4:$O$6,4,FALSE))^2) + ((VLOOKUP(K14,$A$2:$E$151,4,FALSE)-VLOOKUP(1,$J$4:$O$6,5,FALSE))^2) + ((VLOOKUP(K14,$A$2:$E$151,5,FALSE)-VLOOKUP(1,$J$4:$O$6,6,FALSE))^2))</f>
        <v>0</v>
      </c>
      <c r="M14" s="28">
        <f>SQRT( ((VLOOKUP(K14,$A$2:$E$151,2,FALSE)-VLOOKUP(2,$J$4:$O$6,3,FALSE)) ^2) + ((VLOOKUP(K14,$A$2:$E$151,3,FALSE)-VLOOKUP(2,$J$4:$O$6,4,FALSE))^2) + ((VLOOKUP(K14,$A$2:$E$151,4,FALSE)-VLOOKUP(2,$J$4:$O$6,5,FALSE))^2) + ((VLOOKUP(K14,$A$2:$E$151,5,FALSE)-VLOOKUP(2,$J$4:$O$6,6,FALSE))^2))</f>
        <v>9.8994949366116654</v>
      </c>
      <c r="N14" s="28">
        <f>SQRT( ((VLOOKUP(K14,$A$2:$E$151,2,FALSE)-VLOOKUP(3,$J$4:$O$6,3,FALSE)) ^2) + ((VLOOKUP(K14,$A$2:$E$151,3,FALSE)-VLOOKUP(3,$J$4:$O$6,4,FALSE))^2) + ((VLOOKUP(K14,$A$2:$E$151,4,FALSE)-VLOOKUP(3,$J$4:$O$6,5,FALSE))^2) + ((VLOOKUP(K14,$A$2:$E$151,5,FALSE)-VLOOKUP(3,$J$4:$O$6,6,FALSE))^2))</f>
        <v>11.704699910719626</v>
      </c>
      <c r="R14" s="28">
        <f>MATCH(MIN(T14:V14),T14:V14,0)</f>
        <v>1</v>
      </c>
      <c r="S14" s="28">
        <v>1</v>
      </c>
      <c r="T14" s="28">
        <f t="shared" ref="T14:T77" si="5">SQRT( ((VLOOKUP(S14,$A$2:$E$151,2,FALSE)-VLOOKUP(1,$R$4:$V$6,2,FALSE)) ^2) + ((VLOOKUP(S14,$A$2:$E$151,3,FALSE)-VLOOKUP(1,$R$4:$V$6,3,FALSE))^2) + ((VLOOKUP(S14,$A$2:$E$151,4,FALSE)-VLOOKUP(1,$R$4:$V$6,4,FALSE))^2) + ((VLOOKUP(S14,$A$2:$E$151,5,FALSE)-VLOOKUP(1,$R$4:$V$6,5,FALSE))^2))</f>
        <v>1.9525624189766635</v>
      </c>
      <c r="U14" s="28">
        <f t="shared" ref="U14:U77" si="6">SQRT( ((VLOOKUP(S14,$A$2:$E$151,2,FALSE)-VLOOKUP(2,$R$4:$V$6,2,FALSE)) ^2) + ((VLOOKUP(S14,$A$2:$E$151,3,FALSE)-VLOOKUP(2,$R$4:$V$6,3,FALSE))^2) + ((VLOOKUP(S14,$A$2:$E$151,4,FALSE)-VLOOKUP(2,$R$4:$V$6,4,FALSE))^2) + ((VLOOKUP(S14,$A$2:$E$151,5,FALSE)-VLOOKUP(2,$R$4:$V$6,5,FALSE))^2))</f>
        <v>8.0665296131607924</v>
      </c>
      <c r="V14" s="28">
        <f t="shared" ref="V14:V77" si="7">SQRT( ((VLOOKUP(S14,$A$2:$E$151,2,FALSE)-VLOOKUP(3,$R$4:$V$6,2,FALSE)) ^2) + ((VLOOKUP(S14,$A$2:$E$151,3,FALSE)-VLOOKUP(3,$R$4:$V$6,3,FALSE))^2) + ((VLOOKUP(S14,$A$2:$E$151,4,FALSE)-VLOOKUP(3,$R$4:$V$6,4,FALSE))^2) + ((VLOOKUP(S14,$A$2:$E$151,5,FALSE)-VLOOKUP(3,$R$4:$V$6,5,FALSE))^2))</f>
        <v>14.317821063276353</v>
      </c>
      <c r="Y14" s="28">
        <f>MATCH(MIN(AA14:AC14),AA14:AC14,0)</f>
        <v>3</v>
      </c>
      <c r="Z14" s="28">
        <v>1</v>
      </c>
      <c r="AA14" s="28">
        <f t="shared" ref="AA14:AA77" si="8">SQRT( ((VLOOKUP(S14,$A$2:$E$151,2,FALSE)-VLOOKUP(1,$Y$4:$AC$6,2,FALSE)) ^2) + ((VLOOKUP(S14,$A$2:$E$151,3,FALSE)-VLOOKUP(1,$Y$4:$AC$6,3,FALSE))^2) + ((VLOOKUP(S14,$A$2:$E$151,4,FALSE)-VLOOKUP(1,$Y$4:$AC$6,4,FALSE))^2) + ((VLOOKUP(S14,$A$2:$E$151,5,FALSE)-VLOOKUP(1,$Y$4:$AC$6,5,FALSE))^2))</f>
        <v>5.0398857129899284</v>
      </c>
      <c r="AB14" s="28">
        <f t="shared" ref="AB14:AB77" si="9">SQRT( ((VLOOKUP(S14,$A$2:$E$151,2,FALSE)-VLOOKUP(2,$Y$4:$AC$6,2,FALSE)) ^2) + ((VLOOKUP(S14,$A$2:$E$151,3,FALSE)-VLOOKUP(2,$Y$4:$AC$6,3,FALSE))^2) + ((VLOOKUP(S14,$A$2:$E$151,4,FALSE)-VLOOKUP(2,$Y$4:$AC$6,4,FALSE))^2) + ((VLOOKUP(S14,$A$2:$E$151,5,FALSE)-VLOOKUP(2,$Y$4:$AC$6,5,FALSE))^2))</f>
        <v>5.6267380139894714</v>
      </c>
      <c r="AC14" s="28">
        <f t="shared" ref="AC14:AC77" si="10">SQRT( ((VLOOKUP(S14,$A$2:$E$151,2,FALSE)-VLOOKUP(3,$Y$4:$AC$6,2,FALSE)) ^2) + ((VLOOKUP(S14,$A$2:$E$151,3,FALSE)-VLOOKUP(3,$Y$4:$AC$6,3,FALSE))^2) + ((VLOOKUP(S14,$A$2:$E$151,4,FALSE)-VLOOKUP(3,$Y$4:$AC$6,4,FALSE))^2) + ((VLOOKUP(S14,$A$2:$E$151,5,FALSE)-VLOOKUP(3,$Y$4:$AC$6,5,FALSE))^2))</f>
        <v>4.315085368181478</v>
      </c>
      <c r="AF14" s="28">
        <f>MATCH(MIN(AH14:AJ14),AH14:AJ14,0)</f>
        <v>3</v>
      </c>
      <c r="AG14" s="28">
        <v>1</v>
      </c>
      <c r="AH14" s="28">
        <f t="shared" ref="AH14:AH77" si="11">SQRT( ((VLOOKUP(S14,$A$2:$E$151,2,FALSE)-VLOOKUP(1,$AF$4:$AJ$6,2,FALSE)) ^2) + ((VLOOKUP(S14,$A$2:$E$151,3,FALSE)-VLOOKUP(1,$AF$4:$AJ$6,3,FALSE))^2) + ((VLOOKUP(S14,$A$2:$E$151,4,FALSE)-VLOOKUP(1,$AF$4:$AJ$6,4,FALSE))^2) + ((VLOOKUP(S14,$A$2:$E$151,5,FALSE)-VLOOKUP(1,$AF$4:$AJ$6,5,FALSE))^2))</f>
        <v>5.0151006538155585</v>
      </c>
      <c r="AI14" s="28">
        <f t="shared" ref="AI14:AI77" si="12">SQRT( ((VLOOKUP(S14,$A$2:$E$151,2,FALSE)-VLOOKUP(2,$AF$4:$AJ$6,2,FALSE)) ^2) + ((VLOOKUP(S14,$A$2:$E$151,3,FALSE)-VLOOKUP(2,$AF$4:$AJ$6,3,FALSE))^2) + ((VLOOKUP(S14,$A$2:$E$151,4,FALSE)-VLOOKUP(2,$AF$4:$AJ$6,4,FALSE))^2) + ((VLOOKUP(S14,$A$2:$E$151,5,FALSE)-VLOOKUP(2,$AF$4:$AJ$6,5,FALSE))^2))</f>
        <v>5.6267380139894714</v>
      </c>
      <c r="AJ14" s="28">
        <f t="shared" ref="AJ14:AJ77" si="13">SQRT( ((VLOOKUP(S14,$A$2:$E$151,2,FALSE)-VLOOKUP(3,$AF$4:$AJ$6,2,FALSE)) ^2) + ((VLOOKUP(S14,$A$2:$E$151,3,FALSE)-VLOOKUP(3,$AF$4:$AJ$6,3,FALSE))^2) + ((VLOOKUP(S14,$A$2:$E$151,4,FALSE)-VLOOKUP(3,$AF$4:$AJ$6,4,FALSE))^2) + ((VLOOKUP(S14,$A$2:$E$151,5,FALSE)-VLOOKUP(3,$AF$4:$AJ$6,5,FALSE))^2))</f>
        <v>4.2851401418743533</v>
      </c>
    </row>
    <row r="15" spans="1:43" x14ac:dyDescent="0.2">
      <c r="J15" s="28">
        <f>MATCH(MIN(L15:N15),L15:N15,0)</f>
        <v>1</v>
      </c>
      <c r="K15" s="28">
        <v>2</v>
      </c>
      <c r="L15" s="28">
        <f t="shared" ref="L15:L78" si="14">SQRT( ((VLOOKUP(K15,$A$2:$E$151,2,FALSE)-VLOOKUP(1,$J$4:$O$6,3,FALSE)) ^2) + ((VLOOKUP(K15,$A$2:$E$151,3,FALSE)-VLOOKUP(1,$J$4:$O$6,4,FALSE))^2) + ((VLOOKUP(K15,$A$2:$E$151,4,FALSE)-VLOOKUP(1,$J$4:$O$6,5,FALSE))^2) + ((VLOOKUP(K15,$A$2:$E$151,5,FALSE)-VLOOKUP(1,$J$4:$O$6,6,FALSE))^2))</f>
        <v>4.2426406871192848</v>
      </c>
      <c r="M15" s="28">
        <f t="shared" ref="M15:M78" si="15">SQRT( ((VLOOKUP(K15,$A$2:$E$151,2,FALSE)-VLOOKUP(2,$J$4:$O$6,3,FALSE)) ^2) + ((VLOOKUP(K15,$A$2:$E$151,3,FALSE)-VLOOKUP(2,$J$4:$O$6,4,FALSE))^2) + ((VLOOKUP(K15,$A$2:$E$151,4,FALSE)-VLOOKUP(2,$J$4:$O$6,5,FALSE))^2) + ((VLOOKUP(K15,$A$2:$E$151,5,FALSE)-VLOOKUP(2,$J$4:$O$6,6,FALSE))^2))</f>
        <v>5.6568542494923806</v>
      </c>
      <c r="N15" s="28">
        <f>SQRT( ((VLOOKUP(K15,$A$2:$E$151,2,FALSE)-VLOOKUP(3,$J$4:$O$6,3,FALSE)) ^2) + ((VLOOKUP(K15,$A$2:$E$151,3,FALSE)-VLOOKUP(3,$J$4:$O$6,4,FALSE))^2) + ((VLOOKUP(K15,$A$2:$E$151,4,FALSE)-VLOOKUP(3,$J$4:$O$6,5,FALSE))^2) + ((VLOOKUP(K15,$A$2:$E$151,5,FALSE)-VLOOKUP(3,$J$4:$O$6,6,FALSE))^2))</f>
        <v>8.0622577482985491</v>
      </c>
      <c r="R15" s="28">
        <f t="shared" ref="R15:R78" si="16">MATCH(MIN(T15:V15),T15:V15,0)</f>
        <v>1</v>
      </c>
      <c r="S15" s="28">
        <v>2</v>
      </c>
      <c r="T15" s="28">
        <f t="shared" si="5"/>
        <v>2.3048861143232218</v>
      </c>
      <c r="U15" s="28">
        <f t="shared" si="6"/>
        <v>3.8844433320618799</v>
      </c>
      <c r="V15" s="28">
        <f t="shared" si="7"/>
        <v>11</v>
      </c>
      <c r="Y15" s="28">
        <f t="shared" ref="Y15:Y78" si="17">MATCH(MIN(AA15:AC15),AA15:AC15,0)</f>
        <v>3</v>
      </c>
      <c r="Z15" s="28">
        <v>2</v>
      </c>
      <c r="AA15" s="28">
        <f t="shared" si="8"/>
        <v>1.2807997501561281</v>
      </c>
      <c r="AB15" s="28">
        <f t="shared" si="9"/>
        <v>2.5562487128990199</v>
      </c>
      <c r="AC15" s="28">
        <f t="shared" si="10"/>
        <v>1.2241458913321186</v>
      </c>
      <c r="AF15" s="28">
        <f t="shared" ref="AF15:AF78" si="18">MATCH(MIN(AH15:AJ15),AH15:AJ15,0)</f>
        <v>3</v>
      </c>
      <c r="AG15" s="28">
        <v>2</v>
      </c>
      <c r="AH15" s="28">
        <f t="shared" si="11"/>
        <v>1.2719674660021385</v>
      </c>
      <c r="AI15" s="28">
        <f t="shared" si="12"/>
        <v>2.5562487128990199</v>
      </c>
      <c r="AJ15" s="28">
        <f t="shared" si="13"/>
        <v>1.2313700456601633</v>
      </c>
    </row>
    <row r="16" spans="1:43" x14ac:dyDescent="0.2">
      <c r="J16" s="28">
        <f>MATCH(MIN(L16:N16),L16:N16,0)</f>
        <v>3</v>
      </c>
      <c r="K16" s="28">
        <v>3</v>
      </c>
      <c r="L16" s="28">
        <f t="shared" si="14"/>
        <v>23.021728866442675</v>
      </c>
      <c r="M16" s="28">
        <f t="shared" si="15"/>
        <v>17.088007490635061</v>
      </c>
      <c r="N16" s="28">
        <f>SQRT( ((VLOOKUP(K16,$A$2:$E$151,2,FALSE)-VLOOKUP(3,$J$4:$O$6,3,FALSE)) ^2) + ((VLOOKUP(K16,$A$2:$E$151,3,FALSE)-VLOOKUP(3,$J$4:$O$6,4,FALSE))^2) + ((VLOOKUP(K16,$A$2:$E$151,4,FALSE)-VLOOKUP(3,$J$4:$O$6,5,FALSE))^2) + ((VLOOKUP(K16,$A$2:$E$151,5,FALSE)-VLOOKUP(3,$J$4:$O$6,6,FALSE))^2))</f>
        <v>12.369316876852981</v>
      </c>
      <c r="R16" s="28">
        <f t="shared" si="16"/>
        <v>3</v>
      </c>
      <c r="S16" s="28">
        <v>3</v>
      </c>
      <c r="T16" s="28">
        <f t="shared" si="5"/>
        <v>21.501453439244521</v>
      </c>
      <c r="U16" s="28">
        <f t="shared" si="6"/>
        <v>17.143188151566207</v>
      </c>
      <c r="V16" s="28">
        <f t="shared" si="7"/>
        <v>9.2195444572928871</v>
      </c>
      <c r="Y16" s="28">
        <f t="shared" si="17"/>
        <v>1</v>
      </c>
      <c r="Z16" s="28">
        <v>3</v>
      </c>
      <c r="AA16" s="28">
        <f t="shared" si="8"/>
        <v>20.546348775390726</v>
      </c>
      <c r="AB16" s="28">
        <f t="shared" si="9"/>
        <v>21.547032595412411</v>
      </c>
      <c r="AC16" s="28">
        <f t="shared" si="10"/>
        <v>21.120706603922599</v>
      </c>
      <c r="AF16" s="28">
        <f t="shared" si="18"/>
        <v>1</v>
      </c>
      <c r="AG16" s="28">
        <v>3</v>
      </c>
      <c r="AH16" s="28">
        <f t="shared" si="11"/>
        <v>20.566858754130287</v>
      </c>
      <c r="AI16" s="28">
        <f t="shared" si="12"/>
        <v>21.547032595412411</v>
      </c>
      <c r="AJ16" s="28">
        <f t="shared" si="13"/>
        <v>21.143668880490221</v>
      </c>
    </row>
    <row r="17" spans="10:36" x14ac:dyDescent="0.2">
      <c r="J17" s="28">
        <f>MATCH(MIN(L17:N17),L17:N17,0)</f>
        <v>3</v>
      </c>
      <c r="K17" s="28">
        <v>4</v>
      </c>
      <c r="L17" s="28">
        <f t="shared" si="14"/>
        <v>13.038404810405298</v>
      </c>
      <c r="M17" s="28">
        <f t="shared" si="15"/>
        <v>8.4852813742385695</v>
      </c>
      <c r="N17" s="28">
        <f>SQRT( ((VLOOKUP(K17,$A$2:$E$151,2,FALSE)-VLOOKUP(3,$J$4:$O$6,3,FALSE)) ^2) + ((VLOOKUP(K17,$A$2:$E$151,3,FALSE)-VLOOKUP(3,$J$4:$O$6,4,FALSE))^2) + ((VLOOKUP(K17,$A$2:$E$151,4,FALSE)-VLOOKUP(3,$J$4:$O$6,5,FALSE))^2) + ((VLOOKUP(K17,$A$2:$E$151,5,FALSE)-VLOOKUP(3,$J$4:$O$6,6,FALSE))^2))</f>
        <v>3.6055512754639891</v>
      </c>
      <c r="R17" s="28">
        <f t="shared" si="16"/>
        <v>3</v>
      </c>
      <c r="S17" s="28">
        <v>4</v>
      </c>
      <c r="T17" s="28">
        <f t="shared" si="5"/>
        <v>11.502717070327341</v>
      </c>
      <c r="U17" s="28">
        <f t="shared" si="6"/>
        <v>7.7774610252961089</v>
      </c>
      <c r="V17" s="28">
        <f t="shared" si="7"/>
        <v>2.2360679774997898</v>
      </c>
      <c r="Y17" s="28">
        <f t="shared" si="17"/>
        <v>1</v>
      </c>
      <c r="Z17" s="28">
        <v>4</v>
      </c>
      <c r="AA17" s="28">
        <f t="shared" si="8"/>
        <v>10.788533171845003</v>
      </c>
      <c r="AB17" s="28">
        <f t="shared" si="9"/>
        <v>11.91665105768611</v>
      </c>
      <c r="AC17" s="28">
        <f t="shared" si="10"/>
        <v>11.285830130508517</v>
      </c>
      <c r="AF17" s="28">
        <f t="shared" si="18"/>
        <v>1</v>
      </c>
      <c r="AG17" s="28">
        <v>4</v>
      </c>
      <c r="AH17" s="28">
        <f t="shared" si="11"/>
        <v>10.806176788768701</v>
      </c>
      <c r="AI17" s="28">
        <f t="shared" si="12"/>
        <v>11.91665105768611</v>
      </c>
      <c r="AJ17" s="28">
        <f t="shared" si="13"/>
        <v>11.30592607870056</v>
      </c>
    </row>
    <row r="18" spans="10:36" x14ac:dyDescent="0.2">
      <c r="J18" s="28">
        <f>MATCH(MIN(L18:N18),L18:N18,0)</f>
        <v>3</v>
      </c>
      <c r="K18" s="28">
        <v>5</v>
      </c>
      <c r="L18" s="28">
        <f t="shared" si="14"/>
        <v>15.297058540778355</v>
      </c>
      <c r="M18" s="28">
        <f t="shared" si="15"/>
        <v>8.9442719099991592</v>
      </c>
      <c r="N18" s="28">
        <f>SQRT( ((VLOOKUP(K18,$A$2:$E$151,2,FALSE)-VLOOKUP(3,$J$4:$O$6,3,FALSE)) ^2) + ((VLOOKUP(K18,$A$2:$E$151,3,FALSE)-VLOOKUP(3,$J$4:$O$6,4,FALSE))^2) + ((VLOOKUP(K18,$A$2:$E$151,4,FALSE)-VLOOKUP(3,$J$4:$O$6,5,FALSE))^2) + ((VLOOKUP(K18,$A$2:$E$151,5,FALSE)-VLOOKUP(3,$J$4:$O$6,6,FALSE))^2))</f>
        <v>4.1231056256176606</v>
      </c>
      <c r="R18" s="28">
        <f t="shared" si="16"/>
        <v>3</v>
      </c>
      <c r="S18" s="28">
        <v>5</v>
      </c>
      <c r="T18" s="28">
        <f t="shared" si="5"/>
        <v>13.612953390061982</v>
      </c>
      <c r="U18" s="28">
        <f t="shared" si="6"/>
        <v>8.8976907116397346</v>
      </c>
      <c r="V18" s="28">
        <f t="shared" si="7"/>
        <v>1</v>
      </c>
      <c r="Y18" s="28">
        <f t="shared" si="17"/>
        <v>1</v>
      </c>
      <c r="Z18" s="28">
        <v>5</v>
      </c>
      <c r="AA18" s="28">
        <f t="shared" si="8"/>
        <v>12.351212410123955</v>
      </c>
      <c r="AB18" s="28">
        <f t="shared" si="9"/>
        <v>13.313754427911533</v>
      </c>
      <c r="AC18" s="28">
        <f t="shared" si="10"/>
        <v>12.959771449389383</v>
      </c>
      <c r="AF18" s="28">
        <f t="shared" si="18"/>
        <v>1</v>
      </c>
      <c r="AG18" s="28">
        <v>5</v>
      </c>
      <c r="AH18" s="28">
        <f t="shared" si="11"/>
        <v>12.372734859408997</v>
      </c>
      <c r="AI18" s="28">
        <f t="shared" si="12"/>
        <v>13.313754427911533</v>
      </c>
      <c r="AJ18" s="28">
        <f t="shared" si="13"/>
        <v>12.984344237052257</v>
      </c>
    </row>
    <row r="19" spans="10:36" x14ac:dyDescent="0.2">
      <c r="J19" s="28">
        <f>MATCH(MIN(L19:N19),L19:N19,0)</f>
        <v>2</v>
      </c>
      <c r="K19" s="28">
        <v>6</v>
      </c>
      <c r="L19" s="28">
        <f t="shared" si="14"/>
        <v>6.7082039324993694</v>
      </c>
      <c r="M19" s="28">
        <f t="shared" si="15"/>
        <v>4.1231056256176606</v>
      </c>
      <c r="N19" s="28">
        <f>SQRT( ((VLOOKUP(K19,$A$2:$E$151,2,FALSE)-VLOOKUP(3,$J$4:$O$6,3,FALSE)) ^2) + ((VLOOKUP(K19,$A$2:$E$151,3,FALSE)-VLOOKUP(3,$J$4:$O$6,4,FALSE))^2) + ((VLOOKUP(K19,$A$2:$E$151,4,FALSE)-VLOOKUP(3,$J$4:$O$6,5,FALSE))^2) + ((VLOOKUP(K19,$A$2:$E$151,5,FALSE)-VLOOKUP(3,$J$4:$O$6,6,FALSE))^2))</f>
        <v>5.0990195135927845</v>
      </c>
      <c r="R19" s="28">
        <f t="shared" si="16"/>
        <v>2</v>
      </c>
      <c r="S19" s="28">
        <v>6</v>
      </c>
      <c r="T19" s="28">
        <f t="shared" si="5"/>
        <v>4.8283019789569916</v>
      </c>
      <c r="U19" s="28">
        <f t="shared" si="6"/>
        <v>2.0270421801235416</v>
      </c>
      <c r="V19" s="28">
        <f t="shared" si="7"/>
        <v>8</v>
      </c>
      <c r="Y19" s="28">
        <f t="shared" si="17"/>
        <v>1</v>
      </c>
      <c r="Z19" s="28">
        <v>6</v>
      </c>
      <c r="AA19" s="28">
        <f t="shared" si="8"/>
        <v>3.5168804358408319</v>
      </c>
      <c r="AB19" s="28">
        <f t="shared" si="9"/>
        <v>4.7132600027297356</v>
      </c>
      <c r="AC19" s="28">
        <f t="shared" si="10"/>
        <v>4.014077587385553</v>
      </c>
      <c r="AF19" s="28">
        <f t="shared" si="18"/>
        <v>1</v>
      </c>
      <c r="AG19" s="28">
        <v>6</v>
      </c>
      <c r="AH19" s="28">
        <f t="shared" si="11"/>
        <v>3.5333508035906322</v>
      </c>
      <c r="AI19" s="28">
        <f t="shared" si="12"/>
        <v>4.7132600027297356</v>
      </c>
      <c r="AJ19" s="28">
        <f t="shared" si="13"/>
        <v>4.0355300715742271</v>
      </c>
    </row>
    <row r="20" spans="10:36" x14ac:dyDescent="0.2">
      <c r="J20" s="28">
        <f>MATCH(MIN(L20:N20),L20:N20,0)</f>
        <v>3</v>
      </c>
      <c r="K20" s="28">
        <v>7</v>
      </c>
      <c r="L20" s="28">
        <f t="shared" si="14"/>
        <v>11.704699910719626</v>
      </c>
      <c r="M20" s="28">
        <f t="shared" si="15"/>
        <v>5</v>
      </c>
      <c r="N20" s="28">
        <f>SQRT( ((VLOOKUP(K20,$A$2:$E$151,2,FALSE)-VLOOKUP(3,$J$4:$O$6,3,FALSE)) ^2) + ((VLOOKUP(K20,$A$2:$E$151,3,FALSE)-VLOOKUP(3,$J$4:$O$6,4,FALSE))^2) + ((VLOOKUP(K20,$A$2:$E$151,4,FALSE)-VLOOKUP(3,$J$4:$O$6,5,FALSE))^2) + ((VLOOKUP(K20,$A$2:$E$151,5,FALSE)-VLOOKUP(3,$J$4:$O$6,6,FALSE))^2))</f>
        <v>0</v>
      </c>
      <c r="R20" s="28">
        <f t="shared" si="16"/>
        <v>3</v>
      </c>
      <c r="S20" s="28">
        <v>7</v>
      </c>
      <c r="T20" s="28">
        <f t="shared" si="5"/>
        <v>9.8900202224262408</v>
      </c>
      <c r="U20" s="28">
        <f t="shared" si="6"/>
        <v>4.775866413542154</v>
      </c>
      <c r="V20" s="28">
        <f t="shared" si="7"/>
        <v>3.1622776601683795</v>
      </c>
      <c r="Y20" s="28">
        <f t="shared" si="17"/>
        <v>1</v>
      </c>
      <c r="Z20" s="28">
        <v>7</v>
      </c>
      <c r="AA20" s="28">
        <f t="shared" si="8"/>
        <v>8.2917095945287418</v>
      </c>
      <c r="AB20" s="28">
        <f t="shared" si="9"/>
        <v>9.2058013565478642</v>
      </c>
      <c r="AC20" s="28">
        <f t="shared" si="10"/>
        <v>8.9381983814481583</v>
      </c>
      <c r="AF20" s="28">
        <f t="shared" si="18"/>
        <v>1</v>
      </c>
      <c r="AG20" s="28">
        <v>7</v>
      </c>
      <c r="AH20" s="28">
        <f t="shared" si="11"/>
        <v>8.3143858670186219</v>
      </c>
      <c r="AI20" s="28">
        <f t="shared" si="12"/>
        <v>9.2058013565478642</v>
      </c>
      <c r="AJ20" s="28">
        <f t="shared" si="13"/>
        <v>8.964509246774357</v>
      </c>
    </row>
    <row r="21" spans="10:36" x14ac:dyDescent="0.2">
      <c r="J21" s="28">
        <f>MATCH(MIN(L21:N21),L21:N21,0)</f>
        <v>2</v>
      </c>
      <c r="K21" s="28">
        <v>8</v>
      </c>
      <c r="L21" s="28">
        <f t="shared" si="14"/>
        <v>7.810249675906654</v>
      </c>
      <c r="M21" s="28">
        <f t="shared" si="15"/>
        <v>2.2360679774997898</v>
      </c>
      <c r="N21" s="28">
        <f>SQRT( ((VLOOKUP(K21,$A$2:$E$151,2,FALSE)-VLOOKUP(3,$J$4:$O$6,3,FALSE)) ^2) + ((VLOOKUP(K21,$A$2:$E$151,3,FALSE)-VLOOKUP(3,$J$4:$O$6,4,FALSE))^2) + ((VLOOKUP(K21,$A$2:$E$151,4,FALSE)-VLOOKUP(3,$J$4:$O$6,5,FALSE))^2) + ((VLOOKUP(K21,$A$2:$E$151,5,FALSE)-VLOOKUP(3,$J$4:$O$6,6,FALSE))^2))</f>
        <v>5.0990195135927845</v>
      </c>
      <c r="R21" s="28">
        <f t="shared" si="16"/>
        <v>2</v>
      </c>
      <c r="S21" s="28">
        <v>8</v>
      </c>
      <c r="T21" s="28">
        <f t="shared" si="5"/>
        <v>5.8576872569299905</v>
      </c>
      <c r="U21" s="28">
        <f t="shared" si="6"/>
        <v>0.33000000000000007</v>
      </c>
      <c r="V21" s="28">
        <f t="shared" si="7"/>
        <v>8.2462112512353212</v>
      </c>
      <c r="Y21" s="28">
        <f t="shared" si="17"/>
        <v>1</v>
      </c>
      <c r="Z21" s="28">
        <v>8</v>
      </c>
      <c r="AA21" s="28">
        <f t="shared" si="8"/>
        <v>3.3728990497789879</v>
      </c>
      <c r="AB21" s="28">
        <f t="shared" si="9"/>
        <v>4.1244025193949856</v>
      </c>
      <c r="AC21" s="28">
        <f t="shared" si="10"/>
        <v>4.1177270453987314</v>
      </c>
      <c r="AF21" s="28">
        <f t="shared" si="18"/>
        <v>1</v>
      </c>
      <c r="AG21" s="28">
        <v>8</v>
      </c>
      <c r="AH21" s="28">
        <f t="shared" si="11"/>
        <v>3.3987107214208789</v>
      </c>
      <c r="AI21" s="28">
        <f t="shared" si="12"/>
        <v>4.1244025193949856</v>
      </c>
      <c r="AJ21" s="28">
        <f t="shared" si="13"/>
        <v>4.1483225382866271</v>
      </c>
    </row>
    <row r="22" spans="10:36" x14ac:dyDescent="0.2">
      <c r="J22" s="28">
        <f>MATCH(MIN(L22:N22),L22:N22,0)</f>
        <v>2</v>
      </c>
      <c r="K22" s="28">
        <v>9</v>
      </c>
      <c r="L22" s="28">
        <f t="shared" si="14"/>
        <v>9.8994949366116654</v>
      </c>
      <c r="M22" s="28">
        <f t="shared" si="15"/>
        <v>0</v>
      </c>
      <c r="N22" s="28">
        <f>SQRT( ((VLOOKUP(K22,$A$2:$E$151,2,FALSE)-VLOOKUP(3,$J$4:$O$6,3,FALSE)) ^2) + ((VLOOKUP(K22,$A$2:$E$151,3,FALSE)-VLOOKUP(3,$J$4:$O$6,4,FALSE))^2) + ((VLOOKUP(K22,$A$2:$E$151,4,FALSE)-VLOOKUP(3,$J$4:$O$6,5,FALSE))^2) + ((VLOOKUP(K22,$A$2:$E$151,5,FALSE)-VLOOKUP(3,$J$4:$O$6,6,FALSE))^2))</f>
        <v>5</v>
      </c>
      <c r="R22" s="28">
        <f t="shared" si="16"/>
        <v>2</v>
      </c>
      <c r="S22" s="28">
        <v>9</v>
      </c>
      <c r="T22" s="28">
        <f t="shared" si="5"/>
        <v>7.9569152314197744</v>
      </c>
      <c r="U22" s="28">
        <f t="shared" si="6"/>
        <v>2.1092415698539604</v>
      </c>
      <c r="V22" s="28">
        <f t="shared" si="7"/>
        <v>8.0622577482985491</v>
      </c>
      <c r="Y22" s="28">
        <f t="shared" si="17"/>
        <v>1</v>
      </c>
      <c r="Z22" s="28">
        <v>9</v>
      </c>
      <c r="AA22" s="28">
        <f t="shared" si="8"/>
        <v>5.0951396447987571</v>
      </c>
      <c r="AB22" s="28">
        <f t="shared" si="9"/>
        <v>5.3882628512687498</v>
      </c>
      <c r="AC22" s="28">
        <f t="shared" si="10"/>
        <v>5.8881203906419817</v>
      </c>
      <c r="AF22" s="28">
        <f t="shared" si="18"/>
        <v>1</v>
      </c>
      <c r="AG22" s="28">
        <v>9</v>
      </c>
      <c r="AH22" s="28">
        <f t="shared" si="11"/>
        <v>5.1225114403766945</v>
      </c>
      <c r="AI22" s="28">
        <f t="shared" si="12"/>
        <v>5.3882628512687498</v>
      </c>
      <c r="AJ22" s="28">
        <f t="shared" si="13"/>
        <v>5.9207038203080771</v>
      </c>
    </row>
    <row r="23" spans="10:36" x14ac:dyDescent="0.2">
      <c r="J23" s="28">
        <f>MATCH(MIN(L23:N23),L23:N23,0)</f>
        <v>1</v>
      </c>
      <c r="K23" s="28">
        <v>10</v>
      </c>
      <c r="L23" s="28">
        <f t="shared" si="14"/>
        <v>2</v>
      </c>
      <c r="M23" s="28">
        <f t="shared" si="15"/>
        <v>8.6023252670426267</v>
      </c>
      <c r="N23" s="28">
        <f>SQRT( ((VLOOKUP(K23,$A$2:$E$151,2,FALSE)-VLOOKUP(3,$J$4:$O$6,3,FALSE)) ^2) + ((VLOOKUP(K23,$A$2:$E$151,3,FALSE)-VLOOKUP(3,$J$4:$O$6,4,FALSE))^2) + ((VLOOKUP(K23,$A$2:$E$151,4,FALSE)-VLOOKUP(3,$J$4:$O$6,5,FALSE))^2) + ((VLOOKUP(K23,$A$2:$E$151,5,FALSE)-VLOOKUP(3,$J$4:$O$6,6,FALSE))^2))</f>
        <v>9.8488578017961039</v>
      </c>
      <c r="R23" s="28">
        <f t="shared" si="16"/>
        <v>1</v>
      </c>
      <c r="S23" s="28">
        <v>10</v>
      </c>
      <c r="T23" s="28">
        <f t="shared" si="5"/>
        <v>1.3462912017836259</v>
      </c>
      <c r="U23" s="28">
        <f t="shared" si="6"/>
        <v>6.6142951249547366</v>
      </c>
      <c r="V23" s="28">
        <f t="shared" si="7"/>
        <v>12.369316876852981</v>
      </c>
      <c r="Y23" s="28">
        <f t="shared" si="17"/>
        <v>3</v>
      </c>
      <c r="Z23" s="28">
        <v>10</v>
      </c>
      <c r="AA23" s="28">
        <f t="shared" si="8"/>
        <v>4.3072552745338886</v>
      </c>
      <c r="AB23" s="28">
        <f t="shared" si="9"/>
        <v>5.302243763304066</v>
      </c>
      <c r="AC23" s="28">
        <f t="shared" si="10"/>
        <v>3.7898309827155909</v>
      </c>
      <c r="AF23" s="28">
        <f t="shared" si="18"/>
        <v>3</v>
      </c>
      <c r="AG23" s="28">
        <v>10</v>
      </c>
      <c r="AH23" s="28">
        <f t="shared" si="11"/>
        <v>4.2890184206116064</v>
      </c>
      <c r="AI23" s="28">
        <f t="shared" si="12"/>
        <v>5.302243763304066</v>
      </c>
      <c r="AJ23" s="28">
        <f t="shared" si="13"/>
        <v>3.7694269964620357</v>
      </c>
    </row>
    <row r="24" spans="10:36" x14ac:dyDescent="0.2">
      <c r="J24" s="28">
        <f>MATCH(MIN(L24:N24),L24:N24,0)</f>
        <v>3</v>
      </c>
      <c r="K24" s="28">
        <v>11</v>
      </c>
      <c r="L24" s="28">
        <f t="shared" si="14"/>
        <v>10.295630140987001</v>
      </c>
      <c r="M24" s="28">
        <f t="shared" si="15"/>
        <v>2.8284271247461903</v>
      </c>
      <c r="N24" s="28">
        <f>SQRT( ((VLOOKUP(K24,$A$2:$E$151,2,FALSE)-VLOOKUP(3,$J$4:$O$6,3,FALSE)) ^2) + ((VLOOKUP(K24,$A$2:$E$151,3,FALSE)-VLOOKUP(3,$J$4:$O$6,4,FALSE))^2) + ((VLOOKUP(K24,$A$2:$E$151,4,FALSE)-VLOOKUP(3,$J$4:$O$6,5,FALSE))^2) + ((VLOOKUP(K24,$A$2:$E$151,5,FALSE)-VLOOKUP(3,$J$4:$O$6,6,FALSE))^2))</f>
        <v>2.2360679774997898</v>
      </c>
      <c r="R24" s="28">
        <f t="shared" si="16"/>
        <v>2</v>
      </c>
      <c r="S24" s="28">
        <v>11</v>
      </c>
      <c r="T24" s="28">
        <f t="shared" si="5"/>
        <v>8.3852549156242109</v>
      </c>
      <c r="U24" s="28">
        <f t="shared" si="6"/>
        <v>2.67</v>
      </c>
      <c r="V24" s="28">
        <f t="shared" si="7"/>
        <v>5.3851648071345037</v>
      </c>
      <c r="Y24" s="28">
        <f t="shared" si="17"/>
        <v>1</v>
      </c>
      <c r="Z24" s="28">
        <v>11</v>
      </c>
      <c r="AA24" s="28">
        <f t="shared" si="8"/>
        <v>6.332807276398043</v>
      </c>
      <c r="AB24" s="28">
        <f t="shared" si="9"/>
        <v>7.1197688525067813</v>
      </c>
      <c r="AC24" s="28">
        <f t="shared" si="10"/>
        <v>7.0405938481561261</v>
      </c>
      <c r="AF24" s="28">
        <f t="shared" si="18"/>
        <v>1</v>
      </c>
      <c r="AG24" s="28">
        <v>11</v>
      </c>
      <c r="AH24" s="28">
        <f t="shared" si="11"/>
        <v>6.3575074702722842</v>
      </c>
      <c r="AI24" s="28">
        <f t="shared" si="12"/>
        <v>7.1197688525067813</v>
      </c>
      <c r="AJ24" s="28">
        <f t="shared" si="13"/>
        <v>7.0694986138259885</v>
      </c>
    </row>
    <row r="25" spans="10:36" x14ac:dyDescent="0.2">
      <c r="J25" s="28">
        <f>MATCH(MIN(L25:N25),L25:N25,0)</f>
        <v>3</v>
      </c>
      <c r="K25" s="28">
        <v>12</v>
      </c>
      <c r="L25" s="28">
        <f t="shared" si="14"/>
        <v>13.601470508735444</v>
      </c>
      <c r="M25" s="28">
        <f t="shared" si="15"/>
        <v>6.7082039324993694</v>
      </c>
      <c r="N25" s="28">
        <f>SQRT( ((VLOOKUP(K25,$A$2:$E$151,2,FALSE)-VLOOKUP(3,$J$4:$O$6,3,FALSE)) ^2) + ((VLOOKUP(K25,$A$2:$E$151,3,FALSE)-VLOOKUP(3,$J$4:$O$6,4,FALSE))^2) + ((VLOOKUP(K25,$A$2:$E$151,4,FALSE)-VLOOKUP(3,$J$4:$O$6,5,FALSE))^2) + ((VLOOKUP(K25,$A$2:$E$151,5,FALSE)-VLOOKUP(3,$J$4:$O$6,6,FALSE))^2))</f>
        <v>2</v>
      </c>
      <c r="R25" s="28">
        <f t="shared" si="16"/>
        <v>3</v>
      </c>
      <c r="S25" s="28">
        <v>12</v>
      </c>
      <c r="T25" s="28">
        <f t="shared" si="5"/>
        <v>11.824233590385468</v>
      </c>
      <c r="U25" s="28">
        <f t="shared" si="6"/>
        <v>6.7445459446874558</v>
      </c>
      <c r="V25" s="28">
        <f t="shared" si="7"/>
        <v>1.4142135623730951</v>
      </c>
      <c r="Y25" s="28">
        <f t="shared" si="17"/>
        <v>1</v>
      </c>
      <c r="Z25" s="28">
        <v>12</v>
      </c>
      <c r="AA25" s="28">
        <f t="shared" si="8"/>
        <v>10.2909886794224</v>
      </c>
      <c r="AB25" s="28">
        <f t="shared" si="9"/>
        <v>11.189297871789865</v>
      </c>
      <c r="AC25" s="28">
        <f t="shared" si="10"/>
        <v>10.937744166370853</v>
      </c>
      <c r="AF25" s="28">
        <f t="shared" si="18"/>
        <v>1</v>
      </c>
      <c r="AG25" s="28">
        <v>12</v>
      </c>
      <c r="AH25" s="28">
        <f t="shared" si="11"/>
        <v>10.313750859416928</v>
      </c>
      <c r="AI25" s="28">
        <f t="shared" si="12"/>
        <v>11.189297871789865</v>
      </c>
      <c r="AJ25" s="28">
        <f t="shared" si="13"/>
        <v>10.96396734223779</v>
      </c>
    </row>
    <row r="26" spans="10:36" x14ac:dyDescent="0.2">
      <c r="J26" s="28">
        <f>MATCH(MIN(L26:N26),L26:N26,0)</f>
        <v>1</v>
      </c>
      <c r="K26" s="28">
        <v>13</v>
      </c>
      <c r="L26" s="28">
        <f t="shared" si="14"/>
        <v>2.2360679774997898</v>
      </c>
      <c r="M26" s="28">
        <f t="shared" si="15"/>
        <v>7.810249675906654</v>
      </c>
      <c r="N26" s="28">
        <f>SQRT( ((VLOOKUP(K26,$A$2:$E$151,2,FALSE)-VLOOKUP(3,$J$4:$O$6,3,FALSE)) ^2) + ((VLOOKUP(K26,$A$2:$E$151,3,FALSE)-VLOOKUP(3,$J$4:$O$6,4,FALSE))^2) + ((VLOOKUP(K26,$A$2:$E$151,4,FALSE)-VLOOKUP(3,$J$4:$O$6,5,FALSE))^2) + ((VLOOKUP(K26,$A$2:$E$151,5,FALSE)-VLOOKUP(3,$J$4:$O$6,6,FALSE))^2))</f>
        <v>10.198039027185569</v>
      </c>
      <c r="R26" s="28">
        <f t="shared" si="16"/>
        <v>1</v>
      </c>
      <c r="S26" s="28">
        <v>13</v>
      </c>
      <c r="T26" s="28">
        <f t="shared" si="5"/>
        <v>0.90138781886599728</v>
      </c>
      <c r="U26" s="28">
        <f t="shared" si="6"/>
        <v>6.116281550092344</v>
      </c>
      <c r="V26" s="28">
        <f t="shared" si="7"/>
        <v>13.038404810405298</v>
      </c>
      <c r="Y26" s="28">
        <f t="shared" si="17"/>
        <v>3</v>
      </c>
      <c r="Z26" s="28">
        <v>13</v>
      </c>
      <c r="AA26" s="28">
        <f t="shared" si="8"/>
        <v>2.825676556154296</v>
      </c>
      <c r="AB26" s="28">
        <f t="shared" si="9"/>
        <v>3.4180200541315315</v>
      </c>
      <c r="AC26" s="28">
        <f t="shared" si="10"/>
        <v>2.0818855513643379</v>
      </c>
      <c r="AF26" s="28">
        <f t="shared" si="18"/>
        <v>3</v>
      </c>
      <c r="AG26" s="28">
        <v>13</v>
      </c>
      <c r="AH26" s="28">
        <f t="shared" si="11"/>
        <v>2.8000220457685909</v>
      </c>
      <c r="AI26" s="28">
        <f t="shared" si="12"/>
        <v>3.4180200541315315</v>
      </c>
      <c r="AJ26" s="28">
        <f t="shared" si="13"/>
        <v>2.0514823620145517</v>
      </c>
    </row>
    <row r="27" spans="10:36" x14ac:dyDescent="0.2">
      <c r="J27" s="28" t="e">
        <f>MATCH(MIN(L27:N27),L27:N27,0)</f>
        <v>#N/A</v>
      </c>
      <c r="K27" s="28">
        <v>14</v>
      </c>
      <c r="L27" s="28" t="e">
        <f t="shared" si="14"/>
        <v>#N/A</v>
      </c>
      <c r="M27" s="28" t="e">
        <f t="shared" si="15"/>
        <v>#N/A</v>
      </c>
      <c r="N27" s="28" t="e">
        <f>SQRT( ((VLOOKUP(K27,$A$2:$E$151,2,FALSE)-VLOOKUP(3,$J$4:$O$6,3,FALSE)) ^2) + ((VLOOKUP(K27,$A$2:$E$151,3,FALSE)-VLOOKUP(3,$J$4:$O$6,4,FALSE))^2) + ((VLOOKUP(K27,$A$2:$E$151,4,FALSE)-VLOOKUP(3,$J$4:$O$6,5,FALSE))^2) + ((VLOOKUP(K27,$A$2:$E$151,5,FALSE)-VLOOKUP(3,$J$4:$O$6,6,FALSE))^2))</f>
        <v>#N/A</v>
      </c>
      <c r="R27" s="28" t="e">
        <f t="shared" si="16"/>
        <v>#N/A</v>
      </c>
      <c r="S27" s="28">
        <v>14</v>
      </c>
      <c r="T27" s="28" t="e">
        <f t="shared" si="5"/>
        <v>#N/A</v>
      </c>
      <c r="U27" s="28" t="e">
        <f t="shared" si="6"/>
        <v>#N/A</v>
      </c>
      <c r="V27" s="28" t="e">
        <f t="shared" si="7"/>
        <v>#N/A</v>
      </c>
      <c r="Y27" s="28" t="e">
        <f t="shared" si="17"/>
        <v>#N/A</v>
      </c>
      <c r="Z27" s="28">
        <v>14</v>
      </c>
      <c r="AA27" s="28" t="e">
        <f t="shared" si="8"/>
        <v>#N/A</v>
      </c>
      <c r="AB27" s="28" t="e">
        <f t="shared" si="9"/>
        <v>#N/A</v>
      </c>
      <c r="AC27" s="28" t="e">
        <f t="shared" si="10"/>
        <v>#N/A</v>
      </c>
      <c r="AF27" s="28" t="e">
        <f t="shared" si="18"/>
        <v>#N/A</v>
      </c>
      <c r="AG27" s="28">
        <v>14</v>
      </c>
      <c r="AH27" s="28" t="e">
        <f t="shared" si="11"/>
        <v>#N/A</v>
      </c>
      <c r="AI27" s="28" t="e">
        <f t="shared" si="12"/>
        <v>#N/A</v>
      </c>
      <c r="AJ27" s="28" t="e">
        <f t="shared" si="13"/>
        <v>#N/A</v>
      </c>
    </row>
    <row r="28" spans="10:36" x14ac:dyDescent="0.2">
      <c r="J28" s="28" t="e">
        <f>MATCH(MIN(L28:N28),L28:N28,0)</f>
        <v>#N/A</v>
      </c>
      <c r="K28" s="28">
        <v>15</v>
      </c>
      <c r="L28" s="28" t="e">
        <f t="shared" si="14"/>
        <v>#N/A</v>
      </c>
      <c r="M28" s="28" t="e">
        <f t="shared" si="15"/>
        <v>#N/A</v>
      </c>
      <c r="N28" s="28" t="e">
        <f>SQRT( ((VLOOKUP(K28,$A$2:$E$151,2,FALSE)-VLOOKUP(3,$J$4:$O$6,3,FALSE)) ^2) + ((VLOOKUP(K28,$A$2:$E$151,3,FALSE)-VLOOKUP(3,$J$4:$O$6,4,FALSE))^2) + ((VLOOKUP(K28,$A$2:$E$151,4,FALSE)-VLOOKUP(3,$J$4:$O$6,5,FALSE))^2) + ((VLOOKUP(K28,$A$2:$E$151,5,FALSE)-VLOOKUP(3,$J$4:$O$6,6,FALSE))^2))</f>
        <v>#N/A</v>
      </c>
      <c r="R28" s="28" t="e">
        <f t="shared" si="16"/>
        <v>#N/A</v>
      </c>
      <c r="S28" s="28">
        <v>15</v>
      </c>
      <c r="T28" s="28" t="e">
        <f t="shared" si="5"/>
        <v>#N/A</v>
      </c>
      <c r="U28" s="28" t="e">
        <f t="shared" si="6"/>
        <v>#N/A</v>
      </c>
      <c r="V28" s="28" t="e">
        <f t="shared" si="7"/>
        <v>#N/A</v>
      </c>
      <c r="Y28" s="28" t="e">
        <f t="shared" si="17"/>
        <v>#N/A</v>
      </c>
      <c r="Z28" s="28">
        <v>15</v>
      </c>
      <c r="AA28" s="28" t="e">
        <f t="shared" si="8"/>
        <v>#N/A</v>
      </c>
      <c r="AB28" s="28" t="e">
        <f t="shared" si="9"/>
        <v>#N/A</v>
      </c>
      <c r="AC28" s="28" t="e">
        <f t="shared" si="10"/>
        <v>#N/A</v>
      </c>
      <c r="AF28" s="28" t="e">
        <f t="shared" si="18"/>
        <v>#N/A</v>
      </c>
      <c r="AG28" s="28">
        <v>15</v>
      </c>
      <c r="AH28" s="28" t="e">
        <f t="shared" si="11"/>
        <v>#N/A</v>
      </c>
      <c r="AI28" s="28" t="e">
        <f t="shared" si="12"/>
        <v>#N/A</v>
      </c>
      <c r="AJ28" s="28" t="e">
        <f t="shared" si="13"/>
        <v>#N/A</v>
      </c>
    </row>
    <row r="29" spans="10:36" x14ac:dyDescent="0.2">
      <c r="J29" s="28" t="e">
        <f>MATCH(MIN(L29:N29),L29:N29,0)</f>
        <v>#N/A</v>
      </c>
      <c r="K29" s="28">
        <v>16</v>
      </c>
      <c r="L29" s="28" t="e">
        <f t="shared" si="14"/>
        <v>#N/A</v>
      </c>
      <c r="M29" s="28" t="e">
        <f t="shared" si="15"/>
        <v>#N/A</v>
      </c>
      <c r="N29" s="28" t="e">
        <f>SQRT( ((VLOOKUP(K29,$A$2:$E$151,2,FALSE)-VLOOKUP(3,$J$4:$O$6,3,FALSE)) ^2) + ((VLOOKUP(K29,$A$2:$E$151,3,FALSE)-VLOOKUP(3,$J$4:$O$6,4,FALSE))^2) + ((VLOOKUP(K29,$A$2:$E$151,4,FALSE)-VLOOKUP(3,$J$4:$O$6,5,FALSE))^2) + ((VLOOKUP(K29,$A$2:$E$151,5,FALSE)-VLOOKUP(3,$J$4:$O$6,6,FALSE))^2))</f>
        <v>#N/A</v>
      </c>
      <c r="R29" s="28" t="e">
        <f t="shared" si="16"/>
        <v>#N/A</v>
      </c>
      <c r="S29" s="28">
        <v>16</v>
      </c>
      <c r="T29" s="28" t="e">
        <f t="shared" si="5"/>
        <v>#N/A</v>
      </c>
      <c r="U29" s="28" t="e">
        <f t="shared" si="6"/>
        <v>#N/A</v>
      </c>
      <c r="V29" s="28" t="e">
        <f t="shared" si="7"/>
        <v>#N/A</v>
      </c>
      <c r="Y29" s="28" t="e">
        <f t="shared" si="17"/>
        <v>#N/A</v>
      </c>
      <c r="Z29" s="28">
        <v>16</v>
      </c>
      <c r="AA29" s="28" t="e">
        <f t="shared" si="8"/>
        <v>#N/A</v>
      </c>
      <c r="AB29" s="28" t="e">
        <f t="shared" si="9"/>
        <v>#N/A</v>
      </c>
      <c r="AC29" s="28" t="e">
        <f t="shared" si="10"/>
        <v>#N/A</v>
      </c>
      <c r="AF29" s="28" t="e">
        <f t="shared" si="18"/>
        <v>#N/A</v>
      </c>
      <c r="AG29" s="28">
        <v>16</v>
      </c>
      <c r="AH29" s="28" t="e">
        <f t="shared" si="11"/>
        <v>#N/A</v>
      </c>
      <c r="AI29" s="28" t="e">
        <f t="shared" si="12"/>
        <v>#N/A</v>
      </c>
      <c r="AJ29" s="28" t="e">
        <f t="shared" si="13"/>
        <v>#N/A</v>
      </c>
    </row>
    <row r="30" spans="10:36" x14ac:dyDescent="0.2">
      <c r="J30" s="28" t="e">
        <f>MATCH(MIN(L30:N30),L30:N30,0)</f>
        <v>#N/A</v>
      </c>
      <c r="K30" s="28">
        <v>17</v>
      </c>
      <c r="L30" s="28" t="e">
        <f t="shared" si="14"/>
        <v>#N/A</v>
      </c>
      <c r="M30" s="28" t="e">
        <f t="shared" si="15"/>
        <v>#N/A</v>
      </c>
      <c r="N30" s="28" t="e">
        <f>SQRT( ((VLOOKUP(K30,$A$2:$E$151,2,FALSE)-VLOOKUP(3,$J$4:$O$6,3,FALSE)) ^2) + ((VLOOKUP(K30,$A$2:$E$151,3,FALSE)-VLOOKUP(3,$J$4:$O$6,4,FALSE))^2) + ((VLOOKUP(K30,$A$2:$E$151,4,FALSE)-VLOOKUP(3,$J$4:$O$6,5,FALSE))^2) + ((VLOOKUP(K30,$A$2:$E$151,5,FALSE)-VLOOKUP(3,$J$4:$O$6,6,FALSE))^2))</f>
        <v>#N/A</v>
      </c>
      <c r="R30" s="28" t="e">
        <f t="shared" si="16"/>
        <v>#N/A</v>
      </c>
      <c r="S30" s="28">
        <v>17</v>
      </c>
      <c r="T30" s="28" t="e">
        <f t="shared" si="5"/>
        <v>#N/A</v>
      </c>
      <c r="U30" s="28" t="e">
        <f t="shared" si="6"/>
        <v>#N/A</v>
      </c>
      <c r="V30" s="28" t="e">
        <f t="shared" si="7"/>
        <v>#N/A</v>
      </c>
      <c r="Y30" s="28" t="e">
        <f t="shared" si="17"/>
        <v>#N/A</v>
      </c>
      <c r="Z30" s="28">
        <v>17</v>
      </c>
      <c r="AA30" s="28" t="e">
        <f t="shared" si="8"/>
        <v>#N/A</v>
      </c>
      <c r="AB30" s="28" t="e">
        <f t="shared" si="9"/>
        <v>#N/A</v>
      </c>
      <c r="AC30" s="28" t="e">
        <f t="shared" si="10"/>
        <v>#N/A</v>
      </c>
      <c r="AF30" s="28" t="e">
        <f t="shared" si="18"/>
        <v>#N/A</v>
      </c>
      <c r="AG30" s="28">
        <v>17</v>
      </c>
      <c r="AH30" s="28" t="e">
        <f t="shared" si="11"/>
        <v>#N/A</v>
      </c>
      <c r="AI30" s="28" t="e">
        <f t="shared" si="12"/>
        <v>#N/A</v>
      </c>
      <c r="AJ30" s="28" t="e">
        <f t="shared" si="13"/>
        <v>#N/A</v>
      </c>
    </row>
    <row r="31" spans="10:36" x14ac:dyDescent="0.2">
      <c r="J31" s="28" t="e">
        <f>MATCH(MIN(L31:N31),L31:N31,0)</f>
        <v>#N/A</v>
      </c>
      <c r="K31" s="28">
        <v>18</v>
      </c>
      <c r="L31" s="28" t="e">
        <f t="shared" si="14"/>
        <v>#N/A</v>
      </c>
      <c r="M31" s="28" t="e">
        <f t="shared" si="15"/>
        <v>#N/A</v>
      </c>
      <c r="N31" s="28" t="e">
        <f>SQRT( ((VLOOKUP(K31,$A$2:$E$151,2,FALSE)-VLOOKUP(3,$J$4:$O$6,3,FALSE)) ^2) + ((VLOOKUP(K31,$A$2:$E$151,3,FALSE)-VLOOKUP(3,$J$4:$O$6,4,FALSE))^2) + ((VLOOKUP(K31,$A$2:$E$151,4,FALSE)-VLOOKUP(3,$J$4:$O$6,5,FALSE))^2) + ((VLOOKUP(K31,$A$2:$E$151,5,FALSE)-VLOOKUP(3,$J$4:$O$6,6,FALSE))^2))</f>
        <v>#N/A</v>
      </c>
      <c r="R31" s="28" t="e">
        <f t="shared" si="16"/>
        <v>#N/A</v>
      </c>
      <c r="S31" s="28">
        <v>18</v>
      </c>
      <c r="T31" s="28" t="e">
        <f t="shared" si="5"/>
        <v>#N/A</v>
      </c>
      <c r="U31" s="28" t="e">
        <f t="shared" si="6"/>
        <v>#N/A</v>
      </c>
      <c r="V31" s="28" t="e">
        <f t="shared" si="7"/>
        <v>#N/A</v>
      </c>
      <c r="Y31" s="28" t="e">
        <f t="shared" si="17"/>
        <v>#N/A</v>
      </c>
      <c r="Z31" s="28">
        <v>18</v>
      </c>
      <c r="AA31" s="28" t="e">
        <f t="shared" si="8"/>
        <v>#N/A</v>
      </c>
      <c r="AB31" s="28" t="e">
        <f t="shared" si="9"/>
        <v>#N/A</v>
      </c>
      <c r="AC31" s="28" t="e">
        <f t="shared" si="10"/>
        <v>#N/A</v>
      </c>
      <c r="AF31" s="28" t="e">
        <f t="shared" si="18"/>
        <v>#N/A</v>
      </c>
      <c r="AG31" s="28">
        <v>18</v>
      </c>
      <c r="AH31" s="28" t="e">
        <f t="shared" si="11"/>
        <v>#N/A</v>
      </c>
      <c r="AI31" s="28" t="e">
        <f t="shared" si="12"/>
        <v>#N/A</v>
      </c>
      <c r="AJ31" s="28" t="e">
        <f t="shared" si="13"/>
        <v>#N/A</v>
      </c>
    </row>
    <row r="32" spans="10:36" x14ac:dyDescent="0.2">
      <c r="J32" s="28" t="e">
        <f>MATCH(MIN(L32:N32),L32:N32,0)</f>
        <v>#N/A</v>
      </c>
      <c r="K32" s="28">
        <v>19</v>
      </c>
      <c r="L32" s="28" t="e">
        <f t="shared" si="14"/>
        <v>#N/A</v>
      </c>
      <c r="M32" s="28" t="e">
        <f t="shared" si="15"/>
        <v>#N/A</v>
      </c>
      <c r="N32" s="28" t="e">
        <f>SQRT( ((VLOOKUP(K32,$A$2:$E$151,2,FALSE)-VLOOKUP(3,$J$4:$O$6,3,FALSE)) ^2) + ((VLOOKUP(K32,$A$2:$E$151,3,FALSE)-VLOOKUP(3,$J$4:$O$6,4,FALSE))^2) + ((VLOOKUP(K32,$A$2:$E$151,4,FALSE)-VLOOKUP(3,$J$4:$O$6,5,FALSE))^2) + ((VLOOKUP(K32,$A$2:$E$151,5,FALSE)-VLOOKUP(3,$J$4:$O$6,6,FALSE))^2))</f>
        <v>#N/A</v>
      </c>
      <c r="R32" s="28" t="e">
        <f t="shared" si="16"/>
        <v>#N/A</v>
      </c>
      <c r="S32" s="28">
        <v>19</v>
      </c>
      <c r="T32" s="28" t="e">
        <f t="shared" si="5"/>
        <v>#N/A</v>
      </c>
      <c r="U32" s="28" t="e">
        <f t="shared" si="6"/>
        <v>#N/A</v>
      </c>
      <c r="V32" s="28" t="e">
        <f t="shared" si="7"/>
        <v>#N/A</v>
      </c>
      <c r="Y32" s="28" t="e">
        <f t="shared" si="17"/>
        <v>#N/A</v>
      </c>
      <c r="Z32" s="28">
        <v>19</v>
      </c>
      <c r="AA32" s="28" t="e">
        <f t="shared" si="8"/>
        <v>#N/A</v>
      </c>
      <c r="AB32" s="28" t="e">
        <f t="shared" si="9"/>
        <v>#N/A</v>
      </c>
      <c r="AC32" s="28" t="e">
        <f t="shared" si="10"/>
        <v>#N/A</v>
      </c>
      <c r="AF32" s="28" t="e">
        <f t="shared" si="18"/>
        <v>#N/A</v>
      </c>
      <c r="AG32" s="28">
        <v>19</v>
      </c>
      <c r="AH32" s="28" t="e">
        <f t="shared" si="11"/>
        <v>#N/A</v>
      </c>
      <c r="AI32" s="28" t="e">
        <f t="shared" si="12"/>
        <v>#N/A</v>
      </c>
      <c r="AJ32" s="28" t="e">
        <f t="shared" si="13"/>
        <v>#N/A</v>
      </c>
    </row>
    <row r="33" spans="10:36" x14ac:dyDescent="0.2">
      <c r="J33" s="28" t="e">
        <f>MATCH(MIN(L33:N33),L33:N33,0)</f>
        <v>#N/A</v>
      </c>
      <c r="K33" s="28">
        <v>20</v>
      </c>
      <c r="L33" s="28" t="e">
        <f t="shared" si="14"/>
        <v>#N/A</v>
      </c>
      <c r="M33" s="28" t="e">
        <f t="shared" si="15"/>
        <v>#N/A</v>
      </c>
      <c r="N33" s="28" t="e">
        <f>SQRT( ((VLOOKUP(K33,$A$2:$E$151,2,FALSE)-VLOOKUP(3,$J$4:$O$6,3,FALSE)) ^2) + ((VLOOKUP(K33,$A$2:$E$151,3,FALSE)-VLOOKUP(3,$J$4:$O$6,4,FALSE))^2) + ((VLOOKUP(K33,$A$2:$E$151,4,FALSE)-VLOOKUP(3,$J$4:$O$6,5,FALSE))^2) + ((VLOOKUP(K33,$A$2:$E$151,5,FALSE)-VLOOKUP(3,$J$4:$O$6,6,FALSE))^2))</f>
        <v>#N/A</v>
      </c>
      <c r="R33" s="28" t="e">
        <f t="shared" si="16"/>
        <v>#N/A</v>
      </c>
      <c r="S33" s="28">
        <v>20</v>
      </c>
      <c r="T33" s="28" t="e">
        <f t="shared" si="5"/>
        <v>#N/A</v>
      </c>
      <c r="U33" s="28" t="e">
        <f t="shared" si="6"/>
        <v>#N/A</v>
      </c>
      <c r="V33" s="28" t="e">
        <f t="shared" si="7"/>
        <v>#N/A</v>
      </c>
      <c r="Y33" s="28" t="e">
        <f t="shared" si="17"/>
        <v>#N/A</v>
      </c>
      <c r="Z33" s="28">
        <v>20</v>
      </c>
      <c r="AA33" s="28" t="e">
        <f t="shared" si="8"/>
        <v>#N/A</v>
      </c>
      <c r="AB33" s="28" t="e">
        <f t="shared" si="9"/>
        <v>#N/A</v>
      </c>
      <c r="AC33" s="28" t="e">
        <f t="shared" si="10"/>
        <v>#N/A</v>
      </c>
      <c r="AF33" s="28" t="e">
        <f t="shared" si="18"/>
        <v>#N/A</v>
      </c>
      <c r="AG33" s="28">
        <v>20</v>
      </c>
      <c r="AH33" s="28" t="e">
        <f t="shared" si="11"/>
        <v>#N/A</v>
      </c>
      <c r="AI33" s="28" t="e">
        <f t="shared" si="12"/>
        <v>#N/A</v>
      </c>
      <c r="AJ33" s="28" t="e">
        <f t="shared" si="13"/>
        <v>#N/A</v>
      </c>
    </row>
    <row r="34" spans="10:36" x14ac:dyDescent="0.2">
      <c r="J34" s="28" t="e">
        <f>MATCH(MIN(L34:N34),L34:N34,0)</f>
        <v>#N/A</v>
      </c>
      <c r="K34" s="28">
        <v>21</v>
      </c>
      <c r="L34" s="28" t="e">
        <f t="shared" si="14"/>
        <v>#N/A</v>
      </c>
      <c r="M34" s="28" t="e">
        <f t="shared" si="15"/>
        <v>#N/A</v>
      </c>
      <c r="N34" s="28" t="e">
        <f>SQRT( ((VLOOKUP(K34,$A$2:$E$151,2,FALSE)-VLOOKUP(3,$J$4:$O$6,3,FALSE)) ^2) + ((VLOOKUP(K34,$A$2:$E$151,3,FALSE)-VLOOKUP(3,$J$4:$O$6,4,FALSE))^2) + ((VLOOKUP(K34,$A$2:$E$151,4,FALSE)-VLOOKUP(3,$J$4:$O$6,5,FALSE))^2) + ((VLOOKUP(K34,$A$2:$E$151,5,FALSE)-VLOOKUP(3,$J$4:$O$6,6,FALSE))^2))</f>
        <v>#N/A</v>
      </c>
      <c r="R34" s="28" t="e">
        <f t="shared" si="16"/>
        <v>#N/A</v>
      </c>
      <c r="S34" s="28">
        <v>21</v>
      </c>
      <c r="T34" s="28" t="e">
        <f t="shared" si="5"/>
        <v>#N/A</v>
      </c>
      <c r="U34" s="28" t="e">
        <f t="shared" si="6"/>
        <v>#N/A</v>
      </c>
      <c r="V34" s="28" t="e">
        <f t="shared" si="7"/>
        <v>#N/A</v>
      </c>
      <c r="Y34" s="28" t="e">
        <f t="shared" si="17"/>
        <v>#N/A</v>
      </c>
      <c r="Z34" s="28">
        <v>21</v>
      </c>
      <c r="AA34" s="28" t="e">
        <f t="shared" si="8"/>
        <v>#N/A</v>
      </c>
      <c r="AB34" s="28" t="e">
        <f t="shared" si="9"/>
        <v>#N/A</v>
      </c>
      <c r="AC34" s="28" t="e">
        <f t="shared" si="10"/>
        <v>#N/A</v>
      </c>
      <c r="AF34" s="28" t="e">
        <f t="shared" si="18"/>
        <v>#N/A</v>
      </c>
      <c r="AG34" s="28">
        <v>21</v>
      </c>
      <c r="AH34" s="28" t="e">
        <f t="shared" si="11"/>
        <v>#N/A</v>
      </c>
      <c r="AI34" s="28" t="e">
        <f t="shared" si="12"/>
        <v>#N/A</v>
      </c>
      <c r="AJ34" s="28" t="e">
        <f t="shared" si="13"/>
        <v>#N/A</v>
      </c>
    </row>
    <row r="35" spans="10:36" x14ac:dyDescent="0.2">
      <c r="J35" s="28" t="e">
        <f>MATCH(MIN(L35:N35),L35:N35,0)</f>
        <v>#N/A</v>
      </c>
      <c r="K35" s="28">
        <v>22</v>
      </c>
      <c r="L35" s="28" t="e">
        <f t="shared" si="14"/>
        <v>#N/A</v>
      </c>
      <c r="M35" s="28" t="e">
        <f t="shared" si="15"/>
        <v>#N/A</v>
      </c>
      <c r="N35" s="28" t="e">
        <f>SQRT( ((VLOOKUP(K35,$A$2:$E$151,2,FALSE)-VLOOKUP(3,$J$4:$O$6,3,FALSE)) ^2) + ((VLOOKUP(K35,$A$2:$E$151,3,FALSE)-VLOOKUP(3,$J$4:$O$6,4,FALSE))^2) + ((VLOOKUP(K35,$A$2:$E$151,4,FALSE)-VLOOKUP(3,$J$4:$O$6,5,FALSE))^2) + ((VLOOKUP(K35,$A$2:$E$151,5,FALSE)-VLOOKUP(3,$J$4:$O$6,6,FALSE))^2))</f>
        <v>#N/A</v>
      </c>
      <c r="R35" s="28" t="e">
        <f t="shared" si="16"/>
        <v>#N/A</v>
      </c>
      <c r="S35" s="28">
        <v>22</v>
      </c>
      <c r="T35" s="28" t="e">
        <f t="shared" si="5"/>
        <v>#N/A</v>
      </c>
      <c r="U35" s="28" t="e">
        <f t="shared" si="6"/>
        <v>#N/A</v>
      </c>
      <c r="V35" s="28" t="e">
        <f t="shared" si="7"/>
        <v>#N/A</v>
      </c>
      <c r="Y35" s="28" t="e">
        <f t="shared" si="17"/>
        <v>#N/A</v>
      </c>
      <c r="Z35" s="28">
        <v>22</v>
      </c>
      <c r="AA35" s="28" t="e">
        <f t="shared" si="8"/>
        <v>#N/A</v>
      </c>
      <c r="AB35" s="28" t="e">
        <f t="shared" si="9"/>
        <v>#N/A</v>
      </c>
      <c r="AC35" s="28" t="e">
        <f t="shared" si="10"/>
        <v>#N/A</v>
      </c>
      <c r="AF35" s="28" t="e">
        <f t="shared" si="18"/>
        <v>#N/A</v>
      </c>
      <c r="AG35" s="28">
        <v>22</v>
      </c>
      <c r="AH35" s="28" t="e">
        <f t="shared" si="11"/>
        <v>#N/A</v>
      </c>
      <c r="AI35" s="28" t="e">
        <f t="shared" si="12"/>
        <v>#N/A</v>
      </c>
      <c r="AJ35" s="28" t="e">
        <f t="shared" si="13"/>
        <v>#N/A</v>
      </c>
    </row>
    <row r="36" spans="10:36" x14ac:dyDescent="0.2">
      <c r="J36" s="28" t="e">
        <f>MATCH(MIN(L36:N36),L36:N36,0)</f>
        <v>#N/A</v>
      </c>
      <c r="K36" s="28">
        <v>23</v>
      </c>
      <c r="L36" s="28" t="e">
        <f t="shared" si="14"/>
        <v>#N/A</v>
      </c>
      <c r="M36" s="28" t="e">
        <f t="shared" si="15"/>
        <v>#N/A</v>
      </c>
      <c r="N36" s="28" t="e">
        <f>SQRT( ((VLOOKUP(K36,$A$2:$E$151,2,FALSE)-VLOOKUP(3,$J$4:$O$6,3,FALSE)) ^2) + ((VLOOKUP(K36,$A$2:$E$151,3,FALSE)-VLOOKUP(3,$J$4:$O$6,4,FALSE))^2) + ((VLOOKUP(K36,$A$2:$E$151,4,FALSE)-VLOOKUP(3,$J$4:$O$6,5,FALSE))^2) + ((VLOOKUP(K36,$A$2:$E$151,5,FALSE)-VLOOKUP(3,$J$4:$O$6,6,FALSE))^2))</f>
        <v>#N/A</v>
      </c>
      <c r="R36" s="28" t="e">
        <f t="shared" si="16"/>
        <v>#N/A</v>
      </c>
      <c r="S36" s="28">
        <v>23</v>
      </c>
      <c r="T36" s="28" t="e">
        <f t="shared" si="5"/>
        <v>#N/A</v>
      </c>
      <c r="U36" s="28" t="e">
        <f t="shared" si="6"/>
        <v>#N/A</v>
      </c>
      <c r="V36" s="28" t="e">
        <f t="shared" si="7"/>
        <v>#N/A</v>
      </c>
      <c r="Y36" s="28" t="e">
        <f t="shared" si="17"/>
        <v>#N/A</v>
      </c>
      <c r="Z36" s="28">
        <v>23</v>
      </c>
      <c r="AA36" s="28" t="e">
        <f t="shared" si="8"/>
        <v>#N/A</v>
      </c>
      <c r="AB36" s="28" t="e">
        <f t="shared" si="9"/>
        <v>#N/A</v>
      </c>
      <c r="AC36" s="28" t="e">
        <f t="shared" si="10"/>
        <v>#N/A</v>
      </c>
      <c r="AF36" s="28" t="e">
        <f t="shared" si="18"/>
        <v>#N/A</v>
      </c>
      <c r="AG36" s="28">
        <v>23</v>
      </c>
      <c r="AH36" s="28" t="e">
        <f t="shared" si="11"/>
        <v>#N/A</v>
      </c>
      <c r="AI36" s="28" t="e">
        <f t="shared" si="12"/>
        <v>#N/A</v>
      </c>
      <c r="AJ36" s="28" t="e">
        <f t="shared" si="13"/>
        <v>#N/A</v>
      </c>
    </row>
    <row r="37" spans="10:36" x14ac:dyDescent="0.2">
      <c r="J37" s="28" t="e">
        <f>MATCH(MIN(L37:N37),L37:N37,0)</f>
        <v>#N/A</v>
      </c>
      <c r="K37" s="28">
        <v>24</v>
      </c>
      <c r="L37" s="28" t="e">
        <f t="shared" si="14"/>
        <v>#N/A</v>
      </c>
      <c r="M37" s="28" t="e">
        <f t="shared" si="15"/>
        <v>#N/A</v>
      </c>
      <c r="N37" s="28" t="e">
        <f>SQRT( ((VLOOKUP(K37,$A$2:$E$151,2,FALSE)-VLOOKUP(3,$J$4:$O$6,3,FALSE)) ^2) + ((VLOOKUP(K37,$A$2:$E$151,3,FALSE)-VLOOKUP(3,$J$4:$O$6,4,FALSE))^2) + ((VLOOKUP(K37,$A$2:$E$151,4,FALSE)-VLOOKUP(3,$J$4:$O$6,5,FALSE))^2) + ((VLOOKUP(K37,$A$2:$E$151,5,FALSE)-VLOOKUP(3,$J$4:$O$6,6,FALSE))^2))</f>
        <v>#N/A</v>
      </c>
      <c r="R37" s="28" t="e">
        <f t="shared" si="16"/>
        <v>#N/A</v>
      </c>
      <c r="S37" s="28">
        <v>24</v>
      </c>
      <c r="T37" s="28" t="e">
        <f t="shared" si="5"/>
        <v>#N/A</v>
      </c>
      <c r="U37" s="28" t="e">
        <f t="shared" si="6"/>
        <v>#N/A</v>
      </c>
      <c r="V37" s="28" t="e">
        <f t="shared" si="7"/>
        <v>#N/A</v>
      </c>
      <c r="Y37" s="28" t="e">
        <f t="shared" si="17"/>
        <v>#N/A</v>
      </c>
      <c r="Z37" s="28">
        <v>24</v>
      </c>
      <c r="AA37" s="28" t="e">
        <f t="shared" si="8"/>
        <v>#N/A</v>
      </c>
      <c r="AB37" s="28" t="e">
        <f t="shared" si="9"/>
        <v>#N/A</v>
      </c>
      <c r="AC37" s="28" t="e">
        <f t="shared" si="10"/>
        <v>#N/A</v>
      </c>
      <c r="AF37" s="28" t="e">
        <f t="shared" si="18"/>
        <v>#N/A</v>
      </c>
      <c r="AG37" s="28">
        <v>24</v>
      </c>
      <c r="AH37" s="28" t="e">
        <f t="shared" si="11"/>
        <v>#N/A</v>
      </c>
      <c r="AI37" s="28" t="e">
        <f t="shared" si="12"/>
        <v>#N/A</v>
      </c>
      <c r="AJ37" s="28" t="e">
        <f t="shared" si="13"/>
        <v>#N/A</v>
      </c>
    </row>
    <row r="38" spans="10:36" x14ac:dyDescent="0.2">
      <c r="J38" s="28" t="e">
        <f>MATCH(MIN(L38:N38),L38:N38,0)</f>
        <v>#N/A</v>
      </c>
      <c r="K38" s="28">
        <v>25</v>
      </c>
      <c r="L38" s="28" t="e">
        <f t="shared" si="14"/>
        <v>#N/A</v>
      </c>
      <c r="M38" s="28" t="e">
        <f t="shared" si="15"/>
        <v>#N/A</v>
      </c>
      <c r="N38" s="28" t="e">
        <f>SQRT( ((VLOOKUP(K38,$A$2:$E$151,2,FALSE)-VLOOKUP(3,$J$4:$O$6,3,FALSE)) ^2) + ((VLOOKUP(K38,$A$2:$E$151,3,FALSE)-VLOOKUP(3,$J$4:$O$6,4,FALSE))^2) + ((VLOOKUP(K38,$A$2:$E$151,4,FALSE)-VLOOKUP(3,$J$4:$O$6,5,FALSE))^2) + ((VLOOKUP(K38,$A$2:$E$151,5,FALSE)-VLOOKUP(3,$J$4:$O$6,6,FALSE))^2))</f>
        <v>#N/A</v>
      </c>
      <c r="R38" s="28" t="e">
        <f t="shared" si="16"/>
        <v>#N/A</v>
      </c>
      <c r="S38" s="28">
        <v>25</v>
      </c>
      <c r="T38" s="28" t="e">
        <f t="shared" si="5"/>
        <v>#N/A</v>
      </c>
      <c r="U38" s="28" t="e">
        <f t="shared" si="6"/>
        <v>#N/A</v>
      </c>
      <c r="V38" s="28" t="e">
        <f t="shared" si="7"/>
        <v>#N/A</v>
      </c>
      <c r="Y38" s="28" t="e">
        <f t="shared" si="17"/>
        <v>#N/A</v>
      </c>
      <c r="Z38" s="28">
        <v>25</v>
      </c>
      <c r="AA38" s="28" t="e">
        <f t="shared" si="8"/>
        <v>#N/A</v>
      </c>
      <c r="AB38" s="28" t="e">
        <f t="shared" si="9"/>
        <v>#N/A</v>
      </c>
      <c r="AC38" s="28" t="e">
        <f t="shared" si="10"/>
        <v>#N/A</v>
      </c>
      <c r="AF38" s="28" t="e">
        <f t="shared" si="18"/>
        <v>#N/A</v>
      </c>
      <c r="AG38" s="28">
        <v>25</v>
      </c>
      <c r="AH38" s="28" t="e">
        <f t="shared" si="11"/>
        <v>#N/A</v>
      </c>
      <c r="AI38" s="28" t="e">
        <f t="shared" si="12"/>
        <v>#N/A</v>
      </c>
      <c r="AJ38" s="28" t="e">
        <f t="shared" si="13"/>
        <v>#N/A</v>
      </c>
    </row>
    <row r="39" spans="10:36" x14ac:dyDescent="0.2">
      <c r="J39" s="28" t="e">
        <f>MATCH(MIN(L39:N39),L39:N39,0)</f>
        <v>#N/A</v>
      </c>
      <c r="K39" s="28">
        <v>26</v>
      </c>
      <c r="L39" s="28" t="e">
        <f t="shared" si="14"/>
        <v>#N/A</v>
      </c>
      <c r="M39" s="28" t="e">
        <f t="shared" si="15"/>
        <v>#N/A</v>
      </c>
      <c r="N39" s="28" t="e">
        <f>SQRT( ((VLOOKUP(K39,$A$2:$E$151,2,FALSE)-VLOOKUP(3,$J$4:$O$6,3,FALSE)) ^2) + ((VLOOKUP(K39,$A$2:$E$151,3,FALSE)-VLOOKUP(3,$J$4:$O$6,4,FALSE))^2) + ((VLOOKUP(K39,$A$2:$E$151,4,FALSE)-VLOOKUP(3,$J$4:$O$6,5,FALSE))^2) + ((VLOOKUP(K39,$A$2:$E$151,5,FALSE)-VLOOKUP(3,$J$4:$O$6,6,FALSE))^2))</f>
        <v>#N/A</v>
      </c>
      <c r="R39" s="28" t="e">
        <f t="shared" si="16"/>
        <v>#N/A</v>
      </c>
      <c r="S39" s="28">
        <v>26</v>
      </c>
      <c r="T39" s="28" t="e">
        <f t="shared" si="5"/>
        <v>#N/A</v>
      </c>
      <c r="U39" s="28" t="e">
        <f t="shared" si="6"/>
        <v>#N/A</v>
      </c>
      <c r="V39" s="28" t="e">
        <f t="shared" si="7"/>
        <v>#N/A</v>
      </c>
      <c r="Y39" s="28" t="e">
        <f t="shared" si="17"/>
        <v>#N/A</v>
      </c>
      <c r="Z39" s="28">
        <v>26</v>
      </c>
      <c r="AA39" s="28" t="e">
        <f t="shared" si="8"/>
        <v>#N/A</v>
      </c>
      <c r="AB39" s="28" t="e">
        <f t="shared" si="9"/>
        <v>#N/A</v>
      </c>
      <c r="AC39" s="28" t="e">
        <f t="shared" si="10"/>
        <v>#N/A</v>
      </c>
      <c r="AF39" s="28" t="e">
        <f t="shared" si="18"/>
        <v>#N/A</v>
      </c>
      <c r="AG39" s="28">
        <v>26</v>
      </c>
      <c r="AH39" s="28" t="e">
        <f t="shared" si="11"/>
        <v>#N/A</v>
      </c>
      <c r="AI39" s="28" t="e">
        <f t="shared" si="12"/>
        <v>#N/A</v>
      </c>
      <c r="AJ39" s="28" t="e">
        <f t="shared" si="13"/>
        <v>#N/A</v>
      </c>
    </row>
    <row r="40" spans="10:36" x14ac:dyDescent="0.2">
      <c r="J40" s="28" t="e">
        <f>MATCH(MIN(L40:N40),L40:N40,0)</f>
        <v>#N/A</v>
      </c>
      <c r="K40" s="28">
        <v>27</v>
      </c>
      <c r="L40" s="28" t="e">
        <f t="shared" si="14"/>
        <v>#N/A</v>
      </c>
      <c r="M40" s="28" t="e">
        <f t="shared" si="15"/>
        <v>#N/A</v>
      </c>
      <c r="N40" s="28" t="e">
        <f>SQRT( ((VLOOKUP(K40,$A$2:$E$151,2,FALSE)-VLOOKUP(3,$J$4:$O$6,3,FALSE)) ^2) + ((VLOOKUP(K40,$A$2:$E$151,3,FALSE)-VLOOKUP(3,$J$4:$O$6,4,FALSE))^2) + ((VLOOKUP(K40,$A$2:$E$151,4,FALSE)-VLOOKUP(3,$J$4:$O$6,5,FALSE))^2) + ((VLOOKUP(K40,$A$2:$E$151,5,FALSE)-VLOOKUP(3,$J$4:$O$6,6,FALSE))^2))</f>
        <v>#N/A</v>
      </c>
      <c r="R40" s="28" t="e">
        <f t="shared" si="16"/>
        <v>#N/A</v>
      </c>
      <c r="S40" s="28">
        <v>27</v>
      </c>
      <c r="T40" s="28" t="e">
        <f t="shared" si="5"/>
        <v>#N/A</v>
      </c>
      <c r="U40" s="28" t="e">
        <f t="shared" si="6"/>
        <v>#N/A</v>
      </c>
      <c r="V40" s="28" t="e">
        <f t="shared" si="7"/>
        <v>#N/A</v>
      </c>
      <c r="Y40" s="28" t="e">
        <f t="shared" si="17"/>
        <v>#N/A</v>
      </c>
      <c r="Z40" s="28">
        <v>27</v>
      </c>
      <c r="AA40" s="28" t="e">
        <f t="shared" si="8"/>
        <v>#N/A</v>
      </c>
      <c r="AB40" s="28" t="e">
        <f t="shared" si="9"/>
        <v>#N/A</v>
      </c>
      <c r="AC40" s="28" t="e">
        <f t="shared" si="10"/>
        <v>#N/A</v>
      </c>
      <c r="AF40" s="28" t="e">
        <f t="shared" si="18"/>
        <v>#N/A</v>
      </c>
      <c r="AG40" s="28">
        <v>27</v>
      </c>
      <c r="AH40" s="28" t="e">
        <f t="shared" si="11"/>
        <v>#N/A</v>
      </c>
      <c r="AI40" s="28" t="e">
        <f t="shared" si="12"/>
        <v>#N/A</v>
      </c>
      <c r="AJ40" s="28" t="e">
        <f t="shared" si="13"/>
        <v>#N/A</v>
      </c>
    </row>
    <row r="41" spans="10:36" x14ac:dyDescent="0.2">
      <c r="J41" s="28" t="e">
        <f>MATCH(MIN(L41:N41),L41:N41,0)</f>
        <v>#N/A</v>
      </c>
      <c r="K41" s="28">
        <v>28</v>
      </c>
      <c r="L41" s="28" t="e">
        <f t="shared" si="14"/>
        <v>#N/A</v>
      </c>
      <c r="M41" s="28" t="e">
        <f t="shared" si="15"/>
        <v>#N/A</v>
      </c>
      <c r="N41" s="28" t="e">
        <f>SQRT( ((VLOOKUP(K41,$A$2:$E$151,2,FALSE)-VLOOKUP(3,$J$4:$O$6,3,FALSE)) ^2) + ((VLOOKUP(K41,$A$2:$E$151,3,FALSE)-VLOOKUP(3,$J$4:$O$6,4,FALSE))^2) + ((VLOOKUP(K41,$A$2:$E$151,4,FALSE)-VLOOKUP(3,$J$4:$O$6,5,FALSE))^2) + ((VLOOKUP(K41,$A$2:$E$151,5,FALSE)-VLOOKUP(3,$J$4:$O$6,6,FALSE))^2))</f>
        <v>#N/A</v>
      </c>
      <c r="R41" s="28" t="e">
        <f t="shared" si="16"/>
        <v>#N/A</v>
      </c>
      <c r="S41" s="28">
        <v>28</v>
      </c>
      <c r="T41" s="28" t="e">
        <f t="shared" si="5"/>
        <v>#N/A</v>
      </c>
      <c r="U41" s="28" t="e">
        <f t="shared" si="6"/>
        <v>#N/A</v>
      </c>
      <c r="V41" s="28" t="e">
        <f t="shared" si="7"/>
        <v>#N/A</v>
      </c>
      <c r="Y41" s="28" t="e">
        <f t="shared" si="17"/>
        <v>#N/A</v>
      </c>
      <c r="Z41" s="28">
        <v>28</v>
      </c>
      <c r="AA41" s="28" t="e">
        <f t="shared" si="8"/>
        <v>#N/A</v>
      </c>
      <c r="AB41" s="28" t="e">
        <f t="shared" si="9"/>
        <v>#N/A</v>
      </c>
      <c r="AC41" s="28" t="e">
        <f t="shared" si="10"/>
        <v>#N/A</v>
      </c>
      <c r="AF41" s="28" t="e">
        <f t="shared" si="18"/>
        <v>#N/A</v>
      </c>
      <c r="AG41" s="28">
        <v>28</v>
      </c>
      <c r="AH41" s="28" t="e">
        <f t="shared" si="11"/>
        <v>#N/A</v>
      </c>
      <c r="AI41" s="28" t="e">
        <f t="shared" si="12"/>
        <v>#N/A</v>
      </c>
      <c r="AJ41" s="28" t="e">
        <f t="shared" si="13"/>
        <v>#N/A</v>
      </c>
    </row>
    <row r="42" spans="10:36" x14ac:dyDescent="0.2">
      <c r="J42" s="28" t="e">
        <f>MATCH(MIN(L42:N42),L42:N42,0)</f>
        <v>#N/A</v>
      </c>
      <c r="K42" s="28">
        <v>29</v>
      </c>
      <c r="L42" s="28" t="e">
        <f t="shared" si="14"/>
        <v>#N/A</v>
      </c>
      <c r="M42" s="28" t="e">
        <f t="shared" si="15"/>
        <v>#N/A</v>
      </c>
      <c r="N42" s="28" t="e">
        <f>SQRT( ((VLOOKUP(K42,$A$2:$E$151,2,FALSE)-VLOOKUP(3,$J$4:$O$6,3,FALSE)) ^2) + ((VLOOKUP(K42,$A$2:$E$151,3,FALSE)-VLOOKUP(3,$J$4:$O$6,4,FALSE))^2) + ((VLOOKUP(K42,$A$2:$E$151,4,FALSE)-VLOOKUP(3,$J$4:$O$6,5,FALSE))^2) + ((VLOOKUP(K42,$A$2:$E$151,5,FALSE)-VLOOKUP(3,$J$4:$O$6,6,FALSE))^2))</f>
        <v>#N/A</v>
      </c>
      <c r="R42" s="28" t="e">
        <f t="shared" si="16"/>
        <v>#N/A</v>
      </c>
      <c r="S42" s="28">
        <v>29</v>
      </c>
      <c r="T42" s="28" t="e">
        <f t="shared" si="5"/>
        <v>#N/A</v>
      </c>
      <c r="U42" s="28" t="e">
        <f t="shared" si="6"/>
        <v>#N/A</v>
      </c>
      <c r="V42" s="28" t="e">
        <f t="shared" si="7"/>
        <v>#N/A</v>
      </c>
      <c r="Y42" s="28" t="e">
        <f t="shared" si="17"/>
        <v>#N/A</v>
      </c>
      <c r="Z42" s="28">
        <v>29</v>
      </c>
      <c r="AA42" s="28" t="e">
        <f t="shared" si="8"/>
        <v>#N/A</v>
      </c>
      <c r="AB42" s="28" t="e">
        <f t="shared" si="9"/>
        <v>#N/A</v>
      </c>
      <c r="AC42" s="28" t="e">
        <f t="shared" si="10"/>
        <v>#N/A</v>
      </c>
      <c r="AF42" s="28" t="e">
        <f t="shared" si="18"/>
        <v>#N/A</v>
      </c>
      <c r="AG42" s="28">
        <v>29</v>
      </c>
      <c r="AH42" s="28" t="e">
        <f t="shared" si="11"/>
        <v>#N/A</v>
      </c>
      <c r="AI42" s="28" t="e">
        <f t="shared" si="12"/>
        <v>#N/A</v>
      </c>
      <c r="AJ42" s="28" t="e">
        <f t="shared" si="13"/>
        <v>#N/A</v>
      </c>
    </row>
    <row r="43" spans="10:36" x14ac:dyDescent="0.2">
      <c r="J43" s="28" t="e">
        <f>MATCH(MIN(L43:N43),L43:N43,0)</f>
        <v>#N/A</v>
      </c>
      <c r="K43" s="28">
        <v>30</v>
      </c>
      <c r="L43" s="28" t="e">
        <f t="shared" si="14"/>
        <v>#N/A</v>
      </c>
      <c r="M43" s="28" t="e">
        <f t="shared" si="15"/>
        <v>#N/A</v>
      </c>
      <c r="N43" s="28" t="e">
        <f>SQRT( ((VLOOKUP(K43,$A$2:$E$151,2,FALSE)-VLOOKUP(3,$J$4:$O$6,3,FALSE)) ^2) + ((VLOOKUP(K43,$A$2:$E$151,3,FALSE)-VLOOKUP(3,$J$4:$O$6,4,FALSE))^2) + ((VLOOKUP(K43,$A$2:$E$151,4,FALSE)-VLOOKUP(3,$J$4:$O$6,5,FALSE))^2) + ((VLOOKUP(K43,$A$2:$E$151,5,FALSE)-VLOOKUP(3,$J$4:$O$6,6,FALSE))^2))</f>
        <v>#N/A</v>
      </c>
      <c r="R43" s="28" t="e">
        <f t="shared" si="16"/>
        <v>#N/A</v>
      </c>
      <c r="S43" s="28">
        <v>30</v>
      </c>
      <c r="T43" s="28" t="e">
        <f t="shared" si="5"/>
        <v>#N/A</v>
      </c>
      <c r="U43" s="28" t="e">
        <f t="shared" si="6"/>
        <v>#N/A</v>
      </c>
      <c r="V43" s="28" t="e">
        <f t="shared" si="7"/>
        <v>#N/A</v>
      </c>
      <c r="Y43" s="28" t="e">
        <f t="shared" si="17"/>
        <v>#N/A</v>
      </c>
      <c r="Z43" s="28">
        <v>30</v>
      </c>
      <c r="AA43" s="28" t="e">
        <f t="shared" si="8"/>
        <v>#N/A</v>
      </c>
      <c r="AB43" s="28" t="e">
        <f t="shared" si="9"/>
        <v>#N/A</v>
      </c>
      <c r="AC43" s="28" t="e">
        <f t="shared" si="10"/>
        <v>#N/A</v>
      </c>
      <c r="AF43" s="28" t="e">
        <f t="shared" si="18"/>
        <v>#N/A</v>
      </c>
      <c r="AG43" s="28">
        <v>30</v>
      </c>
      <c r="AH43" s="28" t="e">
        <f t="shared" si="11"/>
        <v>#N/A</v>
      </c>
      <c r="AI43" s="28" t="e">
        <f t="shared" si="12"/>
        <v>#N/A</v>
      </c>
      <c r="AJ43" s="28" t="e">
        <f t="shared" si="13"/>
        <v>#N/A</v>
      </c>
    </row>
    <row r="44" spans="10:36" x14ac:dyDescent="0.2">
      <c r="J44" s="28" t="e">
        <f>MATCH(MIN(L44:N44),L44:N44,0)</f>
        <v>#N/A</v>
      </c>
      <c r="K44" s="28">
        <v>31</v>
      </c>
      <c r="L44" s="28" t="e">
        <f t="shared" si="14"/>
        <v>#N/A</v>
      </c>
      <c r="M44" s="28" t="e">
        <f t="shared" si="15"/>
        <v>#N/A</v>
      </c>
      <c r="N44" s="28" t="e">
        <f>SQRT( ((VLOOKUP(K44,$A$2:$E$151,2,FALSE)-VLOOKUP(3,$J$4:$O$6,3,FALSE)) ^2) + ((VLOOKUP(K44,$A$2:$E$151,3,FALSE)-VLOOKUP(3,$J$4:$O$6,4,FALSE))^2) + ((VLOOKUP(K44,$A$2:$E$151,4,FALSE)-VLOOKUP(3,$J$4:$O$6,5,FALSE))^2) + ((VLOOKUP(K44,$A$2:$E$151,5,FALSE)-VLOOKUP(3,$J$4:$O$6,6,FALSE))^2))</f>
        <v>#N/A</v>
      </c>
      <c r="R44" s="28" t="e">
        <f t="shared" si="16"/>
        <v>#N/A</v>
      </c>
      <c r="S44" s="28">
        <v>31</v>
      </c>
      <c r="T44" s="28" t="e">
        <f t="shared" si="5"/>
        <v>#N/A</v>
      </c>
      <c r="U44" s="28" t="e">
        <f t="shared" si="6"/>
        <v>#N/A</v>
      </c>
      <c r="V44" s="28" t="e">
        <f t="shared" si="7"/>
        <v>#N/A</v>
      </c>
      <c r="Y44" s="28" t="e">
        <f t="shared" si="17"/>
        <v>#N/A</v>
      </c>
      <c r="Z44" s="28">
        <v>31</v>
      </c>
      <c r="AA44" s="28" t="e">
        <f t="shared" si="8"/>
        <v>#N/A</v>
      </c>
      <c r="AB44" s="28" t="e">
        <f t="shared" si="9"/>
        <v>#N/A</v>
      </c>
      <c r="AC44" s="28" t="e">
        <f t="shared" si="10"/>
        <v>#N/A</v>
      </c>
      <c r="AF44" s="28" t="e">
        <f t="shared" si="18"/>
        <v>#N/A</v>
      </c>
      <c r="AG44" s="28">
        <v>31</v>
      </c>
      <c r="AH44" s="28" t="e">
        <f t="shared" si="11"/>
        <v>#N/A</v>
      </c>
      <c r="AI44" s="28" t="e">
        <f t="shared" si="12"/>
        <v>#N/A</v>
      </c>
      <c r="AJ44" s="28" t="e">
        <f t="shared" si="13"/>
        <v>#N/A</v>
      </c>
    </row>
    <row r="45" spans="10:36" x14ac:dyDescent="0.2">
      <c r="J45" s="28" t="e">
        <f>MATCH(MIN(L45:N45),L45:N45,0)</f>
        <v>#N/A</v>
      </c>
      <c r="K45" s="28">
        <v>32</v>
      </c>
      <c r="L45" s="28" t="e">
        <f t="shared" si="14"/>
        <v>#N/A</v>
      </c>
      <c r="M45" s="28" t="e">
        <f t="shared" si="15"/>
        <v>#N/A</v>
      </c>
      <c r="N45" s="28" t="e">
        <f>SQRT( ((VLOOKUP(K45,$A$2:$E$151,2,FALSE)-VLOOKUP(3,$J$4:$O$6,3,FALSE)) ^2) + ((VLOOKUP(K45,$A$2:$E$151,3,FALSE)-VLOOKUP(3,$J$4:$O$6,4,FALSE))^2) + ((VLOOKUP(K45,$A$2:$E$151,4,FALSE)-VLOOKUP(3,$J$4:$O$6,5,FALSE))^2) + ((VLOOKUP(K45,$A$2:$E$151,5,FALSE)-VLOOKUP(3,$J$4:$O$6,6,FALSE))^2))</f>
        <v>#N/A</v>
      </c>
      <c r="R45" s="28" t="e">
        <f t="shared" si="16"/>
        <v>#N/A</v>
      </c>
      <c r="S45" s="28">
        <v>32</v>
      </c>
      <c r="T45" s="28" t="e">
        <f t="shared" si="5"/>
        <v>#N/A</v>
      </c>
      <c r="U45" s="28" t="e">
        <f t="shared" si="6"/>
        <v>#N/A</v>
      </c>
      <c r="V45" s="28" t="e">
        <f t="shared" si="7"/>
        <v>#N/A</v>
      </c>
      <c r="Y45" s="28" t="e">
        <f t="shared" si="17"/>
        <v>#N/A</v>
      </c>
      <c r="Z45" s="28">
        <v>32</v>
      </c>
      <c r="AA45" s="28" t="e">
        <f t="shared" si="8"/>
        <v>#N/A</v>
      </c>
      <c r="AB45" s="28" t="e">
        <f t="shared" si="9"/>
        <v>#N/A</v>
      </c>
      <c r="AC45" s="28" t="e">
        <f t="shared" si="10"/>
        <v>#N/A</v>
      </c>
      <c r="AF45" s="28" t="e">
        <f t="shared" si="18"/>
        <v>#N/A</v>
      </c>
      <c r="AG45" s="28">
        <v>32</v>
      </c>
      <c r="AH45" s="28" t="e">
        <f t="shared" si="11"/>
        <v>#N/A</v>
      </c>
      <c r="AI45" s="28" t="e">
        <f t="shared" si="12"/>
        <v>#N/A</v>
      </c>
      <c r="AJ45" s="28" t="e">
        <f t="shared" si="13"/>
        <v>#N/A</v>
      </c>
    </row>
    <row r="46" spans="10:36" x14ac:dyDescent="0.2">
      <c r="J46" s="28" t="e">
        <f>MATCH(MIN(L46:N46),L46:N46,0)</f>
        <v>#N/A</v>
      </c>
      <c r="K46" s="28">
        <v>33</v>
      </c>
      <c r="L46" s="28" t="e">
        <f t="shared" si="14"/>
        <v>#N/A</v>
      </c>
      <c r="M46" s="28" t="e">
        <f t="shared" si="15"/>
        <v>#N/A</v>
      </c>
      <c r="N46" s="28" t="e">
        <f>SQRT( ((VLOOKUP(K46,$A$2:$E$151,2,FALSE)-VLOOKUP(3,$J$4:$O$6,3,FALSE)) ^2) + ((VLOOKUP(K46,$A$2:$E$151,3,FALSE)-VLOOKUP(3,$J$4:$O$6,4,FALSE))^2) + ((VLOOKUP(K46,$A$2:$E$151,4,FALSE)-VLOOKUP(3,$J$4:$O$6,5,FALSE))^2) + ((VLOOKUP(K46,$A$2:$E$151,5,FALSE)-VLOOKUP(3,$J$4:$O$6,6,FALSE))^2))</f>
        <v>#N/A</v>
      </c>
      <c r="R46" s="28" t="e">
        <f t="shared" si="16"/>
        <v>#N/A</v>
      </c>
      <c r="S46" s="28">
        <v>33</v>
      </c>
      <c r="T46" s="28" t="e">
        <f t="shared" si="5"/>
        <v>#N/A</v>
      </c>
      <c r="U46" s="28" t="e">
        <f t="shared" si="6"/>
        <v>#N/A</v>
      </c>
      <c r="V46" s="28" t="e">
        <f t="shared" si="7"/>
        <v>#N/A</v>
      </c>
      <c r="Y46" s="28" t="e">
        <f t="shared" si="17"/>
        <v>#N/A</v>
      </c>
      <c r="Z46" s="28">
        <v>33</v>
      </c>
      <c r="AA46" s="28" t="e">
        <f t="shared" si="8"/>
        <v>#N/A</v>
      </c>
      <c r="AB46" s="28" t="e">
        <f t="shared" si="9"/>
        <v>#N/A</v>
      </c>
      <c r="AC46" s="28" t="e">
        <f t="shared" si="10"/>
        <v>#N/A</v>
      </c>
      <c r="AF46" s="28" t="e">
        <f t="shared" si="18"/>
        <v>#N/A</v>
      </c>
      <c r="AG46" s="28">
        <v>33</v>
      </c>
      <c r="AH46" s="28" t="e">
        <f t="shared" si="11"/>
        <v>#N/A</v>
      </c>
      <c r="AI46" s="28" t="e">
        <f t="shared" si="12"/>
        <v>#N/A</v>
      </c>
      <c r="AJ46" s="28" t="e">
        <f t="shared" si="13"/>
        <v>#N/A</v>
      </c>
    </row>
    <row r="47" spans="10:36" x14ac:dyDescent="0.2">
      <c r="J47" s="28" t="e">
        <f>MATCH(MIN(L47:N47),L47:N47,0)</f>
        <v>#N/A</v>
      </c>
      <c r="K47" s="28">
        <v>34</v>
      </c>
      <c r="L47" s="28" t="e">
        <f t="shared" si="14"/>
        <v>#N/A</v>
      </c>
      <c r="M47" s="28" t="e">
        <f t="shared" si="15"/>
        <v>#N/A</v>
      </c>
      <c r="N47" s="28" t="e">
        <f>SQRT( ((VLOOKUP(K47,$A$2:$E$151,2,FALSE)-VLOOKUP(3,$J$4:$O$6,3,FALSE)) ^2) + ((VLOOKUP(K47,$A$2:$E$151,3,FALSE)-VLOOKUP(3,$J$4:$O$6,4,FALSE))^2) + ((VLOOKUP(K47,$A$2:$E$151,4,FALSE)-VLOOKUP(3,$J$4:$O$6,5,FALSE))^2) + ((VLOOKUP(K47,$A$2:$E$151,5,FALSE)-VLOOKUP(3,$J$4:$O$6,6,FALSE))^2))</f>
        <v>#N/A</v>
      </c>
      <c r="R47" s="28" t="e">
        <f t="shared" si="16"/>
        <v>#N/A</v>
      </c>
      <c r="S47" s="28">
        <v>34</v>
      </c>
      <c r="T47" s="28" t="e">
        <f t="shared" si="5"/>
        <v>#N/A</v>
      </c>
      <c r="U47" s="28" t="e">
        <f t="shared" si="6"/>
        <v>#N/A</v>
      </c>
      <c r="V47" s="28" t="e">
        <f t="shared" si="7"/>
        <v>#N/A</v>
      </c>
      <c r="Y47" s="28" t="e">
        <f t="shared" si="17"/>
        <v>#N/A</v>
      </c>
      <c r="Z47" s="28">
        <v>34</v>
      </c>
      <c r="AA47" s="28" t="e">
        <f t="shared" si="8"/>
        <v>#N/A</v>
      </c>
      <c r="AB47" s="28" t="e">
        <f t="shared" si="9"/>
        <v>#N/A</v>
      </c>
      <c r="AC47" s="28" t="e">
        <f t="shared" si="10"/>
        <v>#N/A</v>
      </c>
      <c r="AF47" s="28" t="e">
        <f t="shared" si="18"/>
        <v>#N/A</v>
      </c>
      <c r="AG47" s="28">
        <v>34</v>
      </c>
      <c r="AH47" s="28" t="e">
        <f t="shared" si="11"/>
        <v>#N/A</v>
      </c>
      <c r="AI47" s="28" t="e">
        <f t="shared" si="12"/>
        <v>#N/A</v>
      </c>
      <c r="AJ47" s="28" t="e">
        <f t="shared" si="13"/>
        <v>#N/A</v>
      </c>
    </row>
    <row r="48" spans="10:36" x14ac:dyDescent="0.2">
      <c r="J48" s="28" t="e">
        <f>MATCH(MIN(L48:N48),L48:N48,0)</f>
        <v>#N/A</v>
      </c>
      <c r="K48" s="28">
        <v>35</v>
      </c>
      <c r="L48" s="28" t="e">
        <f t="shared" si="14"/>
        <v>#N/A</v>
      </c>
      <c r="M48" s="28" t="e">
        <f t="shared" si="15"/>
        <v>#N/A</v>
      </c>
      <c r="N48" s="28" t="e">
        <f>SQRT( ((VLOOKUP(K48,$A$2:$E$151,2,FALSE)-VLOOKUP(3,$J$4:$O$6,3,FALSE)) ^2) + ((VLOOKUP(K48,$A$2:$E$151,3,FALSE)-VLOOKUP(3,$J$4:$O$6,4,FALSE))^2) + ((VLOOKUP(K48,$A$2:$E$151,4,FALSE)-VLOOKUP(3,$J$4:$O$6,5,FALSE))^2) + ((VLOOKUP(K48,$A$2:$E$151,5,FALSE)-VLOOKUP(3,$J$4:$O$6,6,FALSE))^2))</f>
        <v>#N/A</v>
      </c>
      <c r="R48" s="28" t="e">
        <f t="shared" si="16"/>
        <v>#N/A</v>
      </c>
      <c r="S48" s="28">
        <v>35</v>
      </c>
      <c r="T48" s="28" t="e">
        <f t="shared" si="5"/>
        <v>#N/A</v>
      </c>
      <c r="U48" s="28" t="e">
        <f t="shared" si="6"/>
        <v>#N/A</v>
      </c>
      <c r="V48" s="28" t="e">
        <f t="shared" si="7"/>
        <v>#N/A</v>
      </c>
      <c r="Y48" s="28" t="e">
        <f t="shared" si="17"/>
        <v>#N/A</v>
      </c>
      <c r="Z48" s="28">
        <v>35</v>
      </c>
      <c r="AA48" s="28" t="e">
        <f t="shared" si="8"/>
        <v>#N/A</v>
      </c>
      <c r="AB48" s="28" t="e">
        <f t="shared" si="9"/>
        <v>#N/A</v>
      </c>
      <c r="AC48" s="28" t="e">
        <f t="shared" si="10"/>
        <v>#N/A</v>
      </c>
      <c r="AF48" s="28" t="e">
        <f t="shared" si="18"/>
        <v>#N/A</v>
      </c>
      <c r="AG48" s="28">
        <v>35</v>
      </c>
      <c r="AH48" s="28" t="e">
        <f t="shared" si="11"/>
        <v>#N/A</v>
      </c>
      <c r="AI48" s="28" t="e">
        <f t="shared" si="12"/>
        <v>#N/A</v>
      </c>
      <c r="AJ48" s="28" t="e">
        <f t="shared" si="13"/>
        <v>#N/A</v>
      </c>
    </row>
    <row r="49" spans="10:36" x14ac:dyDescent="0.2">
      <c r="J49" s="28" t="e">
        <f>MATCH(MIN(L49:N49),L49:N49,0)</f>
        <v>#N/A</v>
      </c>
      <c r="K49" s="28">
        <v>36</v>
      </c>
      <c r="L49" s="28" t="e">
        <f t="shared" si="14"/>
        <v>#N/A</v>
      </c>
      <c r="M49" s="28" t="e">
        <f t="shared" si="15"/>
        <v>#N/A</v>
      </c>
      <c r="N49" s="28" t="e">
        <f>SQRT( ((VLOOKUP(K49,$A$2:$E$151,2,FALSE)-VLOOKUP(3,$J$4:$O$6,3,FALSE)) ^2) + ((VLOOKUP(K49,$A$2:$E$151,3,FALSE)-VLOOKUP(3,$J$4:$O$6,4,FALSE))^2) + ((VLOOKUP(K49,$A$2:$E$151,4,FALSE)-VLOOKUP(3,$J$4:$O$6,5,FALSE))^2) + ((VLOOKUP(K49,$A$2:$E$151,5,FALSE)-VLOOKUP(3,$J$4:$O$6,6,FALSE))^2))</f>
        <v>#N/A</v>
      </c>
      <c r="R49" s="28" t="e">
        <f t="shared" si="16"/>
        <v>#N/A</v>
      </c>
      <c r="S49" s="28">
        <v>36</v>
      </c>
      <c r="T49" s="28" t="e">
        <f t="shared" si="5"/>
        <v>#N/A</v>
      </c>
      <c r="U49" s="28" t="e">
        <f t="shared" si="6"/>
        <v>#N/A</v>
      </c>
      <c r="V49" s="28" t="e">
        <f t="shared" si="7"/>
        <v>#N/A</v>
      </c>
      <c r="Y49" s="28" t="e">
        <f t="shared" si="17"/>
        <v>#N/A</v>
      </c>
      <c r="Z49" s="28">
        <v>36</v>
      </c>
      <c r="AA49" s="28" t="e">
        <f t="shared" si="8"/>
        <v>#N/A</v>
      </c>
      <c r="AB49" s="28" t="e">
        <f t="shared" si="9"/>
        <v>#N/A</v>
      </c>
      <c r="AC49" s="28" t="e">
        <f t="shared" si="10"/>
        <v>#N/A</v>
      </c>
      <c r="AF49" s="28" t="e">
        <f t="shared" si="18"/>
        <v>#N/A</v>
      </c>
      <c r="AG49" s="28">
        <v>36</v>
      </c>
      <c r="AH49" s="28" t="e">
        <f t="shared" si="11"/>
        <v>#N/A</v>
      </c>
      <c r="AI49" s="28" t="e">
        <f t="shared" si="12"/>
        <v>#N/A</v>
      </c>
      <c r="AJ49" s="28" t="e">
        <f t="shared" si="13"/>
        <v>#N/A</v>
      </c>
    </row>
    <row r="50" spans="10:36" x14ac:dyDescent="0.2">
      <c r="J50" s="28" t="e">
        <f>MATCH(MIN(L50:N50),L50:N50,0)</f>
        <v>#N/A</v>
      </c>
      <c r="K50" s="28">
        <v>37</v>
      </c>
      <c r="L50" s="28" t="e">
        <f t="shared" si="14"/>
        <v>#N/A</v>
      </c>
      <c r="M50" s="28" t="e">
        <f t="shared" si="15"/>
        <v>#N/A</v>
      </c>
      <c r="N50" s="28" t="e">
        <f>SQRT( ((VLOOKUP(K50,$A$2:$E$151,2,FALSE)-VLOOKUP(3,$J$4:$O$6,3,FALSE)) ^2) + ((VLOOKUP(K50,$A$2:$E$151,3,FALSE)-VLOOKUP(3,$J$4:$O$6,4,FALSE))^2) + ((VLOOKUP(K50,$A$2:$E$151,4,FALSE)-VLOOKUP(3,$J$4:$O$6,5,FALSE))^2) + ((VLOOKUP(K50,$A$2:$E$151,5,FALSE)-VLOOKUP(3,$J$4:$O$6,6,FALSE))^2))</f>
        <v>#N/A</v>
      </c>
      <c r="R50" s="28" t="e">
        <f t="shared" si="16"/>
        <v>#N/A</v>
      </c>
      <c r="S50" s="28">
        <v>37</v>
      </c>
      <c r="T50" s="28" t="e">
        <f t="shared" si="5"/>
        <v>#N/A</v>
      </c>
      <c r="U50" s="28" t="e">
        <f t="shared" si="6"/>
        <v>#N/A</v>
      </c>
      <c r="V50" s="28" t="e">
        <f t="shared" si="7"/>
        <v>#N/A</v>
      </c>
      <c r="Y50" s="28" t="e">
        <f t="shared" si="17"/>
        <v>#N/A</v>
      </c>
      <c r="Z50" s="28">
        <v>37</v>
      </c>
      <c r="AA50" s="28" t="e">
        <f t="shared" si="8"/>
        <v>#N/A</v>
      </c>
      <c r="AB50" s="28" t="e">
        <f t="shared" si="9"/>
        <v>#N/A</v>
      </c>
      <c r="AC50" s="28" t="e">
        <f t="shared" si="10"/>
        <v>#N/A</v>
      </c>
      <c r="AF50" s="28" t="e">
        <f t="shared" si="18"/>
        <v>#N/A</v>
      </c>
      <c r="AG50" s="28">
        <v>37</v>
      </c>
      <c r="AH50" s="28" t="e">
        <f t="shared" si="11"/>
        <v>#N/A</v>
      </c>
      <c r="AI50" s="28" t="e">
        <f t="shared" si="12"/>
        <v>#N/A</v>
      </c>
      <c r="AJ50" s="28" t="e">
        <f t="shared" si="13"/>
        <v>#N/A</v>
      </c>
    </row>
    <row r="51" spans="10:36" x14ac:dyDescent="0.2">
      <c r="J51" s="28" t="e">
        <f>MATCH(MIN(L51:N51),L51:N51,0)</f>
        <v>#N/A</v>
      </c>
      <c r="K51" s="28">
        <v>38</v>
      </c>
      <c r="L51" s="28" t="e">
        <f t="shared" si="14"/>
        <v>#N/A</v>
      </c>
      <c r="M51" s="28" t="e">
        <f t="shared" si="15"/>
        <v>#N/A</v>
      </c>
      <c r="N51" s="28" t="e">
        <f>SQRT( ((VLOOKUP(K51,$A$2:$E$151,2,FALSE)-VLOOKUP(3,$J$4:$O$6,3,FALSE)) ^2) + ((VLOOKUP(K51,$A$2:$E$151,3,FALSE)-VLOOKUP(3,$J$4:$O$6,4,FALSE))^2) + ((VLOOKUP(K51,$A$2:$E$151,4,FALSE)-VLOOKUP(3,$J$4:$O$6,5,FALSE))^2) + ((VLOOKUP(K51,$A$2:$E$151,5,FALSE)-VLOOKUP(3,$J$4:$O$6,6,FALSE))^2))</f>
        <v>#N/A</v>
      </c>
      <c r="R51" s="28" t="e">
        <f t="shared" si="16"/>
        <v>#N/A</v>
      </c>
      <c r="S51" s="28">
        <v>38</v>
      </c>
      <c r="T51" s="28" t="e">
        <f t="shared" si="5"/>
        <v>#N/A</v>
      </c>
      <c r="U51" s="28" t="e">
        <f t="shared" si="6"/>
        <v>#N/A</v>
      </c>
      <c r="V51" s="28" t="e">
        <f t="shared" si="7"/>
        <v>#N/A</v>
      </c>
      <c r="Y51" s="28" t="e">
        <f t="shared" si="17"/>
        <v>#N/A</v>
      </c>
      <c r="Z51" s="28">
        <v>38</v>
      </c>
      <c r="AA51" s="28" t="e">
        <f t="shared" si="8"/>
        <v>#N/A</v>
      </c>
      <c r="AB51" s="28" t="e">
        <f t="shared" si="9"/>
        <v>#N/A</v>
      </c>
      <c r="AC51" s="28" t="e">
        <f t="shared" si="10"/>
        <v>#N/A</v>
      </c>
      <c r="AF51" s="28" t="e">
        <f t="shared" si="18"/>
        <v>#N/A</v>
      </c>
      <c r="AG51" s="28">
        <v>38</v>
      </c>
      <c r="AH51" s="28" t="e">
        <f t="shared" si="11"/>
        <v>#N/A</v>
      </c>
      <c r="AI51" s="28" t="e">
        <f t="shared" si="12"/>
        <v>#N/A</v>
      </c>
      <c r="AJ51" s="28" t="e">
        <f t="shared" si="13"/>
        <v>#N/A</v>
      </c>
    </row>
    <row r="52" spans="10:36" x14ac:dyDescent="0.2">
      <c r="J52" s="28" t="e">
        <f>MATCH(MIN(L52:N52),L52:N52,0)</f>
        <v>#N/A</v>
      </c>
      <c r="K52" s="28">
        <v>39</v>
      </c>
      <c r="L52" s="28" t="e">
        <f t="shared" si="14"/>
        <v>#N/A</v>
      </c>
      <c r="M52" s="28" t="e">
        <f t="shared" si="15"/>
        <v>#N/A</v>
      </c>
      <c r="N52" s="28" t="e">
        <f>SQRT( ((VLOOKUP(K52,$A$2:$E$151,2,FALSE)-VLOOKUP(3,$J$4:$O$6,3,FALSE)) ^2) + ((VLOOKUP(K52,$A$2:$E$151,3,FALSE)-VLOOKUP(3,$J$4:$O$6,4,FALSE))^2) + ((VLOOKUP(K52,$A$2:$E$151,4,FALSE)-VLOOKUP(3,$J$4:$O$6,5,FALSE))^2) + ((VLOOKUP(K52,$A$2:$E$151,5,FALSE)-VLOOKUP(3,$J$4:$O$6,6,FALSE))^2))</f>
        <v>#N/A</v>
      </c>
      <c r="R52" s="28" t="e">
        <f t="shared" si="16"/>
        <v>#N/A</v>
      </c>
      <c r="S52" s="28">
        <v>39</v>
      </c>
      <c r="T52" s="28" t="e">
        <f t="shared" si="5"/>
        <v>#N/A</v>
      </c>
      <c r="U52" s="28" t="e">
        <f t="shared" si="6"/>
        <v>#N/A</v>
      </c>
      <c r="V52" s="28" t="e">
        <f t="shared" si="7"/>
        <v>#N/A</v>
      </c>
      <c r="Y52" s="28" t="e">
        <f t="shared" si="17"/>
        <v>#N/A</v>
      </c>
      <c r="Z52" s="28">
        <v>39</v>
      </c>
      <c r="AA52" s="28" t="e">
        <f t="shared" si="8"/>
        <v>#N/A</v>
      </c>
      <c r="AB52" s="28" t="e">
        <f t="shared" si="9"/>
        <v>#N/A</v>
      </c>
      <c r="AC52" s="28" t="e">
        <f t="shared" si="10"/>
        <v>#N/A</v>
      </c>
      <c r="AF52" s="28" t="e">
        <f t="shared" si="18"/>
        <v>#N/A</v>
      </c>
      <c r="AG52" s="28">
        <v>39</v>
      </c>
      <c r="AH52" s="28" t="e">
        <f t="shared" si="11"/>
        <v>#N/A</v>
      </c>
      <c r="AI52" s="28" t="e">
        <f t="shared" si="12"/>
        <v>#N/A</v>
      </c>
      <c r="AJ52" s="28" t="e">
        <f t="shared" si="13"/>
        <v>#N/A</v>
      </c>
    </row>
    <row r="53" spans="10:36" x14ac:dyDescent="0.2">
      <c r="J53" s="28" t="e">
        <f>MATCH(MIN(L53:N53),L53:N53,0)</f>
        <v>#N/A</v>
      </c>
      <c r="K53" s="28">
        <v>40</v>
      </c>
      <c r="L53" s="28" t="e">
        <f t="shared" si="14"/>
        <v>#N/A</v>
      </c>
      <c r="M53" s="28" t="e">
        <f t="shared" si="15"/>
        <v>#N/A</v>
      </c>
      <c r="N53" s="28" t="e">
        <f>SQRT( ((VLOOKUP(K53,$A$2:$E$151,2,FALSE)-VLOOKUP(3,$J$4:$O$6,3,FALSE)) ^2) + ((VLOOKUP(K53,$A$2:$E$151,3,FALSE)-VLOOKUP(3,$J$4:$O$6,4,FALSE))^2) + ((VLOOKUP(K53,$A$2:$E$151,4,FALSE)-VLOOKUP(3,$J$4:$O$6,5,FALSE))^2) + ((VLOOKUP(K53,$A$2:$E$151,5,FALSE)-VLOOKUP(3,$J$4:$O$6,6,FALSE))^2))</f>
        <v>#N/A</v>
      </c>
      <c r="R53" s="28" t="e">
        <f t="shared" si="16"/>
        <v>#N/A</v>
      </c>
      <c r="S53" s="28">
        <v>40</v>
      </c>
      <c r="T53" s="28" t="e">
        <f t="shared" si="5"/>
        <v>#N/A</v>
      </c>
      <c r="U53" s="28" t="e">
        <f t="shared" si="6"/>
        <v>#N/A</v>
      </c>
      <c r="V53" s="28" t="e">
        <f t="shared" si="7"/>
        <v>#N/A</v>
      </c>
      <c r="Y53" s="28" t="e">
        <f t="shared" si="17"/>
        <v>#N/A</v>
      </c>
      <c r="Z53" s="28">
        <v>40</v>
      </c>
      <c r="AA53" s="28" t="e">
        <f t="shared" si="8"/>
        <v>#N/A</v>
      </c>
      <c r="AB53" s="28" t="e">
        <f t="shared" si="9"/>
        <v>#N/A</v>
      </c>
      <c r="AC53" s="28" t="e">
        <f t="shared" si="10"/>
        <v>#N/A</v>
      </c>
      <c r="AF53" s="28" t="e">
        <f t="shared" si="18"/>
        <v>#N/A</v>
      </c>
      <c r="AG53" s="28">
        <v>40</v>
      </c>
      <c r="AH53" s="28" t="e">
        <f t="shared" si="11"/>
        <v>#N/A</v>
      </c>
      <c r="AI53" s="28" t="e">
        <f t="shared" si="12"/>
        <v>#N/A</v>
      </c>
      <c r="AJ53" s="28" t="e">
        <f t="shared" si="13"/>
        <v>#N/A</v>
      </c>
    </row>
    <row r="54" spans="10:36" x14ac:dyDescent="0.2">
      <c r="J54" s="28" t="e">
        <f>MATCH(MIN(L54:N54),L54:N54,0)</f>
        <v>#N/A</v>
      </c>
      <c r="K54" s="28">
        <v>41</v>
      </c>
      <c r="L54" s="28" t="e">
        <f t="shared" si="14"/>
        <v>#N/A</v>
      </c>
      <c r="M54" s="28" t="e">
        <f t="shared" si="15"/>
        <v>#N/A</v>
      </c>
      <c r="N54" s="28" t="e">
        <f>SQRT( ((VLOOKUP(K54,$A$2:$E$151,2,FALSE)-VLOOKUP(3,$J$4:$O$6,3,FALSE)) ^2) + ((VLOOKUP(K54,$A$2:$E$151,3,FALSE)-VLOOKUP(3,$J$4:$O$6,4,FALSE))^2) + ((VLOOKUP(K54,$A$2:$E$151,4,FALSE)-VLOOKUP(3,$J$4:$O$6,5,FALSE))^2) + ((VLOOKUP(K54,$A$2:$E$151,5,FALSE)-VLOOKUP(3,$J$4:$O$6,6,FALSE))^2))</f>
        <v>#N/A</v>
      </c>
      <c r="R54" s="28" t="e">
        <f t="shared" si="16"/>
        <v>#N/A</v>
      </c>
      <c r="S54" s="28">
        <v>41</v>
      </c>
      <c r="T54" s="28" t="e">
        <f t="shared" si="5"/>
        <v>#N/A</v>
      </c>
      <c r="U54" s="28" t="e">
        <f t="shared" si="6"/>
        <v>#N/A</v>
      </c>
      <c r="V54" s="28" t="e">
        <f t="shared" si="7"/>
        <v>#N/A</v>
      </c>
      <c r="Y54" s="28" t="e">
        <f t="shared" si="17"/>
        <v>#N/A</v>
      </c>
      <c r="Z54" s="28">
        <v>41</v>
      </c>
      <c r="AA54" s="28" t="e">
        <f t="shared" si="8"/>
        <v>#N/A</v>
      </c>
      <c r="AB54" s="28" t="e">
        <f t="shared" si="9"/>
        <v>#N/A</v>
      </c>
      <c r="AC54" s="28" t="e">
        <f t="shared" si="10"/>
        <v>#N/A</v>
      </c>
      <c r="AF54" s="28" t="e">
        <f t="shared" si="18"/>
        <v>#N/A</v>
      </c>
      <c r="AG54" s="28">
        <v>41</v>
      </c>
      <c r="AH54" s="28" t="e">
        <f t="shared" si="11"/>
        <v>#N/A</v>
      </c>
      <c r="AI54" s="28" t="e">
        <f t="shared" si="12"/>
        <v>#N/A</v>
      </c>
      <c r="AJ54" s="28" t="e">
        <f t="shared" si="13"/>
        <v>#N/A</v>
      </c>
    </row>
    <row r="55" spans="10:36" x14ac:dyDescent="0.2">
      <c r="J55" s="28" t="e">
        <f>MATCH(MIN(L55:N55),L55:N55,0)</f>
        <v>#N/A</v>
      </c>
      <c r="K55" s="28">
        <v>42</v>
      </c>
      <c r="L55" s="28" t="e">
        <f t="shared" si="14"/>
        <v>#N/A</v>
      </c>
      <c r="M55" s="28" t="e">
        <f t="shared" si="15"/>
        <v>#N/A</v>
      </c>
      <c r="N55" s="28" t="e">
        <f>SQRT( ((VLOOKUP(K55,$A$2:$E$151,2,FALSE)-VLOOKUP(3,$J$4:$O$6,3,FALSE)) ^2) + ((VLOOKUP(K55,$A$2:$E$151,3,FALSE)-VLOOKUP(3,$J$4:$O$6,4,FALSE))^2) + ((VLOOKUP(K55,$A$2:$E$151,4,FALSE)-VLOOKUP(3,$J$4:$O$6,5,FALSE))^2) + ((VLOOKUP(K55,$A$2:$E$151,5,FALSE)-VLOOKUP(3,$J$4:$O$6,6,FALSE))^2))</f>
        <v>#N/A</v>
      </c>
      <c r="R55" s="28" t="e">
        <f t="shared" si="16"/>
        <v>#N/A</v>
      </c>
      <c r="S55" s="28">
        <v>42</v>
      </c>
      <c r="T55" s="28" t="e">
        <f t="shared" si="5"/>
        <v>#N/A</v>
      </c>
      <c r="U55" s="28" t="e">
        <f t="shared" si="6"/>
        <v>#N/A</v>
      </c>
      <c r="V55" s="28" t="e">
        <f t="shared" si="7"/>
        <v>#N/A</v>
      </c>
      <c r="Y55" s="28" t="e">
        <f t="shared" si="17"/>
        <v>#N/A</v>
      </c>
      <c r="Z55" s="28">
        <v>42</v>
      </c>
      <c r="AA55" s="28" t="e">
        <f t="shared" si="8"/>
        <v>#N/A</v>
      </c>
      <c r="AB55" s="28" t="e">
        <f t="shared" si="9"/>
        <v>#N/A</v>
      </c>
      <c r="AC55" s="28" t="e">
        <f t="shared" si="10"/>
        <v>#N/A</v>
      </c>
      <c r="AF55" s="28" t="e">
        <f t="shared" si="18"/>
        <v>#N/A</v>
      </c>
      <c r="AG55" s="28">
        <v>42</v>
      </c>
      <c r="AH55" s="28" t="e">
        <f t="shared" si="11"/>
        <v>#N/A</v>
      </c>
      <c r="AI55" s="28" t="e">
        <f t="shared" si="12"/>
        <v>#N/A</v>
      </c>
      <c r="AJ55" s="28" t="e">
        <f t="shared" si="13"/>
        <v>#N/A</v>
      </c>
    </row>
    <row r="56" spans="10:36" x14ac:dyDescent="0.2">
      <c r="J56" s="28" t="e">
        <f>MATCH(MIN(L56:N56),L56:N56,0)</f>
        <v>#N/A</v>
      </c>
      <c r="K56" s="28">
        <v>43</v>
      </c>
      <c r="L56" s="28" t="e">
        <f t="shared" si="14"/>
        <v>#N/A</v>
      </c>
      <c r="M56" s="28" t="e">
        <f t="shared" si="15"/>
        <v>#N/A</v>
      </c>
      <c r="N56" s="28" t="e">
        <f>SQRT( ((VLOOKUP(K56,$A$2:$E$151,2,FALSE)-VLOOKUP(3,$J$4:$O$6,3,FALSE)) ^2) + ((VLOOKUP(K56,$A$2:$E$151,3,FALSE)-VLOOKUP(3,$J$4:$O$6,4,FALSE))^2) + ((VLOOKUP(K56,$A$2:$E$151,4,FALSE)-VLOOKUP(3,$J$4:$O$6,5,FALSE))^2) + ((VLOOKUP(K56,$A$2:$E$151,5,FALSE)-VLOOKUP(3,$J$4:$O$6,6,FALSE))^2))</f>
        <v>#N/A</v>
      </c>
      <c r="R56" s="28" t="e">
        <f t="shared" si="16"/>
        <v>#N/A</v>
      </c>
      <c r="S56" s="28">
        <v>43</v>
      </c>
      <c r="T56" s="28" t="e">
        <f t="shared" si="5"/>
        <v>#N/A</v>
      </c>
      <c r="U56" s="28" t="e">
        <f t="shared" si="6"/>
        <v>#N/A</v>
      </c>
      <c r="V56" s="28" t="e">
        <f t="shared" si="7"/>
        <v>#N/A</v>
      </c>
      <c r="Y56" s="28" t="e">
        <f t="shared" si="17"/>
        <v>#N/A</v>
      </c>
      <c r="Z56" s="28">
        <v>43</v>
      </c>
      <c r="AA56" s="28" t="e">
        <f t="shared" si="8"/>
        <v>#N/A</v>
      </c>
      <c r="AB56" s="28" t="e">
        <f t="shared" si="9"/>
        <v>#N/A</v>
      </c>
      <c r="AC56" s="28" t="e">
        <f t="shared" si="10"/>
        <v>#N/A</v>
      </c>
      <c r="AF56" s="28" t="e">
        <f t="shared" si="18"/>
        <v>#N/A</v>
      </c>
      <c r="AG56" s="28">
        <v>43</v>
      </c>
      <c r="AH56" s="28" t="e">
        <f t="shared" si="11"/>
        <v>#N/A</v>
      </c>
      <c r="AI56" s="28" t="e">
        <f t="shared" si="12"/>
        <v>#N/A</v>
      </c>
      <c r="AJ56" s="28" t="e">
        <f t="shared" si="13"/>
        <v>#N/A</v>
      </c>
    </row>
    <row r="57" spans="10:36" x14ac:dyDescent="0.2">
      <c r="J57" s="28" t="e">
        <f>MATCH(MIN(L57:N57),L57:N57,0)</f>
        <v>#N/A</v>
      </c>
      <c r="K57" s="28">
        <v>44</v>
      </c>
      <c r="L57" s="28" t="e">
        <f t="shared" si="14"/>
        <v>#N/A</v>
      </c>
      <c r="M57" s="28" t="e">
        <f t="shared" si="15"/>
        <v>#N/A</v>
      </c>
      <c r="N57" s="28" t="e">
        <f>SQRT( ((VLOOKUP(K57,$A$2:$E$151,2,FALSE)-VLOOKUP(3,$J$4:$O$6,3,FALSE)) ^2) + ((VLOOKUP(K57,$A$2:$E$151,3,FALSE)-VLOOKUP(3,$J$4:$O$6,4,FALSE))^2) + ((VLOOKUP(K57,$A$2:$E$151,4,FALSE)-VLOOKUP(3,$J$4:$O$6,5,FALSE))^2) + ((VLOOKUP(K57,$A$2:$E$151,5,FALSE)-VLOOKUP(3,$J$4:$O$6,6,FALSE))^2))</f>
        <v>#N/A</v>
      </c>
      <c r="R57" s="28" t="e">
        <f t="shared" si="16"/>
        <v>#N/A</v>
      </c>
      <c r="S57" s="28">
        <v>44</v>
      </c>
      <c r="T57" s="28" t="e">
        <f t="shared" si="5"/>
        <v>#N/A</v>
      </c>
      <c r="U57" s="28" t="e">
        <f t="shared" si="6"/>
        <v>#N/A</v>
      </c>
      <c r="V57" s="28" t="e">
        <f t="shared" si="7"/>
        <v>#N/A</v>
      </c>
      <c r="Y57" s="28" t="e">
        <f t="shared" si="17"/>
        <v>#N/A</v>
      </c>
      <c r="Z57" s="28">
        <v>44</v>
      </c>
      <c r="AA57" s="28" t="e">
        <f t="shared" si="8"/>
        <v>#N/A</v>
      </c>
      <c r="AB57" s="28" t="e">
        <f t="shared" si="9"/>
        <v>#N/A</v>
      </c>
      <c r="AC57" s="28" t="e">
        <f t="shared" si="10"/>
        <v>#N/A</v>
      </c>
      <c r="AF57" s="28" t="e">
        <f t="shared" si="18"/>
        <v>#N/A</v>
      </c>
      <c r="AG57" s="28">
        <v>44</v>
      </c>
      <c r="AH57" s="28" t="e">
        <f t="shared" si="11"/>
        <v>#N/A</v>
      </c>
      <c r="AI57" s="28" t="e">
        <f t="shared" si="12"/>
        <v>#N/A</v>
      </c>
      <c r="AJ57" s="28" t="e">
        <f t="shared" si="13"/>
        <v>#N/A</v>
      </c>
    </row>
    <row r="58" spans="10:36" x14ac:dyDescent="0.2">
      <c r="J58" s="28" t="e">
        <f>MATCH(MIN(L58:N58),L58:N58,0)</f>
        <v>#N/A</v>
      </c>
      <c r="K58" s="28">
        <v>45</v>
      </c>
      <c r="L58" s="28" t="e">
        <f t="shared" si="14"/>
        <v>#N/A</v>
      </c>
      <c r="M58" s="28" t="e">
        <f t="shared" si="15"/>
        <v>#N/A</v>
      </c>
      <c r="N58" s="28" t="e">
        <f>SQRT( ((VLOOKUP(K58,$A$2:$E$151,2,FALSE)-VLOOKUP(3,$J$4:$O$6,3,FALSE)) ^2) + ((VLOOKUP(K58,$A$2:$E$151,3,FALSE)-VLOOKUP(3,$J$4:$O$6,4,FALSE))^2) + ((VLOOKUP(K58,$A$2:$E$151,4,FALSE)-VLOOKUP(3,$J$4:$O$6,5,FALSE))^2) + ((VLOOKUP(K58,$A$2:$E$151,5,FALSE)-VLOOKUP(3,$J$4:$O$6,6,FALSE))^2))</f>
        <v>#N/A</v>
      </c>
      <c r="R58" s="28" t="e">
        <f t="shared" si="16"/>
        <v>#N/A</v>
      </c>
      <c r="S58" s="28">
        <v>45</v>
      </c>
      <c r="T58" s="28" t="e">
        <f t="shared" si="5"/>
        <v>#N/A</v>
      </c>
      <c r="U58" s="28" t="e">
        <f t="shared" si="6"/>
        <v>#N/A</v>
      </c>
      <c r="V58" s="28" t="e">
        <f t="shared" si="7"/>
        <v>#N/A</v>
      </c>
      <c r="Y58" s="28" t="e">
        <f t="shared" si="17"/>
        <v>#N/A</v>
      </c>
      <c r="Z58" s="28">
        <v>45</v>
      </c>
      <c r="AA58" s="28" t="e">
        <f t="shared" si="8"/>
        <v>#N/A</v>
      </c>
      <c r="AB58" s="28" t="e">
        <f t="shared" si="9"/>
        <v>#N/A</v>
      </c>
      <c r="AC58" s="28" t="e">
        <f t="shared" si="10"/>
        <v>#N/A</v>
      </c>
      <c r="AF58" s="28" t="e">
        <f t="shared" si="18"/>
        <v>#N/A</v>
      </c>
      <c r="AG58" s="28">
        <v>45</v>
      </c>
      <c r="AH58" s="28" t="e">
        <f t="shared" si="11"/>
        <v>#N/A</v>
      </c>
      <c r="AI58" s="28" t="e">
        <f t="shared" si="12"/>
        <v>#N/A</v>
      </c>
      <c r="AJ58" s="28" t="e">
        <f t="shared" si="13"/>
        <v>#N/A</v>
      </c>
    </row>
    <row r="59" spans="10:36" x14ac:dyDescent="0.2">
      <c r="J59" s="28" t="e">
        <f>MATCH(MIN(L59:N59),L59:N59,0)</f>
        <v>#N/A</v>
      </c>
      <c r="K59" s="28">
        <v>46</v>
      </c>
      <c r="L59" s="28" t="e">
        <f t="shared" si="14"/>
        <v>#N/A</v>
      </c>
      <c r="M59" s="28" t="e">
        <f t="shared" si="15"/>
        <v>#N/A</v>
      </c>
      <c r="N59" s="28" t="e">
        <f>SQRT( ((VLOOKUP(K59,$A$2:$E$151,2,FALSE)-VLOOKUP(3,$J$4:$O$6,3,FALSE)) ^2) + ((VLOOKUP(K59,$A$2:$E$151,3,FALSE)-VLOOKUP(3,$J$4:$O$6,4,FALSE))^2) + ((VLOOKUP(K59,$A$2:$E$151,4,FALSE)-VLOOKUP(3,$J$4:$O$6,5,FALSE))^2) + ((VLOOKUP(K59,$A$2:$E$151,5,FALSE)-VLOOKUP(3,$J$4:$O$6,6,FALSE))^2))</f>
        <v>#N/A</v>
      </c>
      <c r="R59" s="28" t="e">
        <f t="shared" si="16"/>
        <v>#N/A</v>
      </c>
      <c r="S59" s="28">
        <v>46</v>
      </c>
      <c r="T59" s="28" t="e">
        <f t="shared" si="5"/>
        <v>#N/A</v>
      </c>
      <c r="U59" s="28" t="e">
        <f t="shared" si="6"/>
        <v>#N/A</v>
      </c>
      <c r="V59" s="28" t="e">
        <f t="shared" si="7"/>
        <v>#N/A</v>
      </c>
      <c r="Y59" s="28" t="e">
        <f t="shared" si="17"/>
        <v>#N/A</v>
      </c>
      <c r="Z59" s="28">
        <v>46</v>
      </c>
      <c r="AA59" s="28" t="e">
        <f t="shared" si="8"/>
        <v>#N/A</v>
      </c>
      <c r="AB59" s="28" t="e">
        <f t="shared" si="9"/>
        <v>#N/A</v>
      </c>
      <c r="AC59" s="28" t="e">
        <f t="shared" si="10"/>
        <v>#N/A</v>
      </c>
      <c r="AF59" s="28" t="e">
        <f t="shared" si="18"/>
        <v>#N/A</v>
      </c>
      <c r="AG59" s="28">
        <v>46</v>
      </c>
      <c r="AH59" s="28" t="e">
        <f t="shared" si="11"/>
        <v>#N/A</v>
      </c>
      <c r="AI59" s="28" t="e">
        <f t="shared" si="12"/>
        <v>#N/A</v>
      </c>
      <c r="AJ59" s="28" t="e">
        <f t="shared" si="13"/>
        <v>#N/A</v>
      </c>
    </row>
    <row r="60" spans="10:36" x14ac:dyDescent="0.2">
      <c r="J60" s="28" t="e">
        <f>MATCH(MIN(L60:N60),L60:N60,0)</f>
        <v>#N/A</v>
      </c>
      <c r="K60" s="28">
        <v>47</v>
      </c>
      <c r="L60" s="28" t="e">
        <f t="shared" si="14"/>
        <v>#N/A</v>
      </c>
      <c r="M60" s="28" t="e">
        <f t="shared" si="15"/>
        <v>#N/A</v>
      </c>
      <c r="N60" s="28" t="e">
        <f>SQRT( ((VLOOKUP(K60,$A$2:$E$151,2,FALSE)-VLOOKUP(3,$J$4:$O$6,3,FALSE)) ^2) + ((VLOOKUP(K60,$A$2:$E$151,3,FALSE)-VLOOKUP(3,$J$4:$O$6,4,FALSE))^2) + ((VLOOKUP(K60,$A$2:$E$151,4,FALSE)-VLOOKUP(3,$J$4:$O$6,5,FALSE))^2) + ((VLOOKUP(K60,$A$2:$E$151,5,FALSE)-VLOOKUP(3,$J$4:$O$6,6,FALSE))^2))</f>
        <v>#N/A</v>
      </c>
      <c r="R60" s="28" t="e">
        <f t="shared" si="16"/>
        <v>#N/A</v>
      </c>
      <c r="S60" s="28">
        <v>47</v>
      </c>
      <c r="T60" s="28" t="e">
        <f t="shared" si="5"/>
        <v>#N/A</v>
      </c>
      <c r="U60" s="28" t="e">
        <f t="shared" si="6"/>
        <v>#N/A</v>
      </c>
      <c r="V60" s="28" t="e">
        <f t="shared" si="7"/>
        <v>#N/A</v>
      </c>
      <c r="Y60" s="28" t="e">
        <f t="shared" si="17"/>
        <v>#N/A</v>
      </c>
      <c r="Z60" s="28">
        <v>47</v>
      </c>
      <c r="AA60" s="28" t="e">
        <f t="shared" si="8"/>
        <v>#N/A</v>
      </c>
      <c r="AB60" s="28" t="e">
        <f t="shared" si="9"/>
        <v>#N/A</v>
      </c>
      <c r="AC60" s="28" t="e">
        <f t="shared" si="10"/>
        <v>#N/A</v>
      </c>
      <c r="AF60" s="28" t="e">
        <f t="shared" si="18"/>
        <v>#N/A</v>
      </c>
      <c r="AG60" s="28">
        <v>47</v>
      </c>
      <c r="AH60" s="28" t="e">
        <f t="shared" si="11"/>
        <v>#N/A</v>
      </c>
      <c r="AI60" s="28" t="e">
        <f t="shared" si="12"/>
        <v>#N/A</v>
      </c>
      <c r="AJ60" s="28" t="e">
        <f t="shared" si="13"/>
        <v>#N/A</v>
      </c>
    </row>
    <row r="61" spans="10:36" x14ac:dyDescent="0.2">
      <c r="J61" s="28" t="e">
        <f>MATCH(MIN(L61:N61),L61:N61,0)</f>
        <v>#N/A</v>
      </c>
      <c r="K61" s="28">
        <v>48</v>
      </c>
      <c r="L61" s="28" t="e">
        <f t="shared" si="14"/>
        <v>#N/A</v>
      </c>
      <c r="M61" s="28" t="e">
        <f t="shared" si="15"/>
        <v>#N/A</v>
      </c>
      <c r="N61" s="28" t="e">
        <f>SQRT( ((VLOOKUP(K61,$A$2:$E$151,2,FALSE)-VLOOKUP(3,$J$4:$O$6,3,FALSE)) ^2) + ((VLOOKUP(K61,$A$2:$E$151,3,FALSE)-VLOOKUP(3,$J$4:$O$6,4,FALSE))^2) + ((VLOOKUP(K61,$A$2:$E$151,4,FALSE)-VLOOKUP(3,$J$4:$O$6,5,FALSE))^2) + ((VLOOKUP(K61,$A$2:$E$151,5,FALSE)-VLOOKUP(3,$J$4:$O$6,6,FALSE))^2))</f>
        <v>#N/A</v>
      </c>
      <c r="R61" s="28" t="e">
        <f t="shared" si="16"/>
        <v>#N/A</v>
      </c>
      <c r="S61" s="28">
        <v>48</v>
      </c>
      <c r="T61" s="28" t="e">
        <f t="shared" si="5"/>
        <v>#N/A</v>
      </c>
      <c r="U61" s="28" t="e">
        <f t="shared" si="6"/>
        <v>#N/A</v>
      </c>
      <c r="V61" s="28" t="e">
        <f t="shared" si="7"/>
        <v>#N/A</v>
      </c>
      <c r="Y61" s="28" t="e">
        <f t="shared" si="17"/>
        <v>#N/A</v>
      </c>
      <c r="Z61" s="28">
        <v>48</v>
      </c>
      <c r="AA61" s="28" t="e">
        <f t="shared" si="8"/>
        <v>#N/A</v>
      </c>
      <c r="AB61" s="28" t="e">
        <f t="shared" si="9"/>
        <v>#N/A</v>
      </c>
      <c r="AC61" s="28" t="e">
        <f t="shared" si="10"/>
        <v>#N/A</v>
      </c>
      <c r="AF61" s="28" t="e">
        <f t="shared" si="18"/>
        <v>#N/A</v>
      </c>
      <c r="AG61" s="28">
        <v>48</v>
      </c>
      <c r="AH61" s="28" t="e">
        <f t="shared" si="11"/>
        <v>#N/A</v>
      </c>
      <c r="AI61" s="28" t="e">
        <f t="shared" si="12"/>
        <v>#N/A</v>
      </c>
      <c r="AJ61" s="28" t="e">
        <f t="shared" si="13"/>
        <v>#N/A</v>
      </c>
    </row>
    <row r="62" spans="10:36" x14ac:dyDescent="0.2">
      <c r="J62" s="28" t="e">
        <f>MATCH(MIN(L62:N62),L62:N62,0)</f>
        <v>#N/A</v>
      </c>
      <c r="K62" s="28">
        <v>49</v>
      </c>
      <c r="L62" s="28" t="e">
        <f t="shared" si="14"/>
        <v>#N/A</v>
      </c>
      <c r="M62" s="28" t="e">
        <f t="shared" si="15"/>
        <v>#N/A</v>
      </c>
      <c r="N62" s="28" t="e">
        <f>SQRT( ((VLOOKUP(K62,$A$2:$E$151,2,FALSE)-VLOOKUP(3,$J$4:$O$6,3,FALSE)) ^2) + ((VLOOKUP(K62,$A$2:$E$151,3,FALSE)-VLOOKUP(3,$J$4:$O$6,4,FALSE))^2) + ((VLOOKUP(K62,$A$2:$E$151,4,FALSE)-VLOOKUP(3,$J$4:$O$6,5,FALSE))^2) + ((VLOOKUP(K62,$A$2:$E$151,5,FALSE)-VLOOKUP(3,$J$4:$O$6,6,FALSE))^2))</f>
        <v>#N/A</v>
      </c>
      <c r="R62" s="28" t="e">
        <f t="shared" si="16"/>
        <v>#N/A</v>
      </c>
      <c r="S62" s="28">
        <v>49</v>
      </c>
      <c r="T62" s="28" t="e">
        <f t="shared" si="5"/>
        <v>#N/A</v>
      </c>
      <c r="U62" s="28" t="e">
        <f t="shared" si="6"/>
        <v>#N/A</v>
      </c>
      <c r="V62" s="28" t="e">
        <f t="shared" si="7"/>
        <v>#N/A</v>
      </c>
      <c r="Y62" s="28" t="e">
        <f t="shared" si="17"/>
        <v>#N/A</v>
      </c>
      <c r="Z62" s="28">
        <v>49</v>
      </c>
      <c r="AA62" s="28" t="e">
        <f t="shared" si="8"/>
        <v>#N/A</v>
      </c>
      <c r="AB62" s="28" t="e">
        <f t="shared" si="9"/>
        <v>#N/A</v>
      </c>
      <c r="AC62" s="28" t="e">
        <f t="shared" si="10"/>
        <v>#N/A</v>
      </c>
      <c r="AF62" s="28" t="e">
        <f t="shared" si="18"/>
        <v>#N/A</v>
      </c>
      <c r="AG62" s="28">
        <v>49</v>
      </c>
      <c r="AH62" s="28" t="e">
        <f t="shared" si="11"/>
        <v>#N/A</v>
      </c>
      <c r="AI62" s="28" t="e">
        <f t="shared" si="12"/>
        <v>#N/A</v>
      </c>
      <c r="AJ62" s="28" t="e">
        <f t="shared" si="13"/>
        <v>#N/A</v>
      </c>
    </row>
    <row r="63" spans="10:36" x14ac:dyDescent="0.2">
      <c r="J63" s="28" t="e">
        <f>MATCH(MIN(L63:N63),L63:N63,0)</f>
        <v>#N/A</v>
      </c>
      <c r="K63" s="28">
        <v>50</v>
      </c>
      <c r="L63" s="28" t="e">
        <f t="shared" si="14"/>
        <v>#N/A</v>
      </c>
      <c r="M63" s="28" t="e">
        <f t="shared" si="15"/>
        <v>#N/A</v>
      </c>
      <c r="N63" s="28" t="e">
        <f>SQRT( ((VLOOKUP(K63,$A$2:$E$151,2,FALSE)-VLOOKUP(3,$J$4:$O$6,3,FALSE)) ^2) + ((VLOOKUP(K63,$A$2:$E$151,3,FALSE)-VLOOKUP(3,$J$4:$O$6,4,FALSE))^2) + ((VLOOKUP(K63,$A$2:$E$151,4,FALSE)-VLOOKUP(3,$J$4:$O$6,5,FALSE))^2) + ((VLOOKUP(K63,$A$2:$E$151,5,FALSE)-VLOOKUP(3,$J$4:$O$6,6,FALSE))^2))</f>
        <v>#N/A</v>
      </c>
      <c r="R63" s="28" t="e">
        <f t="shared" si="16"/>
        <v>#N/A</v>
      </c>
      <c r="S63" s="28">
        <v>50</v>
      </c>
      <c r="T63" s="28" t="e">
        <f t="shared" si="5"/>
        <v>#N/A</v>
      </c>
      <c r="U63" s="28" t="e">
        <f t="shared" si="6"/>
        <v>#N/A</v>
      </c>
      <c r="V63" s="28" t="e">
        <f t="shared" si="7"/>
        <v>#N/A</v>
      </c>
      <c r="Y63" s="28" t="e">
        <f t="shared" si="17"/>
        <v>#N/A</v>
      </c>
      <c r="Z63" s="28">
        <v>50</v>
      </c>
      <c r="AA63" s="28" t="e">
        <f t="shared" si="8"/>
        <v>#N/A</v>
      </c>
      <c r="AB63" s="28" t="e">
        <f t="shared" si="9"/>
        <v>#N/A</v>
      </c>
      <c r="AC63" s="28" t="e">
        <f t="shared" si="10"/>
        <v>#N/A</v>
      </c>
      <c r="AF63" s="28" t="e">
        <f t="shared" si="18"/>
        <v>#N/A</v>
      </c>
      <c r="AG63" s="28">
        <v>50</v>
      </c>
      <c r="AH63" s="28" t="e">
        <f t="shared" si="11"/>
        <v>#N/A</v>
      </c>
      <c r="AI63" s="28" t="e">
        <f t="shared" si="12"/>
        <v>#N/A</v>
      </c>
      <c r="AJ63" s="28" t="e">
        <f t="shared" si="13"/>
        <v>#N/A</v>
      </c>
    </row>
    <row r="64" spans="10:36" x14ac:dyDescent="0.2">
      <c r="J64" s="28" t="e">
        <f>MATCH(MIN(L64:N64),L64:N64,0)</f>
        <v>#N/A</v>
      </c>
      <c r="K64" s="28">
        <v>51</v>
      </c>
      <c r="L64" s="28" t="e">
        <f t="shared" si="14"/>
        <v>#N/A</v>
      </c>
      <c r="M64" s="28" t="e">
        <f t="shared" si="15"/>
        <v>#N/A</v>
      </c>
      <c r="N64" s="28" t="e">
        <f>SQRT( ((VLOOKUP(K64,$A$2:$E$151,2,FALSE)-VLOOKUP(3,$J$4:$O$6,3,FALSE)) ^2) + ((VLOOKUP(K64,$A$2:$E$151,3,FALSE)-VLOOKUP(3,$J$4:$O$6,4,FALSE))^2) + ((VLOOKUP(K64,$A$2:$E$151,4,FALSE)-VLOOKUP(3,$J$4:$O$6,5,FALSE))^2) + ((VLOOKUP(K64,$A$2:$E$151,5,FALSE)-VLOOKUP(3,$J$4:$O$6,6,FALSE))^2))</f>
        <v>#N/A</v>
      </c>
      <c r="R64" s="28" t="e">
        <f t="shared" si="16"/>
        <v>#N/A</v>
      </c>
      <c r="S64" s="28">
        <v>51</v>
      </c>
      <c r="T64" s="28" t="e">
        <f t="shared" si="5"/>
        <v>#N/A</v>
      </c>
      <c r="U64" s="28" t="e">
        <f t="shared" si="6"/>
        <v>#N/A</v>
      </c>
      <c r="V64" s="28" t="e">
        <f t="shared" si="7"/>
        <v>#N/A</v>
      </c>
      <c r="Y64" s="28" t="e">
        <f t="shared" si="17"/>
        <v>#N/A</v>
      </c>
      <c r="Z64" s="28">
        <v>51</v>
      </c>
      <c r="AA64" s="28" t="e">
        <f t="shared" si="8"/>
        <v>#N/A</v>
      </c>
      <c r="AB64" s="28" t="e">
        <f t="shared" si="9"/>
        <v>#N/A</v>
      </c>
      <c r="AC64" s="28" t="e">
        <f t="shared" si="10"/>
        <v>#N/A</v>
      </c>
      <c r="AF64" s="28" t="e">
        <f t="shared" si="18"/>
        <v>#N/A</v>
      </c>
      <c r="AG64" s="28">
        <v>51</v>
      </c>
      <c r="AH64" s="28" t="e">
        <f t="shared" si="11"/>
        <v>#N/A</v>
      </c>
      <c r="AI64" s="28" t="e">
        <f t="shared" si="12"/>
        <v>#N/A</v>
      </c>
      <c r="AJ64" s="28" t="e">
        <f t="shared" si="13"/>
        <v>#N/A</v>
      </c>
    </row>
    <row r="65" spans="10:36" x14ac:dyDescent="0.2">
      <c r="J65" s="28" t="e">
        <f>MATCH(MIN(L65:N65),L65:N65,0)</f>
        <v>#N/A</v>
      </c>
      <c r="K65" s="28">
        <v>52</v>
      </c>
      <c r="L65" s="28" t="e">
        <f t="shared" si="14"/>
        <v>#N/A</v>
      </c>
      <c r="M65" s="28" t="e">
        <f t="shared" si="15"/>
        <v>#N/A</v>
      </c>
      <c r="N65" s="28" t="e">
        <f>SQRT( ((VLOOKUP(K65,$A$2:$E$151,2,FALSE)-VLOOKUP(3,$J$4:$O$6,3,FALSE)) ^2) + ((VLOOKUP(K65,$A$2:$E$151,3,FALSE)-VLOOKUP(3,$J$4:$O$6,4,FALSE))^2) + ((VLOOKUP(K65,$A$2:$E$151,4,FALSE)-VLOOKUP(3,$J$4:$O$6,5,FALSE))^2) + ((VLOOKUP(K65,$A$2:$E$151,5,FALSE)-VLOOKUP(3,$J$4:$O$6,6,FALSE))^2))</f>
        <v>#N/A</v>
      </c>
      <c r="R65" s="28" t="e">
        <f t="shared" si="16"/>
        <v>#N/A</v>
      </c>
      <c r="S65" s="28">
        <v>52</v>
      </c>
      <c r="T65" s="28" t="e">
        <f t="shared" si="5"/>
        <v>#N/A</v>
      </c>
      <c r="U65" s="28" t="e">
        <f t="shared" si="6"/>
        <v>#N/A</v>
      </c>
      <c r="V65" s="28" t="e">
        <f t="shared" si="7"/>
        <v>#N/A</v>
      </c>
      <c r="Y65" s="28" t="e">
        <f t="shared" si="17"/>
        <v>#N/A</v>
      </c>
      <c r="Z65" s="28">
        <v>52</v>
      </c>
      <c r="AA65" s="28" t="e">
        <f t="shared" si="8"/>
        <v>#N/A</v>
      </c>
      <c r="AB65" s="28" t="e">
        <f t="shared" si="9"/>
        <v>#N/A</v>
      </c>
      <c r="AC65" s="28" t="e">
        <f t="shared" si="10"/>
        <v>#N/A</v>
      </c>
      <c r="AF65" s="28" t="e">
        <f t="shared" si="18"/>
        <v>#N/A</v>
      </c>
      <c r="AG65" s="28">
        <v>52</v>
      </c>
      <c r="AH65" s="28" t="e">
        <f t="shared" si="11"/>
        <v>#N/A</v>
      </c>
      <c r="AI65" s="28" t="e">
        <f t="shared" si="12"/>
        <v>#N/A</v>
      </c>
      <c r="AJ65" s="28" t="e">
        <f t="shared" si="13"/>
        <v>#N/A</v>
      </c>
    </row>
    <row r="66" spans="10:36" x14ac:dyDescent="0.2">
      <c r="J66" s="28" t="e">
        <f>MATCH(MIN(L66:N66),L66:N66,0)</f>
        <v>#N/A</v>
      </c>
      <c r="K66" s="28">
        <v>53</v>
      </c>
      <c r="L66" s="28" t="e">
        <f t="shared" si="14"/>
        <v>#N/A</v>
      </c>
      <c r="M66" s="28" t="e">
        <f t="shared" si="15"/>
        <v>#N/A</v>
      </c>
      <c r="N66" s="28" t="e">
        <f>SQRT( ((VLOOKUP(K66,$A$2:$E$151,2,FALSE)-VLOOKUP(3,$J$4:$O$6,3,FALSE)) ^2) + ((VLOOKUP(K66,$A$2:$E$151,3,FALSE)-VLOOKUP(3,$J$4:$O$6,4,FALSE))^2) + ((VLOOKUP(K66,$A$2:$E$151,4,FALSE)-VLOOKUP(3,$J$4:$O$6,5,FALSE))^2) + ((VLOOKUP(K66,$A$2:$E$151,5,FALSE)-VLOOKUP(3,$J$4:$O$6,6,FALSE))^2))</f>
        <v>#N/A</v>
      </c>
      <c r="R66" s="28" t="e">
        <f t="shared" si="16"/>
        <v>#N/A</v>
      </c>
      <c r="S66" s="28">
        <v>53</v>
      </c>
      <c r="T66" s="28" t="e">
        <f t="shared" si="5"/>
        <v>#N/A</v>
      </c>
      <c r="U66" s="28" t="e">
        <f t="shared" si="6"/>
        <v>#N/A</v>
      </c>
      <c r="V66" s="28" t="e">
        <f t="shared" si="7"/>
        <v>#N/A</v>
      </c>
      <c r="Y66" s="28" t="e">
        <f t="shared" si="17"/>
        <v>#N/A</v>
      </c>
      <c r="Z66" s="28">
        <v>53</v>
      </c>
      <c r="AA66" s="28" t="e">
        <f t="shared" si="8"/>
        <v>#N/A</v>
      </c>
      <c r="AB66" s="28" t="e">
        <f t="shared" si="9"/>
        <v>#N/A</v>
      </c>
      <c r="AC66" s="28" t="e">
        <f t="shared" si="10"/>
        <v>#N/A</v>
      </c>
      <c r="AF66" s="28" t="e">
        <f t="shared" si="18"/>
        <v>#N/A</v>
      </c>
      <c r="AG66" s="28">
        <v>53</v>
      </c>
      <c r="AH66" s="28" t="e">
        <f t="shared" si="11"/>
        <v>#N/A</v>
      </c>
      <c r="AI66" s="28" t="e">
        <f t="shared" si="12"/>
        <v>#N/A</v>
      </c>
      <c r="AJ66" s="28" t="e">
        <f t="shared" si="13"/>
        <v>#N/A</v>
      </c>
    </row>
    <row r="67" spans="10:36" x14ac:dyDescent="0.2">
      <c r="J67" s="28" t="e">
        <f>MATCH(MIN(L67:N67),L67:N67,0)</f>
        <v>#N/A</v>
      </c>
      <c r="K67" s="28">
        <v>54</v>
      </c>
      <c r="L67" s="28" t="e">
        <f t="shared" si="14"/>
        <v>#N/A</v>
      </c>
      <c r="M67" s="28" t="e">
        <f t="shared" si="15"/>
        <v>#N/A</v>
      </c>
      <c r="N67" s="28" t="e">
        <f>SQRT( ((VLOOKUP(K67,$A$2:$E$151,2,FALSE)-VLOOKUP(3,$J$4:$O$6,3,FALSE)) ^2) + ((VLOOKUP(K67,$A$2:$E$151,3,FALSE)-VLOOKUP(3,$J$4:$O$6,4,FALSE))^2) + ((VLOOKUP(K67,$A$2:$E$151,4,FALSE)-VLOOKUP(3,$J$4:$O$6,5,FALSE))^2) + ((VLOOKUP(K67,$A$2:$E$151,5,FALSE)-VLOOKUP(3,$J$4:$O$6,6,FALSE))^2))</f>
        <v>#N/A</v>
      </c>
      <c r="R67" s="28" t="e">
        <f t="shared" si="16"/>
        <v>#N/A</v>
      </c>
      <c r="S67" s="28">
        <v>54</v>
      </c>
      <c r="T67" s="28" t="e">
        <f t="shared" si="5"/>
        <v>#N/A</v>
      </c>
      <c r="U67" s="28" t="e">
        <f t="shared" si="6"/>
        <v>#N/A</v>
      </c>
      <c r="V67" s="28" t="e">
        <f t="shared" si="7"/>
        <v>#N/A</v>
      </c>
      <c r="Y67" s="28" t="e">
        <f t="shared" si="17"/>
        <v>#N/A</v>
      </c>
      <c r="Z67" s="28">
        <v>54</v>
      </c>
      <c r="AA67" s="28" t="e">
        <f t="shared" si="8"/>
        <v>#N/A</v>
      </c>
      <c r="AB67" s="28" t="e">
        <f t="shared" si="9"/>
        <v>#N/A</v>
      </c>
      <c r="AC67" s="28" t="e">
        <f t="shared" si="10"/>
        <v>#N/A</v>
      </c>
      <c r="AF67" s="28" t="e">
        <f t="shared" si="18"/>
        <v>#N/A</v>
      </c>
      <c r="AG67" s="28">
        <v>54</v>
      </c>
      <c r="AH67" s="28" t="e">
        <f t="shared" si="11"/>
        <v>#N/A</v>
      </c>
      <c r="AI67" s="28" t="e">
        <f t="shared" si="12"/>
        <v>#N/A</v>
      </c>
      <c r="AJ67" s="28" t="e">
        <f t="shared" si="13"/>
        <v>#N/A</v>
      </c>
    </row>
    <row r="68" spans="10:36" x14ac:dyDescent="0.2">
      <c r="J68" s="28" t="e">
        <f>MATCH(MIN(L68:N68),L68:N68,0)</f>
        <v>#N/A</v>
      </c>
      <c r="K68" s="28">
        <v>55</v>
      </c>
      <c r="L68" s="28" t="e">
        <f t="shared" si="14"/>
        <v>#N/A</v>
      </c>
      <c r="M68" s="28" t="e">
        <f t="shared" si="15"/>
        <v>#N/A</v>
      </c>
      <c r="N68" s="28" t="e">
        <f>SQRT( ((VLOOKUP(K68,$A$2:$E$151,2,FALSE)-VLOOKUP(3,$J$4:$O$6,3,FALSE)) ^2) + ((VLOOKUP(K68,$A$2:$E$151,3,FALSE)-VLOOKUP(3,$J$4:$O$6,4,FALSE))^2) + ((VLOOKUP(K68,$A$2:$E$151,4,FALSE)-VLOOKUP(3,$J$4:$O$6,5,FALSE))^2) + ((VLOOKUP(K68,$A$2:$E$151,5,FALSE)-VLOOKUP(3,$J$4:$O$6,6,FALSE))^2))</f>
        <v>#N/A</v>
      </c>
      <c r="R68" s="28" t="e">
        <f t="shared" si="16"/>
        <v>#N/A</v>
      </c>
      <c r="S68" s="28">
        <v>55</v>
      </c>
      <c r="T68" s="28" t="e">
        <f t="shared" si="5"/>
        <v>#N/A</v>
      </c>
      <c r="U68" s="28" t="e">
        <f t="shared" si="6"/>
        <v>#N/A</v>
      </c>
      <c r="V68" s="28" t="e">
        <f t="shared" si="7"/>
        <v>#N/A</v>
      </c>
      <c r="Y68" s="28" t="e">
        <f t="shared" si="17"/>
        <v>#N/A</v>
      </c>
      <c r="Z68" s="28">
        <v>55</v>
      </c>
      <c r="AA68" s="28" t="e">
        <f t="shared" si="8"/>
        <v>#N/A</v>
      </c>
      <c r="AB68" s="28" t="e">
        <f t="shared" si="9"/>
        <v>#N/A</v>
      </c>
      <c r="AC68" s="28" t="e">
        <f t="shared" si="10"/>
        <v>#N/A</v>
      </c>
      <c r="AF68" s="28" t="e">
        <f t="shared" si="18"/>
        <v>#N/A</v>
      </c>
      <c r="AG68" s="28">
        <v>55</v>
      </c>
      <c r="AH68" s="28" t="e">
        <f t="shared" si="11"/>
        <v>#N/A</v>
      </c>
      <c r="AI68" s="28" t="e">
        <f t="shared" si="12"/>
        <v>#N/A</v>
      </c>
      <c r="AJ68" s="28" t="e">
        <f t="shared" si="13"/>
        <v>#N/A</v>
      </c>
    </row>
    <row r="69" spans="10:36" x14ac:dyDescent="0.2">
      <c r="J69" s="28" t="e">
        <f>MATCH(MIN(L69:N69),L69:N69,0)</f>
        <v>#N/A</v>
      </c>
      <c r="K69" s="28">
        <v>56</v>
      </c>
      <c r="L69" s="28" t="e">
        <f t="shared" si="14"/>
        <v>#N/A</v>
      </c>
      <c r="M69" s="28" t="e">
        <f t="shared" si="15"/>
        <v>#N/A</v>
      </c>
      <c r="N69" s="28" t="e">
        <f>SQRT( ((VLOOKUP(K69,$A$2:$E$151,2,FALSE)-VLOOKUP(3,$J$4:$O$6,3,FALSE)) ^2) + ((VLOOKUP(K69,$A$2:$E$151,3,FALSE)-VLOOKUP(3,$J$4:$O$6,4,FALSE))^2) + ((VLOOKUP(K69,$A$2:$E$151,4,FALSE)-VLOOKUP(3,$J$4:$O$6,5,FALSE))^2) + ((VLOOKUP(K69,$A$2:$E$151,5,FALSE)-VLOOKUP(3,$J$4:$O$6,6,FALSE))^2))</f>
        <v>#N/A</v>
      </c>
      <c r="R69" s="28" t="e">
        <f t="shared" si="16"/>
        <v>#N/A</v>
      </c>
      <c r="S69" s="28">
        <v>56</v>
      </c>
      <c r="T69" s="28" t="e">
        <f t="shared" si="5"/>
        <v>#N/A</v>
      </c>
      <c r="U69" s="28" t="e">
        <f t="shared" si="6"/>
        <v>#N/A</v>
      </c>
      <c r="V69" s="28" t="e">
        <f t="shared" si="7"/>
        <v>#N/A</v>
      </c>
      <c r="Y69" s="28" t="e">
        <f t="shared" si="17"/>
        <v>#N/A</v>
      </c>
      <c r="Z69" s="28">
        <v>56</v>
      </c>
      <c r="AA69" s="28" t="e">
        <f t="shared" si="8"/>
        <v>#N/A</v>
      </c>
      <c r="AB69" s="28" t="e">
        <f t="shared" si="9"/>
        <v>#N/A</v>
      </c>
      <c r="AC69" s="28" t="e">
        <f t="shared" si="10"/>
        <v>#N/A</v>
      </c>
      <c r="AF69" s="28" t="e">
        <f t="shared" si="18"/>
        <v>#N/A</v>
      </c>
      <c r="AG69" s="28">
        <v>56</v>
      </c>
      <c r="AH69" s="28" t="e">
        <f t="shared" si="11"/>
        <v>#N/A</v>
      </c>
      <c r="AI69" s="28" t="e">
        <f t="shared" si="12"/>
        <v>#N/A</v>
      </c>
      <c r="AJ69" s="28" t="e">
        <f t="shared" si="13"/>
        <v>#N/A</v>
      </c>
    </row>
    <row r="70" spans="10:36" x14ac:dyDescent="0.2">
      <c r="J70" s="28" t="e">
        <f>MATCH(MIN(L70:N70),L70:N70,0)</f>
        <v>#N/A</v>
      </c>
      <c r="K70" s="28">
        <v>57</v>
      </c>
      <c r="L70" s="28" t="e">
        <f t="shared" si="14"/>
        <v>#N/A</v>
      </c>
      <c r="M70" s="28" t="e">
        <f t="shared" si="15"/>
        <v>#N/A</v>
      </c>
      <c r="N70" s="28" t="e">
        <f>SQRT( ((VLOOKUP(K70,$A$2:$E$151,2,FALSE)-VLOOKUP(3,$J$4:$O$6,3,FALSE)) ^2) + ((VLOOKUP(K70,$A$2:$E$151,3,FALSE)-VLOOKUP(3,$J$4:$O$6,4,FALSE))^2) + ((VLOOKUP(K70,$A$2:$E$151,4,FALSE)-VLOOKUP(3,$J$4:$O$6,5,FALSE))^2) + ((VLOOKUP(K70,$A$2:$E$151,5,FALSE)-VLOOKUP(3,$J$4:$O$6,6,FALSE))^2))</f>
        <v>#N/A</v>
      </c>
      <c r="R70" s="28" t="e">
        <f t="shared" si="16"/>
        <v>#N/A</v>
      </c>
      <c r="S70" s="28">
        <v>57</v>
      </c>
      <c r="T70" s="28" t="e">
        <f t="shared" si="5"/>
        <v>#N/A</v>
      </c>
      <c r="U70" s="28" t="e">
        <f t="shared" si="6"/>
        <v>#N/A</v>
      </c>
      <c r="V70" s="28" t="e">
        <f t="shared" si="7"/>
        <v>#N/A</v>
      </c>
      <c r="Y70" s="28" t="e">
        <f t="shared" si="17"/>
        <v>#N/A</v>
      </c>
      <c r="Z70" s="28">
        <v>57</v>
      </c>
      <c r="AA70" s="28" t="e">
        <f t="shared" si="8"/>
        <v>#N/A</v>
      </c>
      <c r="AB70" s="28" t="e">
        <f t="shared" si="9"/>
        <v>#N/A</v>
      </c>
      <c r="AC70" s="28" t="e">
        <f t="shared" si="10"/>
        <v>#N/A</v>
      </c>
      <c r="AF70" s="28" t="e">
        <f t="shared" si="18"/>
        <v>#N/A</v>
      </c>
      <c r="AG70" s="28">
        <v>57</v>
      </c>
      <c r="AH70" s="28" t="e">
        <f t="shared" si="11"/>
        <v>#N/A</v>
      </c>
      <c r="AI70" s="28" t="e">
        <f t="shared" si="12"/>
        <v>#N/A</v>
      </c>
      <c r="AJ70" s="28" t="e">
        <f t="shared" si="13"/>
        <v>#N/A</v>
      </c>
    </row>
    <row r="71" spans="10:36" x14ac:dyDescent="0.2">
      <c r="J71" s="28" t="e">
        <f>MATCH(MIN(L71:N71),L71:N71,0)</f>
        <v>#N/A</v>
      </c>
      <c r="K71" s="28">
        <v>58</v>
      </c>
      <c r="L71" s="28" t="e">
        <f t="shared" si="14"/>
        <v>#N/A</v>
      </c>
      <c r="M71" s="28" t="e">
        <f t="shared" si="15"/>
        <v>#N/A</v>
      </c>
      <c r="N71" s="28" t="e">
        <f>SQRT( ((VLOOKUP(K71,$A$2:$E$151,2,FALSE)-VLOOKUP(3,$J$4:$O$6,3,FALSE)) ^2) + ((VLOOKUP(K71,$A$2:$E$151,3,FALSE)-VLOOKUP(3,$J$4:$O$6,4,FALSE))^2) + ((VLOOKUP(K71,$A$2:$E$151,4,FALSE)-VLOOKUP(3,$J$4:$O$6,5,FALSE))^2) + ((VLOOKUP(K71,$A$2:$E$151,5,FALSE)-VLOOKUP(3,$J$4:$O$6,6,FALSE))^2))</f>
        <v>#N/A</v>
      </c>
      <c r="R71" s="28" t="e">
        <f t="shared" si="16"/>
        <v>#N/A</v>
      </c>
      <c r="S71" s="28">
        <v>58</v>
      </c>
      <c r="T71" s="28" t="e">
        <f t="shared" si="5"/>
        <v>#N/A</v>
      </c>
      <c r="U71" s="28" t="e">
        <f t="shared" si="6"/>
        <v>#N/A</v>
      </c>
      <c r="V71" s="28" t="e">
        <f t="shared" si="7"/>
        <v>#N/A</v>
      </c>
      <c r="Y71" s="28" t="e">
        <f t="shared" si="17"/>
        <v>#N/A</v>
      </c>
      <c r="Z71" s="28">
        <v>58</v>
      </c>
      <c r="AA71" s="28" t="e">
        <f t="shared" si="8"/>
        <v>#N/A</v>
      </c>
      <c r="AB71" s="28" t="e">
        <f t="shared" si="9"/>
        <v>#N/A</v>
      </c>
      <c r="AC71" s="28" t="e">
        <f t="shared" si="10"/>
        <v>#N/A</v>
      </c>
      <c r="AF71" s="28" t="e">
        <f t="shared" si="18"/>
        <v>#N/A</v>
      </c>
      <c r="AG71" s="28">
        <v>58</v>
      </c>
      <c r="AH71" s="28" t="e">
        <f t="shared" si="11"/>
        <v>#N/A</v>
      </c>
      <c r="AI71" s="28" t="e">
        <f t="shared" si="12"/>
        <v>#N/A</v>
      </c>
      <c r="AJ71" s="28" t="e">
        <f t="shared" si="13"/>
        <v>#N/A</v>
      </c>
    </row>
    <row r="72" spans="10:36" x14ac:dyDescent="0.2">
      <c r="J72" s="28" t="e">
        <f>MATCH(MIN(L72:N72),L72:N72,0)</f>
        <v>#N/A</v>
      </c>
      <c r="K72" s="28">
        <v>59</v>
      </c>
      <c r="L72" s="28" t="e">
        <f t="shared" si="14"/>
        <v>#N/A</v>
      </c>
      <c r="M72" s="28" t="e">
        <f t="shared" si="15"/>
        <v>#N/A</v>
      </c>
      <c r="N72" s="28" t="e">
        <f>SQRT( ((VLOOKUP(K72,$A$2:$E$151,2,FALSE)-VLOOKUP(3,$J$4:$O$6,3,FALSE)) ^2) + ((VLOOKUP(K72,$A$2:$E$151,3,FALSE)-VLOOKUP(3,$J$4:$O$6,4,FALSE))^2) + ((VLOOKUP(K72,$A$2:$E$151,4,FALSE)-VLOOKUP(3,$J$4:$O$6,5,FALSE))^2) + ((VLOOKUP(K72,$A$2:$E$151,5,FALSE)-VLOOKUP(3,$J$4:$O$6,6,FALSE))^2))</f>
        <v>#N/A</v>
      </c>
      <c r="R72" s="28" t="e">
        <f t="shared" si="16"/>
        <v>#N/A</v>
      </c>
      <c r="S72" s="28">
        <v>59</v>
      </c>
      <c r="T72" s="28" t="e">
        <f t="shared" si="5"/>
        <v>#N/A</v>
      </c>
      <c r="U72" s="28" t="e">
        <f t="shared" si="6"/>
        <v>#N/A</v>
      </c>
      <c r="V72" s="28" t="e">
        <f t="shared" si="7"/>
        <v>#N/A</v>
      </c>
      <c r="Y72" s="28" t="e">
        <f t="shared" si="17"/>
        <v>#N/A</v>
      </c>
      <c r="Z72" s="28">
        <v>59</v>
      </c>
      <c r="AA72" s="28" t="e">
        <f t="shared" si="8"/>
        <v>#N/A</v>
      </c>
      <c r="AB72" s="28" t="e">
        <f t="shared" si="9"/>
        <v>#N/A</v>
      </c>
      <c r="AC72" s="28" t="e">
        <f t="shared" si="10"/>
        <v>#N/A</v>
      </c>
      <c r="AF72" s="28" t="e">
        <f t="shared" si="18"/>
        <v>#N/A</v>
      </c>
      <c r="AG72" s="28">
        <v>59</v>
      </c>
      <c r="AH72" s="28" t="e">
        <f t="shared" si="11"/>
        <v>#N/A</v>
      </c>
      <c r="AI72" s="28" t="e">
        <f t="shared" si="12"/>
        <v>#N/A</v>
      </c>
      <c r="AJ72" s="28" t="e">
        <f t="shared" si="13"/>
        <v>#N/A</v>
      </c>
    </row>
    <row r="73" spans="10:36" x14ac:dyDescent="0.2">
      <c r="J73" s="28" t="e">
        <f>MATCH(MIN(L73:N73),L73:N73,0)</f>
        <v>#N/A</v>
      </c>
      <c r="K73" s="28">
        <v>60</v>
      </c>
      <c r="L73" s="28" t="e">
        <f t="shared" si="14"/>
        <v>#N/A</v>
      </c>
      <c r="M73" s="28" t="e">
        <f t="shared" si="15"/>
        <v>#N/A</v>
      </c>
      <c r="N73" s="28" t="e">
        <f>SQRT( ((VLOOKUP(K73,$A$2:$E$151,2,FALSE)-VLOOKUP(3,$J$4:$O$6,3,FALSE)) ^2) + ((VLOOKUP(K73,$A$2:$E$151,3,FALSE)-VLOOKUP(3,$J$4:$O$6,4,FALSE))^2) + ((VLOOKUP(K73,$A$2:$E$151,4,FALSE)-VLOOKUP(3,$J$4:$O$6,5,FALSE))^2) + ((VLOOKUP(K73,$A$2:$E$151,5,FALSE)-VLOOKUP(3,$J$4:$O$6,6,FALSE))^2))</f>
        <v>#N/A</v>
      </c>
      <c r="R73" s="28" t="e">
        <f t="shared" si="16"/>
        <v>#N/A</v>
      </c>
      <c r="S73" s="28">
        <v>60</v>
      </c>
      <c r="T73" s="28" t="e">
        <f t="shared" si="5"/>
        <v>#N/A</v>
      </c>
      <c r="U73" s="28" t="e">
        <f t="shared" si="6"/>
        <v>#N/A</v>
      </c>
      <c r="V73" s="28" t="e">
        <f t="shared" si="7"/>
        <v>#N/A</v>
      </c>
      <c r="Y73" s="28" t="e">
        <f t="shared" si="17"/>
        <v>#N/A</v>
      </c>
      <c r="Z73" s="28">
        <v>60</v>
      </c>
      <c r="AA73" s="28" t="e">
        <f t="shared" si="8"/>
        <v>#N/A</v>
      </c>
      <c r="AB73" s="28" t="e">
        <f t="shared" si="9"/>
        <v>#N/A</v>
      </c>
      <c r="AC73" s="28" t="e">
        <f t="shared" si="10"/>
        <v>#N/A</v>
      </c>
      <c r="AF73" s="28" t="e">
        <f t="shared" si="18"/>
        <v>#N/A</v>
      </c>
      <c r="AG73" s="28">
        <v>60</v>
      </c>
      <c r="AH73" s="28" t="e">
        <f t="shared" si="11"/>
        <v>#N/A</v>
      </c>
      <c r="AI73" s="28" t="e">
        <f t="shared" si="12"/>
        <v>#N/A</v>
      </c>
      <c r="AJ73" s="28" t="e">
        <f t="shared" si="13"/>
        <v>#N/A</v>
      </c>
    </row>
    <row r="74" spans="10:36" x14ac:dyDescent="0.2">
      <c r="J74" s="28" t="e">
        <f>MATCH(MIN(L74:N74),L74:N74,0)</f>
        <v>#N/A</v>
      </c>
      <c r="K74" s="28">
        <v>61</v>
      </c>
      <c r="L74" s="28" t="e">
        <f t="shared" si="14"/>
        <v>#N/A</v>
      </c>
      <c r="M74" s="28" t="e">
        <f t="shared" si="15"/>
        <v>#N/A</v>
      </c>
      <c r="N74" s="28" t="e">
        <f>SQRT( ((VLOOKUP(K74,$A$2:$E$151,2,FALSE)-VLOOKUP(3,$J$4:$O$6,3,FALSE)) ^2) + ((VLOOKUP(K74,$A$2:$E$151,3,FALSE)-VLOOKUP(3,$J$4:$O$6,4,FALSE))^2) + ((VLOOKUP(K74,$A$2:$E$151,4,FALSE)-VLOOKUP(3,$J$4:$O$6,5,FALSE))^2) + ((VLOOKUP(K74,$A$2:$E$151,5,FALSE)-VLOOKUP(3,$J$4:$O$6,6,FALSE))^2))</f>
        <v>#N/A</v>
      </c>
      <c r="R74" s="28" t="e">
        <f t="shared" si="16"/>
        <v>#N/A</v>
      </c>
      <c r="S74" s="28">
        <v>61</v>
      </c>
      <c r="T74" s="28" t="e">
        <f t="shared" si="5"/>
        <v>#N/A</v>
      </c>
      <c r="U74" s="28" t="e">
        <f t="shared" si="6"/>
        <v>#N/A</v>
      </c>
      <c r="V74" s="28" t="e">
        <f t="shared" si="7"/>
        <v>#N/A</v>
      </c>
      <c r="Y74" s="28" t="e">
        <f t="shared" si="17"/>
        <v>#N/A</v>
      </c>
      <c r="Z74" s="28">
        <v>61</v>
      </c>
      <c r="AA74" s="28" t="e">
        <f t="shared" si="8"/>
        <v>#N/A</v>
      </c>
      <c r="AB74" s="28" t="e">
        <f t="shared" si="9"/>
        <v>#N/A</v>
      </c>
      <c r="AC74" s="28" t="e">
        <f t="shared" si="10"/>
        <v>#N/A</v>
      </c>
      <c r="AF74" s="28" t="e">
        <f t="shared" si="18"/>
        <v>#N/A</v>
      </c>
      <c r="AG74" s="28">
        <v>61</v>
      </c>
      <c r="AH74" s="28" t="e">
        <f t="shared" si="11"/>
        <v>#N/A</v>
      </c>
      <c r="AI74" s="28" t="e">
        <f t="shared" si="12"/>
        <v>#N/A</v>
      </c>
      <c r="AJ74" s="28" t="e">
        <f t="shared" si="13"/>
        <v>#N/A</v>
      </c>
    </row>
    <row r="75" spans="10:36" x14ac:dyDescent="0.2">
      <c r="J75" s="28" t="e">
        <f>MATCH(MIN(L75:N75),L75:N75,0)</f>
        <v>#N/A</v>
      </c>
      <c r="K75" s="28">
        <v>62</v>
      </c>
      <c r="L75" s="28" t="e">
        <f t="shared" si="14"/>
        <v>#N/A</v>
      </c>
      <c r="M75" s="28" t="e">
        <f t="shared" si="15"/>
        <v>#N/A</v>
      </c>
      <c r="N75" s="28" t="e">
        <f>SQRT( ((VLOOKUP(K75,$A$2:$E$151,2,FALSE)-VLOOKUP(3,$J$4:$O$6,3,FALSE)) ^2) + ((VLOOKUP(K75,$A$2:$E$151,3,FALSE)-VLOOKUP(3,$J$4:$O$6,4,FALSE))^2) + ((VLOOKUP(K75,$A$2:$E$151,4,FALSE)-VLOOKUP(3,$J$4:$O$6,5,FALSE))^2) + ((VLOOKUP(K75,$A$2:$E$151,5,FALSE)-VLOOKUP(3,$J$4:$O$6,6,FALSE))^2))</f>
        <v>#N/A</v>
      </c>
      <c r="R75" s="28" t="e">
        <f t="shared" si="16"/>
        <v>#N/A</v>
      </c>
      <c r="S75" s="28">
        <v>62</v>
      </c>
      <c r="T75" s="28" t="e">
        <f t="shared" si="5"/>
        <v>#N/A</v>
      </c>
      <c r="U75" s="28" t="e">
        <f t="shared" si="6"/>
        <v>#N/A</v>
      </c>
      <c r="V75" s="28" t="e">
        <f t="shared" si="7"/>
        <v>#N/A</v>
      </c>
      <c r="Y75" s="28" t="e">
        <f t="shared" si="17"/>
        <v>#N/A</v>
      </c>
      <c r="Z75" s="28">
        <v>62</v>
      </c>
      <c r="AA75" s="28" t="e">
        <f t="shared" si="8"/>
        <v>#N/A</v>
      </c>
      <c r="AB75" s="28" t="e">
        <f t="shared" si="9"/>
        <v>#N/A</v>
      </c>
      <c r="AC75" s="28" t="e">
        <f t="shared" si="10"/>
        <v>#N/A</v>
      </c>
      <c r="AF75" s="28" t="e">
        <f t="shared" si="18"/>
        <v>#N/A</v>
      </c>
      <c r="AG75" s="28">
        <v>62</v>
      </c>
      <c r="AH75" s="28" t="e">
        <f t="shared" si="11"/>
        <v>#N/A</v>
      </c>
      <c r="AI75" s="28" t="e">
        <f t="shared" si="12"/>
        <v>#N/A</v>
      </c>
      <c r="AJ75" s="28" t="e">
        <f t="shared" si="13"/>
        <v>#N/A</v>
      </c>
    </row>
    <row r="76" spans="10:36" x14ac:dyDescent="0.2">
      <c r="J76" s="28" t="e">
        <f>MATCH(MIN(L76:N76),L76:N76,0)</f>
        <v>#N/A</v>
      </c>
      <c r="K76" s="28">
        <v>63</v>
      </c>
      <c r="L76" s="28" t="e">
        <f t="shared" si="14"/>
        <v>#N/A</v>
      </c>
      <c r="M76" s="28" t="e">
        <f t="shared" si="15"/>
        <v>#N/A</v>
      </c>
      <c r="N76" s="28" t="e">
        <f>SQRT( ((VLOOKUP(K76,$A$2:$E$151,2,FALSE)-VLOOKUP(3,$J$4:$O$6,3,FALSE)) ^2) + ((VLOOKUP(K76,$A$2:$E$151,3,FALSE)-VLOOKUP(3,$J$4:$O$6,4,FALSE))^2) + ((VLOOKUP(K76,$A$2:$E$151,4,FALSE)-VLOOKUP(3,$J$4:$O$6,5,FALSE))^2) + ((VLOOKUP(K76,$A$2:$E$151,5,FALSE)-VLOOKUP(3,$J$4:$O$6,6,FALSE))^2))</f>
        <v>#N/A</v>
      </c>
      <c r="R76" s="28" t="e">
        <f t="shared" si="16"/>
        <v>#N/A</v>
      </c>
      <c r="S76" s="28">
        <v>63</v>
      </c>
      <c r="T76" s="28" t="e">
        <f t="shared" si="5"/>
        <v>#N/A</v>
      </c>
      <c r="U76" s="28" t="e">
        <f t="shared" si="6"/>
        <v>#N/A</v>
      </c>
      <c r="V76" s="28" t="e">
        <f t="shared" si="7"/>
        <v>#N/A</v>
      </c>
      <c r="Y76" s="28" t="e">
        <f t="shared" si="17"/>
        <v>#N/A</v>
      </c>
      <c r="Z76" s="28">
        <v>63</v>
      </c>
      <c r="AA76" s="28" t="e">
        <f t="shared" si="8"/>
        <v>#N/A</v>
      </c>
      <c r="AB76" s="28" t="e">
        <f t="shared" si="9"/>
        <v>#N/A</v>
      </c>
      <c r="AC76" s="28" t="e">
        <f t="shared" si="10"/>
        <v>#N/A</v>
      </c>
      <c r="AF76" s="28" t="e">
        <f t="shared" si="18"/>
        <v>#N/A</v>
      </c>
      <c r="AG76" s="28">
        <v>63</v>
      </c>
      <c r="AH76" s="28" t="e">
        <f t="shared" si="11"/>
        <v>#N/A</v>
      </c>
      <c r="AI76" s="28" t="e">
        <f t="shared" si="12"/>
        <v>#N/A</v>
      </c>
      <c r="AJ76" s="28" t="e">
        <f t="shared" si="13"/>
        <v>#N/A</v>
      </c>
    </row>
    <row r="77" spans="10:36" x14ac:dyDescent="0.2">
      <c r="J77" s="28" t="e">
        <f>MATCH(MIN(L77:N77),L77:N77,0)</f>
        <v>#N/A</v>
      </c>
      <c r="K77" s="28">
        <v>64</v>
      </c>
      <c r="L77" s="28" t="e">
        <f t="shared" si="14"/>
        <v>#N/A</v>
      </c>
      <c r="M77" s="28" t="e">
        <f t="shared" si="15"/>
        <v>#N/A</v>
      </c>
      <c r="N77" s="28" t="e">
        <f>SQRT( ((VLOOKUP(K77,$A$2:$E$151,2,FALSE)-VLOOKUP(3,$J$4:$O$6,3,FALSE)) ^2) + ((VLOOKUP(K77,$A$2:$E$151,3,FALSE)-VLOOKUP(3,$J$4:$O$6,4,FALSE))^2) + ((VLOOKUP(K77,$A$2:$E$151,4,FALSE)-VLOOKUP(3,$J$4:$O$6,5,FALSE))^2) + ((VLOOKUP(K77,$A$2:$E$151,5,FALSE)-VLOOKUP(3,$J$4:$O$6,6,FALSE))^2))</f>
        <v>#N/A</v>
      </c>
      <c r="R77" s="28" t="e">
        <f t="shared" si="16"/>
        <v>#N/A</v>
      </c>
      <c r="S77" s="28">
        <v>64</v>
      </c>
      <c r="T77" s="28" t="e">
        <f t="shared" si="5"/>
        <v>#N/A</v>
      </c>
      <c r="U77" s="28" t="e">
        <f t="shared" si="6"/>
        <v>#N/A</v>
      </c>
      <c r="V77" s="28" t="e">
        <f t="shared" si="7"/>
        <v>#N/A</v>
      </c>
      <c r="Y77" s="28" t="e">
        <f t="shared" si="17"/>
        <v>#N/A</v>
      </c>
      <c r="Z77" s="28">
        <v>64</v>
      </c>
      <c r="AA77" s="28" t="e">
        <f t="shared" si="8"/>
        <v>#N/A</v>
      </c>
      <c r="AB77" s="28" t="e">
        <f t="shared" si="9"/>
        <v>#N/A</v>
      </c>
      <c r="AC77" s="28" t="e">
        <f t="shared" si="10"/>
        <v>#N/A</v>
      </c>
      <c r="AF77" s="28" t="e">
        <f t="shared" si="18"/>
        <v>#N/A</v>
      </c>
      <c r="AG77" s="28">
        <v>64</v>
      </c>
      <c r="AH77" s="28" t="e">
        <f t="shared" si="11"/>
        <v>#N/A</v>
      </c>
      <c r="AI77" s="28" t="e">
        <f t="shared" si="12"/>
        <v>#N/A</v>
      </c>
      <c r="AJ77" s="28" t="e">
        <f t="shared" si="13"/>
        <v>#N/A</v>
      </c>
    </row>
    <row r="78" spans="10:36" x14ac:dyDescent="0.2">
      <c r="J78" s="28" t="e">
        <f>MATCH(MIN(L78:N78),L78:N78,0)</f>
        <v>#N/A</v>
      </c>
      <c r="K78" s="28">
        <v>65</v>
      </c>
      <c r="L78" s="28" t="e">
        <f t="shared" si="14"/>
        <v>#N/A</v>
      </c>
      <c r="M78" s="28" t="e">
        <f t="shared" si="15"/>
        <v>#N/A</v>
      </c>
      <c r="N78" s="28" t="e">
        <f>SQRT( ((VLOOKUP(K78,$A$2:$E$151,2,FALSE)-VLOOKUP(3,$J$4:$O$6,3,FALSE)) ^2) + ((VLOOKUP(K78,$A$2:$E$151,3,FALSE)-VLOOKUP(3,$J$4:$O$6,4,FALSE))^2) + ((VLOOKUP(K78,$A$2:$E$151,4,FALSE)-VLOOKUP(3,$J$4:$O$6,5,FALSE))^2) + ((VLOOKUP(K78,$A$2:$E$151,5,FALSE)-VLOOKUP(3,$J$4:$O$6,6,FALSE))^2))</f>
        <v>#N/A</v>
      </c>
      <c r="R78" s="28" t="e">
        <f t="shared" si="16"/>
        <v>#N/A</v>
      </c>
      <c r="S78" s="28">
        <v>65</v>
      </c>
      <c r="T78" s="28" t="e">
        <f t="shared" ref="T78:T141" si="19">SQRT( ((VLOOKUP(S78,$A$2:$E$151,2,FALSE)-VLOOKUP(1,$R$4:$V$6,2,FALSE)) ^2) + ((VLOOKUP(S78,$A$2:$E$151,3,FALSE)-VLOOKUP(1,$R$4:$V$6,3,FALSE))^2) + ((VLOOKUP(S78,$A$2:$E$151,4,FALSE)-VLOOKUP(1,$R$4:$V$6,4,FALSE))^2) + ((VLOOKUP(S78,$A$2:$E$151,5,FALSE)-VLOOKUP(1,$R$4:$V$6,5,FALSE))^2))</f>
        <v>#N/A</v>
      </c>
      <c r="U78" s="28" t="e">
        <f t="shared" ref="U78:U141" si="20">SQRT( ((VLOOKUP(S78,$A$2:$E$151,2,FALSE)-VLOOKUP(2,$R$4:$V$6,2,FALSE)) ^2) + ((VLOOKUP(S78,$A$2:$E$151,3,FALSE)-VLOOKUP(2,$R$4:$V$6,3,FALSE))^2) + ((VLOOKUP(S78,$A$2:$E$151,4,FALSE)-VLOOKUP(2,$R$4:$V$6,4,FALSE))^2) + ((VLOOKUP(S78,$A$2:$E$151,5,FALSE)-VLOOKUP(2,$R$4:$V$6,5,FALSE))^2))</f>
        <v>#N/A</v>
      </c>
      <c r="V78" s="28" t="e">
        <f t="shared" ref="V78:V141" si="21">SQRT( ((VLOOKUP(S78,$A$2:$E$151,2,FALSE)-VLOOKUP(3,$R$4:$V$6,2,FALSE)) ^2) + ((VLOOKUP(S78,$A$2:$E$151,3,FALSE)-VLOOKUP(3,$R$4:$V$6,3,FALSE))^2) + ((VLOOKUP(S78,$A$2:$E$151,4,FALSE)-VLOOKUP(3,$R$4:$V$6,4,FALSE))^2) + ((VLOOKUP(S78,$A$2:$E$151,5,FALSE)-VLOOKUP(3,$R$4:$V$6,5,FALSE))^2))</f>
        <v>#N/A</v>
      </c>
      <c r="Y78" s="28" t="e">
        <f t="shared" si="17"/>
        <v>#N/A</v>
      </c>
      <c r="Z78" s="28">
        <v>65</v>
      </c>
      <c r="AA78" s="28" t="e">
        <f t="shared" ref="AA78:AA141" si="22">SQRT( ((VLOOKUP(S78,$A$2:$E$151,2,FALSE)-VLOOKUP(1,$Y$4:$AC$6,2,FALSE)) ^2) + ((VLOOKUP(S78,$A$2:$E$151,3,FALSE)-VLOOKUP(1,$Y$4:$AC$6,3,FALSE))^2) + ((VLOOKUP(S78,$A$2:$E$151,4,FALSE)-VLOOKUP(1,$Y$4:$AC$6,4,FALSE))^2) + ((VLOOKUP(S78,$A$2:$E$151,5,FALSE)-VLOOKUP(1,$Y$4:$AC$6,5,FALSE))^2))</f>
        <v>#N/A</v>
      </c>
      <c r="AB78" s="28" t="e">
        <f t="shared" ref="AB78:AB141" si="23">SQRT( ((VLOOKUP(S78,$A$2:$E$151,2,FALSE)-VLOOKUP(2,$Y$4:$AC$6,2,FALSE)) ^2) + ((VLOOKUP(S78,$A$2:$E$151,3,FALSE)-VLOOKUP(2,$Y$4:$AC$6,3,FALSE))^2) + ((VLOOKUP(S78,$A$2:$E$151,4,FALSE)-VLOOKUP(2,$Y$4:$AC$6,4,FALSE))^2) + ((VLOOKUP(S78,$A$2:$E$151,5,FALSE)-VLOOKUP(2,$Y$4:$AC$6,5,FALSE))^2))</f>
        <v>#N/A</v>
      </c>
      <c r="AC78" s="28" t="e">
        <f t="shared" ref="AC78:AC141" si="24">SQRT( ((VLOOKUP(S78,$A$2:$E$151,2,FALSE)-VLOOKUP(3,$Y$4:$AC$6,2,FALSE)) ^2) + ((VLOOKUP(S78,$A$2:$E$151,3,FALSE)-VLOOKUP(3,$Y$4:$AC$6,3,FALSE))^2) + ((VLOOKUP(S78,$A$2:$E$151,4,FALSE)-VLOOKUP(3,$Y$4:$AC$6,4,FALSE))^2) + ((VLOOKUP(S78,$A$2:$E$151,5,FALSE)-VLOOKUP(3,$Y$4:$AC$6,5,FALSE))^2))</f>
        <v>#N/A</v>
      </c>
      <c r="AF78" s="28" t="e">
        <f t="shared" si="18"/>
        <v>#N/A</v>
      </c>
      <c r="AG78" s="28">
        <v>65</v>
      </c>
      <c r="AH78" s="28" t="e">
        <f t="shared" ref="AH78:AH141" si="25">SQRT( ((VLOOKUP(S78,$A$2:$E$151,2,FALSE)-VLOOKUP(1,$AF$4:$AJ$6,2,FALSE)) ^2) + ((VLOOKUP(S78,$A$2:$E$151,3,FALSE)-VLOOKUP(1,$AF$4:$AJ$6,3,FALSE))^2) + ((VLOOKUP(S78,$A$2:$E$151,4,FALSE)-VLOOKUP(1,$AF$4:$AJ$6,4,FALSE))^2) + ((VLOOKUP(S78,$A$2:$E$151,5,FALSE)-VLOOKUP(1,$AF$4:$AJ$6,5,FALSE))^2))</f>
        <v>#N/A</v>
      </c>
      <c r="AI78" s="28" t="e">
        <f t="shared" ref="AI78:AI141" si="26">SQRT( ((VLOOKUP(S78,$A$2:$E$151,2,FALSE)-VLOOKUP(2,$AF$4:$AJ$6,2,FALSE)) ^2) + ((VLOOKUP(S78,$A$2:$E$151,3,FALSE)-VLOOKUP(2,$AF$4:$AJ$6,3,FALSE))^2) + ((VLOOKUP(S78,$A$2:$E$151,4,FALSE)-VLOOKUP(2,$AF$4:$AJ$6,4,FALSE))^2) + ((VLOOKUP(S78,$A$2:$E$151,5,FALSE)-VLOOKUP(2,$AF$4:$AJ$6,5,FALSE))^2))</f>
        <v>#N/A</v>
      </c>
      <c r="AJ78" s="28" t="e">
        <f t="shared" ref="AJ78:AJ141" si="27">SQRT( ((VLOOKUP(S78,$A$2:$E$151,2,FALSE)-VLOOKUP(3,$AF$4:$AJ$6,2,FALSE)) ^2) + ((VLOOKUP(S78,$A$2:$E$151,3,FALSE)-VLOOKUP(3,$AF$4:$AJ$6,3,FALSE))^2) + ((VLOOKUP(S78,$A$2:$E$151,4,FALSE)-VLOOKUP(3,$AF$4:$AJ$6,4,FALSE))^2) + ((VLOOKUP(S78,$A$2:$E$151,5,FALSE)-VLOOKUP(3,$AF$4:$AJ$6,5,FALSE))^2))</f>
        <v>#N/A</v>
      </c>
    </row>
    <row r="79" spans="10:36" x14ac:dyDescent="0.2">
      <c r="J79" s="28" t="e">
        <f>MATCH(MIN(L79:N79),L79:N79,0)</f>
        <v>#N/A</v>
      </c>
      <c r="K79" s="28">
        <v>66</v>
      </c>
      <c r="L79" s="28" t="e">
        <f t="shared" ref="L79:L142" si="28">SQRT( ((VLOOKUP(K79,$A$2:$E$151,2,FALSE)-VLOOKUP(1,$J$4:$O$6,3,FALSE)) ^2) + ((VLOOKUP(K79,$A$2:$E$151,3,FALSE)-VLOOKUP(1,$J$4:$O$6,4,FALSE))^2) + ((VLOOKUP(K79,$A$2:$E$151,4,FALSE)-VLOOKUP(1,$J$4:$O$6,5,FALSE))^2) + ((VLOOKUP(K79,$A$2:$E$151,5,FALSE)-VLOOKUP(1,$J$4:$O$6,6,FALSE))^2))</f>
        <v>#N/A</v>
      </c>
      <c r="M79" s="28" t="e">
        <f t="shared" ref="M79:M142" si="29">SQRT( ((VLOOKUP(K79,$A$2:$E$151,2,FALSE)-VLOOKUP(2,$J$4:$O$6,3,FALSE)) ^2) + ((VLOOKUP(K79,$A$2:$E$151,3,FALSE)-VLOOKUP(2,$J$4:$O$6,4,FALSE))^2) + ((VLOOKUP(K79,$A$2:$E$151,4,FALSE)-VLOOKUP(2,$J$4:$O$6,5,FALSE))^2) + ((VLOOKUP(K79,$A$2:$E$151,5,FALSE)-VLOOKUP(2,$J$4:$O$6,6,FALSE))^2))</f>
        <v>#N/A</v>
      </c>
      <c r="N79" s="28" t="e">
        <f>SQRT( ((VLOOKUP(K79,$A$2:$E$151,2,FALSE)-VLOOKUP(3,$J$4:$O$6,3,FALSE)) ^2) + ((VLOOKUP(K79,$A$2:$E$151,3,FALSE)-VLOOKUP(3,$J$4:$O$6,4,FALSE))^2) + ((VLOOKUP(K79,$A$2:$E$151,4,FALSE)-VLOOKUP(3,$J$4:$O$6,5,FALSE))^2) + ((VLOOKUP(K79,$A$2:$E$151,5,FALSE)-VLOOKUP(3,$J$4:$O$6,6,FALSE))^2))</f>
        <v>#N/A</v>
      </c>
      <c r="R79" s="28" t="e">
        <f t="shared" ref="R79:R142" si="30">MATCH(MIN(T79:V79),T79:V79,0)</f>
        <v>#N/A</v>
      </c>
      <c r="S79" s="28">
        <v>66</v>
      </c>
      <c r="T79" s="28" t="e">
        <f t="shared" si="19"/>
        <v>#N/A</v>
      </c>
      <c r="U79" s="28" t="e">
        <f t="shared" si="20"/>
        <v>#N/A</v>
      </c>
      <c r="V79" s="28" t="e">
        <f t="shared" si="21"/>
        <v>#N/A</v>
      </c>
      <c r="Y79" s="28" t="e">
        <f t="shared" ref="Y79:Y142" si="31">MATCH(MIN(AA79:AC79),AA79:AC79,0)</f>
        <v>#N/A</v>
      </c>
      <c r="Z79" s="28">
        <v>66</v>
      </c>
      <c r="AA79" s="28" t="e">
        <f t="shared" si="22"/>
        <v>#N/A</v>
      </c>
      <c r="AB79" s="28" t="e">
        <f t="shared" si="23"/>
        <v>#N/A</v>
      </c>
      <c r="AC79" s="28" t="e">
        <f t="shared" si="24"/>
        <v>#N/A</v>
      </c>
      <c r="AF79" s="28" t="e">
        <f t="shared" ref="AF79:AF142" si="32">MATCH(MIN(AH79:AJ79),AH79:AJ79,0)</f>
        <v>#N/A</v>
      </c>
      <c r="AG79" s="28">
        <v>66</v>
      </c>
      <c r="AH79" s="28" t="e">
        <f t="shared" si="25"/>
        <v>#N/A</v>
      </c>
      <c r="AI79" s="28" t="e">
        <f t="shared" si="26"/>
        <v>#N/A</v>
      </c>
      <c r="AJ79" s="28" t="e">
        <f t="shared" si="27"/>
        <v>#N/A</v>
      </c>
    </row>
    <row r="80" spans="10:36" x14ac:dyDescent="0.2">
      <c r="J80" s="28" t="e">
        <f>MATCH(MIN(L80:N80),L80:N80,0)</f>
        <v>#N/A</v>
      </c>
      <c r="K80" s="28">
        <v>67</v>
      </c>
      <c r="L80" s="28" t="e">
        <f t="shared" si="28"/>
        <v>#N/A</v>
      </c>
      <c r="M80" s="28" t="e">
        <f t="shared" si="29"/>
        <v>#N/A</v>
      </c>
      <c r="N80" s="28" t="e">
        <f>SQRT( ((VLOOKUP(K80,$A$2:$E$151,2,FALSE)-VLOOKUP(3,$J$4:$O$6,3,FALSE)) ^2) + ((VLOOKUP(K80,$A$2:$E$151,3,FALSE)-VLOOKUP(3,$J$4:$O$6,4,FALSE))^2) + ((VLOOKUP(K80,$A$2:$E$151,4,FALSE)-VLOOKUP(3,$J$4:$O$6,5,FALSE))^2) + ((VLOOKUP(K80,$A$2:$E$151,5,FALSE)-VLOOKUP(3,$J$4:$O$6,6,FALSE))^2))</f>
        <v>#N/A</v>
      </c>
      <c r="R80" s="28" t="e">
        <f t="shared" si="30"/>
        <v>#N/A</v>
      </c>
      <c r="S80" s="28">
        <v>67</v>
      </c>
      <c r="T80" s="28" t="e">
        <f t="shared" si="19"/>
        <v>#N/A</v>
      </c>
      <c r="U80" s="28" t="e">
        <f t="shared" si="20"/>
        <v>#N/A</v>
      </c>
      <c r="V80" s="28" t="e">
        <f t="shared" si="21"/>
        <v>#N/A</v>
      </c>
      <c r="Y80" s="28" t="e">
        <f t="shared" si="31"/>
        <v>#N/A</v>
      </c>
      <c r="Z80" s="28">
        <v>67</v>
      </c>
      <c r="AA80" s="28" t="e">
        <f t="shared" si="22"/>
        <v>#N/A</v>
      </c>
      <c r="AB80" s="28" t="e">
        <f t="shared" si="23"/>
        <v>#N/A</v>
      </c>
      <c r="AC80" s="28" t="e">
        <f t="shared" si="24"/>
        <v>#N/A</v>
      </c>
      <c r="AF80" s="28" t="e">
        <f t="shared" si="32"/>
        <v>#N/A</v>
      </c>
      <c r="AG80" s="28">
        <v>67</v>
      </c>
      <c r="AH80" s="28" t="e">
        <f t="shared" si="25"/>
        <v>#N/A</v>
      </c>
      <c r="AI80" s="28" t="e">
        <f t="shared" si="26"/>
        <v>#N/A</v>
      </c>
      <c r="AJ80" s="28" t="e">
        <f t="shared" si="27"/>
        <v>#N/A</v>
      </c>
    </row>
    <row r="81" spans="10:36" x14ac:dyDescent="0.2">
      <c r="J81" s="28" t="e">
        <f>MATCH(MIN(L81:N81),L81:N81,0)</f>
        <v>#N/A</v>
      </c>
      <c r="K81" s="28">
        <v>68</v>
      </c>
      <c r="L81" s="28" t="e">
        <f t="shared" si="28"/>
        <v>#N/A</v>
      </c>
      <c r="M81" s="28" t="e">
        <f t="shared" si="29"/>
        <v>#N/A</v>
      </c>
      <c r="N81" s="28" t="e">
        <f>SQRT( ((VLOOKUP(K81,$A$2:$E$151,2,FALSE)-VLOOKUP(3,$J$4:$O$6,3,FALSE)) ^2) + ((VLOOKUP(K81,$A$2:$E$151,3,FALSE)-VLOOKUP(3,$J$4:$O$6,4,FALSE))^2) + ((VLOOKUP(K81,$A$2:$E$151,4,FALSE)-VLOOKUP(3,$J$4:$O$6,5,FALSE))^2) + ((VLOOKUP(K81,$A$2:$E$151,5,FALSE)-VLOOKUP(3,$J$4:$O$6,6,FALSE))^2))</f>
        <v>#N/A</v>
      </c>
      <c r="R81" s="28" t="e">
        <f t="shared" si="30"/>
        <v>#N/A</v>
      </c>
      <c r="S81" s="28">
        <v>68</v>
      </c>
      <c r="T81" s="28" t="e">
        <f t="shared" si="19"/>
        <v>#N/A</v>
      </c>
      <c r="U81" s="28" t="e">
        <f t="shared" si="20"/>
        <v>#N/A</v>
      </c>
      <c r="V81" s="28" t="e">
        <f t="shared" si="21"/>
        <v>#N/A</v>
      </c>
      <c r="Y81" s="28" t="e">
        <f t="shared" si="31"/>
        <v>#N/A</v>
      </c>
      <c r="Z81" s="28">
        <v>68</v>
      </c>
      <c r="AA81" s="28" t="e">
        <f t="shared" si="22"/>
        <v>#N/A</v>
      </c>
      <c r="AB81" s="28" t="e">
        <f t="shared" si="23"/>
        <v>#N/A</v>
      </c>
      <c r="AC81" s="28" t="e">
        <f t="shared" si="24"/>
        <v>#N/A</v>
      </c>
      <c r="AF81" s="28" t="e">
        <f t="shared" si="32"/>
        <v>#N/A</v>
      </c>
      <c r="AG81" s="28">
        <v>68</v>
      </c>
      <c r="AH81" s="28" t="e">
        <f t="shared" si="25"/>
        <v>#N/A</v>
      </c>
      <c r="AI81" s="28" t="e">
        <f t="shared" si="26"/>
        <v>#N/A</v>
      </c>
      <c r="AJ81" s="28" t="e">
        <f t="shared" si="27"/>
        <v>#N/A</v>
      </c>
    </row>
    <row r="82" spans="10:36" x14ac:dyDescent="0.2">
      <c r="J82" s="28" t="e">
        <f>MATCH(MIN(L82:N82),L82:N82,0)</f>
        <v>#N/A</v>
      </c>
      <c r="K82" s="28">
        <v>69</v>
      </c>
      <c r="L82" s="28" t="e">
        <f t="shared" si="28"/>
        <v>#N/A</v>
      </c>
      <c r="M82" s="28" t="e">
        <f t="shared" si="29"/>
        <v>#N/A</v>
      </c>
      <c r="N82" s="28" t="e">
        <f>SQRT( ((VLOOKUP(K82,$A$2:$E$151,2,FALSE)-VLOOKUP(3,$J$4:$O$6,3,FALSE)) ^2) + ((VLOOKUP(K82,$A$2:$E$151,3,FALSE)-VLOOKUP(3,$J$4:$O$6,4,FALSE))^2) + ((VLOOKUP(K82,$A$2:$E$151,4,FALSE)-VLOOKUP(3,$J$4:$O$6,5,FALSE))^2) + ((VLOOKUP(K82,$A$2:$E$151,5,FALSE)-VLOOKUP(3,$J$4:$O$6,6,FALSE))^2))</f>
        <v>#N/A</v>
      </c>
      <c r="R82" s="28" t="e">
        <f t="shared" si="30"/>
        <v>#N/A</v>
      </c>
      <c r="S82" s="28">
        <v>69</v>
      </c>
      <c r="T82" s="28" t="e">
        <f t="shared" si="19"/>
        <v>#N/A</v>
      </c>
      <c r="U82" s="28" t="e">
        <f t="shared" si="20"/>
        <v>#N/A</v>
      </c>
      <c r="V82" s="28" t="e">
        <f t="shared" si="21"/>
        <v>#N/A</v>
      </c>
      <c r="Y82" s="28" t="e">
        <f t="shared" si="31"/>
        <v>#N/A</v>
      </c>
      <c r="Z82" s="28">
        <v>69</v>
      </c>
      <c r="AA82" s="28" t="e">
        <f t="shared" si="22"/>
        <v>#N/A</v>
      </c>
      <c r="AB82" s="28" t="e">
        <f t="shared" si="23"/>
        <v>#N/A</v>
      </c>
      <c r="AC82" s="28" t="e">
        <f t="shared" si="24"/>
        <v>#N/A</v>
      </c>
      <c r="AF82" s="28" t="e">
        <f t="shared" si="32"/>
        <v>#N/A</v>
      </c>
      <c r="AG82" s="28">
        <v>69</v>
      </c>
      <c r="AH82" s="28" t="e">
        <f t="shared" si="25"/>
        <v>#N/A</v>
      </c>
      <c r="AI82" s="28" t="e">
        <f t="shared" si="26"/>
        <v>#N/A</v>
      </c>
      <c r="AJ82" s="28" t="e">
        <f t="shared" si="27"/>
        <v>#N/A</v>
      </c>
    </row>
    <row r="83" spans="10:36" x14ac:dyDescent="0.2">
      <c r="J83" s="28" t="e">
        <f>MATCH(MIN(L83:N83),L83:N83,0)</f>
        <v>#N/A</v>
      </c>
      <c r="K83" s="28">
        <v>70</v>
      </c>
      <c r="L83" s="28" t="e">
        <f t="shared" si="28"/>
        <v>#N/A</v>
      </c>
      <c r="M83" s="28" t="e">
        <f t="shared" si="29"/>
        <v>#N/A</v>
      </c>
      <c r="N83" s="28" t="e">
        <f>SQRT( ((VLOOKUP(K83,$A$2:$E$151,2,FALSE)-VLOOKUP(3,$J$4:$O$6,3,FALSE)) ^2) + ((VLOOKUP(K83,$A$2:$E$151,3,FALSE)-VLOOKUP(3,$J$4:$O$6,4,FALSE))^2) + ((VLOOKUP(K83,$A$2:$E$151,4,FALSE)-VLOOKUP(3,$J$4:$O$6,5,FALSE))^2) + ((VLOOKUP(K83,$A$2:$E$151,5,FALSE)-VLOOKUP(3,$J$4:$O$6,6,FALSE))^2))</f>
        <v>#N/A</v>
      </c>
      <c r="R83" s="28" t="e">
        <f t="shared" si="30"/>
        <v>#N/A</v>
      </c>
      <c r="S83" s="28">
        <v>70</v>
      </c>
      <c r="T83" s="28" t="e">
        <f t="shared" si="19"/>
        <v>#N/A</v>
      </c>
      <c r="U83" s="28" t="e">
        <f t="shared" si="20"/>
        <v>#N/A</v>
      </c>
      <c r="V83" s="28" t="e">
        <f t="shared" si="21"/>
        <v>#N/A</v>
      </c>
      <c r="Y83" s="28" t="e">
        <f t="shared" si="31"/>
        <v>#N/A</v>
      </c>
      <c r="Z83" s="28">
        <v>70</v>
      </c>
      <c r="AA83" s="28" t="e">
        <f t="shared" si="22"/>
        <v>#N/A</v>
      </c>
      <c r="AB83" s="28" t="e">
        <f t="shared" si="23"/>
        <v>#N/A</v>
      </c>
      <c r="AC83" s="28" t="e">
        <f t="shared" si="24"/>
        <v>#N/A</v>
      </c>
      <c r="AF83" s="28" t="e">
        <f t="shared" si="32"/>
        <v>#N/A</v>
      </c>
      <c r="AG83" s="28">
        <v>70</v>
      </c>
      <c r="AH83" s="28" t="e">
        <f t="shared" si="25"/>
        <v>#N/A</v>
      </c>
      <c r="AI83" s="28" t="e">
        <f t="shared" si="26"/>
        <v>#N/A</v>
      </c>
      <c r="AJ83" s="28" t="e">
        <f t="shared" si="27"/>
        <v>#N/A</v>
      </c>
    </row>
    <row r="84" spans="10:36" x14ac:dyDescent="0.2">
      <c r="J84" s="28" t="e">
        <f>MATCH(MIN(L84:N84),L84:N84,0)</f>
        <v>#N/A</v>
      </c>
      <c r="K84" s="28">
        <v>71</v>
      </c>
      <c r="L84" s="28" t="e">
        <f t="shared" si="28"/>
        <v>#N/A</v>
      </c>
      <c r="M84" s="28" t="e">
        <f t="shared" si="29"/>
        <v>#N/A</v>
      </c>
      <c r="N84" s="28" t="e">
        <f>SQRT( ((VLOOKUP(K84,$A$2:$E$151,2,FALSE)-VLOOKUP(3,$J$4:$O$6,3,FALSE)) ^2) + ((VLOOKUP(K84,$A$2:$E$151,3,FALSE)-VLOOKUP(3,$J$4:$O$6,4,FALSE))^2) + ((VLOOKUP(K84,$A$2:$E$151,4,FALSE)-VLOOKUP(3,$J$4:$O$6,5,FALSE))^2) + ((VLOOKUP(K84,$A$2:$E$151,5,FALSE)-VLOOKUP(3,$J$4:$O$6,6,FALSE))^2))</f>
        <v>#N/A</v>
      </c>
      <c r="R84" s="28" t="e">
        <f t="shared" si="30"/>
        <v>#N/A</v>
      </c>
      <c r="S84" s="28">
        <v>71</v>
      </c>
      <c r="T84" s="28" t="e">
        <f t="shared" si="19"/>
        <v>#N/A</v>
      </c>
      <c r="U84" s="28" t="e">
        <f t="shared" si="20"/>
        <v>#N/A</v>
      </c>
      <c r="V84" s="28" t="e">
        <f t="shared" si="21"/>
        <v>#N/A</v>
      </c>
      <c r="Y84" s="28" t="e">
        <f t="shared" si="31"/>
        <v>#N/A</v>
      </c>
      <c r="Z84" s="28">
        <v>71</v>
      </c>
      <c r="AA84" s="28" t="e">
        <f t="shared" si="22"/>
        <v>#N/A</v>
      </c>
      <c r="AB84" s="28" t="e">
        <f t="shared" si="23"/>
        <v>#N/A</v>
      </c>
      <c r="AC84" s="28" t="e">
        <f t="shared" si="24"/>
        <v>#N/A</v>
      </c>
      <c r="AF84" s="28" t="e">
        <f t="shared" si="32"/>
        <v>#N/A</v>
      </c>
      <c r="AG84" s="28">
        <v>71</v>
      </c>
      <c r="AH84" s="28" t="e">
        <f t="shared" si="25"/>
        <v>#N/A</v>
      </c>
      <c r="AI84" s="28" t="e">
        <f t="shared" si="26"/>
        <v>#N/A</v>
      </c>
      <c r="AJ84" s="28" t="e">
        <f t="shared" si="27"/>
        <v>#N/A</v>
      </c>
    </row>
    <row r="85" spans="10:36" x14ac:dyDescent="0.2">
      <c r="J85" s="28" t="e">
        <f>MATCH(MIN(L85:N85),L85:N85,0)</f>
        <v>#N/A</v>
      </c>
      <c r="K85" s="28">
        <v>72</v>
      </c>
      <c r="L85" s="28" t="e">
        <f t="shared" si="28"/>
        <v>#N/A</v>
      </c>
      <c r="M85" s="28" t="e">
        <f t="shared" si="29"/>
        <v>#N/A</v>
      </c>
      <c r="N85" s="28" t="e">
        <f>SQRT( ((VLOOKUP(K85,$A$2:$E$151,2,FALSE)-VLOOKUP(3,$J$4:$O$6,3,FALSE)) ^2) + ((VLOOKUP(K85,$A$2:$E$151,3,FALSE)-VLOOKUP(3,$J$4:$O$6,4,FALSE))^2) + ((VLOOKUP(K85,$A$2:$E$151,4,FALSE)-VLOOKUP(3,$J$4:$O$6,5,FALSE))^2) + ((VLOOKUP(K85,$A$2:$E$151,5,FALSE)-VLOOKUP(3,$J$4:$O$6,6,FALSE))^2))</f>
        <v>#N/A</v>
      </c>
      <c r="R85" s="28" t="e">
        <f t="shared" si="30"/>
        <v>#N/A</v>
      </c>
      <c r="S85" s="28">
        <v>72</v>
      </c>
      <c r="T85" s="28" t="e">
        <f t="shared" si="19"/>
        <v>#N/A</v>
      </c>
      <c r="U85" s="28" t="e">
        <f t="shared" si="20"/>
        <v>#N/A</v>
      </c>
      <c r="V85" s="28" t="e">
        <f t="shared" si="21"/>
        <v>#N/A</v>
      </c>
      <c r="Y85" s="28" t="e">
        <f t="shared" si="31"/>
        <v>#N/A</v>
      </c>
      <c r="Z85" s="28">
        <v>72</v>
      </c>
      <c r="AA85" s="28" t="e">
        <f t="shared" si="22"/>
        <v>#N/A</v>
      </c>
      <c r="AB85" s="28" t="e">
        <f t="shared" si="23"/>
        <v>#N/A</v>
      </c>
      <c r="AC85" s="28" t="e">
        <f t="shared" si="24"/>
        <v>#N/A</v>
      </c>
      <c r="AF85" s="28" t="e">
        <f t="shared" si="32"/>
        <v>#N/A</v>
      </c>
      <c r="AG85" s="28">
        <v>72</v>
      </c>
      <c r="AH85" s="28" t="e">
        <f t="shared" si="25"/>
        <v>#N/A</v>
      </c>
      <c r="AI85" s="28" t="e">
        <f t="shared" si="26"/>
        <v>#N/A</v>
      </c>
      <c r="AJ85" s="28" t="e">
        <f t="shared" si="27"/>
        <v>#N/A</v>
      </c>
    </row>
    <row r="86" spans="10:36" x14ac:dyDescent="0.2">
      <c r="J86" s="28" t="e">
        <f>MATCH(MIN(L86:N86),L86:N86,0)</f>
        <v>#N/A</v>
      </c>
      <c r="K86" s="28">
        <v>73</v>
      </c>
      <c r="L86" s="28" t="e">
        <f t="shared" si="28"/>
        <v>#N/A</v>
      </c>
      <c r="M86" s="28" t="e">
        <f t="shared" si="29"/>
        <v>#N/A</v>
      </c>
      <c r="N86" s="28" t="e">
        <f>SQRT( ((VLOOKUP(K86,$A$2:$E$151,2,FALSE)-VLOOKUP(3,$J$4:$O$6,3,FALSE)) ^2) + ((VLOOKUP(K86,$A$2:$E$151,3,FALSE)-VLOOKUP(3,$J$4:$O$6,4,FALSE))^2) + ((VLOOKUP(K86,$A$2:$E$151,4,FALSE)-VLOOKUP(3,$J$4:$O$6,5,FALSE))^2) + ((VLOOKUP(K86,$A$2:$E$151,5,FALSE)-VLOOKUP(3,$J$4:$O$6,6,FALSE))^2))</f>
        <v>#N/A</v>
      </c>
      <c r="R86" s="28" t="e">
        <f t="shared" si="30"/>
        <v>#N/A</v>
      </c>
      <c r="S86" s="28">
        <v>73</v>
      </c>
      <c r="T86" s="28" t="e">
        <f t="shared" si="19"/>
        <v>#N/A</v>
      </c>
      <c r="U86" s="28" t="e">
        <f t="shared" si="20"/>
        <v>#N/A</v>
      </c>
      <c r="V86" s="28" t="e">
        <f t="shared" si="21"/>
        <v>#N/A</v>
      </c>
      <c r="Y86" s="28" t="e">
        <f t="shared" si="31"/>
        <v>#N/A</v>
      </c>
      <c r="Z86" s="28">
        <v>73</v>
      </c>
      <c r="AA86" s="28" t="e">
        <f t="shared" si="22"/>
        <v>#N/A</v>
      </c>
      <c r="AB86" s="28" t="e">
        <f t="shared" si="23"/>
        <v>#N/A</v>
      </c>
      <c r="AC86" s="28" t="e">
        <f t="shared" si="24"/>
        <v>#N/A</v>
      </c>
      <c r="AF86" s="28" t="e">
        <f t="shared" si="32"/>
        <v>#N/A</v>
      </c>
      <c r="AG86" s="28">
        <v>73</v>
      </c>
      <c r="AH86" s="28" t="e">
        <f t="shared" si="25"/>
        <v>#N/A</v>
      </c>
      <c r="AI86" s="28" t="e">
        <f t="shared" si="26"/>
        <v>#N/A</v>
      </c>
      <c r="AJ86" s="28" t="e">
        <f t="shared" si="27"/>
        <v>#N/A</v>
      </c>
    </row>
    <row r="87" spans="10:36" x14ac:dyDescent="0.2">
      <c r="J87" s="28" t="e">
        <f>MATCH(MIN(L87:N87),L87:N87,0)</f>
        <v>#N/A</v>
      </c>
      <c r="K87" s="28">
        <v>74</v>
      </c>
      <c r="L87" s="28" t="e">
        <f t="shared" si="28"/>
        <v>#N/A</v>
      </c>
      <c r="M87" s="28" t="e">
        <f t="shared" si="29"/>
        <v>#N/A</v>
      </c>
      <c r="N87" s="28" t="e">
        <f>SQRT( ((VLOOKUP(K87,$A$2:$E$151,2,FALSE)-VLOOKUP(3,$J$4:$O$6,3,FALSE)) ^2) + ((VLOOKUP(K87,$A$2:$E$151,3,FALSE)-VLOOKUP(3,$J$4:$O$6,4,FALSE))^2) + ((VLOOKUP(K87,$A$2:$E$151,4,FALSE)-VLOOKUP(3,$J$4:$O$6,5,FALSE))^2) + ((VLOOKUP(K87,$A$2:$E$151,5,FALSE)-VLOOKUP(3,$J$4:$O$6,6,FALSE))^2))</f>
        <v>#N/A</v>
      </c>
      <c r="R87" s="28" t="e">
        <f t="shared" si="30"/>
        <v>#N/A</v>
      </c>
      <c r="S87" s="28">
        <v>74</v>
      </c>
      <c r="T87" s="28" t="e">
        <f t="shared" si="19"/>
        <v>#N/A</v>
      </c>
      <c r="U87" s="28" t="e">
        <f t="shared" si="20"/>
        <v>#N/A</v>
      </c>
      <c r="V87" s="28" t="e">
        <f t="shared" si="21"/>
        <v>#N/A</v>
      </c>
      <c r="Y87" s="28" t="e">
        <f t="shared" si="31"/>
        <v>#N/A</v>
      </c>
      <c r="Z87" s="28">
        <v>74</v>
      </c>
      <c r="AA87" s="28" t="e">
        <f t="shared" si="22"/>
        <v>#N/A</v>
      </c>
      <c r="AB87" s="28" t="e">
        <f t="shared" si="23"/>
        <v>#N/A</v>
      </c>
      <c r="AC87" s="28" t="e">
        <f t="shared" si="24"/>
        <v>#N/A</v>
      </c>
      <c r="AF87" s="28" t="e">
        <f t="shared" si="32"/>
        <v>#N/A</v>
      </c>
      <c r="AG87" s="28">
        <v>74</v>
      </c>
      <c r="AH87" s="28" t="e">
        <f t="shared" si="25"/>
        <v>#N/A</v>
      </c>
      <c r="AI87" s="28" t="e">
        <f t="shared" si="26"/>
        <v>#N/A</v>
      </c>
      <c r="AJ87" s="28" t="e">
        <f t="shared" si="27"/>
        <v>#N/A</v>
      </c>
    </row>
    <row r="88" spans="10:36" x14ac:dyDescent="0.2">
      <c r="J88" s="28" t="e">
        <f>MATCH(MIN(L88:N88),L88:N88,0)</f>
        <v>#N/A</v>
      </c>
      <c r="K88" s="28">
        <v>75</v>
      </c>
      <c r="L88" s="28" t="e">
        <f t="shared" si="28"/>
        <v>#N/A</v>
      </c>
      <c r="M88" s="28" t="e">
        <f t="shared" si="29"/>
        <v>#N/A</v>
      </c>
      <c r="N88" s="28" t="e">
        <f>SQRT( ((VLOOKUP(K88,$A$2:$E$151,2,FALSE)-VLOOKUP(3,$J$4:$O$6,3,FALSE)) ^2) + ((VLOOKUP(K88,$A$2:$E$151,3,FALSE)-VLOOKUP(3,$J$4:$O$6,4,FALSE))^2) + ((VLOOKUP(K88,$A$2:$E$151,4,FALSE)-VLOOKUP(3,$J$4:$O$6,5,FALSE))^2) + ((VLOOKUP(K88,$A$2:$E$151,5,FALSE)-VLOOKUP(3,$J$4:$O$6,6,FALSE))^2))</f>
        <v>#N/A</v>
      </c>
      <c r="R88" s="28" t="e">
        <f t="shared" si="30"/>
        <v>#N/A</v>
      </c>
      <c r="S88" s="28">
        <v>75</v>
      </c>
      <c r="T88" s="28" t="e">
        <f t="shared" si="19"/>
        <v>#N/A</v>
      </c>
      <c r="U88" s="28" t="e">
        <f t="shared" si="20"/>
        <v>#N/A</v>
      </c>
      <c r="V88" s="28" t="e">
        <f t="shared" si="21"/>
        <v>#N/A</v>
      </c>
      <c r="Y88" s="28" t="e">
        <f t="shared" si="31"/>
        <v>#N/A</v>
      </c>
      <c r="Z88" s="28">
        <v>75</v>
      </c>
      <c r="AA88" s="28" t="e">
        <f t="shared" si="22"/>
        <v>#N/A</v>
      </c>
      <c r="AB88" s="28" t="e">
        <f t="shared" si="23"/>
        <v>#N/A</v>
      </c>
      <c r="AC88" s="28" t="e">
        <f t="shared" si="24"/>
        <v>#N/A</v>
      </c>
      <c r="AF88" s="28" t="e">
        <f t="shared" si="32"/>
        <v>#N/A</v>
      </c>
      <c r="AG88" s="28">
        <v>75</v>
      </c>
      <c r="AH88" s="28" t="e">
        <f t="shared" si="25"/>
        <v>#N/A</v>
      </c>
      <c r="AI88" s="28" t="e">
        <f t="shared" si="26"/>
        <v>#N/A</v>
      </c>
      <c r="AJ88" s="28" t="e">
        <f t="shared" si="27"/>
        <v>#N/A</v>
      </c>
    </row>
    <row r="89" spans="10:36" x14ac:dyDescent="0.2">
      <c r="J89" s="28" t="e">
        <f>MATCH(MIN(L89:N89),L89:N89,0)</f>
        <v>#N/A</v>
      </c>
      <c r="K89" s="28">
        <v>76</v>
      </c>
      <c r="L89" s="28" t="e">
        <f t="shared" si="28"/>
        <v>#N/A</v>
      </c>
      <c r="M89" s="28" t="e">
        <f t="shared" si="29"/>
        <v>#N/A</v>
      </c>
      <c r="N89" s="28" t="e">
        <f>SQRT( ((VLOOKUP(K89,$A$2:$E$151,2,FALSE)-VLOOKUP(3,$J$4:$O$6,3,FALSE)) ^2) + ((VLOOKUP(K89,$A$2:$E$151,3,FALSE)-VLOOKUP(3,$J$4:$O$6,4,FALSE))^2) + ((VLOOKUP(K89,$A$2:$E$151,4,FALSE)-VLOOKUP(3,$J$4:$O$6,5,FALSE))^2) + ((VLOOKUP(K89,$A$2:$E$151,5,FALSE)-VLOOKUP(3,$J$4:$O$6,6,FALSE))^2))</f>
        <v>#N/A</v>
      </c>
      <c r="R89" s="28" t="e">
        <f t="shared" si="30"/>
        <v>#N/A</v>
      </c>
      <c r="S89" s="28">
        <v>76</v>
      </c>
      <c r="T89" s="28" t="e">
        <f t="shared" si="19"/>
        <v>#N/A</v>
      </c>
      <c r="U89" s="28" t="e">
        <f t="shared" si="20"/>
        <v>#N/A</v>
      </c>
      <c r="V89" s="28" t="e">
        <f t="shared" si="21"/>
        <v>#N/A</v>
      </c>
      <c r="Y89" s="28" t="e">
        <f t="shared" si="31"/>
        <v>#N/A</v>
      </c>
      <c r="Z89" s="28">
        <v>76</v>
      </c>
      <c r="AA89" s="28" t="e">
        <f t="shared" si="22"/>
        <v>#N/A</v>
      </c>
      <c r="AB89" s="28" t="e">
        <f t="shared" si="23"/>
        <v>#N/A</v>
      </c>
      <c r="AC89" s="28" t="e">
        <f t="shared" si="24"/>
        <v>#N/A</v>
      </c>
      <c r="AF89" s="28" t="e">
        <f t="shared" si="32"/>
        <v>#N/A</v>
      </c>
      <c r="AG89" s="28">
        <v>76</v>
      </c>
      <c r="AH89" s="28" t="e">
        <f t="shared" si="25"/>
        <v>#N/A</v>
      </c>
      <c r="AI89" s="28" t="e">
        <f t="shared" si="26"/>
        <v>#N/A</v>
      </c>
      <c r="AJ89" s="28" t="e">
        <f t="shared" si="27"/>
        <v>#N/A</v>
      </c>
    </row>
    <row r="90" spans="10:36" x14ac:dyDescent="0.2">
      <c r="J90" s="28" t="e">
        <f>MATCH(MIN(L90:N90),L90:N90,0)</f>
        <v>#N/A</v>
      </c>
      <c r="K90" s="28">
        <v>77</v>
      </c>
      <c r="L90" s="28" t="e">
        <f t="shared" si="28"/>
        <v>#N/A</v>
      </c>
      <c r="M90" s="28" t="e">
        <f t="shared" si="29"/>
        <v>#N/A</v>
      </c>
      <c r="N90" s="28" t="e">
        <f>SQRT( ((VLOOKUP(K90,$A$2:$E$151,2,FALSE)-VLOOKUP(3,$J$4:$O$6,3,FALSE)) ^2) + ((VLOOKUP(K90,$A$2:$E$151,3,FALSE)-VLOOKUP(3,$J$4:$O$6,4,FALSE))^2) + ((VLOOKUP(K90,$A$2:$E$151,4,FALSE)-VLOOKUP(3,$J$4:$O$6,5,FALSE))^2) + ((VLOOKUP(K90,$A$2:$E$151,5,FALSE)-VLOOKUP(3,$J$4:$O$6,6,FALSE))^2))</f>
        <v>#N/A</v>
      </c>
      <c r="R90" s="28" t="e">
        <f t="shared" si="30"/>
        <v>#N/A</v>
      </c>
      <c r="S90" s="28">
        <v>77</v>
      </c>
      <c r="T90" s="28" t="e">
        <f t="shared" si="19"/>
        <v>#N/A</v>
      </c>
      <c r="U90" s="28" t="e">
        <f t="shared" si="20"/>
        <v>#N/A</v>
      </c>
      <c r="V90" s="28" t="e">
        <f t="shared" si="21"/>
        <v>#N/A</v>
      </c>
      <c r="Y90" s="28" t="e">
        <f t="shared" si="31"/>
        <v>#N/A</v>
      </c>
      <c r="Z90" s="28">
        <v>77</v>
      </c>
      <c r="AA90" s="28" t="e">
        <f t="shared" si="22"/>
        <v>#N/A</v>
      </c>
      <c r="AB90" s="28" t="e">
        <f t="shared" si="23"/>
        <v>#N/A</v>
      </c>
      <c r="AC90" s="28" t="e">
        <f t="shared" si="24"/>
        <v>#N/A</v>
      </c>
      <c r="AF90" s="28" t="e">
        <f t="shared" si="32"/>
        <v>#N/A</v>
      </c>
      <c r="AG90" s="28">
        <v>77</v>
      </c>
      <c r="AH90" s="28" t="e">
        <f t="shared" si="25"/>
        <v>#N/A</v>
      </c>
      <c r="AI90" s="28" t="e">
        <f t="shared" si="26"/>
        <v>#N/A</v>
      </c>
      <c r="AJ90" s="28" t="e">
        <f t="shared" si="27"/>
        <v>#N/A</v>
      </c>
    </row>
    <row r="91" spans="10:36" x14ac:dyDescent="0.2">
      <c r="J91" s="28" t="e">
        <f>MATCH(MIN(L91:N91),L91:N91,0)</f>
        <v>#N/A</v>
      </c>
      <c r="K91" s="28">
        <v>78</v>
      </c>
      <c r="L91" s="28" t="e">
        <f t="shared" si="28"/>
        <v>#N/A</v>
      </c>
      <c r="M91" s="28" t="e">
        <f t="shared" si="29"/>
        <v>#N/A</v>
      </c>
      <c r="N91" s="28" t="e">
        <f>SQRT( ((VLOOKUP(K91,$A$2:$E$151,2,FALSE)-VLOOKUP(3,$J$4:$O$6,3,FALSE)) ^2) + ((VLOOKUP(K91,$A$2:$E$151,3,FALSE)-VLOOKUP(3,$J$4:$O$6,4,FALSE))^2) + ((VLOOKUP(K91,$A$2:$E$151,4,FALSE)-VLOOKUP(3,$J$4:$O$6,5,FALSE))^2) + ((VLOOKUP(K91,$A$2:$E$151,5,FALSE)-VLOOKUP(3,$J$4:$O$6,6,FALSE))^2))</f>
        <v>#N/A</v>
      </c>
      <c r="R91" s="28" t="e">
        <f t="shared" si="30"/>
        <v>#N/A</v>
      </c>
      <c r="S91" s="28">
        <v>78</v>
      </c>
      <c r="T91" s="28" t="e">
        <f t="shared" si="19"/>
        <v>#N/A</v>
      </c>
      <c r="U91" s="28" t="e">
        <f t="shared" si="20"/>
        <v>#N/A</v>
      </c>
      <c r="V91" s="28" t="e">
        <f t="shared" si="21"/>
        <v>#N/A</v>
      </c>
      <c r="Y91" s="28" t="e">
        <f t="shared" si="31"/>
        <v>#N/A</v>
      </c>
      <c r="Z91" s="28">
        <v>78</v>
      </c>
      <c r="AA91" s="28" t="e">
        <f t="shared" si="22"/>
        <v>#N/A</v>
      </c>
      <c r="AB91" s="28" t="e">
        <f t="shared" si="23"/>
        <v>#N/A</v>
      </c>
      <c r="AC91" s="28" t="e">
        <f t="shared" si="24"/>
        <v>#N/A</v>
      </c>
      <c r="AF91" s="28" t="e">
        <f t="shared" si="32"/>
        <v>#N/A</v>
      </c>
      <c r="AG91" s="28">
        <v>78</v>
      </c>
      <c r="AH91" s="28" t="e">
        <f t="shared" si="25"/>
        <v>#N/A</v>
      </c>
      <c r="AI91" s="28" t="e">
        <f t="shared" si="26"/>
        <v>#N/A</v>
      </c>
      <c r="AJ91" s="28" t="e">
        <f t="shared" si="27"/>
        <v>#N/A</v>
      </c>
    </row>
    <row r="92" spans="10:36" x14ac:dyDescent="0.2">
      <c r="J92" s="28" t="e">
        <f>MATCH(MIN(L92:N92),L92:N92,0)</f>
        <v>#N/A</v>
      </c>
      <c r="K92" s="28">
        <v>79</v>
      </c>
      <c r="L92" s="28" t="e">
        <f t="shared" si="28"/>
        <v>#N/A</v>
      </c>
      <c r="M92" s="28" t="e">
        <f t="shared" si="29"/>
        <v>#N/A</v>
      </c>
      <c r="N92" s="28" t="e">
        <f>SQRT( ((VLOOKUP(K92,$A$2:$E$151,2,FALSE)-VLOOKUP(3,$J$4:$O$6,3,FALSE)) ^2) + ((VLOOKUP(K92,$A$2:$E$151,3,FALSE)-VLOOKUP(3,$J$4:$O$6,4,FALSE))^2) + ((VLOOKUP(K92,$A$2:$E$151,4,FALSE)-VLOOKUP(3,$J$4:$O$6,5,FALSE))^2) + ((VLOOKUP(K92,$A$2:$E$151,5,FALSE)-VLOOKUP(3,$J$4:$O$6,6,FALSE))^2))</f>
        <v>#N/A</v>
      </c>
      <c r="R92" s="28" t="e">
        <f t="shared" si="30"/>
        <v>#N/A</v>
      </c>
      <c r="S92" s="28">
        <v>79</v>
      </c>
      <c r="T92" s="28" t="e">
        <f t="shared" si="19"/>
        <v>#N/A</v>
      </c>
      <c r="U92" s="28" t="e">
        <f t="shared" si="20"/>
        <v>#N/A</v>
      </c>
      <c r="V92" s="28" t="e">
        <f t="shared" si="21"/>
        <v>#N/A</v>
      </c>
      <c r="Y92" s="28" t="e">
        <f t="shared" si="31"/>
        <v>#N/A</v>
      </c>
      <c r="Z92" s="28">
        <v>79</v>
      </c>
      <c r="AA92" s="28" t="e">
        <f t="shared" si="22"/>
        <v>#N/A</v>
      </c>
      <c r="AB92" s="28" t="e">
        <f t="shared" si="23"/>
        <v>#N/A</v>
      </c>
      <c r="AC92" s="28" t="e">
        <f t="shared" si="24"/>
        <v>#N/A</v>
      </c>
      <c r="AF92" s="28" t="e">
        <f t="shared" si="32"/>
        <v>#N/A</v>
      </c>
      <c r="AG92" s="28">
        <v>79</v>
      </c>
      <c r="AH92" s="28" t="e">
        <f t="shared" si="25"/>
        <v>#N/A</v>
      </c>
      <c r="AI92" s="28" t="e">
        <f t="shared" si="26"/>
        <v>#N/A</v>
      </c>
      <c r="AJ92" s="28" t="e">
        <f t="shared" si="27"/>
        <v>#N/A</v>
      </c>
    </row>
    <row r="93" spans="10:36" x14ac:dyDescent="0.2">
      <c r="J93" s="28" t="e">
        <f>MATCH(MIN(L93:N93),L93:N93,0)</f>
        <v>#N/A</v>
      </c>
      <c r="K93" s="28">
        <v>80</v>
      </c>
      <c r="L93" s="28" t="e">
        <f t="shared" si="28"/>
        <v>#N/A</v>
      </c>
      <c r="M93" s="28" t="e">
        <f t="shared" si="29"/>
        <v>#N/A</v>
      </c>
      <c r="N93" s="28" t="e">
        <f>SQRT( ((VLOOKUP(K93,$A$2:$E$151,2,FALSE)-VLOOKUP(3,$J$4:$O$6,3,FALSE)) ^2) + ((VLOOKUP(K93,$A$2:$E$151,3,FALSE)-VLOOKUP(3,$J$4:$O$6,4,FALSE))^2) + ((VLOOKUP(K93,$A$2:$E$151,4,FALSE)-VLOOKUP(3,$J$4:$O$6,5,FALSE))^2) + ((VLOOKUP(K93,$A$2:$E$151,5,FALSE)-VLOOKUP(3,$J$4:$O$6,6,FALSE))^2))</f>
        <v>#N/A</v>
      </c>
      <c r="R93" s="28" t="e">
        <f t="shared" si="30"/>
        <v>#N/A</v>
      </c>
      <c r="S93" s="28">
        <v>80</v>
      </c>
      <c r="T93" s="28" t="e">
        <f t="shared" si="19"/>
        <v>#N/A</v>
      </c>
      <c r="U93" s="28" t="e">
        <f t="shared" si="20"/>
        <v>#N/A</v>
      </c>
      <c r="V93" s="28" t="e">
        <f t="shared" si="21"/>
        <v>#N/A</v>
      </c>
      <c r="Y93" s="28" t="e">
        <f t="shared" si="31"/>
        <v>#N/A</v>
      </c>
      <c r="Z93" s="28">
        <v>80</v>
      </c>
      <c r="AA93" s="28" t="e">
        <f t="shared" si="22"/>
        <v>#N/A</v>
      </c>
      <c r="AB93" s="28" t="e">
        <f t="shared" si="23"/>
        <v>#N/A</v>
      </c>
      <c r="AC93" s="28" t="e">
        <f t="shared" si="24"/>
        <v>#N/A</v>
      </c>
      <c r="AF93" s="28" t="e">
        <f t="shared" si="32"/>
        <v>#N/A</v>
      </c>
      <c r="AG93" s="28">
        <v>80</v>
      </c>
      <c r="AH93" s="28" t="e">
        <f t="shared" si="25"/>
        <v>#N/A</v>
      </c>
      <c r="AI93" s="28" t="e">
        <f t="shared" si="26"/>
        <v>#N/A</v>
      </c>
      <c r="AJ93" s="28" t="e">
        <f t="shared" si="27"/>
        <v>#N/A</v>
      </c>
    </row>
    <row r="94" spans="10:36" x14ac:dyDescent="0.2">
      <c r="J94" s="28" t="e">
        <f>MATCH(MIN(L94:N94),L94:N94,0)</f>
        <v>#N/A</v>
      </c>
      <c r="K94" s="28">
        <v>81</v>
      </c>
      <c r="L94" s="28" t="e">
        <f t="shared" si="28"/>
        <v>#N/A</v>
      </c>
      <c r="M94" s="28" t="e">
        <f t="shared" si="29"/>
        <v>#N/A</v>
      </c>
      <c r="N94" s="28" t="e">
        <f>SQRT( ((VLOOKUP(K94,$A$2:$E$151,2,FALSE)-VLOOKUP(3,$J$4:$O$6,3,FALSE)) ^2) + ((VLOOKUP(K94,$A$2:$E$151,3,FALSE)-VLOOKUP(3,$J$4:$O$6,4,FALSE))^2) + ((VLOOKUP(K94,$A$2:$E$151,4,FALSE)-VLOOKUP(3,$J$4:$O$6,5,FALSE))^2) + ((VLOOKUP(K94,$A$2:$E$151,5,FALSE)-VLOOKUP(3,$J$4:$O$6,6,FALSE))^2))</f>
        <v>#N/A</v>
      </c>
      <c r="R94" s="28" t="e">
        <f t="shared" si="30"/>
        <v>#N/A</v>
      </c>
      <c r="S94" s="28">
        <v>81</v>
      </c>
      <c r="T94" s="28" t="e">
        <f t="shared" si="19"/>
        <v>#N/A</v>
      </c>
      <c r="U94" s="28" t="e">
        <f t="shared" si="20"/>
        <v>#N/A</v>
      </c>
      <c r="V94" s="28" t="e">
        <f t="shared" si="21"/>
        <v>#N/A</v>
      </c>
      <c r="Y94" s="28" t="e">
        <f t="shared" si="31"/>
        <v>#N/A</v>
      </c>
      <c r="Z94" s="28">
        <v>81</v>
      </c>
      <c r="AA94" s="28" t="e">
        <f t="shared" si="22"/>
        <v>#N/A</v>
      </c>
      <c r="AB94" s="28" t="e">
        <f t="shared" si="23"/>
        <v>#N/A</v>
      </c>
      <c r="AC94" s="28" t="e">
        <f t="shared" si="24"/>
        <v>#N/A</v>
      </c>
      <c r="AF94" s="28" t="e">
        <f t="shared" si="32"/>
        <v>#N/A</v>
      </c>
      <c r="AG94" s="28">
        <v>81</v>
      </c>
      <c r="AH94" s="28" t="e">
        <f t="shared" si="25"/>
        <v>#N/A</v>
      </c>
      <c r="AI94" s="28" t="e">
        <f t="shared" si="26"/>
        <v>#N/A</v>
      </c>
      <c r="AJ94" s="28" t="e">
        <f t="shared" si="27"/>
        <v>#N/A</v>
      </c>
    </row>
    <row r="95" spans="10:36" x14ac:dyDescent="0.2">
      <c r="J95" s="28" t="e">
        <f>MATCH(MIN(L95:N95),L95:N95,0)</f>
        <v>#N/A</v>
      </c>
      <c r="K95" s="28">
        <v>82</v>
      </c>
      <c r="L95" s="28" t="e">
        <f t="shared" si="28"/>
        <v>#N/A</v>
      </c>
      <c r="M95" s="28" t="e">
        <f t="shared" si="29"/>
        <v>#N/A</v>
      </c>
      <c r="N95" s="28" t="e">
        <f>SQRT( ((VLOOKUP(K95,$A$2:$E$151,2,FALSE)-VLOOKUP(3,$J$4:$O$6,3,FALSE)) ^2) + ((VLOOKUP(K95,$A$2:$E$151,3,FALSE)-VLOOKUP(3,$J$4:$O$6,4,FALSE))^2) + ((VLOOKUP(K95,$A$2:$E$151,4,FALSE)-VLOOKUP(3,$J$4:$O$6,5,FALSE))^2) + ((VLOOKUP(K95,$A$2:$E$151,5,FALSE)-VLOOKUP(3,$J$4:$O$6,6,FALSE))^2))</f>
        <v>#N/A</v>
      </c>
      <c r="R95" s="28" t="e">
        <f t="shared" si="30"/>
        <v>#N/A</v>
      </c>
      <c r="S95" s="28">
        <v>82</v>
      </c>
      <c r="T95" s="28" t="e">
        <f t="shared" si="19"/>
        <v>#N/A</v>
      </c>
      <c r="U95" s="28" t="e">
        <f t="shared" si="20"/>
        <v>#N/A</v>
      </c>
      <c r="V95" s="28" t="e">
        <f t="shared" si="21"/>
        <v>#N/A</v>
      </c>
      <c r="Y95" s="28" t="e">
        <f t="shared" si="31"/>
        <v>#N/A</v>
      </c>
      <c r="Z95" s="28">
        <v>82</v>
      </c>
      <c r="AA95" s="28" t="e">
        <f t="shared" si="22"/>
        <v>#N/A</v>
      </c>
      <c r="AB95" s="28" t="e">
        <f t="shared" si="23"/>
        <v>#N/A</v>
      </c>
      <c r="AC95" s="28" t="e">
        <f t="shared" si="24"/>
        <v>#N/A</v>
      </c>
      <c r="AF95" s="28" t="e">
        <f t="shared" si="32"/>
        <v>#N/A</v>
      </c>
      <c r="AG95" s="28">
        <v>82</v>
      </c>
      <c r="AH95" s="28" t="e">
        <f t="shared" si="25"/>
        <v>#N/A</v>
      </c>
      <c r="AI95" s="28" t="e">
        <f t="shared" si="26"/>
        <v>#N/A</v>
      </c>
      <c r="AJ95" s="28" t="e">
        <f t="shared" si="27"/>
        <v>#N/A</v>
      </c>
    </row>
    <row r="96" spans="10:36" x14ac:dyDescent="0.2">
      <c r="J96" s="28" t="e">
        <f>MATCH(MIN(L96:N96),L96:N96,0)</f>
        <v>#N/A</v>
      </c>
      <c r="K96" s="28">
        <v>83</v>
      </c>
      <c r="L96" s="28" t="e">
        <f t="shared" si="28"/>
        <v>#N/A</v>
      </c>
      <c r="M96" s="28" t="e">
        <f t="shared" si="29"/>
        <v>#N/A</v>
      </c>
      <c r="N96" s="28" t="e">
        <f>SQRT( ((VLOOKUP(K96,$A$2:$E$151,2,FALSE)-VLOOKUP(3,$J$4:$O$6,3,FALSE)) ^2) + ((VLOOKUP(K96,$A$2:$E$151,3,FALSE)-VLOOKUP(3,$J$4:$O$6,4,FALSE))^2) + ((VLOOKUP(K96,$A$2:$E$151,4,FALSE)-VLOOKUP(3,$J$4:$O$6,5,FALSE))^2) + ((VLOOKUP(K96,$A$2:$E$151,5,FALSE)-VLOOKUP(3,$J$4:$O$6,6,FALSE))^2))</f>
        <v>#N/A</v>
      </c>
      <c r="R96" s="28" t="e">
        <f t="shared" si="30"/>
        <v>#N/A</v>
      </c>
      <c r="S96" s="28">
        <v>83</v>
      </c>
      <c r="T96" s="28" t="e">
        <f t="shared" si="19"/>
        <v>#N/A</v>
      </c>
      <c r="U96" s="28" t="e">
        <f t="shared" si="20"/>
        <v>#N/A</v>
      </c>
      <c r="V96" s="28" t="e">
        <f t="shared" si="21"/>
        <v>#N/A</v>
      </c>
      <c r="Y96" s="28" t="e">
        <f t="shared" si="31"/>
        <v>#N/A</v>
      </c>
      <c r="Z96" s="28">
        <v>83</v>
      </c>
      <c r="AA96" s="28" t="e">
        <f t="shared" si="22"/>
        <v>#N/A</v>
      </c>
      <c r="AB96" s="28" t="e">
        <f t="shared" si="23"/>
        <v>#N/A</v>
      </c>
      <c r="AC96" s="28" t="e">
        <f t="shared" si="24"/>
        <v>#N/A</v>
      </c>
      <c r="AF96" s="28" t="e">
        <f t="shared" si="32"/>
        <v>#N/A</v>
      </c>
      <c r="AG96" s="28">
        <v>83</v>
      </c>
      <c r="AH96" s="28" t="e">
        <f t="shared" si="25"/>
        <v>#N/A</v>
      </c>
      <c r="AI96" s="28" t="e">
        <f t="shared" si="26"/>
        <v>#N/A</v>
      </c>
      <c r="AJ96" s="28" t="e">
        <f t="shared" si="27"/>
        <v>#N/A</v>
      </c>
    </row>
    <row r="97" spans="10:36" x14ac:dyDescent="0.2">
      <c r="J97" s="28" t="e">
        <f>MATCH(MIN(L97:N97),L97:N97,0)</f>
        <v>#N/A</v>
      </c>
      <c r="K97" s="28">
        <v>84</v>
      </c>
      <c r="L97" s="28" t="e">
        <f t="shared" si="28"/>
        <v>#N/A</v>
      </c>
      <c r="M97" s="28" t="e">
        <f t="shared" si="29"/>
        <v>#N/A</v>
      </c>
      <c r="N97" s="28" t="e">
        <f>SQRT( ((VLOOKUP(K97,$A$2:$E$151,2,FALSE)-VLOOKUP(3,$J$4:$O$6,3,FALSE)) ^2) + ((VLOOKUP(K97,$A$2:$E$151,3,FALSE)-VLOOKUP(3,$J$4:$O$6,4,FALSE))^2) + ((VLOOKUP(K97,$A$2:$E$151,4,FALSE)-VLOOKUP(3,$J$4:$O$6,5,FALSE))^2) + ((VLOOKUP(K97,$A$2:$E$151,5,FALSE)-VLOOKUP(3,$J$4:$O$6,6,FALSE))^2))</f>
        <v>#N/A</v>
      </c>
      <c r="R97" s="28" t="e">
        <f t="shared" si="30"/>
        <v>#N/A</v>
      </c>
      <c r="S97" s="28">
        <v>84</v>
      </c>
      <c r="T97" s="28" t="e">
        <f t="shared" si="19"/>
        <v>#N/A</v>
      </c>
      <c r="U97" s="28" t="e">
        <f t="shared" si="20"/>
        <v>#N/A</v>
      </c>
      <c r="V97" s="28" t="e">
        <f t="shared" si="21"/>
        <v>#N/A</v>
      </c>
      <c r="Y97" s="28" t="e">
        <f t="shared" si="31"/>
        <v>#N/A</v>
      </c>
      <c r="Z97" s="28">
        <v>84</v>
      </c>
      <c r="AA97" s="28" t="e">
        <f t="shared" si="22"/>
        <v>#N/A</v>
      </c>
      <c r="AB97" s="28" t="e">
        <f t="shared" si="23"/>
        <v>#N/A</v>
      </c>
      <c r="AC97" s="28" t="e">
        <f t="shared" si="24"/>
        <v>#N/A</v>
      </c>
      <c r="AF97" s="28" t="e">
        <f t="shared" si="32"/>
        <v>#N/A</v>
      </c>
      <c r="AG97" s="28">
        <v>84</v>
      </c>
      <c r="AH97" s="28" t="e">
        <f t="shared" si="25"/>
        <v>#N/A</v>
      </c>
      <c r="AI97" s="28" t="e">
        <f t="shared" si="26"/>
        <v>#N/A</v>
      </c>
      <c r="AJ97" s="28" t="e">
        <f t="shared" si="27"/>
        <v>#N/A</v>
      </c>
    </row>
    <row r="98" spans="10:36" x14ac:dyDescent="0.2">
      <c r="J98" s="28" t="e">
        <f>MATCH(MIN(L98:N98),L98:N98,0)</f>
        <v>#N/A</v>
      </c>
      <c r="K98" s="28">
        <v>85</v>
      </c>
      <c r="L98" s="28" t="e">
        <f t="shared" si="28"/>
        <v>#N/A</v>
      </c>
      <c r="M98" s="28" t="e">
        <f t="shared" si="29"/>
        <v>#N/A</v>
      </c>
      <c r="N98" s="28" t="e">
        <f>SQRT( ((VLOOKUP(K98,$A$2:$E$151,2,FALSE)-VLOOKUP(3,$J$4:$O$6,3,FALSE)) ^2) + ((VLOOKUP(K98,$A$2:$E$151,3,FALSE)-VLOOKUP(3,$J$4:$O$6,4,FALSE))^2) + ((VLOOKUP(K98,$A$2:$E$151,4,FALSE)-VLOOKUP(3,$J$4:$O$6,5,FALSE))^2) + ((VLOOKUP(K98,$A$2:$E$151,5,FALSE)-VLOOKUP(3,$J$4:$O$6,6,FALSE))^2))</f>
        <v>#N/A</v>
      </c>
      <c r="R98" s="28" t="e">
        <f t="shared" si="30"/>
        <v>#N/A</v>
      </c>
      <c r="S98" s="28">
        <v>85</v>
      </c>
      <c r="T98" s="28" t="e">
        <f t="shared" si="19"/>
        <v>#N/A</v>
      </c>
      <c r="U98" s="28" t="e">
        <f t="shared" si="20"/>
        <v>#N/A</v>
      </c>
      <c r="V98" s="28" t="e">
        <f t="shared" si="21"/>
        <v>#N/A</v>
      </c>
      <c r="Y98" s="28" t="e">
        <f t="shared" si="31"/>
        <v>#N/A</v>
      </c>
      <c r="Z98" s="28">
        <v>85</v>
      </c>
      <c r="AA98" s="28" t="e">
        <f t="shared" si="22"/>
        <v>#N/A</v>
      </c>
      <c r="AB98" s="28" t="e">
        <f t="shared" si="23"/>
        <v>#N/A</v>
      </c>
      <c r="AC98" s="28" t="e">
        <f t="shared" si="24"/>
        <v>#N/A</v>
      </c>
      <c r="AF98" s="28" t="e">
        <f t="shared" si="32"/>
        <v>#N/A</v>
      </c>
      <c r="AG98" s="28">
        <v>85</v>
      </c>
      <c r="AH98" s="28" t="e">
        <f t="shared" si="25"/>
        <v>#N/A</v>
      </c>
      <c r="AI98" s="28" t="e">
        <f t="shared" si="26"/>
        <v>#N/A</v>
      </c>
      <c r="AJ98" s="28" t="e">
        <f t="shared" si="27"/>
        <v>#N/A</v>
      </c>
    </row>
    <row r="99" spans="10:36" x14ac:dyDescent="0.2">
      <c r="J99" s="28" t="e">
        <f>MATCH(MIN(L99:N99),L99:N99,0)</f>
        <v>#N/A</v>
      </c>
      <c r="K99" s="28">
        <v>86</v>
      </c>
      <c r="L99" s="28" t="e">
        <f t="shared" si="28"/>
        <v>#N/A</v>
      </c>
      <c r="M99" s="28" t="e">
        <f t="shared" si="29"/>
        <v>#N/A</v>
      </c>
      <c r="N99" s="28" t="e">
        <f>SQRT( ((VLOOKUP(K99,$A$2:$E$151,2,FALSE)-VLOOKUP(3,$J$4:$O$6,3,FALSE)) ^2) + ((VLOOKUP(K99,$A$2:$E$151,3,FALSE)-VLOOKUP(3,$J$4:$O$6,4,FALSE))^2) + ((VLOOKUP(K99,$A$2:$E$151,4,FALSE)-VLOOKUP(3,$J$4:$O$6,5,FALSE))^2) + ((VLOOKUP(K99,$A$2:$E$151,5,FALSE)-VLOOKUP(3,$J$4:$O$6,6,FALSE))^2))</f>
        <v>#N/A</v>
      </c>
      <c r="R99" s="28" t="e">
        <f t="shared" si="30"/>
        <v>#N/A</v>
      </c>
      <c r="S99" s="28">
        <v>86</v>
      </c>
      <c r="T99" s="28" t="e">
        <f t="shared" si="19"/>
        <v>#N/A</v>
      </c>
      <c r="U99" s="28" t="e">
        <f t="shared" si="20"/>
        <v>#N/A</v>
      </c>
      <c r="V99" s="28" t="e">
        <f t="shared" si="21"/>
        <v>#N/A</v>
      </c>
      <c r="Y99" s="28" t="e">
        <f t="shared" si="31"/>
        <v>#N/A</v>
      </c>
      <c r="Z99" s="28">
        <v>86</v>
      </c>
      <c r="AA99" s="28" t="e">
        <f t="shared" si="22"/>
        <v>#N/A</v>
      </c>
      <c r="AB99" s="28" t="e">
        <f t="shared" si="23"/>
        <v>#N/A</v>
      </c>
      <c r="AC99" s="28" t="e">
        <f t="shared" si="24"/>
        <v>#N/A</v>
      </c>
      <c r="AF99" s="28" t="e">
        <f t="shared" si="32"/>
        <v>#N/A</v>
      </c>
      <c r="AG99" s="28">
        <v>86</v>
      </c>
      <c r="AH99" s="28" t="e">
        <f t="shared" si="25"/>
        <v>#N/A</v>
      </c>
      <c r="AI99" s="28" t="e">
        <f t="shared" si="26"/>
        <v>#N/A</v>
      </c>
      <c r="AJ99" s="28" t="e">
        <f t="shared" si="27"/>
        <v>#N/A</v>
      </c>
    </row>
    <row r="100" spans="10:36" x14ac:dyDescent="0.2">
      <c r="J100" s="28" t="e">
        <f>MATCH(MIN(L100:N100),L100:N100,0)</f>
        <v>#N/A</v>
      </c>
      <c r="K100" s="28">
        <v>87</v>
      </c>
      <c r="L100" s="28" t="e">
        <f t="shared" si="28"/>
        <v>#N/A</v>
      </c>
      <c r="M100" s="28" t="e">
        <f t="shared" si="29"/>
        <v>#N/A</v>
      </c>
      <c r="N100" s="28" t="e">
        <f>SQRT( ((VLOOKUP(K100,$A$2:$E$151,2,FALSE)-VLOOKUP(3,$J$4:$O$6,3,FALSE)) ^2) + ((VLOOKUP(K100,$A$2:$E$151,3,FALSE)-VLOOKUP(3,$J$4:$O$6,4,FALSE))^2) + ((VLOOKUP(K100,$A$2:$E$151,4,FALSE)-VLOOKUP(3,$J$4:$O$6,5,FALSE))^2) + ((VLOOKUP(K100,$A$2:$E$151,5,FALSE)-VLOOKUP(3,$J$4:$O$6,6,FALSE))^2))</f>
        <v>#N/A</v>
      </c>
      <c r="R100" s="28" t="e">
        <f t="shared" si="30"/>
        <v>#N/A</v>
      </c>
      <c r="S100" s="28">
        <v>87</v>
      </c>
      <c r="T100" s="28" t="e">
        <f t="shared" si="19"/>
        <v>#N/A</v>
      </c>
      <c r="U100" s="28" t="e">
        <f t="shared" si="20"/>
        <v>#N/A</v>
      </c>
      <c r="V100" s="28" t="e">
        <f t="shared" si="21"/>
        <v>#N/A</v>
      </c>
      <c r="Y100" s="28" t="e">
        <f t="shared" si="31"/>
        <v>#N/A</v>
      </c>
      <c r="Z100" s="28">
        <v>87</v>
      </c>
      <c r="AA100" s="28" t="e">
        <f t="shared" si="22"/>
        <v>#N/A</v>
      </c>
      <c r="AB100" s="28" t="e">
        <f t="shared" si="23"/>
        <v>#N/A</v>
      </c>
      <c r="AC100" s="28" t="e">
        <f t="shared" si="24"/>
        <v>#N/A</v>
      </c>
      <c r="AF100" s="28" t="e">
        <f t="shared" si="32"/>
        <v>#N/A</v>
      </c>
      <c r="AG100" s="28">
        <v>87</v>
      </c>
      <c r="AH100" s="28" t="e">
        <f t="shared" si="25"/>
        <v>#N/A</v>
      </c>
      <c r="AI100" s="28" t="e">
        <f t="shared" si="26"/>
        <v>#N/A</v>
      </c>
      <c r="AJ100" s="28" t="e">
        <f t="shared" si="27"/>
        <v>#N/A</v>
      </c>
    </row>
    <row r="101" spans="10:36" x14ac:dyDescent="0.2">
      <c r="J101" s="28" t="e">
        <f>MATCH(MIN(L101:N101),L101:N101,0)</f>
        <v>#N/A</v>
      </c>
      <c r="K101" s="28">
        <v>88</v>
      </c>
      <c r="L101" s="28" t="e">
        <f t="shared" si="28"/>
        <v>#N/A</v>
      </c>
      <c r="M101" s="28" t="e">
        <f t="shared" si="29"/>
        <v>#N/A</v>
      </c>
      <c r="N101" s="28" t="e">
        <f>SQRT( ((VLOOKUP(K101,$A$2:$E$151,2,FALSE)-VLOOKUP(3,$J$4:$O$6,3,FALSE)) ^2) + ((VLOOKUP(K101,$A$2:$E$151,3,FALSE)-VLOOKUP(3,$J$4:$O$6,4,FALSE))^2) + ((VLOOKUP(K101,$A$2:$E$151,4,FALSE)-VLOOKUP(3,$J$4:$O$6,5,FALSE))^2) + ((VLOOKUP(K101,$A$2:$E$151,5,FALSE)-VLOOKUP(3,$J$4:$O$6,6,FALSE))^2))</f>
        <v>#N/A</v>
      </c>
      <c r="R101" s="28" t="e">
        <f t="shared" si="30"/>
        <v>#N/A</v>
      </c>
      <c r="S101" s="28">
        <v>88</v>
      </c>
      <c r="T101" s="28" t="e">
        <f t="shared" si="19"/>
        <v>#N/A</v>
      </c>
      <c r="U101" s="28" t="e">
        <f t="shared" si="20"/>
        <v>#N/A</v>
      </c>
      <c r="V101" s="28" t="e">
        <f t="shared" si="21"/>
        <v>#N/A</v>
      </c>
      <c r="Y101" s="28" t="e">
        <f t="shared" si="31"/>
        <v>#N/A</v>
      </c>
      <c r="Z101" s="28">
        <v>88</v>
      </c>
      <c r="AA101" s="28" t="e">
        <f t="shared" si="22"/>
        <v>#N/A</v>
      </c>
      <c r="AB101" s="28" t="e">
        <f t="shared" si="23"/>
        <v>#N/A</v>
      </c>
      <c r="AC101" s="28" t="e">
        <f t="shared" si="24"/>
        <v>#N/A</v>
      </c>
      <c r="AF101" s="28" t="e">
        <f t="shared" si="32"/>
        <v>#N/A</v>
      </c>
      <c r="AG101" s="28">
        <v>88</v>
      </c>
      <c r="AH101" s="28" t="e">
        <f t="shared" si="25"/>
        <v>#N/A</v>
      </c>
      <c r="AI101" s="28" t="e">
        <f t="shared" si="26"/>
        <v>#N/A</v>
      </c>
      <c r="AJ101" s="28" t="e">
        <f t="shared" si="27"/>
        <v>#N/A</v>
      </c>
    </row>
    <row r="102" spans="10:36" x14ac:dyDescent="0.2">
      <c r="J102" s="28" t="e">
        <f>MATCH(MIN(L102:N102),L102:N102,0)</f>
        <v>#N/A</v>
      </c>
      <c r="K102" s="28">
        <v>89</v>
      </c>
      <c r="L102" s="28" t="e">
        <f t="shared" si="28"/>
        <v>#N/A</v>
      </c>
      <c r="M102" s="28" t="e">
        <f t="shared" si="29"/>
        <v>#N/A</v>
      </c>
      <c r="N102" s="28" t="e">
        <f>SQRT( ((VLOOKUP(K102,$A$2:$E$151,2,FALSE)-VLOOKUP(3,$J$4:$O$6,3,FALSE)) ^2) + ((VLOOKUP(K102,$A$2:$E$151,3,FALSE)-VLOOKUP(3,$J$4:$O$6,4,FALSE))^2) + ((VLOOKUP(K102,$A$2:$E$151,4,FALSE)-VLOOKUP(3,$J$4:$O$6,5,FALSE))^2) + ((VLOOKUP(K102,$A$2:$E$151,5,FALSE)-VLOOKUP(3,$J$4:$O$6,6,FALSE))^2))</f>
        <v>#N/A</v>
      </c>
      <c r="R102" s="28" t="e">
        <f t="shared" si="30"/>
        <v>#N/A</v>
      </c>
      <c r="S102" s="28">
        <v>89</v>
      </c>
      <c r="T102" s="28" t="e">
        <f t="shared" si="19"/>
        <v>#N/A</v>
      </c>
      <c r="U102" s="28" t="e">
        <f t="shared" si="20"/>
        <v>#N/A</v>
      </c>
      <c r="V102" s="28" t="e">
        <f t="shared" si="21"/>
        <v>#N/A</v>
      </c>
      <c r="Y102" s="28" t="e">
        <f t="shared" si="31"/>
        <v>#N/A</v>
      </c>
      <c r="Z102" s="28">
        <v>89</v>
      </c>
      <c r="AA102" s="28" t="e">
        <f t="shared" si="22"/>
        <v>#N/A</v>
      </c>
      <c r="AB102" s="28" t="e">
        <f t="shared" si="23"/>
        <v>#N/A</v>
      </c>
      <c r="AC102" s="28" t="e">
        <f t="shared" si="24"/>
        <v>#N/A</v>
      </c>
      <c r="AF102" s="28" t="e">
        <f t="shared" si="32"/>
        <v>#N/A</v>
      </c>
      <c r="AG102" s="28">
        <v>89</v>
      </c>
      <c r="AH102" s="28" t="e">
        <f t="shared" si="25"/>
        <v>#N/A</v>
      </c>
      <c r="AI102" s="28" t="e">
        <f t="shared" si="26"/>
        <v>#N/A</v>
      </c>
      <c r="AJ102" s="28" t="e">
        <f t="shared" si="27"/>
        <v>#N/A</v>
      </c>
    </row>
    <row r="103" spans="10:36" x14ac:dyDescent="0.2">
      <c r="J103" s="28" t="e">
        <f>MATCH(MIN(L103:N103),L103:N103,0)</f>
        <v>#N/A</v>
      </c>
      <c r="K103" s="28">
        <v>90</v>
      </c>
      <c r="L103" s="28" t="e">
        <f t="shared" si="28"/>
        <v>#N/A</v>
      </c>
      <c r="M103" s="28" t="e">
        <f t="shared" si="29"/>
        <v>#N/A</v>
      </c>
      <c r="N103" s="28" t="e">
        <f>SQRT( ((VLOOKUP(K103,$A$2:$E$151,2,FALSE)-VLOOKUP(3,$J$4:$O$6,3,FALSE)) ^2) + ((VLOOKUP(K103,$A$2:$E$151,3,FALSE)-VLOOKUP(3,$J$4:$O$6,4,FALSE))^2) + ((VLOOKUP(K103,$A$2:$E$151,4,FALSE)-VLOOKUP(3,$J$4:$O$6,5,FALSE))^2) + ((VLOOKUP(K103,$A$2:$E$151,5,FALSE)-VLOOKUP(3,$J$4:$O$6,6,FALSE))^2))</f>
        <v>#N/A</v>
      </c>
      <c r="R103" s="28" t="e">
        <f t="shared" si="30"/>
        <v>#N/A</v>
      </c>
      <c r="S103" s="28">
        <v>90</v>
      </c>
      <c r="T103" s="28" t="e">
        <f t="shared" si="19"/>
        <v>#N/A</v>
      </c>
      <c r="U103" s="28" t="e">
        <f t="shared" si="20"/>
        <v>#N/A</v>
      </c>
      <c r="V103" s="28" t="e">
        <f t="shared" si="21"/>
        <v>#N/A</v>
      </c>
      <c r="Y103" s="28" t="e">
        <f t="shared" si="31"/>
        <v>#N/A</v>
      </c>
      <c r="Z103" s="28">
        <v>90</v>
      </c>
      <c r="AA103" s="28" t="e">
        <f t="shared" si="22"/>
        <v>#N/A</v>
      </c>
      <c r="AB103" s="28" t="e">
        <f t="shared" si="23"/>
        <v>#N/A</v>
      </c>
      <c r="AC103" s="28" t="e">
        <f t="shared" si="24"/>
        <v>#N/A</v>
      </c>
      <c r="AF103" s="28" t="e">
        <f t="shared" si="32"/>
        <v>#N/A</v>
      </c>
      <c r="AG103" s="28">
        <v>90</v>
      </c>
      <c r="AH103" s="28" t="e">
        <f t="shared" si="25"/>
        <v>#N/A</v>
      </c>
      <c r="AI103" s="28" t="e">
        <f t="shared" si="26"/>
        <v>#N/A</v>
      </c>
      <c r="AJ103" s="28" t="e">
        <f t="shared" si="27"/>
        <v>#N/A</v>
      </c>
    </row>
    <row r="104" spans="10:36" x14ac:dyDescent="0.2">
      <c r="J104" s="28" t="e">
        <f>MATCH(MIN(L104:N104),L104:N104,0)</f>
        <v>#N/A</v>
      </c>
      <c r="K104" s="28">
        <v>91</v>
      </c>
      <c r="L104" s="28" t="e">
        <f t="shared" si="28"/>
        <v>#N/A</v>
      </c>
      <c r="M104" s="28" t="e">
        <f t="shared" si="29"/>
        <v>#N/A</v>
      </c>
      <c r="N104" s="28" t="e">
        <f>SQRT( ((VLOOKUP(K104,$A$2:$E$151,2,FALSE)-VLOOKUP(3,$J$4:$O$6,3,FALSE)) ^2) + ((VLOOKUP(K104,$A$2:$E$151,3,FALSE)-VLOOKUP(3,$J$4:$O$6,4,FALSE))^2) + ((VLOOKUP(K104,$A$2:$E$151,4,FALSE)-VLOOKUP(3,$J$4:$O$6,5,FALSE))^2) + ((VLOOKUP(K104,$A$2:$E$151,5,FALSE)-VLOOKUP(3,$J$4:$O$6,6,FALSE))^2))</f>
        <v>#N/A</v>
      </c>
      <c r="R104" s="28" t="e">
        <f t="shared" si="30"/>
        <v>#N/A</v>
      </c>
      <c r="S104" s="28">
        <v>91</v>
      </c>
      <c r="T104" s="28" t="e">
        <f t="shared" si="19"/>
        <v>#N/A</v>
      </c>
      <c r="U104" s="28" t="e">
        <f t="shared" si="20"/>
        <v>#N/A</v>
      </c>
      <c r="V104" s="28" t="e">
        <f t="shared" si="21"/>
        <v>#N/A</v>
      </c>
      <c r="Y104" s="28" t="e">
        <f t="shared" si="31"/>
        <v>#N/A</v>
      </c>
      <c r="Z104" s="28">
        <v>91</v>
      </c>
      <c r="AA104" s="28" t="e">
        <f t="shared" si="22"/>
        <v>#N/A</v>
      </c>
      <c r="AB104" s="28" t="e">
        <f t="shared" si="23"/>
        <v>#N/A</v>
      </c>
      <c r="AC104" s="28" t="e">
        <f t="shared" si="24"/>
        <v>#N/A</v>
      </c>
      <c r="AF104" s="28" t="e">
        <f t="shared" si="32"/>
        <v>#N/A</v>
      </c>
      <c r="AG104" s="28">
        <v>91</v>
      </c>
      <c r="AH104" s="28" t="e">
        <f t="shared" si="25"/>
        <v>#N/A</v>
      </c>
      <c r="AI104" s="28" t="e">
        <f t="shared" si="26"/>
        <v>#N/A</v>
      </c>
      <c r="AJ104" s="28" t="e">
        <f t="shared" si="27"/>
        <v>#N/A</v>
      </c>
    </row>
    <row r="105" spans="10:36" x14ac:dyDescent="0.2">
      <c r="J105" s="28" t="e">
        <f>MATCH(MIN(L105:N105),L105:N105,0)</f>
        <v>#N/A</v>
      </c>
      <c r="K105" s="28">
        <v>92</v>
      </c>
      <c r="L105" s="28" t="e">
        <f t="shared" si="28"/>
        <v>#N/A</v>
      </c>
      <c r="M105" s="28" t="e">
        <f t="shared" si="29"/>
        <v>#N/A</v>
      </c>
      <c r="N105" s="28" t="e">
        <f>SQRT( ((VLOOKUP(K105,$A$2:$E$151,2,FALSE)-VLOOKUP(3,$J$4:$O$6,3,FALSE)) ^2) + ((VLOOKUP(K105,$A$2:$E$151,3,FALSE)-VLOOKUP(3,$J$4:$O$6,4,FALSE))^2) + ((VLOOKUP(K105,$A$2:$E$151,4,FALSE)-VLOOKUP(3,$J$4:$O$6,5,FALSE))^2) + ((VLOOKUP(K105,$A$2:$E$151,5,FALSE)-VLOOKUP(3,$J$4:$O$6,6,FALSE))^2))</f>
        <v>#N/A</v>
      </c>
      <c r="R105" s="28" t="e">
        <f t="shared" si="30"/>
        <v>#N/A</v>
      </c>
      <c r="S105" s="28">
        <v>92</v>
      </c>
      <c r="T105" s="28" t="e">
        <f t="shared" si="19"/>
        <v>#N/A</v>
      </c>
      <c r="U105" s="28" t="e">
        <f t="shared" si="20"/>
        <v>#N/A</v>
      </c>
      <c r="V105" s="28" t="e">
        <f t="shared" si="21"/>
        <v>#N/A</v>
      </c>
      <c r="Y105" s="28" t="e">
        <f t="shared" si="31"/>
        <v>#N/A</v>
      </c>
      <c r="Z105" s="28">
        <v>92</v>
      </c>
      <c r="AA105" s="28" t="e">
        <f t="shared" si="22"/>
        <v>#N/A</v>
      </c>
      <c r="AB105" s="28" t="e">
        <f t="shared" si="23"/>
        <v>#N/A</v>
      </c>
      <c r="AC105" s="28" t="e">
        <f t="shared" si="24"/>
        <v>#N/A</v>
      </c>
      <c r="AF105" s="28" t="e">
        <f t="shared" si="32"/>
        <v>#N/A</v>
      </c>
      <c r="AG105" s="28">
        <v>92</v>
      </c>
      <c r="AH105" s="28" t="e">
        <f t="shared" si="25"/>
        <v>#N/A</v>
      </c>
      <c r="AI105" s="28" t="e">
        <f t="shared" si="26"/>
        <v>#N/A</v>
      </c>
      <c r="AJ105" s="28" t="e">
        <f t="shared" si="27"/>
        <v>#N/A</v>
      </c>
    </row>
    <row r="106" spans="10:36" x14ac:dyDescent="0.2">
      <c r="J106" s="28" t="e">
        <f>MATCH(MIN(L106:N106),L106:N106,0)</f>
        <v>#N/A</v>
      </c>
      <c r="K106" s="28">
        <v>93</v>
      </c>
      <c r="L106" s="28" t="e">
        <f t="shared" si="28"/>
        <v>#N/A</v>
      </c>
      <c r="M106" s="28" t="e">
        <f t="shared" si="29"/>
        <v>#N/A</v>
      </c>
      <c r="N106" s="28" t="e">
        <f>SQRT( ((VLOOKUP(K106,$A$2:$E$151,2,FALSE)-VLOOKUP(3,$J$4:$O$6,3,FALSE)) ^2) + ((VLOOKUP(K106,$A$2:$E$151,3,FALSE)-VLOOKUP(3,$J$4:$O$6,4,FALSE))^2) + ((VLOOKUP(K106,$A$2:$E$151,4,FALSE)-VLOOKUP(3,$J$4:$O$6,5,FALSE))^2) + ((VLOOKUP(K106,$A$2:$E$151,5,FALSE)-VLOOKUP(3,$J$4:$O$6,6,FALSE))^2))</f>
        <v>#N/A</v>
      </c>
      <c r="R106" s="28" t="e">
        <f t="shared" si="30"/>
        <v>#N/A</v>
      </c>
      <c r="S106" s="28">
        <v>93</v>
      </c>
      <c r="T106" s="28" t="e">
        <f t="shared" si="19"/>
        <v>#N/A</v>
      </c>
      <c r="U106" s="28" t="e">
        <f t="shared" si="20"/>
        <v>#N/A</v>
      </c>
      <c r="V106" s="28" t="e">
        <f t="shared" si="21"/>
        <v>#N/A</v>
      </c>
      <c r="Y106" s="28" t="e">
        <f t="shared" si="31"/>
        <v>#N/A</v>
      </c>
      <c r="Z106" s="28">
        <v>93</v>
      </c>
      <c r="AA106" s="28" t="e">
        <f t="shared" si="22"/>
        <v>#N/A</v>
      </c>
      <c r="AB106" s="28" t="e">
        <f t="shared" si="23"/>
        <v>#N/A</v>
      </c>
      <c r="AC106" s="28" t="e">
        <f t="shared" si="24"/>
        <v>#N/A</v>
      </c>
      <c r="AF106" s="28" t="e">
        <f t="shared" si="32"/>
        <v>#N/A</v>
      </c>
      <c r="AG106" s="28">
        <v>93</v>
      </c>
      <c r="AH106" s="28" t="e">
        <f t="shared" si="25"/>
        <v>#N/A</v>
      </c>
      <c r="AI106" s="28" t="e">
        <f t="shared" si="26"/>
        <v>#N/A</v>
      </c>
      <c r="AJ106" s="28" t="e">
        <f t="shared" si="27"/>
        <v>#N/A</v>
      </c>
    </row>
    <row r="107" spans="10:36" x14ac:dyDescent="0.2">
      <c r="J107" s="28" t="e">
        <f>MATCH(MIN(L107:N107),L107:N107,0)</f>
        <v>#N/A</v>
      </c>
      <c r="K107" s="28">
        <v>94</v>
      </c>
      <c r="L107" s="28" t="e">
        <f t="shared" si="28"/>
        <v>#N/A</v>
      </c>
      <c r="M107" s="28" t="e">
        <f t="shared" si="29"/>
        <v>#N/A</v>
      </c>
      <c r="N107" s="28" t="e">
        <f>SQRT( ((VLOOKUP(K107,$A$2:$E$151,2,FALSE)-VLOOKUP(3,$J$4:$O$6,3,FALSE)) ^2) + ((VLOOKUP(K107,$A$2:$E$151,3,FALSE)-VLOOKUP(3,$J$4:$O$6,4,FALSE))^2) + ((VLOOKUP(K107,$A$2:$E$151,4,FALSE)-VLOOKUP(3,$J$4:$O$6,5,FALSE))^2) + ((VLOOKUP(K107,$A$2:$E$151,5,FALSE)-VLOOKUP(3,$J$4:$O$6,6,FALSE))^2))</f>
        <v>#N/A</v>
      </c>
      <c r="R107" s="28" t="e">
        <f t="shared" si="30"/>
        <v>#N/A</v>
      </c>
      <c r="S107" s="28">
        <v>94</v>
      </c>
      <c r="T107" s="28" t="e">
        <f t="shared" si="19"/>
        <v>#N/A</v>
      </c>
      <c r="U107" s="28" t="e">
        <f t="shared" si="20"/>
        <v>#N/A</v>
      </c>
      <c r="V107" s="28" t="e">
        <f t="shared" si="21"/>
        <v>#N/A</v>
      </c>
      <c r="Y107" s="28" t="e">
        <f t="shared" si="31"/>
        <v>#N/A</v>
      </c>
      <c r="Z107" s="28">
        <v>94</v>
      </c>
      <c r="AA107" s="28" t="e">
        <f t="shared" si="22"/>
        <v>#N/A</v>
      </c>
      <c r="AB107" s="28" t="e">
        <f t="shared" si="23"/>
        <v>#N/A</v>
      </c>
      <c r="AC107" s="28" t="e">
        <f t="shared" si="24"/>
        <v>#N/A</v>
      </c>
      <c r="AF107" s="28" t="e">
        <f t="shared" si="32"/>
        <v>#N/A</v>
      </c>
      <c r="AG107" s="28">
        <v>94</v>
      </c>
      <c r="AH107" s="28" t="e">
        <f t="shared" si="25"/>
        <v>#N/A</v>
      </c>
      <c r="AI107" s="28" t="e">
        <f t="shared" si="26"/>
        <v>#N/A</v>
      </c>
      <c r="AJ107" s="28" t="e">
        <f t="shared" si="27"/>
        <v>#N/A</v>
      </c>
    </row>
    <row r="108" spans="10:36" x14ac:dyDescent="0.2">
      <c r="J108" s="28" t="e">
        <f>MATCH(MIN(L108:N108),L108:N108,0)</f>
        <v>#N/A</v>
      </c>
      <c r="K108" s="28">
        <v>95</v>
      </c>
      <c r="L108" s="28" t="e">
        <f t="shared" si="28"/>
        <v>#N/A</v>
      </c>
      <c r="M108" s="28" t="e">
        <f t="shared" si="29"/>
        <v>#N/A</v>
      </c>
      <c r="N108" s="28" t="e">
        <f>SQRT( ((VLOOKUP(K108,$A$2:$E$151,2,FALSE)-VLOOKUP(3,$J$4:$O$6,3,FALSE)) ^2) + ((VLOOKUP(K108,$A$2:$E$151,3,FALSE)-VLOOKUP(3,$J$4:$O$6,4,FALSE))^2) + ((VLOOKUP(K108,$A$2:$E$151,4,FALSE)-VLOOKUP(3,$J$4:$O$6,5,FALSE))^2) + ((VLOOKUP(K108,$A$2:$E$151,5,FALSE)-VLOOKUP(3,$J$4:$O$6,6,FALSE))^2))</f>
        <v>#N/A</v>
      </c>
      <c r="R108" s="28" t="e">
        <f t="shared" si="30"/>
        <v>#N/A</v>
      </c>
      <c r="S108" s="28">
        <v>95</v>
      </c>
      <c r="T108" s="28" t="e">
        <f t="shared" si="19"/>
        <v>#N/A</v>
      </c>
      <c r="U108" s="28" t="e">
        <f t="shared" si="20"/>
        <v>#N/A</v>
      </c>
      <c r="V108" s="28" t="e">
        <f t="shared" si="21"/>
        <v>#N/A</v>
      </c>
      <c r="Y108" s="28" t="e">
        <f t="shared" si="31"/>
        <v>#N/A</v>
      </c>
      <c r="Z108" s="28">
        <v>95</v>
      </c>
      <c r="AA108" s="28" t="e">
        <f t="shared" si="22"/>
        <v>#N/A</v>
      </c>
      <c r="AB108" s="28" t="e">
        <f t="shared" si="23"/>
        <v>#N/A</v>
      </c>
      <c r="AC108" s="28" t="e">
        <f t="shared" si="24"/>
        <v>#N/A</v>
      </c>
      <c r="AF108" s="28" t="e">
        <f t="shared" si="32"/>
        <v>#N/A</v>
      </c>
      <c r="AG108" s="28">
        <v>95</v>
      </c>
      <c r="AH108" s="28" t="e">
        <f t="shared" si="25"/>
        <v>#N/A</v>
      </c>
      <c r="AI108" s="28" t="e">
        <f t="shared" si="26"/>
        <v>#N/A</v>
      </c>
      <c r="AJ108" s="28" t="e">
        <f t="shared" si="27"/>
        <v>#N/A</v>
      </c>
    </row>
    <row r="109" spans="10:36" x14ac:dyDescent="0.2">
      <c r="J109" s="28" t="e">
        <f>MATCH(MIN(L109:N109),L109:N109,0)</f>
        <v>#N/A</v>
      </c>
      <c r="K109" s="28">
        <v>96</v>
      </c>
      <c r="L109" s="28" t="e">
        <f t="shared" si="28"/>
        <v>#N/A</v>
      </c>
      <c r="M109" s="28" t="e">
        <f t="shared" si="29"/>
        <v>#N/A</v>
      </c>
      <c r="N109" s="28" t="e">
        <f>SQRT( ((VLOOKUP(K109,$A$2:$E$151,2,FALSE)-VLOOKUP(3,$J$4:$O$6,3,FALSE)) ^2) + ((VLOOKUP(K109,$A$2:$E$151,3,FALSE)-VLOOKUP(3,$J$4:$O$6,4,FALSE))^2) + ((VLOOKUP(K109,$A$2:$E$151,4,FALSE)-VLOOKUP(3,$J$4:$O$6,5,FALSE))^2) + ((VLOOKUP(K109,$A$2:$E$151,5,FALSE)-VLOOKUP(3,$J$4:$O$6,6,FALSE))^2))</f>
        <v>#N/A</v>
      </c>
      <c r="R109" s="28" t="e">
        <f t="shared" si="30"/>
        <v>#N/A</v>
      </c>
      <c r="S109" s="28">
        <v>96</v>
      </c>
      <c r="T109" s="28" t="e">
        <f t="shared" si="19"/>
        <v>#N/A</v>
      </c>
      <c r="U109" s="28" t="e">
        <f t="shared" si="20"/>
        <v>#N/A</v>
      </c>
      <c r="V109" s="28" t="e">
        <f t="shared" si="21"/>
        <v>#N/A</v>
      </c>
      <c r="Y109" s="28" t="e">
        <f t="shared" si="31"/>
        <v>#N/A</v>
      </c>
      <c r="Z109" s="28">
        <v>96</v>
      </c>
      <c r="AA109" s="28" t="e">
        <f t="shared" si="22"/>
        <v>#N/A</v>
      </c>
      <c r="AB109" s="28" t="e">
        <f t="shared" si="23"/>
        <v>#N/A</v>
      </c>
      <c r="AC109" s="28" t="e">
        <f t="shared" si="24"/>
        <v>#N/A</v>
      </c>
      <c r="AF109" s="28" t="e">
        <f t="shared" si="32"/>
        <v>#N/A</v>
      </c>
      <c r="AG109" s="28">
        <v>96</v>
      </c>
      <c r="AH109" s="28" t="e">
        <f t="shared" si="25"/>
        <v>#N/A</v>
      </c>
      <c r="AI109" s="28" t="e">
        <f t="shared" si="26"/>
        <v>#N/A</v>
      </c>
      <c r="AJ109" s="28" t="e">
        <f t="shared" si="27"/>
        <v>#N/A</v>
      </c>
    </row>
    <row r="110" spans="10:36" x14ac:dyDescent="0.2">
      <c r="J110" s="28" t="e">
        <f>MATCH(MIN(L110:N110),L110:N110,0)</f>
        <v>#N/A</v>
      </c>
      <c r="K110" s="28">
        <v>97</v>
      </c>
      <c r="L110" s="28" t="e">
        <f t="shared" si="28"/>
        <v>#N/A</v>
      </c>
      <c r="M110" s="28" t="e">
        <f t="shared" si="29"/>
        <v>#N/A</v>
      </c>
      <c r="N110" s="28" t="e">
        <f>SQRT( ((VLOOKUP(K110,$A$2:$E$151,2,FALSE)-VLOOKUP(3,$J$4:$O$6,3,FALSE)) ^2) + ((VLOOKUP(K110,$A$2:$E$151,3,FALSE)-VLOOKUP(3,$J$4:$O$6,4,FALSE))^2) + ((VLOOKUP(K110,$A$2:$E$151,4,FALSE)-VLOOKUP(3,$J$4:$O$6,5,FALSE))^2) + ((VLOOKUP(K110,$A$2:$E$151,5,FALSE)-VLOOKUP(3,$J$4:$O$6,6,FALSE))^2))</f>
        <v>#N/A</v>
      </c>
      <c r="R110" s="28" t="e">
        <f t="shared" si="30"/>
        <v>#N/A</v>
      </c>
      <c r="S110" s="28">
        <v>97</v>
      </c>
      <c r="T110" s="28" t="e">
        <f t="shared" si="19"/>
        <v>#N/A</v>
      </c>
      <c r="U110" s="28" t="e">
        <f t="shared" si="20"/>
        <v>#N/A</v>
      </c>
      <c r="V110" s="28" t="e">
        <f t="shared" si="21"/>
        <v>#N/A</v>
      </c>
      <c r="Y110" s="28" t="e">
        <f t="shared" si="31"/>
        <v>#N/A</v>
      </c>
      <c r="Z110" s="28">
        <v>97</v>
      </c>
      <c r="AA110" s="28" t="e">
        <f t="shared" si="22"/>
        <v>#N/A</v>
      </c>
      <c r="AB110" s="28" t="e">
        <f t="shared" si="23"/>
        <v>#N/A</v>
      </c>
      <c r="AC110" s="28" t="e">
        <f t="shared" si="24"/>
        <v>#N/A</v>
      </c>
      <c r="AF110" s="28" t="e">
        <f t="shared" si="32"/>
        <v>#N/A</v>
      </c>
      <c r="AG110" s="28">
        <v>97</v>
      </c>
      <c r="AH110" s="28" t="e">
        <f t="shared" si="25"/>
        <v>#N/A</v>
      </c>
      <c r="AI110" s="28" t="e">
        <f t="shared" si="26"/>
        <v>#N/A</v>
      </c>
      <c r="AJ110" s="28" t="e">
        <f t="shared" si="27"/>
        <v>#N/A</v>
      </c>
    </row>
    <row r="111" spans="10:36" x14ac:dyDescent="0.2">
      <c r="J111" s="28" t="e">
        <f>MATCH(MIN(L111:N111),L111:N111,0)</f>
        <v>#N/A</v>
      </c>
      <c r="K111" s="28">
        <v>98</v>
      </c>
      <c r="L111" s="28" t="e">
        <f t="shared" si="28"/>
        <v>#N/A</v>
      </c>
      <c r="M111" s="28" t="e">
        <f t="shared" si="29"/>
        <v>#N/A</v>
      </c>
      <c r="N111" s="28" t="e">
        <f>SQRT( ((VLOOKUP(K111,$A$2:$E$151,2,FALSE)-VLOOKUP(3,$J$4:$O$6,3,FALSE)) ^2) + ((VLOOKUP(K111,$A$2:$E$151,3,FALSE)-VLOOKUP(3,$J$4:$O$6,4,FALSE))^2) + ((VLOOKUP(K111,$A$2:$E$151,4,FALSE)-VLOOKUP(3,$J$4:$O$6,5,FALSE))^2) + ((VLOOKUP(K111,$A$2:$E$151,5,FALSE)-VLOOKUP(3,$J$4:$O$6,6,FALSE))^2))</f>
        <v>#N/A</v>
      </c>
      <c r="R111" s="28" t="e">
        <f t="shared" si="30"/>
        <v>#N/A</v>
      </c>
      <c r="S111" s="28">
        <v>98</v>
      </c>
      <c r="T111" s="28" t="e">
        <f t="shared" si="19"/>
        <v>#N/A</v>
      </c>
      <c r="U111" s="28" t="e">
        <f t="shared" si="20"/>
        <v>#N/A</v>
      </c>
      <c r="V111" s="28" t="e">
        <f t="shared" si="21"/>
        <v>#N/A</v>
      </c>
      <c r="Y111" s="28" t="e">
        <f t="shared" si="31"/>
        <v>#N/A</v>
      </c>
      <c r="Z111" s="28">
        <v>98</v>
      </c>
      <c r="AA111" s="28" t="e">
        <f t="shared" si="22"/>
        <v>#N/A</v>
      </c>
      <c r="AB111" s="28" t="e">
        <f t="shared" si="23"/>
        <v>#N/A</v>
      </c>
      <c r="AC111" s="28" t="e">
        <f t="shared" si="24"/>
        <v>#N/A</v>
      </c>
      <c r="AF111" s="28" t="e">
        <f t="shared" si="32"/>
        <v>#N/A</v>
      </c>
      <c r="AG111" s="28">
        <v>98</v>
      </c>
      <c r="AH111" s="28" t="e">
        <f t="shared" si="25"/>
        <v>#N/A</v>
      </c>
      <c r="AI111" s="28" t="e">
        <f t="shared" si="26"/>
        <v>#N/A</v>
      </c>
      <c r="AJ111" s="28" t="e">
        <f t="shared" si="27"/>
        <v>#N/A</v>
      </c>
    </row>
    <row r="112" spans="10:36" x14ac:dyDescent="0.2">
      <c r="J112" s="28" t="e">
        <f>MATCH(MIN(L112:N112),L112:N112,0)</f>
        <v>#N/A</v>
      </c>
      <c r="K112" s="28">
        <v>99</v>
      </c>
      <c r="L112" s="28" t="e">
        <f t="shared" si="28"/>
        <v>#N/A</v>
      </c>
      <c r="M112" s="28" t="e">
        <f t="shared" si="29"/>
        <v>#N/A</v>
      </c>
      <c r="N112" s="28" t="e">
        <f>SQRT( ((VLOOKUP(K112,$A$2:$E$151,2,FALSE)-VLOOKUP(3,$J$4:$O$6,3,FALSE)) ^2) + ((VLOOKUP(K112,$A$2:$E$151,3,FALSE)-VLOOKUP(3,$J$4:$O$6,4,FALSE))^2) + ((VLOOKUP(K112,$A$2:$E$151,4,FALSE)-VLOOKUP(3,$J$4:$O$6,5,FALSE))^2) + ((VLOOKUP(K112,$A$2:$E$151,5,FALSE)-VLOOKUP(3,$J$4:$O$6,6,FALSE))^2))</f>
        <v>#N/A</v>
      </c>
      <c r="R112" s="28" t="e">
        <f t="shared" si="30"/>
        <v>#N/A</v>
      </c>
      <c r="S112" s="28">
        <v>99</v>
      </c>
      <c r="T112" s="28" t="e">
        <f t="shared" si="19"/>
        <v>#N/A</v>
      </c>
      <c r="U112" s="28" t="e">
        <f t="shared" si="20"/>
        <v>#N/A</v>
      </c>
      <c r="V112" s="28" t="e">
        <f t="shared" si="21"/>
        <v>#N/A</v>
      </c>
      <c r="Y112" s="28" t="e">
        <f t="shared" si="31"/>
        <v>#N/A</v>
      </c>
      <c r="Z112" s="28">
        <v>99</v>
      </c>
      <c r="AA112" s="28" t="e">
        <f t="shared" si="22"/>
        <v>#N/A</v>
      </c>
      <c r="AB112" s="28" t="e">
        <f t="shared" si="23"/>
        <v>#N/A</v>
      </c>
      <c r="AC112" s="28" t="e">
        <f t="shared" si="24"/>
        <v>#N/A</v>
      </c>
      <c r="AF112" s="28" t="e">
        <f t="shared" si="32"/>
        <v>#N/A</v>
      </c>
      <c r="AG112" s="28">
        <v>99</v>
      </c>
      <c r="AH112" s="28" t="e">
        <f t="shared" si="25"/>
        <v>#N/A</v>
      </c>
      <c r="AI112" s="28" t="e">
        <f t="shared" si="26"/>
        <v>#N/A</v>
      </c>
      <c r="AJ112" s="28" t="e">
        <f t="shared" si="27"/>
        <v>#N/A</v>
      </c>
    </row>
    <row r="113" spans="10:36" x14ac:dyDescent="0.2">
      <c r="J113" s="28" t="e">
        <f>MATCH(MIN(L113:N113),L113:N113,0)</f>
        <v>#N/A</v>
      </c>
      <c r="K113" s="28">
        <v>100</v>
      </c>
      <c r="L113" s="28" t="e">
        <f t="shared" si="28"/>
        <v>#N/A</v>
      </c>
      <c r="M113" s="28" t="e">
        <f t="shared" si="29"/>
        <v>#N/A</v>
      </c>
      <c r="N113" s="28" t="e">
        <f>SQRT( ((VLOOKUP(K113,$A$2:$E$151,2,FALSE)-VLOOKUP(3,$J$4:$O$6,3,FALSE)) ^2) + ((VLOOKUP(K113,$A$2:$E$151,3,FALSE)-VLOOKUP(3,$J$4:$O$6,4,FALSE))^2) + ((VLOOKUP(K113,$A$2:$E$151,4,FALSE)-VLOOKUP(3,$J$4:$O$6,5,FALSE))^2) + ((VLOOKUP(K113,$A$2:$E$151,5,FALSE)-VLOOKUP(3,$J$4:$O$6,6,FALSE))^2))</f>
        <v>#N/A</v>
      </c>
      <c r="R113" s="28" t="e">
        <f t="shared" si="30"/>
        <v>#N/A</v>
      </c>
      <c r="S113" s="28">
        <v>100</v>
      </c>
      <c r="T113" s="28" t="e">
        <f t="shared" si="19"/>
        <v>#N/A</v>
      </c>
      <c r="U113" s="28" t="e">
        <f t="shared" si="20"/>
        <v>#N/A</v>
      </c>
      <c r="V113" s="28" t="e">
        <f t="shared" si="21"/>
        <v>#N/A</v>
      </c>
      <c r="Y113" s="28" t="e">
        <f t="shared" si="31"/>
        <v>#N/A</v>
      </c>
      <c r="Z113" s="28">
        <v>100</v>
      </c>
      <c r="AA113" s="28" t="e">
        <f t="shared" si="22"/>
        <v>#N/A</v>
      </c>
      <c r="AB113" s="28" t="e">
        <f t="shared" si="23"/>
        <v>#N/A</v>
      </c>
      <c r="AC113" s="28" t="e">
        <f t="shared" si="24"/>
        <v>#N/A</v>
      </c>
      <c r="AF113" s="28" t="e">
        <f t="shared" si="32"/>
        <v>#N/A</v>
      </c>
      <c r="AG113" s="28">
        <v>100</v>
      </c>
      <c r="AH113" s="28" t="e">
        <f t="shared" si="25"/>
        <v>#N/A</v>
      </c>
      <c r="AI113" s="28" t="e">
        <f t="shared" si="26"/>
        <v>#N/A</v>
      </c>
      <c r="AJ113" s="28" t="e">
        <f t="shared" si="27"/>
        <v>#N/A</v>
      </c>
    </row>
    <row r="114" spans="10:36" x14ac:dyDescent="0.2">
      <c r="J114" s="28" t="e">
        <f>MATCH(MIN(L114:N114),L114:N114,0)</f>
        <v>#N/A</v>
      </c>
      <c r="K114" s="28">
        <v>101</v>
      </c>
      <c r="L114" s="28" t="e">
        <f t="shared" si="28"/>
        <v>#N/A</v>
      </c>
      <c r="M114" s="28" t="e">
        <f t="shared" si="29"/>
        <v>#N/A</v>
      </c>
      <c r="N114" s="28" t="e">
        <f>SQRT( ((VLOOKUP(K114,$A$2:$E$151,2,FALSE)-VLOOKUP(3,$J$4:$O$6,3,FALSE)) ^2) + ((VLOOKUP(K114,$A$2:$E$151,3,FALSE)-VLOOKUP(3,$J$4:$O$6,4,FALSE))^2) + ((VLOOKUP(K114,$A$2:$E$151,4,FALSE)-VLOOKUP(3,$J$4:$O$6,5,FALSE))^2) + ((VLOOKUP(K114,$A$2:$E$151,5,FALSE)-VLOOKUP(3,$J$4:$O$6,6,FALSE))^2))</f>
        <v>#N/A</v>
      </c>
      <c r="R114" s="28" t="e">
        <f t="shared" si="30"/>
        <v>#N/A</v>
      </c>
      <c r="S114" s="28">
        <v>101</v>
      </c>
      <c r="T114" s="28" t="e">
        <f t="shared" si="19"/>
        <v>#N/A</v>
      </c>
      <c r="U114" s="28" t="e">
        <f t="shared" si="20"/>
        <v>#N/A</v>
      </c>
      <c r="V114" s="28" t="e">
        <f t="shared" si="21"/>
        <v>#N/A</v>
      </c>
      <c r="Y114" s="28" t="e">
        <f t="shared" si="31"/>
        <v>#N/A</v>
      </c>
      <c r="Z114" s="28">
        <v>101</v>
      </c>
      <c r="AA114" s="28" t="e">
        <f t="shared" si="22"/>
        <v>#N/A</v>
      </c>
      <c r="AB114" s="28" t="e">
        <f t="shared" si="23"/>
        <v>#N/A</v>
      </c>
      <c r="AC114" s="28" t="e">
        <f t="shared" si="24"/>
        <v>#N/A</v>
      </c>
      <c r="AF114" s="28" t="e">
        <f t="shared" si="32"/>
        <v>#N/A</v>
      </c>
      <c r="AG114" s="28">
        <v>101</v>
      </c>
      <c r="AH114" s="28" t="e">
        <f t="shared" si="25"/>
        <v>#N/A</v>
      </c>
      <c r="AI114" s="28" t="e">
        <f t="shared" si="26"/>
        <v>#N/A</v>
      </c>
      <c r="AJ114" s="28" t="e">
        <f t="shared" si="27"/>
        <v>#N/A</v>
      </c>
    </row>
    <row r="115" spans="10:36" x14ac:dyDescent="0.2">
      <c r="J115" s="28" t="e">
        <f>MATCH(MIN(L115:N115),L115:N115,0)</f>
        <v>#N/A</v>
      </c>
      <c r="K115" s="28">
        <v>102</v>
      </c>
      <c r="L115" s="28" t="e">
        <f t="shared" si="28"/>
        <v>#N/A</v>
      </c>
      <c r="M115" s="28" t="e">
        <f t="shared" si="29"/>
        <v>#N/A</v>
      </c>
      <c r="N115" s="28" t="e">
        <f>SQRT( ((VLOOKUP(K115,$A$2:$E$151,2,FALSE)-VLOOKUP(3,$J$4:$O$6,3,FALSE)) ^2) + ((VLOOKUP(K115,$A$2:$E$151,3,FALSE)-VLOOKUP(3,$J$4:$O$6,4,FALSE))^2) + ((VLOOKUP(K115,$A$2:$E$151,4,FALSE)-VLOOKUP(3,$J$4:$O$6,5,FALSE))^2) + ((VLOOKUP(K115,$A$2:$E$151,5,FALSE)-VLOOKUP(3,$J$4:$O$6,6,FALSE))^2))</f>
        <v>#N/A</v>
      </c>
      <c r="R115" s="28" t="e">
        <f t="shared" si="30"/>
        <v>#N/A</v>
      </c>
      <c r="S115" s="28">
        <v>102</v>
      </c>
      <c r="T115" s="28" t="e">
        <f t="shared" si="19"/>
        <v>#N/A</v>
      </c>
      <c r="U115" s="28" t="e">
        <f t="shared" si="20"/>
        <v>#N/A</v>
      </c>
      <c r="V115" s="28" t="e">
        <f t="shared" si="21"/>
        <v>#N/A</v>
      </c>
      <c r="Y115" s="28" t="e">
        <f t="shared" si="31"/>
        <v>#N/A</v>
      </c>
      <c r="Z115" s="28">
        <v>102</v>
      </c>
      <c r="AA115" s="28" t="e">
        <f t="shared" si="22"/>
        <v>#N/A</v>
      </c>
      <c r="AB115" s="28" t="e">
        <f t="shared" si="23"/>
        <v>#N/A</v>
      </c>
      <c r="AC115" s="28" t="e">
        <f t="shared" si="24"/>
        <v>#N/A</v>
      </c>
      <c r="AF115" s="28" t="e">
        <f t="shared" si="32"/>
        <v>#N/A</v>
      </c>
      <c r="AG115" s="28">
        <v>102</v>
      </c>
      <c r="AH115" s="28" t="e">
        <f t="shared" si="25"/>
        <v>#N/A</v>
      </c>
      <c r="AI115" s="28" t="e">
        <f t="shared" si="26"/>
        <v>#N/A</v>
      </c>
      <c r="AJ115" s="28" t="e">
        <f t="shared" si="27"/>
        <v>#N/A</v>
      </c>
    </row>
    <row r="116" spans="10:36" x14ac:dyDescent="0.2">
      <c r="J116" s="28" t="e">
        <f>MATCH(MIN(L116:N116),L116:N116,0)</f>
        <v>#N/A</v>
      </c>
      <c r="K116" s="28">
        <v>103</v>
      </c>
      <c r="L116" s="28" t="e">
        <f t="shared" si="28"/>
        <v>#N/A</v>
      </c>
      <c r="M116" s="28" t="e">
        <f t="shared" si="29"/>
        <v>#N/A</v>
      </c>
      <c r="N116" s="28" t="e">
        <f>SQRT( ((VLOOKUP(K116,$A$2:$E$151,2,FALSE)-VLOOKUP(3,$J$4:$O$6,3,FALSE)) ^2) + ((VLOOKUP(K116,$A$2:$E$151,3,FALSE)-VLOOKUP(3,$J$4:$O$6,4,FALSE))^2) + ((VLOOKUP(K116,$A$2:$E$151,4,FALSE)-VLOOKUP(3,$J$4:$O$6,5,FALSE))^2) + ((VLOOKUP(K116,$A$2:$E$151,5,FALSE)-VLOOKUP(3,$J$4:$O$6,6,FALSE))^2))</f>
        <v>#N/A</v>
      </c>
      <c r="R116" s="28" t="e">
        <f t="shared" si="30"/>
        <v>#N/A</v>
      </c>
      <c r="S116" s="28">
        <v>103</v>
      </c>
      <c r="T116" s="28" t="e">
        <f t="shared" si="19"/>
        <v>#N/A</v>
      </c>
      <c r="U116" s="28" t="e">
        <f t="shared" si="20"/>
        <v>#N/A</v>
      </c>
      <c r="V116" s="28" t="e">
        <f t="shared" si="21"/>
        <v>#N/A</v>
      </c>
      <c r="Y116" s="28" t="e">
        <f t="shared" si="31"/>
        <v>#N/A</v>
      </c>
      <c r="Z116" s="28">
        <v>103</v>
      </c>
      <c r="AA116" s="28" t="e">
        <f t="shared" si="22"/>
        <v>#N/A</v>
      </c>
      <c r="AB116" s="28" t="e">
        <f t="shared" si="23"/>
        <v>#N/A</v>
      </c>
      <c r="AC116" s="28" t="e">
        <f t="shared" si="24"/>
        <v>#N/A</v>
      </c>
      <c r="AF116" s="28" t="e">
        <f t="shared" si="32"/>
        <v>#N/A</v>
      </c>
      <c r="AG116" s="28">
        <v>103</v>
      </c>
      <c r="AH116" s="28" t="e">
        <f t="shared" si="25"/>
        <v>#N/A</v>
      </c>
      <c r="AI116" s="28" t="e">
        <f t="shared" si="26"/>
        <v>#N/A</v>
      </c>
      <c r="AJ116" s="28" t="e">
        <f t="shared" si="27"/>
        <v>#N/A</v>
      </c>
    </row>
    <row r="117" spans="10:36" x14ac:dyDescent="0.2">
      <c r="J117" s="28" t="e">
        <f>MATCH(MIN(L117:N117),L117:N117,0)</f>
        <v>#N/A</v>
      </c>
      <c r="K117" s="28">
        <v>104</v>
      </c>
      <c r="L117" s="28" t="e">
        <f t="shared" si="28"/>
        <v>#N/A</v>
      </c>
      <c r="M117" s="28" t="e">
        <f t="shared" si="29"/>
        <v>#N/A</v>
      </c>
      <c r="N117" s="28" t="e">
        <f>SQRT( ((VLOOKUP(K117,$A$2:$E$151,2,FALSE)-VLOOKUP(3,$J$4:$O$6,3,FALSE)) ^2) + ((VLOOKUP(K117,$A$2:$E$151,3,FALSE)-VLOOKUP(3,$J$4:$O$6,4,FALSE))^2) + ((VLOOKUP(K117,$A$2:$E$151,4,FALSE)-VLOOKUP(3,$J$4:$O$6,5,FALSE))^2) + ((VLOOKUP(K117,$A$2:$E$151,5,FALSE)-VLOOKUP(3,$J$4:$O$6,6,FALSE))^2))</f>
        <v>#N/A</v>
      </c>
      <c r="R117" s="28" t="e">
        <f t="shared" si="30"/>
        <v>#N/A</v>
      </c>
      <c r="S117" s="28">
        <v>104</v>
      </c>
      <c r="T117" s="28" t="e">
        <f t="shared" si="19"/>
        <v>#N/A</v>
      </c>
      <c r="U117" s="28" t="e">
        <f t="shared" si="20"/>
        <v>#N/A</v>
      </c>
      <c r="V117" s="28" t="e">
        <f t="shared" si="21"/>
        <v>#N/A</v>
      </c>
      <c r="Y117" s="28" t="e">
        <f t="shared" si="31"/>
        <v>#N/A</v>
      </c>
      <c r="Z117" s="28">
        <v>104</v>
      </c>
      <c r="AA117" s="28" t="e">
        <f t="shared" si="22"/>
        <v>#N/A</v>
      </c>
      <c r="AB117" s="28" t="e">
        <f t="shared" si="23"/>
        <v>#N/A</v>
      </c>
      <c r="AC117" s="28" t="e">
        <f t="shared" si="24"/>
        <v>#N/A</v>
      </c>
      <c r="AF117" s="28" t="e">
        <f t="shared" si="32"/>
        <v>#N/A</v>
      </c>
      <c r="AG117" s="28">
        <v>104</v>
      </c>
      <c r="AH117" s="28" t="e">
        <f t="shared" si="25"/>
        <v>#N/A</v>
      </c>
      <c r="AI117" s="28" t="e">
        <f t="shared" si="26"/>
        <v>#N/A</v>
      </c>
      <c r="AJ117" s="28" t="e">
        <f t="shared" si="27"/>
        <v>#N/A</v>
      </c>
    </row>
    <row r="118" spans="10:36" x14ac:dyDescent="0.2">
      <c r="J118" s="28" t="e">
        <f>MATCH(MIN(L118:N118),L118:N118,0)</f>
        <v>#N/A</v>
      </c>
      <c r="K118" s="28">
        <v>105</v>
      </c>
      <c r="L118" s="28" t="e">
        <f t="shared" si="28"/>
        <v>#N/A</v>
      </c>
      <c r="M118" s="28" t="e">
        <f t="shared" si="29"/>
        <v>#N/A</v>
      </c>
      <c r="N118" s="28" t="e">
        <f>SQRT( ((VLOOKUP(K118,$A$2:$E$151,2,FALSE)-VLOOKUP(3,$J$4:$O$6,3,FALSE)) ^2) + ((VLOOKUP(K118,$A$2:$E$151,3,FALSE)-VLOOKUP(3,$J$4:$O$6,4,FALSE))^2) + ((VLOOKUP(K118,$A$2:$E$151,4,FALSE)-VLOOKUP(3,$J$4:$O$6,5,FALSE))^2) + ((VLOOKUP(K118,$A$2:$E$151,5,FALSE)-VLOOKUP(3,$J$4:$O$6,6,FALSE))^2))</f>
        <v>#N/A</v>
      </c>
      <c r="R118" s="28" t="e">
        <f t="shared" si="30"/>
        <v>#N/A</v>
      </c>
      <c r="S118" s="28">
        <v>105</v>
      </c>
      <c r="T118" s="28" t="e">
        <f t="shared" si="19"/>
        <v>#N/A</v>
      </c>
      <c r="U118" s="28" t="e">
        <f t="shared" si="20"/>
        <v>#N/A</v>
      </c>
      <c r="V118" s="28" t="e">
        <f t="shared" si="21"/>
        <v>#N/A</v>
      </c>
      <c r="Y118" s="28" t="e">
        <f t="shared" si="31"/>
        <v>#N/A</v>
      </c>
      <c r="Z118" s="28">
        <v>105</v>
      </c>
      <c r="AA118" s="28" t="e">
        <f t="shared" si="22"/>
        <v>#N/A</v>
      </c>
      <c r="AB118" s="28" t="e">
        <f t="shared" si="23"/>
        <v>#N/A</v>
      </c>
      <c r="AC118" s="28" t="e">
        <f t="shared" si="24"/>
        <v>#N/A</v>
      </c>
      <c r="AF118" s="28" t="e">
        <f t="shared" si="32"/>
        <v>#N/A</v>
      </c>
      <c r="AG118" s="28">
        <v>105</v>
      </c>
      <c r="AH118" s="28" t="e">
        <f t="shared" si="25"/>
        <v>#N/A</v>
      </c>
      <c r="AI118" s="28" t="e">
        <f t="shared" si="26"/>
        <v>#N/A</v>
      </c>
      <c r="AJ118" s="28" t="e">
        <f t="shared" si="27"/>
        <v>#N/A</v>
      </c>
    </row>
    <row r="119" spans="10:36" x14ac:dyDescent="0.2">
      <c r="J119" s="28" t="e">
        <f>MATCH(MIN(L119:N119),L119:N119,0)</f>
        <v>#N/A</v>
      </c>
      <c r="K119" s="28">
        <v>106</v>
      </c>
      <c r="L119" s="28" t="e">
        <f t="shared" si="28"/>
        <v>#N/A</v>
      </c>
      <c r="M119" s="28" t="e">
        <f t="shared" si="29"/>
        <v>#N/A</v>
      </c>
      <c r="N119" s="28" t="e">
        <f>SQRT( ((VLOOKUP(K119,$A$2:$E$151,2,FALSE)-VLOOKUP(3,$J$4:$O$6,3,FALSE)) ^2) + ((VLOOKUP(K119,$A$2:$E$151,3,FALSE)-VLOOKUP(3,$J$4:$O$6,4,FALSE))^2) + ((VLOOKUP(K119,$A$2:$E$151,4,FALSE)-VLOOKUP(3,$J$4:$O$6,5,FALSE))^2) + ((VLOOKUP(K119,$A$2:$E$151,5,FALSE)-VLOOKUP(3,$J$4:$O$6,6,FALSE))^2))</f>
        <v>#N/A</v>
      </c>
      <c r="R119" s="28" t="e">
        <f t="shared" si="30"/>
        <v>#N/A</v>
      </c>
      <c r="S119" s="28">
        <v>106</v>
      </c>
      <c r="T119" s="28" t="e">
        <f t="shared" si="19"/>
        <v>#N/A</v>
      </c>
      <c r="U119" s="28" t="e">
        <f t="shared" si="20"/>
        <v>#N/A</v>
      </c>
      <c r="V119" s="28" t="e">
        <f t="shared" si="21"/>
        <v>#N/A</v>
      </c>
      <c r="Y119" s="28" t="e">
        <f t="shared" si="31"/>
        <v>#N/A</v>
      </c>
      <c r="Z119" s="28">
        <v>106</v>
      </c>
      <c r="AA119" s="28" t="e">
        <f t="shared" si="22"/>
        <v>#N/A</v>
      </c>
      <c r="AB119" s="28" t="e">
        <f t="shared" si="23"/>
        <v>#N/A</v>
      </c>
      <c r="AC119" s="28" t="e">
        <f t="shared" si="24"/>
        <v>#N/A</v>
      </c>
      <c r="AF119" s="28" t="e">
        <f t="shared" si="32"/>
        <v>#N/A</v>
      </c>
      <c r="AG119" s="28">
        <v>106</v>
      </c>
      <c r="AH119" s="28" t="e">
        <f t="shared" si="25"/>
        <v>#N/A</v>
      </c>
      <c r="AI119" s="28" t="e">
        <f t="shared" si="26"/>
        <v>#N/A</v>
      </c>
      <c r="AJ119" s="28" t="e">
        <f t="shared" si="27"/>
        <v>#N/A</v>
      </c>
    </row>
    <row r="120" spans="10:36" x14ac:dyDescent="0.2">
      <c r="J120" s="28" t="e">
        <f>MATCH(MIN(L120:N120),L120:N120,0)</f>
        <v>#N/A</v>
      </c>
      <c r="K120" s="28">
        <v>107</v>
      </c>
      <c r="L120" s="28" t="e">
        <f t="shared" si="28"/>
        <v>#N/A</v>
      </c>
      <c r="M120" s="28" t="e">
        <f t="shared" si="29"/>
        <v>#N/A</v>
      </c>
      <c r="N120" s="28" t="e">
        <f>SQRT( ((VLOOKUP(K120,$A$2:$E$151,2,FALSE)-VLOOKUP(3,$J$4:$O$6,3,FALSE)) ^2) + ((VLOOKUP(K120,$A$2:$E$151,3,FALSE)-VLOOKUP(3,$J$4:$O$6,4,FALSE))^2) + ((VLOOKUP(K120,$A$2:$E$151,4,FALSE)-VLOOKUP(3,$J$4:$O$6,5,FALSE))^2) + ((VLOOKUP(K120,$A$2:$E$151,5,FALSE)-VLOOKUP(3,$J$4:$O$6,6,FALSE))^2))</f>
        <v>#N/A</v>
      </c>
      <c r="R120" s="28" t="e">
        <f t="shared" si="30"/>
        <v>#N/A</v>
      </c>
      <c r="S120" s="28">
        <v>107</v>
      </c>
      <c r="T120" s="28" t="e">
        <f t="shared" si="19"/>
        <v>#N/A</v>
      </c>
      <c r="U120" s="28" t="e">
        <f t="shared" si="20"/>
        <v>#N/A</v>
      </c>
      <c r="V120" s="28" t="e">
        <f t="shared" si="21"/>
        <v>#N/A</v>
      </c>
      <c r="Y120" s="28" t="e">
        <f t="shared" si="31"/>
        <v>#N/A</v>
      </c>
      <c r="Z120" s="28">
        <v>107</v>
      </c>
      <c r="AA120" s="28" t="e">
        <f t="shared" si="22"/>
        <v>#N/A</v>
      </c>
      <c r="AB120" s="28" t="e">
        <f t="shared" si="23"/>
        <v>#N/A</v>
      </c>
      <c r="AC120" s="28" t="e">
        <f t="shared" si="24"/>
        <v>#N/A</v>
      </c>
      <c r="AF120" s="28" t="e">
        <f t="shared" si="32"/>
        <v>#N/A</v>
      </c>
      <c r="AG120" s="28">
        <v>107</v>
      </c>
      <c r="AH120" s="28" t="e">
        <f t="shared" si="25"/>
        <v>#N/A</v>
      </c>
      <c r="AI120" s="28" t="e">
        <f t="shared" si="26"/>
        <v>#N/A</v>
      </c>
      <c r="AJ120" s="28" t="e">
        <f t="shared" si="27"/>
        <v>#N/A</v>
      </c>
    </row>
    <row r="121" spans="10:36" x14ac:dyDescent="0.2">
      <c r="J121" s="28" t="e">
        <f>MATCH(MIN(L121:N121),L121:N121,0)</f>
        <v>#N/A</v>
      </c>
      <c r="K121" s="28">
        <v>108</v>
      </c>
      <c r="L121" s="28" t="e">
        <f t="shared" si="28"/>
        <v>#N/A</v>
      </c>
      <c r="M121" s="28" t="e">
        <f t="shared" si="29"/>
        <v>#N/A</v>
      </c>
      <c r="N121" s="28" t="e">
        <f>SQRT( ((VLOOKUP(K121,$A$2:$E$151,2,FALSE)-VLOOKUP(3,$J$4:$O$6,3,FALSE)) ^2) + ((VLOOKUP(K121,$A$2:$E$151,3,FALSE)-VLOOKUP(3,$J$4:$O$6,4,FALSE))^2) + ((VLOOKUP(K121,$A$2:$E$151,4,FALSE)-VLOOKUP(3,$J$4:$O$6,5,FALSE))^2) + ((VLOOKUP(K121,$A$2:$E$151,5,FALSE)-VLOOKUP(3,$J$4:$O$6,6,FALSE))^2))</f>
        <v>#N/A</v>
      </c>
      <c r="R121" s="28" t="e">
        <f t="shared" si="30"/>
        <v>#N/A</v>
      </c>
      <c r="S121" s="28">
        <v>108</v>
      </c>
      <c r="T121" s="28" t="e">
        <f t="shared" si="19"/>
        <v>#N/A</v>
      </c>
      <c r="U121" s="28" t="e">
        <f t="shared" si="20"/>
        <v>#N/A</v>
      </c>
      <c r="V121" s="28" t="e">
        <f t="shared" si="21"/>
        <v>#N/A</v>
      </c>
      <c r="Y121" s="28" t="e">
        <f t="shared" si="31"/>
        <v>#N/A</v>
      </c>
      <c r="Z121" s="28">
        <v>108</v>
      </c>
      <c r="AA121" s="28" t="e">
        <f t="shared" si="22"/>
        <v>#N/A</v>
      </c>
      <c r="AB121" s="28" t="e">
        <f t="shared" si="23"/>
        <v>#N/A</v>
      </c>
      <c r="AC121" s="28" t="e">
        <f t="shared" si="24"/>
        <v>#N/A</v>
      </c>
      <c r="AF121" s="28" t="e">
        <f t="shared" si="32"/>
        <v>#N/A</v>
      </c>
      <c r="AG121" s="28">
        <v>108</v>
      </c>
      <c r="AH121" s="28" t="e">
        <f t="shared" si="25"/>
        <v>#N/A</v>
      </c>
      <c r="AI121" s="28" t="e">
        <f t="shared" si="26"/>
        <v>#N/A</v>
      </c>
      <c r="AJ121" s="28" t="e">
        <f t="shared" si="27"/>
        <v>#N/A</v>
      </c>
    </row>
    <row r="122" spans="10:36" x14ac:dyDescent="0.2">
      <c r="J122" s="28" t="e">
        <f>MATCH(MIN(L122:N122),L122:N122,0)</f>
        <v>#N/A</v>
      </c>
      <c r="K122" s="28">
        <v>109</v>
      </c>
      <c r="L122" s="28" t="e">
        <f t="shared" si="28"/>
        <v>#N/A</v>
      </c>
      <c r="M122" s="28" t="e">
        <f t="shared" si="29"/>
        <v>#N/A</v>
      </c>
      <c r="N122" s="28" t="e">
        <f>SQRT( ((VLOOKUP(K122,$A$2:$E$151,2,FALSE)-VLOOKUP(3,$J$4:$O$6,3,FALSE)) ^2) + ((VLOOKUP(K122,$A$2:$E$151,3,FALSE)-VLOOKUP(3,$J$4:$O$6,4,FALSE))^2) + ((VLOOKUP(K122,$A$2:$E$151,4,FALSE)-VLOOKUP(3,$J$4:$O$6,5,FALSE))^2) + ((VLOOKUP(K122,$A$2:$E$151,5,FALSE)-VLOOKUP(3,$J$4:$O$6,6,FALSE))^2))</f>
        <v>#N/A</v>
      </c>
      <c r="R122" s="28" t="e">
        <f t="shared" si="30"/>
        <v>#N/A</v>
      </c>
      <c r="S122" s="28">
        <v>109</v>
      </c>
      <c r="T122" s="28" t="e">
        <f t="shared" si="19"/>
        <v>#N/A</v>
      </c>
      <c r="U122" s="28" t="e">
        <f t="shared" si="20"/>
        <v>#N/A</v>
      </c>
      <c r="V122" s="28" t="e">
        <f t="shared" si="21"/>
        <v>#N/A</v>
      </c>
      <c r="Y122" s="28" t="e">
        <f t="shared" si="31"/>
        <v>#N/A</v>
      </c>
      <c r="Z122" s="28">
        <v>109</v>
      </c>
      <c r="AA122" s="28" t="e">
        <f t="shared" si="22"/>
        <v>#N/A</v>
      </c>
      <c r="AB122" s="28" t="e">
        <f t="shared" si="23"/>
        <v>#N/A</v>
      </c>
      <c r="AC122" s="28" t="e">
        <f t="shared" si="24"/>
        <v>#N/A</v>
      </c>
      <c r="AF122" s="28" t="e">
        <f t="shared" si="32"/>
        <v>#N/A</v>
      </c>
      <c r="AG122" s="28">
        <v>109</v>
      </c>
      <c r="AH122" s="28" t="e">
        <f t="shared" si="25"/>
        <v>#N/A</v>
      </c>
      <c r="AI122" s="28" t="e">
        <f t="shared" si="26"/>
        <v>#N/A</v>
      </c>
      <c r="AJ122" s="28" t="e">
        <f t="shared" si="27"/>
        <v>#N/A</v>
      </c>
    </row>
    <row r="123" spans="10:36" x14ac:dyDescent="0.2">
      <c r="J123" s="28" t="e">
        <f>MATCH(MIN(L123:N123),L123:N123,0)</f>
        <v>#N/A</v>
      </c>
      <c r="K123" s="28">
        <v>110</v>
      </c>
      <c r="L123" s="28" t="e">
        <f t="shared" si="28"/>
        <v>#N/A</v>
      </c>
      <c r="M123" s="28" t="e">
        <f t="shared" si="29"/>
        <v>#N/A</v>
      </c>
      <c r="N123" s="28" t="e">
        <f>SQRT( ((VLOOKUP(K123,$A$2:$E$151,2,FALSE)-VLOOKUP(3,$J$4:$O$6,3,FALSE)) ^2) + ((VLOOKUP(K123,$A$2:$E$151,3,FALSE)-VLOOKUP(3,$J$4:$O$6,4,FALSE))^2) + ((VLOOKUP(K123,$A$2:$E$151,4,FALSE)-VLOOKUP(3,$J$4:$O$6,5,FALSE))^2) + ((VLOOKUP(K123,$A$2:$E$151,5,FALSE)-VLOOKUP(3,$J$4:$O$6,6,FALSE))^2))</f>
        <v>#N/A</v>
      </c>
      <c r="R123" s="28" t="e">
        <f t="shared" si="30"/>
        <v>#N/A</v>
      </c>
      <c r="S123" s="28">
        <v>110</v>
      </c>
      <c r="T123" s="28" t="e">
        <f t="shared" si="19"/>
        <v>#N/A</v>
      </c>
      <c r="U123" s="28" t="e">
        <f t="shared" si="20"/>
        <v>#N/A</v>
      </c>
      <c r="V123" s="28" t="e">
        <f t="shared" si="21"/>
        <v>#N/A</v>
      </c>
      <c r="Y123" s="28" t="e">
        <f t="shared" si="31"/>
        <v>#N/A</v>
      </c>
      <c r="Z123" s="28">
        <v>110</v>
      </c>
      <c r="AA123" s="28" t="e">
        <f t="shared" si="22"/>
        <v>#N/A</v>
      </c>
      <c r="AB123" s="28" t="e">
        <f t="shared" si="23"/>
        <v>#N/A</v>
      </c>
      <c r="AC123" s="28" t="e">
        <f t="shared" si="24"/>
        <v>#N/A</v>
      </c>
      <c r="AF123" s="28" t="e">
        <f t="shared" si="32"/>
        <v>#N/A</v>
      </c>
      <c r="AG123" s="28">
        <v>110</v>
      </c>
      <c r="AH123" s="28" t="e">
        <f t="shared" si="25"/>
        <v>#N/A</v>
      </c>
      <c r="AI123" s="28" t="e">
        <f t="shared" si="26"/>
        <v>#N/A</v>
      </c>
      <c r="AJ123" s="28" t="e">
        <f t="shared" si="27"/>
        <v>#N/A</v>
      </c>
    </row>
    <row r="124" spans="10:36" x14ac:dyDescent="0.2">
      <c r="J124" s="28" t="e">
        <f>MATCH(MIN(L124:N124),L124:N124,0)</f>
        <v>#N/A</v>
      </c>
      <c r="K124" s="28">
        <v>111</v>
      </c>
      <c r="L124" s="28" t="e">
        <f t="shared" si="28"/>
        <v>#N/A</v>
      </c>
      <c r="M124" s="28" t="e">
        <f t="shared" si="29"/>
        <v>#N/A</v>
      </c>
      <c r="N124" s="28" t="e">
        <f>SQRT( ((VLOOKUP(K124,$A$2:$E$151,2,FALSE)-VLOOKUP(3,$J$4:$O$6,3,FALSE)) ^2) + ((VLOOKUP(K124,$A$2:$E$151,3,FALSE)-VLOOKUP(3,$J$4:$O$6,4,FALSE))^2) + ((VLOOKUP(K124,$A$2:$E$151,4,FALSE)-VLOOKUP(3,$J$4:$O$6,5,FALSE))^2) + ((VLOOKUP(K124,$A$2:$E$151,5,FALSE)-VLOOKUP(3,$J$4:$O$6,6,FALSE))^2))</f>
        <v>#N/A</v>
      </c>
      <c r="R124" s="28" t="e">
        <f t="shared" si="30"/>
        <v>#N/A</v>
      </c>
      <c r="S124" s="28">
        <v>111</v>
      </c>
      <c r="T124" s="28" t="e">
        <f t="shared" si="19"/>
        <v>#N/A</v>
      </c>
      <c r="U124" s="28" t="e">
        <f t="shared" si="20"/>
        <v>#N/A</v>
      </c>
      <c r="V124" s="28" t="e">
        <f t="shared" si="21"/>
        <v>#N/A</v>
      </c>
      <c r="Y124" s="28" t="e">
        <f t="shared" si="31"/>
        <v>#N/A</v>
      </c>
      <c r="Z124" s="28">
        <v>111</v>
      </c>
      <c r="AA124" s="28" t="e">
        <f t="shared" si="22"/>
        <v>#N/A</v>
      </c>
      <c r="AB124" s="28" t="e">
        <f t="shared" si="23"/>
        <v>#N/A</v>
      </c>
      <c r="AC124" s="28" t="e">
        <f t="shared" si="24"/>
        <v>#N/A</v>
      </c>
      <c r="AF124" s="28" t="e">
        <f t="shared" si="32"/>
        <v>#N/A</v>
      </c>
      <c r="AG124" s="28">
        <v>111</v>
      </c>
      <c r="AH124" s="28" t="e">
        <f t="shared" si="25"/>
        <v>#N/A</v>
      </c>
      <c r="AI124" s="28" t="e">
        <f t="shared" si="26"/>
        <v>#N/A</v>
      </c>
      <c r="AJ124" s="28" t="e">
        <f t="shared" si="27"/>
        <v>#N/A</v>
      </c>
    </row>
    <row r="125" spans="10:36" x14ac:dyDescent="0.2">
      <c r="J125" s="28" t="e">
        <f>MATCH(MIN(L125:N125),L125:N125,0)</f>
        <v>#N/A</v>
      </c>
      <c r="K125" s="28">
        <v>112</v>
      </c>
      <c r="L125" s="28" t="e">
        <f t="shared" si="28"/>
        <v>#N/A</v>
      </c>
      <c r="M125" s="28" t="e">
        <f t="shared" si="29"/>
        <v>#N/A</v>
      </c>
      <c r="N125" s="28" t="e">
        <f>SQRT( ((VLOOKUP(K125,$A$2:$E$151,2,FALSE)-VLOOKUP(3,$J$4:$O$6,3,FALSE)) ^2) + ((VLOOKUP(K125,$A$2:$E$151,3,FALSE)-VLOOKUP(3,$J$4:$O$6,4,FALSE))^2) + ((VLOOKUP(K125,$A$2:$E$151,4,FALSE)-VLOOKUP(3,$J$4:$O$6,5,FALSE))^2) + ((VLOOKUP(K125,$A$2:$E$151,5,FALSE)-VLOOKUP(3,$J$4:$O$6,6,FALSE))^2))</f>
        <v>#N/A</v>
      </c>
      <c r="R125" s="28" t="e">
        <f t="shared" si="30"/>
        <v>#N/A</v>
      </c>
      <c r="S125" s="28">
        <v>112</v>
      </c>
      <c r="T125" s="28" t="e">
        <f t="shared" si="19"/>
        <v>#N/A</v>
      </c>
      <c r="U125" s="28" t="e">
        <f t="shared" si="20"/>
        <v>#N/A</v>
      </c>
      <c r="V125" s="28" t="e">
        <f t="shared" si="21"/>
        <v>#N/A</v>
      </c>
      <c r="Y125" s="28" t="e">
        <f t="shared" si="31"/>
        <v>#N/A</v>
      </c>
      <c r="Z125" s="28">
        <v>112</v>
      </c>
      <c r="AA125" s="28" t="e">
        <f t="shared" si="22"/>
        <v>#N/A</v>
      </c>
      <c r="AB125" s="28" t="e">
        <f t="shared" si="23"/>
        <v>#N/A</v>
      </c>
      <c r="AC125" s="28" t="e">
        <f t="shared" si="24"/>
        <v>#N/A</v>
      </c>
      <c r="AF125" s="28" t="e">
        <f t="shared" si="32"/>
        <v>#N/A</v>
      </c>
      <c r="AG125" s="28">
        <v>112</v>
      </c>
      <c r="AH125" s="28" t="e">
        <f t="shared" si="25"/>
        <v>#N/A</v>
      </c>
      <c r="AI125" s="28" t="e">
        <f t="shared" si="26"/>
        <v>#N/A</v>
      </c>
      <c r="AJ125" s="28" t="e">
        <f t="shared" si="27"/>
        <v>#N/A</v>
      </c>
    </row>
    <row r="126" spans="10:36" x14ac:dyDescent="0.2">
      <c r="J126" s="28" t="e">
        <f>MATCH(MIN(L126:N126),L126:N126,0)</f>
        <v>#N/A</v>
      </c>
      <c r="K126" s="28">
        <v>113</v>
      </c>
      <c r="L126" s="28" t="e">
        <f t="shared" si="28"/>
        <v>#N/A</v>
      </c>
      <c r="M126" s="28" t="e">
        <f t="shared" si="29"/>
        <v>#N/A</v>
      </c>
      <c r="N126" s="28" t="e">
        <f>SQRT( ((VLOOKUP(K126,$A$2:$E$151,2,FALSE)-VLOOKUP(3,$J$4:$O$6,3,FALSE)) ^2) + ((VLOOKUP(K126,$A$2:$E$151,3,FALSE)-VLOOKUP(3,$J$4:$O$6,4,FALSE))^2) + ((VLOOKUP(K126,$A$2:$E$151,4,FALSE)-VLOOKUP(3,$J$4:$O$6,5,FALSE))^2) + ((VLOOKUP(K126,$A$2:$E$151,5,FALSE)-VLOOKUP(3,$J$4:$O$6,6,FALSE))^2))</f>
        <v>#N/A</v>
      </c>
      <c r="R126" s="28" t="e">
        <f t="shared" si="30"/>
        <v>#N/A</v>
      </c>
      <c r="S126" s="28">
        <v>113</v>
      </c>
      <c r="T126" s="28" t="e">
        <f t="shared" si="19"/>
        <v>#N/A</v>
      </c>
      <c r="U126" s="28" t="e">
        <f t="shared" si="20"/>
        <v>#N/A</v>
      </c>
      <c r="V126" s="28" t="e">
        <f t="shared" si="21"/>
        <v>#N/A</v>
      </c>
      <c r="Y126" s="28" t="e">
        <f t="shared" si="31"/>
        <v>#N/A</v>
      </c>
      <c r="Z126" s="28">
        <v>113</v>
      </c>
      <c r="AA126" s="28" t="e">
        <f t="shared" si="22"/>
        <v>#N/A</v>
      </c>
      <c r="AB126" s="28" t="e">
        <f t="shared" si="23"/>
        <v>#N/A</v>
      </c>
      <c r="AC126" s="28" t="e">
        <f t="shared" si="24"/>
        <v>#N/A</v>
      </c>
      <c r="AF126" s="28" t="e">
        <f t="shared" si="32"/>
        <v>#N/A</v>
      </c>
      <c r="AG126" s="28">
        <v>113</v>
      </c>
      <c r="AH126" s="28" t="e">
        <f t="shared" si="25"/>
        <v>#N/A</v>
      </c>
      <c r="AI126" s="28" t="e">
        <f t="shared" si="26"/>
        <v>#N/A</v>
      </c>
      <c r="AJ126" s="28" t="e">
        <f t="shared" si="27"/>
        <v>#N/A</v>
      </c>
    </row>
    <row r="127" spans="10:36" x14ac:dyDescent="0.2">
      <c r="J127" s="28" t="e">
        <f>MATCH(MIN(L127:N127),L127:N127,0)</f>
        <v>#N/A</v>
      </c>
      <c r="K127" s="28">
        <v>114</v>
      </c>
      <c r="L127" s="28" t="e">
        <f t="shared" si="28"/>
        <v>#N/A</v>
      </c>
      <c r="M127" s="28" t="e">
        <f t="shared" si="29"/>
        <v>#N/A</v>
      </c>
      <c r="N127" s="28" t="e">
        <f>SQRT( ((VLOOKUP(K127,$A$2:$E$151,2,FALSE)-VLOOKUP(3,$J$4:$O$6,3,FALSE)) ^2) + ((VLOOKUP(K127,$A$2:$E$151,3,FALSE)-VLOOKUP(3,$J$4:$O$6,4,FALSE))^2) + ((VLOOKUP(K127,$A$2:$E$151,4,FALSE)-VLOOKUP(3,$J$4:$O$6,5,FALSE))^2) + ((VLOOKUP(K127,$A$2:$E$151,5,FALSE)-VLOOKUP(3,$J$4:$O$6,6,FALSE))^2))</f>
        <v>#N/A</v>
      </c>
      <c r="R127" s="28" t="e">
        <f t="shared" si="30"/>
        <v>#N/A</v>
      </c>
      <c r="S127" s="28">
        <v>114</v>
      </c>
      <c r="T127" s="28" t="e">
        <f t="shared" si="19"/>
        <v>#N/A</v>
      </c>
      <c r="U127" s="28" t="e">
        <f t="shared" si="20"/>
        <v>#N/A</v>
      </c>
      <c r="V127" s="28" t="e">
        <f t="shared" si="21"/>
        <v>#N/A</v>
      </c>
      <c r="Y127" s="28" t="e">
        <f t="shared" si="31"/>
        <v>#N/A</v>
      </c>
      <c r="Z127" s="28">
        <v>114</v>
      </c>
      <c r="AA127" s="28" t="e">
        <f t="shared" si="22"/>
        <v>#N/A</v>
      </c>
      <c r="AB127" s="28" t="e">
        <f t="shared" si="23"/>
        <v>#N/A</v>
      </c>
      <c r="AC127" s="28" t="e">
        <f t="shared" si="24"/>
        <v>#N/A</v>
      </c>
      <c r="AF127" s="28" t="e">
        <f t="shared" si="32"/>
        <v>#N/A</v>
      </c>
      <c r="AG127" s="28">
        <v>114</v>
      </c>
      <c r="AH127" s="28" t="e">
        <f t="shared" si="25"/>
        <v>#N/A</v>
      </c>
      <c r="AI127" s="28" t="e">
        <f t="shared" si="26"/>
        <v>#N/A</v>
      </c>
      <c r="AJ127" s="28" t="e">
        <f t="shared" si="27"/>
        <v>#N/A</v>
      </c>
    </row>
    <row r="128" spans="10:36" x14ac:dyDescent="0.2">
      <c r="J128" s="28" t="e">
        <f>MATCH(MIN(L128:N128),L128:N128,0)</f>
        <v>#N/A</v>
      </c>
      <c r="K128" s="28">
        <v>115</v>
      </c>
      <c r="L128" s="28" t="e">
        <f t="shared" si="28"/>
        <v>#N/A</v>
      </c>
      <c r="M128" s="28" t="e">
        <f t="shared" si="29"/>
        <v>#N/A</v>
      </c>
      <c r="N128" s="28" t="e">
        <f>SQRT( ((VLOOKUP(K128,$A$2:$E$151,2,FALSE)-VLOOKUP(3,$J$4:$O$6,3,FALSE)) ^2) + ((VLOOKUP(K128,$A$2:$E$151,3,FALSE)-VLOOKUP(3,$J$4:$O$6,4,FALSE))^2) + ((VLOOKUP(K128,$A$2:$E$151,4,FALSE)-VLOOKUP(3,$J$4:$O$6,5,FALSE))^2) + ((VLOOKUP(K128,$A$2:$E$151,5,FALSE)-VLOOKUP(3,$J$4:$O$6,6,FALSE))^2))</f>
        <v>#N/A</v>
      </c>
      <c r="R128" s="28" t="e">
        <f t="shared" si="30"/>
        <v>#N/A</v>
      </c>
      <c r="S128" s="28">
        <v>115</v>
      </c>
      <c r="T128" s="28" t="e">
        <f t="shared" si="19"/>
        <v>#N/A</v>
      </c>
      <c r="U128" s="28" t="e">
        <f t="shared" si="20"/>
        <v>#N/A</v>
      </c>
      <c r="V128" s="28" t="e">
        <f t="shared" si="21"/>
        <v>#N/A</v>
      </c>
      <c r="Y128" s="28" t="e">
        <f t="shared" si="31"/>
        <v>#N/A</v>
      </c>
      <c r="Z128" s="28">
        <v>115</v>
      </c>
      <c r="AA128" s="28" t="e">
        <f t="shared" si="22"/>
        <v>#N/A</v>
      </c>
      <c r="AB128" s="28" t="e">
        <f t="shared" si="23"/>
        <v>#N/A</v>
      </c>
      <c r="AC128" s="28" t="e">
        <f t="shared" si="24"/>
        <v>#N/A</v>
      </c>
      <c r="AF128" s="28" t="e">
        <f t="shared" si="32"/>
        <v>#N/A</v>
      </c>
      <c r="AG128" s="28">
        <v>115</v>
      </c>
      <c r="AH128" s="28" t="e">
        <f t="shared" si="25"/>
        <v>#N/A</v>
      </c>
      <c r="AI128" s="28" t="e">
        <f t="shared" si="26"/>
        <v>#N/A</v>
      </c>
      <c r="AJ128" s="28" t="e">
        <f t="shared" si="27"/>
        <v>#N/A</v>
      </c>
    </row>
    <row r="129" spans="10:36" x14ac:dyDescent="0.2">
      <c r="J129" s="28" t="e">
        <f>MATCH(MIN(L129:N129),L129:N129,0)</f>
        <v>#N/A</v>
      </c>
      <c r="K129" s="28">
        <v>116</v>
      </c>
      <c r="L129" s="28" t="e">
        <f t="shared" si="28"/>
        <v>#N/A</v>
      </c>
      <c r="M129" s="28" t="e">
        <f t="shared" si="29"/>
        <v>#N/A</v>
      </c>
      <c r="N129" s="28" t="e">
        <f>SQRT( ((VLOOKUP(K129,$A$2:$E$151,2,FALSE)-VLOOKUP(3,$J$4:$O$6,3,FALSE)) ^2) + ((VLOOKUP(K129,$A$2:$E$151,3,FALSE)-VLOOKUP(3,$J$4:$O$6,4,FALSE))^2) + ((VLOOKUP(K129,$A$2:$E$151,4,FALSE)-VLOOKUP(3,$J$4:$O$6,5,FALSE))^2) + ((VLOOKUP(K129,$A$2:$E$151,5,FALSE)-VLOOKUP(3,$J$4:$O$6,6,FALSE))^2))</f>
        <v>#N/A</v>
      </c>
      <c r="R129" s="28" t="e">
        <f t="shared" si="30"/>
        <v>#N/A</v>
      </c>
      <c r="S129" s="28">
        <v>116</v>
      </c>
      <c r="T129" s="28" t="e">
        <f t="shared" si="19"/>
        <v>#N/A</v>
      </c>
      <c r="U129" s="28" t="e">
        <f t="shared" si="20"/>
        <v>#N/A</v>
      </c>
      <c r="V129" s="28" t="e">
        <f t="shared" si="21"/>
        <v>#N/A</v>
      </c>
      <c r="Y129" s="28" t="e">
        <f t="shared" si="31"/>
        <v>#N/A</v>
      </c>
      <c r="Z129" s="28">
        <v>116</v>
      </c>
      <c r="AA129" s="28" t="e">
        <f t="shared" si="22"/>
        <v>#N/A</v>
      </c>
      <c r="AB129" s="28" t="e">
        <f t="shared" si="23"/>
        <v>#N/A</v>
      </c>
      <c r="AC129" s="28" t="e">
        <f t="shared" si="24"/>
        <v>#N/A</v>
      </c>
      <c r="AF129" s="28" t="e">
        <f t="shared" si="32"/>
        <v>#N/A</v>
      </c>
      <c r="AG129" s="28">
        <v>116</v>
      </c>
      <c r="AH129" s="28" t="e">
        <f t="shared" si="25"/>
        <v>#N/A</v>
      </c>
      <c r="AI129" s="28" t="e">
        <f t="shared" si="26"/>
        <v>#N/A</v>
      </c>
      <c r="AJ129" s="28" t="e">
        <f t="shared" si="27"/>
        <v>#N/A</v>
      </c>
    </row>
    <row r="130" spans="10:36" x14ac:dyDescent="0.2">
      <c r="J130" s="28" t="e">
        <f>MATCH(MIN(L130:N130),L130:N130,0)</f>
        <v>#N/A</v>
      </c>
      <c r="K130" s="28">
        <v>117</v>
      </c>
      <c r="L130" s="28" t="e">
        <f t="shared" si="28"/>
        <v>#N/A</v>
      </c>
      <c r="M130" s="28" t="e">
        <f t="shared" si="29"/>
        <v>#N/A</v>
      </c>
      <c r="N130" s="28" t="e">
        <f>SQRT( ((VLOOKUP(K130,$A$2:$E$151,2,FALSE)-VLOOKUP(3,$J$4:$O$6,3,FALSE)) ^2) + ((VLOOKUP(K130,$A$2:$E$151,3,FALSE)-VLOOKUP(3,$J$4:$O$6,4,FALSE))^2) + ((VLOOKUP(K130,$A$2:$E$151,4,FALSE)-VLOOKUP(3,$J$4:$O$6,5,FALSE))^2) + ((VLOOKUP(K130,$A$2:$E$151,5,FALSE)-VLOOKUP(3,$J$4:$O$6,6,FALSE))^2))</f>
        <v>#N/A</v>
      </c>
      <c r="R130" s="28" t="e">
        <f t="shared" si="30"/>
        <v>#N/A</v>
      </c>
      <c r="S130" s="28">
        <v>117</v>
      </c>
      <c r="T130" s="28" t="e">
        <f t="shared" si="19"/>
        <v>#N/A</v>
      </c>
      <c r="U130" s="28" t="e">
        <f t="shared" si="20"/>
        <v>#N/A</v>
      </c>
      <c r="V130" s="28" t="e">
        <f t="shared" si="21"/>
        <v>#N/A</v>
      </c>
      <c r="Y130" s="28" t="e">
        <f t="shared" si="31"/>
        <v>#N/A</v>
      </c>
      <c r="Z130" s="28">
        <v>117</v>
      </c>
      <c r="AA130" s="28" t="e">
        <f t="shared" si="22"/>
        <v>#N/A</v>
      </c>
      <c r="AB130" s="28" t="e">
        <f t="shared" si="23"/>
        <v>#N/A</v>
      </c>
      <c r="AC130" s="28" t="e">
        <f t="shared" si="24"/>
        <v>#N/A</v>
      </c>
      <c r="AF130" s="28" t="e">
        <f t="shared" si="32"/>
        <v>#N/A</v>
      </c>
      <c r="AG130" s="28">
        <v>117</v>
      </c>
      <c r="AH130" s="28" t="e">
        <f t="shared" si="25"/>
        <v>#N/A</v>
      </c>
      <c r="AI130" s="28" t="e">
        <f t="shared" si="26"/>
        <v>#N/A</v>
      </c>
      <c r="AJ130" s="28" t="e">
        <f t="shared" si="27"/>
        <v>#N/A</v>
      </c>
    </row>
    <row r="131" spans="10:36" x14ac:dyDescent="0.2">
      <c r="J131" s="28" t="e">
        <f>MATCH(MIN(L131:N131),L131:N131,0)</f>
        <v>#N/A</v>
      </c>
      <c r="K131" s="28">
        <v>118</v>
      </c>
      <c r="L131" s="28" t="e">
        <f t="shared" si="28"/>
        <v>#N/A</v>
      </c>
      <c r="M131" s="28" t="e">
        <f t="shared" si="29"/>
        <v>#N/A</v>
      </c>
      <c r="N131" s="28" t="e">
        <f>SQRT( ((VLOOKUP(K131,$A$2:$E$151,2,FALSE)-VLOOKUP(3,$J$4:$O$6,3,FALSE)) ^2) + ((VLOOKUP(K131,$A$2:$E$151,3,FALSE)-VLOOKUP(3,$J$4:$O$6,4,FALSE))^2) + ((VLOOKUP(K131,$A$2:$E$151,4,FALSE)-VLOOKUP(3,$J$4:$O$6,5,FALSE))^2) + ((VLOOKUP(K131,$A$2:$E$151,5,FALSE)-VLOOKUP(3,$J$4:$O$6,6,FALSE))^2))</f>
        <v>#N/A</v>
      </c>
      <c r="R131" s="28" t="e">
        <f t="shared" si="30"/>
        <v>#N/A</v>
      </c>
      <c r="S131" s="28">
        <v>118</v>
      </c>
      <c r="T131" s="28" t="e">
        <f t="shared" si="19"/>
        <v>#N/A</v>
      </c>
      <c r="U131" s="28" t="e">
        <f t="shared" si="20"/>
        <v>#N/A</v>
      </c>
      <c r="V131" s="28" t="e">
        <f t="shared" si="21"/>
        <v>#N/A</v>
      </c>
      <c r="Y131" s="28" t="e">
        <f t="shared" si="31"/>
        <v>#N/A</v>
      </c>
      <c r="Z131" s="28">
        <v>118</v>
      </c>
      <c r="AA131" s="28" t="e">
        <f t="shared" si="22"/>
        <v>#N/A</v>
      </c>
      <c r="AB131" s="28" t="e">
        <f t="shared" si="23"/>
        <v>#N/A</v>
      </c>
      <c r="AC131" s="28" t="e">
        <f t="shared" si="24"/>
        <v>#N/A</v>
      </c>
      <c r="AF131" s="28" t="e">
        <f t="shared" si="32"/>
        <v>#N/A</v>
      </c>
      <c r="AG131" s="28">
        <v>118</v>
      </c>
      <c r="AH131" s="28" t="e">
        <f t="shared" si="25"/>
        <v>#N/A</v>
      </c>
      <c r="AI131" s="28" t="e">
        <f t="shared" si="26"/>
        <v>#N/A</v>
      </c>
      <c r="AJ131" s="28" t="e">
        <f t="shared" si="27"/>
        <v>#N/A</v>
      </c>
    </row>
    <row r="132" spans="10:36" x14ac:dyDescent="0.2">
      <c r="J132" s="28" t="e">
        <f>MATCH(MIN(L132:N132),L132:N132,0)</f>
        <v>#N/A</v>
      </c>
      <c r="K132" s="28">
        <v>119</v>
      </c>
      <c r="L132" s="28" t="e">
        <f t="shared" si="28"/>
        <v>#N/A</v>
      </c>
      <c r="M132" s="28" t="e">
        <f t="shared" si="29"/>
        <v>#N/A</v>
      </c>
      <c r="N132" s="28" t="e">
        <f>SQRT( ((VLOOKUP(K132,$A$2:$E$151,2,FALSE)-VLOOKUP(3,$J$4:$O$6,3,FALSE)) ^2) + ((VLOOKUP(K132,$A$2:$E$151,3,FALSE)-VLOOKUP(3,$J$4:$O$6,4,FALSE))^2) + ((VLOOKUP(K132,$A$2:$E$151,4,FALSE)-VLOOKUP(3,$J$4:$O$6,5,FALSE))^2) + ((VLOOKUP(K132,$A$2:$E$151,5,FALSE)-VLOOKUP(3,$J$4:$O$6,6,FALSE))^2))</f>
        <v>#N/A</v>
      </c>
      <c r="R132" s="28" t="e">
        <f t="shared" si="30"/>
        <v>#N/A</v>
      </c>
      <c r="S132" s="28">
        <v>119</v>
      </c>
      <c r="T132" s="28" t="e">
        <f t="shared" si="19"/>
        <v>#N/A</v>
      </c>
      <c r="U132" s="28" t="e">
        <f t="shared" si="20"/>
        <v>#N/A</v>
      </c>
      <c r="V132" s="28" t="e">
        <f t="shared" si="21"/>
        <v>#N/A</v>
      </c>
      <c r="Y132" s="28" t="e">
        <f t="shared" si="31"/>
        <v>#N/A</v>
      </c>
      <c r="Z132" s="28">
        <v>119</v>
      </c>
      <c r="AA132" s="28" t="e">
        <f t="shared" si="22"/>
        <v>#N/A</v>
      </c>
      <c r="AB132" s="28" t="e">
        <f t="shared" si="23"/>
        <v>#N/A</v>
      </c>
      <c r="AC132" s="28" t="e">
        <f t="shared" si="24"/>
        <v>#N/A</v>
      </c>
      <c r="AF132" s="28" t="e">
        <f t="shared" si="32"/>
        <v>#N/A</v>
      </c>
      <c r="AG132" s="28">
        <v>119</v>
      </c>
      <c r="AH132" s="28" t="e">
        <f t="shared" si="25"/>
        <v>#N/A</v>
      </c>
      <c r="AI132" s="28" t="e">
        <f t="shared" si="26"/>
        <v>#N/A</v>
      </c>
      <c r="AJ132" s="28" t="e">
        <f t="shared" si="27"/>
        <v>#N/A</v>
      </c>
    </row>
    <row r="133" spans="10:36" x14ac:dyDescent="0.2">
      <c r="J133" s="28" t="e">
        <f>MATCH(MIN(L133:N133),L133:N133,0)</f>
        <v>#N/A</v>
      </c>
      <c r="K133" s="28">
        <v>120</v>
      </c>
      <c r="L133" s="28" t="e">
        <f t="shared" si="28"/>
        <v>#N/A</v>
      </c>
      <c r="M133" s="28" t="e">
        <f t="shared" si="29"/>
        <v>#N/A</v>
      </c>
      <c r="N133" s="28" t="e">
        <f>SQRT( ((VLOOKUP(K133,$A$2:$E$151,2,FALSE)-VLOOKUP(3,$J$4:$O$6,3,FALSE)) ^2) + ((VLOOKUP(K133,$A$2:$E$151,3,FALSE)-VLOOKUP(3,$J$4:$O$6,4,FALSE))^2) + ((VLOOKUP(K133,$A$2:$E$151,4,FALSE)-VLOOKUP(3,$J$4:$O$6,5,FALSE))^2) + ((VLOOKUP(K133,$A$2:$E$151,5,FALSE)-VLOOKUP(3,$J$4:$O$6,6,FALSE))^2))</f>
        <v>#N/A</v>
      </c>
      <c r="R133" s="28" t="e">
        <f t="shared" si="30"/>
        <v>#N/A</v>
      </c>
      <c r="S133" s="28">
        <v>120</v>
      </c>
      <c r="T133" s="28" t="e">
        <f t="shared" si="19"/>
        <v>#N/A</v>
      </c>
      <c r="U133" s="28" t="e">
        <f t="shared" si="20"/>
        <v>#N/A</v>
      </c>
      <c r="V133" s="28" t="e">
        <f t="shared" si="21"/>
        <v>#N/A</v>
      </c>
      <c r="Y133" s="28" t="e">
        <f t="shared" si="31"/>
        <v>#N/A</v>
      </c>
      <c r="Z133" s="28">
        <v>120</v>
      </c>
      <c r="AA133" s="28" t="e">
        <f t="shared" si="22"/>
        <v>#N/A</v>
      </c>
      <c r="AB133" s="28" t="e">
        <f t="shared" si="23"/>
        <v>#N/A</v>
      </c>
      <c r="AC133" s="28" t="e">
        <f t="shared" si="24"/>
        <v>#N/A</v>
      </c>
      <c r="AF133" s="28" t="e">
        <f t="shared" si="32"/>
        <v>#N/A</v>
      </c>
      <c r="AG133" s="28">
        <v>120</v>
      </c>
      <c r="AH133" s="28" t="e">
        <f t="shared" si="25"/>
        <v>#N/A</v>
      </c>
      <c r="AI133" s="28" t="e">
        <f t="shared" si="26"/>
        <v>#N/A</v>
      </c>
      <c r="AJ133" s="28" t="e">
        <f t="shared" si="27"/>
        <v>#N/A</v>
      </c>
    </row>
    <row r="134" spans="10:36" x14ac:dyDescent="0.2">
      <c r="J134" s="28" t="e">
        <f>MATCH(MIN(L134:N134),L134:N134,0)</f>
        <v>#N/A</v>
      </c>
      <c r="K134" s="28">
        <v>121</v>
      </c>
      <c r="L134" s="28" t="e">
        <f t="shared" si="28"/>
        <v>#N/A</v>
      </c>
      <c r="M134" s="28" t="e">
        <f t="shared" si="29"/>
        <v>#N/A</v>
      </c>
      <c r="N134" s="28" t="e">
        <f>SQRT( ((VLOOKUP(K134,$A$2:$E$151,2,FALSE)-VLOOKUP(3,$J$4:$O$6,3,FALSE)) ^2) + ((VLOOKUP(K134,$A$2:$E$151,3,FALSE)-VLOOKUP(3,$J$4:$O$6,4,FALSE))^2) + ((VLOOKUP(K134,$A$2:$E$151,4,FALSE)-VLOOKUP(3,$J$4:$O$6,5,FALSE))^2) + ((VLOOKUP(K134,$A$2:$E$151,5,FALSE)-VLOOKUP(3,$J$4:$O$6,6,FALSE))^2))</f>
        <v>#N/A</v>
      </c>
      <c r="R134" s="28" t="e">
        <f t="shared" si="30"/>
        <v>#N/A</v>
      </c>
      <c r="S134" s="28">
        <v>121</v>
      </c>
      <c r="T134" s="28" t="e">
        <f t="shared" si="19"/>
        <v>#N/A</v>
      </c>
      <c r="U134" s="28" t="e">
        <f t="shared" si="20"/>
        <v>#N/A</v>
      </c>
      <c r="V134" s="28" t="e">
        <f t="shared" si="21"/>
        <v>#N/A</v>
      </c>
      <c r="Y134" s="28" t="e">
        <f t="shared" si="31"/>
        <v>#N/A</v>
      </c>
      <c r="Z134" s="28">
        <v>121</v>
      </c>
      <c r="AA134" s="28" t="e">
        <f t="shared" si="22"/>
        <v>#N/A</v>
      </c>
      <c r="AB134" s="28" t="e">
        <f t="shared" si="23"/>
        <v>#N/A</v>
      </c>
      <c r="AC134" s="28" t="e">
        <f t="shared" si="24"/>
        <v>#N/A</v>
      </c>
      <c r="AF134" s="28" t="e">
        <f t="shared" si="32"/>
        <v>#N/A</v>
      </c>
      <c r="AG134" s="28">
        <v>121</v>
      </c>
      <c r="AH134" s="28" t="e">
        <f t="shared" si="25"/>
        <v>#N/A</v>
      </c>
      <c r="AI134" s="28" t="e">
        <f t="shared" si="26"/>
        <v>#N/A</v>
      </c>
      <c r="AJ134" s="28" t="e">
        <f t="shared" si="27"/>
        <v>#N/A</v>
      </c>
    </row>
    <row r="135" spans="10:36" x14ac:dyDescent="0.2">
      <c r="J135" s="28" t="e">
        <f>MATCH(MIN(L135:N135),L135:N135,0)</f>
        <v>#N/A</v>
      </c>
      <c r="K135" s="28">
        <v>122</v>
      </c>
      <c r="L135" s="28" t="e">
        <f t="shared" si="28"/>
        <v>#N/A</v>
      </c>
      <c r="M135" s="28" t="e">
        <f t="shared" si="29"/>
        <v>#N/A</v>
      </c>
      <c r="N135" s="28" t="e">
        <f>SQRT( ((VLOOKUP(K135,$A$2:$E$151,2,FALSE)-VLOOKUP(3,$J$4:$O$6,3,FALSE)) ^2) + ((VLOOKUP(K135,$A$2:$E$151,3,FALSE)-VLOOKUP(3,$J$4:$O$6,4,FALSE))^2) + ((VLOOKUP(K135,$A$2:$E$151,4,FALSE)-VLOOKUP(3,$J$4:$O$6,5,FALSE))^2) + ((VLOOKUP(K135,$A$2:$E$151,5,FALSE)-VLOOKUP(3,$J$4:$O$6,6,FALSE))^2))</f>
        <v>#N/A</v>
      </c>
      <c r="R135" s="28" t="e">
        <f t="shared" si="30"/>
        <v>#N/A</v>
      </c>
      <c r="S135" s="28">
        <v>122</v>
      </c>
      <c r="T135" s="28" t="e">
        <f t="shared" si="19"/>
        <v>#N/A</v>
      </c>
      <c r="U135" s="28" t="e">
        <f t="shared" si="20"/>
        <v>#N/A</v>
      </c>
      <c r="V135" s="28" t="e">
        <f t="shared" si="21"/>
        <v>#N/A</v>
      </c>
      <c r="Y135" s="28" t="e">
        <f t="shared" si="31"/>
        <v>#N/A</v>
      </c>
      <c r="Z135" s="28">
        <v>122</v>
      </c>
      <c r="AA135" s="28" t="e">
        <f t="shared" si="22"/>
        <v>#N/A</v>
      </c>
      <c r="AB135" s="28" t="e">
        <f t="shared" si="23"/>
        <v>#N/A</v>
      </c>
      <c r="AC135" s="28" t="e">
        <f t="shared" si="24"/>
        <v>#N/A</v>
      </c>
      <c r="AF135" s="28" t="e">
        <f t="shared" si="32"/>
        <v>#N/A</v>
      </c>
      <c r="AG135" s="28">
        <v>122</v>
      </c>
      <c r="AH135" s="28" t="e">
        <f t="shared" si="25"/>
        <v>#N/A</v>
      </c>
      <c r="AI135" s="28" t="e">
        <f t="shared" si="26"/>
        <v>#N/A</v>
      </c>
      <c r="AJ135" s="28" t="e">
        <f t="shared" si="27"/>
        <v>#N/A</v>
      </c>
    </row>
    <row r="136" spans="10:36" x14ac:dyDescent="0.2">
      <c r="J136" s="28" t="e">
        <f>MATCH(MIN(L136:N136),L136:N136,0)</f>
        <v>#N/A</v>
      </c>
      <c r="K136" s="28">
        <v>123</v>
      </c>
      <c r="L136" s="28" t="e">
        <f t="shared" si="28"/>
        <v>#N/A</v>
      </c>
      <c r="M136" s="28" t="e">
        <f t="shared" si="29"/>
        <v>#N/A</v>
      </c>
      <c r="N136" s="28" t="e">
        <f>SQRT( ((VLOOKUP(K136,$A$2:$E$151,2,FALSE)-VLOOKUP(3,$J$4:$O$6,3,FALSE)) ^2) + ((VLOOKUP(K136,$A$2:$E$151,3,FALSE)-VLOOKUP(3,$J$4:$O$6,4,FALSE))^2) + ((VLOOKUP(K136,$A$2:$E$151,4,FALSE)-VLOOKUP(3,$J$4:$O$6,5,FALSE))^2) + ((VLOOKUP(K136,$A$2:$E$151,5,FALSE)-VLOOKUP(3,$J$4:$O$6,6,FALSE))^2))</f>
        <v>#N/A</v>
      </c>
      <c r="R136" s="28" t="e">
        <f t="shared" si="30"/>
        <v>#N/A</v>
      </c>
      <c r="S136" s="28">
        <v>123</v>
      </c>
      <c r="T136" s="28" t="e">
        <f t="shared" si="19"/>
        <v>#N/A</v>
      </c>
      <c r="U136" s="28" t="e">
        <f t="shared" si="20"/>
        <v>#N/A</v>
      </c>
      <c r="V136" s="28" t="e">
        <f t="shared" si="21"/>
        <v>#N/A</v>
      </c>
      <c r="Y136" s="28" t="e">
        <f t="shared" si="31"/>
        <v>#N/A</v>
      </c>
      <c r="Z136" s="28">
        <v>123</v>
      </c>
      <c r="AA136" s="28" t="e">
        <f t="shared" si="22"/>
        <v>#N/A</v>
      </c>
      <c r="AB136" s="28" t="e">
        <f t="shared" si="23"/>
        <v>#N/A</v>
      </c>
      <c r="AC136" s="28" t="e">
        <f t="shared" si="24"/>
        <v>#N/A</v>
      </c>
      <c r="AF136" s="28" t="e">
        <f t="shared" si="32"/>
        <v>#N/A</v>
      </c>
      <c r="AG136" s="28">
        <v>123</v>
      </c>
      <c r="AH136" s="28" t="e">
        <f t="shared" si="25"/>
        <v>#N/A</v>
      </c>
      <c r="AI136" s="28" t="e">
        <f t="shared" si="26"/>
        <v>#N/A</v>
      </c>
      <c r="AJ136" s="28" t="e">
        <f t="shared" si="27"/>
        <v>#N/A</v>
      </c>
    </row>
    <row r="137" spans="10:36" x14ac:dyDescent="0.2">
      <c r="J137" s="28" t="e">
        <f>MATCH(MIN(L137:N137),L137:N137,0)</f>
        <v>#N/A</v>
      </c>
      <c r="K137" s="28">
        <v>124</v>
      </c>
      <c r="L137" s="28" t="e">
        <f t="shared" si="28"/>
        <v>#N/A</v>
      </c>
      <c r="M137" s="28" t="e">
        <f t="shared" si="29"/>
        <v>#N/A</v>
      </c>
      <c r="N137" s="28" t="e">
        <f>SQRT( ((VLOOKUP(K137,$A$2:$E$151,2,FALSE)-VLOOKUP(3,$J$4:$O$6,3,FALSE)) ^2) + ((VLOOKUP(K137,$A$2:$E$151,3,FALSE)-VLOOKUP(3,$J$4:$O$6,4,FALSE))^2) + ((VLOOKUP(K137,$A$2:$E$151,4,FALSE)-VLOOKUP(3,$J$4:$O$6,5,FALSE))^2) + ((VLOOKUP(K137,$A$2:$E$151,5,FALSE)-VLOOKUP(3,$J$4:$O$6,6,FALSE))^2))</f>
        <v>#N/A</v>
      </c>
      <c r="R137" s="28" t="e">
        <f t="shared" si="30"/>
        <v>#N/A</v>
      </c>
      <c r="S137" s="28">
        <v>124</v>
      </c>
      <c r="T137" s="28" t="e">
        <f t="shared" si="19"/>
        <v>#N/A</v>
      </c>
      <c r="U137" s="28" t="e">
        <f t="shared" si="20"/>
        <v>#N/A</v>
      </c>
      <c r="V137" s="28" t="e">
        <f t="shared" si="21"/>
        <v>#N/A</v>
      </c>
      <c r="Y137" s="28" t="e">
        <f t="shared" si="31"/>
        <v>#N/A</v>
      </c>
      <c r="Z137" s="28">
        <v>124</v>
      </c>
      <c r="AA137" s="28" t="e">
        <f t="shared" si="22"/>
        <v>#N/A</v>
      </c>
      <c r="AB137" s="28" t="e">
        <f t="shared" si="23"/>
        <v>#N/A</v>
      </c>
      <c r="AC137" s="28" t="e">
        <f t="shared" si="24"/>
        <v>#N/A</v>
      </c>
      <c r="AF137" s="28" t="e">
        <f t="shared" si="32"/>
        <v>#N/A</v>
      </c>
      <c r="AG137" s="28">
        <v>124</v>
      </c>
      <c r="AH137" s="28" t="e">
        <f t="shared" si="25"/>
        <v>#N/A</v>
      </c>
      <c r="AI137" s="28" t="e">
        <f t="shared" si="26"/>
        <v>#N/A</v>
      </c>
      <c r="AJ137" s="28" t="e">
        <f t="shared" si="27"/>
        <v>#N/A</v>
      </c>
    </row>
    <row r="138" spans="10:36" x14ac:dyDescent="0.2">
      <c r="J138" s="28" t="e">
        <f>MATCH(MIN(L138:N138),L138:N138,0)</f>
        <v>#N/A</v>
      </c>
      <c r="K138" s="28">
        <v>125</v>
      </c>
      <c r="L138" s="28" t="e">
        <f t="shared" si="28"/>
        <v>#N/A</v>
      </c>
      <c r="M138" s="28" t="e">
        <f t="shared" si="29"/>
        <v>#N/A</v>
      </c>
      <c r="N138" s="28" t="e">
        <f>SQRT( ((VLOOKUP(K138,$A$2:$E$151,2,FALSE)-VLOOKUP(3,$J$4:$O$6,3,FALSE)) ^2) + ((VLOOKUP(K138,$A$2:$E$151,3,FALSE)-VLOOKUP(3,$J$4:$O$6,4,FALSE))^2) + ((VLOOKUP(K138,$A$2:$E$151,4,FALSE)-VLOOKUP(3,$J$4:$O$6,5,FALSE))^2) + ((VLOOKUP(K138,$A$2:$E$151,5,FALSE)-VLOOKUP(3,$J$4:$O$6,6,FALSE))^2))</f>
        <v>#N/A</v>
      </c>
      <c r="R138" s="28" t="e">
        <f t="shared" si="30"/>
        <v>#N/A</v>
      </c>
      <c r="S138" s="28">
        <v>125</v>
      </c>
      <c r="T138" s="28" t="e">
        <f t="shared" si="19"/>
        <v>#N/A</v>
      </c>
      <c r="U138" s="28" t="e">
        <f t="shared" si="20"/>
        <v>#N/A</v>
      </c>
      <c r="V138" s="28" t="e">
        <f t="shared" si="21"/>
        <v>#N/A</v>
      </c>
      <c r="Y138" s="28" t="e">
        <f t="shared" si="31"/>
        <v>#N/A</v>
      </c>
      <c r="Z138" s="28">
        <v>125</v>
      </c>
      <c r="AA138" s="28" t="e">
        <f t="shared" si="22"/>
        <v>#N/A</v>
      </c>
      <c r="AB138" s="28" t="e">
        <f t="shared" si="23"/>
        <v>#N/A</v>
      </c>
      <c r="AC138" s="28" t="e">
        <f t="shared" si="24"/>
        <v>#N/A</v>
      </c>
      <c r="AF138" s="28" t="e">
        <f t="shared" si="32"/>
        <v>#N/A</v>
      </c>
      <c r="AG138" s="28">
        <v>125</v>
      </c>
      <c r="AH138" s="28" t="e">
        <f t="shared" si="25"/>
        <v>#N/A</v>
      </c>
      <c r="AI138" s="28" t="e">
        <f t="shared" si="26"/>
        <v>#N/A</v>
      </c>
      <c r="AJ138" s="28" t="e">
        <f t="shared" si="27"/>
        <v>#N/A</v>
      </c>
    </row>
    <row r="139" spans="10:36" x14ac:dyDescent="0.2">
      <c r="J139" s="28" t="e">
        <f>MATCH(MIN(L139:N139),L139:N139,0)</f>
        <v>#N/A</v>
      </c>
      <c r="K139" s="28">
        <v>126</v>
      </c>
      <c r="L139" s="28" t="e">
        <f t="shared" si="28"/>
        <v>#N/A</v>
      </c>
      <c r="M139" s="28" t="e">
        <f t="shared" si="29"/>
        <v>#N/A</v>
      </c>
      <c r="N139" s="28" t="e">
        <f>SQRT( ((VLOOKUP(K139,$A$2:$E$151,2,FALSE)-VLOOKUP(3,$J$4:$O$6,3,FALSE)) ^2) + ((VLOOKUP(K139,$A$2:$E$151,3,FALSE)-VLOOKUP(3,$J$4:$O$6,4,FALSE))^2) + ((VLOOKUP(K139,$A$2:$E$151,4,FALSE)-VLOOKUP(3,$J$4:$O$6,5,FALSE))^2) + ((VLOOKUP(K139,$A$2:$E$151,5,FALSE)-VLOOKUP(3,$J$4:$O$6,6,FALSE))^2))</f>
        <v>#N/A</v>
      </c>
      <c r="R139" s="28" t="e">
        <f t="shared" si="30"/>
        <v>#N/A</v>
      </c>
      <c r="S139" s="28">
        <v>126</v>
      </c>
      <c r="T139" s="28" t="e">
        <f t="shared" si="19"/>
        <v>#N/A</v>
      </c>
      <c r="U139" s="28" t="e">
        <f t="shared" si="20"/>
        <v>#N/A</v>
      </c>
      <c r="V139" s="28" t="e">
        <f t="shared" si="21"/>
        <v>#N/A</v>
      </c>
      <c r="Y139" s="28" t="e">
        <f t="shared" si="31"/>
        <v>#N/A</v>
      </c>
      <c r="Z139" s="28">
        <v>126</v>
      </c>
      <c r="AA139" s="28" t="e">
        <f t="shared" si="22"/>
        <v>#N/A</v>
      </c>
      <c r="AB139" s="28" t="e">
        <f t="shared" si="23"/>
        <v>#N/A</v>
      </c>
      <c r="AC139" s="28" t="e">
        <f t="shared" si="24"/>
        <v>#N/A</v>
      </c>
      <c r="AF139" s="28" t="e">
        <f t="shared" si="32"/>
        <v>#N/A</v>
      </c>
      <c r="AG139" s="28">
        <v>126</v>
      </c>
      <c r="AH139" s="28" t="e">
        <f t="shared" si="25"/>
        <v>#N/A</v>
      </c>
      <c r="AI139" s="28" t="e">
        <f t="shared" si="26"/>
        <v>#N/A</v>
      </c>
      <c r="AJ139" s="28" t="e">
        <f t="shared" si="27"/>
        <v>#N/A</v>
      </c>
    </row>
    <row r="140" spans="10:36" x14ac:dyDescent="0.2">
      <c r="J140" s="28" t="e">
        <f>MATCH(MIN(L140:N140),L140:N140,0)</f>
        <v>#N/A</v>
      </c>
      <c r="K140" s="28">
        <v>127</v>
      </c>
      <c r="L140" s="28" t="e">
        <f t="shared" si="28"/>
        <v>#N/A</v>
      </c>
      <c r="M140" s="28" t="e">
        <f t="shared" si="29"/>
        <v>#N/A</v>
      </c>
      <c r="N140" s="28" t="e">
        <f>SQRT( ((VLOOKUP(K140,$A$2:$E$151,2,FALSE)-VLOOKUP(3,$J$4:$O$6,3,FALSE)) ^2) + ((VLOOKUP(K140,$A$2:$E$151,3,FALSE)-VLOOKUP(3,$J$4:$O$6,4,FALSE))^2) + ((VLOOKUP(K140,$A$2:$E$151,4,FALSE)-VLOOKUP(3,$J$4:$O$6,5,FALSE))^2) + ((VLOOKUP(K140,$A$2:$E$151,5,FALSE)-VLOOKUP(3,$J$4:$O$6,6,FALSE))^2))</f>
        <v>#N/A</v>
      </c>
      <c r="R140" s="28" t="e">
        <f t="shared" si="30"/>
        <v>#N/A</v>
      </c>
      <c r="S140" s="28">
        <v>127</v>
      </c>
      <c r="T140" s="28" t="e">
        <f t="shared" si="19"/>
        <v>#N/A</v>
      </c>
      <c r="U140" s="28" t="e">
        <f t="shared" si="20"/>
        <v>#N/A</v>
      </c>
      <c r="V140" s="28" t="e">
        <f t="shared" si="21"/>
        <v>#N/A</v>
      </c>
      <c r="Y140" s="28" t="e">
        <f t="shared" si="31"/>
        <v>#N/A</v>
      </c>
      <c r="Z140" s="28">
        <v>127</v>
      </c>
      <c r="AA140" s="28" t="e">
        <f t="shared" si="22"/>
        <v>#N/A</v>
      </c>
      <c r="AB140" s="28" t="e">
        <f t="shared" si="23"/>
        <v>#N/A</v>
      </c>
      <c r="AC140" s="28" t="e">
        <f t="shared" si="24"/>
        <v>#N/A</v>
      </c>
      <c r="AF140" s="28" t="e">
        <f t="shared" si="32"/>
        <v>#N/A</v>
      </c>
      <c r="AG140" s="28">
        <v>127</v>
      </c>
      <c r="AH140" s="28" t="e">
        <f t="shared" si="25"/>
        <v>#N/A</v>
      </c>
      <c r="AI140" s="28" t="e">
        <f t="shared" si="26"/>
        <v>#N/A</v>
      </c>
      <c r="AJ140" s="28" t="e">
        <f t="shared" si="27"/>
        <v>#N/A</v>
      </c>
    </row>
    <row r="141" spans="10:36" x14ac:dyDescent="0.2">
      <c r="J141" s="28" t="e">
        <f>MATCH(MIN(L141:N141),L141:N141,0)</f>
        <v>#N/A</v>
      </c>
      <c r="K141" s="28">
        <v>128</v>
      </c>
      <c r="L141" s="28" t="e">
        <f t="shared" si="28"/>
        <v>#N/A</v>
      </c>
      <c r="M141" s="28" t="e">
        <f t="shared" si="29"/>
        <v>#N/A</v>
      </c>
      <c r="N141" s="28" t="e">
        <f>SQRT( ((VLOOKUP(K141,$A$2:$E$151,2,FALSE)-VLOOKUP(3,$J$4:$O$6,3,FALSE)) ^2) + ((VLOOKUP(K141,$A$2:$E$151,3,FALSE)-VLOOKUP(3,$J$4:$O$6,4,FALSE))^2) + ((VLOOKUP(K141,$A$2:$E$151,4,FALSE)-VLOOKUP(3,$J$4:$O$6,5,FALSE))^2) + ((VLOOKUP(K141,$A$2:$E$151,5,FALSE)-VLOOKUP(3,$J$4:$O$6,6,FALSE))^2))</f>
        <v>#N/A</v>
      </c>
      <c r="R141" s="28" t="e">
        <f t="shared" si="30"/>
        <v>#N/A</v>
      </c>
      <c r="S141" s="28">
        <v>128</v>
      </c>
      <c r="T141" s="28" t="e">
        <f t="shared" si="19"/>
        <v>#N/A</v>
      </c>
      <c r="U141" s="28" t="e">
        <f t="shared" si="20"/>
        <v>#N/A</v>
      </c>
      <c r="V141" s="28" t="e">
        <f t="shared" si="21"/>
        <v>#N/A</v>
      </c>
      <c r="Y141" s="28" t="e">
        <f t="shared" si="31"/>
        <v>#N/A</v>
      </c>
      <c r="Z141" s="28">
        <v>128</v>
      </c>
      <c r="AA141" s="28" t="e">
        <f t="shared" si="22"/>
        <v>#N/A</v>
      </c>
      <c r="AB141" s="28" t="e">
        <f t="shared" si="23"/>
        <v>#N/A</v>
      </c>
      <c r="AC141" s="28" t="e">
        <f t="shared" si="24"/>
        <v>#N/A</v>
      </c>
      <c r="AF141" s="28" t="e">
        <f t="shared" si="32"/>
        <v>#N/A</v>
      </c>
      <c r="AG141" s="28">
        <v>128</v>
      </c>
      <c r="AH141" s="28" t="e">
        <f t="shared" si="25"/>
        <v>#N/A</v>
      </c>
      <c r="AI141" s="28" t="e">
        <f t="shared" si="26"/>
        <v>#N/A</v>
      </c>
      <c r="AJ141" s="28" t="e">
        <f t="shared" si="27"/>
        <v>#N/A</v>
      </c>
    </row>
    <row r="142" spans="10:36" x14ac:dyDescent="0.2">
      <c r="J142" s="28" t="e">
        <f>MATCH(MIN(L142:N142),L142:N142,0)</f>
        <v>#N/A</v>
      </c>
      <c r="K142" s="28">
        <v>129</v>
      </c>
      <c r="L142" s="28" t="e">
        <f t="shared" si="28"/>
        <v>#N/A</v>
      </c>
      <c r="M142" s="28" t="e">
        <f t="shared" si="29"/>
        <v>#N/A</v>
      </c>
      <c r="N142" s="28" t="e">
        <f>SQRT( ((VLOOKUP(K142,$A$2:$E$151,2,FALSE)-VLOOKUP(3,$J$4:$O$6,3,FALSE)) ^2) + ((VLOOKUP(K142,$A$2:$E$151,3,FALSE)-VLOOKUP(3,$J$4:$O$6,4,FALSE))^2) + ((VLOOKUP(K142,$A$2:$E$151,4,FALSE)-VLOOKUP(3,$J$4:$O$6,5,FALSE))^2) + ((VLOOKUP(K142,$A$2:$E$151,5,FALSE)-VLOOKUP(3,$J$4:$O$6,6,FALSE))^2))</f>
        <v>#N/A</v>
      </c>
      <c r="R142" s="28" t="e">
        <f t="shared" si="30"/>
        <v>#N/A</v>
      </c>
      <c r="S142" s="28">
        <v>129</v>
      </c>
      <c r="T142" s="28" t="e">
        <f t="shared" ref="T142:T163" si="33">SQRT( ((VLOOKUP(S142,$A$2:$E$151,2,FALSE)-VLOOKUP(1,$R$4:$V$6,2,FALSE)) ^2) + ((VLOOKUP(S142,$A$2:$E$151,3,FALSE)-VLOOKUP(1,$R$4:$V$6,3,FALSE))^2) + ((VLOOKUP(S142,$A$2:$E$151,4,FALSE)-VLOOKUP(1,$R$4:$V$6,4,FALSE))^2) + ((VLOOKUP(S142,$A$2:$E$151,5,FALSE)-VLOOKUP(1,$R$4:$V$6,5,FALSE))^2))</f>
        <v>#N/A</v>
      </c>
      <c r="U142" s="28" t="e">
        <f t="shared" ref="U142:U163" si="34">SQRT( ((VLOOKUP(S142,$A$2:$E$151,2,FALSE)-VLOOKUP(2,$R$4:$V$6,2,FALSE)) ^2) + ((VLOOKUP(S142,$A$2:$E$151,3,FALSE)-VLOOKUP(2,$R$4:$V$6,3,FALSE))^2) + ((VLOOKUP(S142,$A$2:$E$151,4,FALSE)-VLOOKUP(2,$R$4:$V$6,4,FALSE))^2) + ((VLOOKUP(S142,$A$2:$E$151,5,FALSE)-VLOOKUP(2,$R$4:$V$6,5,FALSE))^2))</f>
        <v>#N/A</v>
      </c>
      <c r="V142" s="28" t="e">
        <f t="shared" ref="V142:V163" si="35">SQRT( ((VLOOKUP(S142,$A$2:$E$151,2,FALSE)-VLOOKUP(3,$R$4:$V$6,2,FALSE)) ^2) + ((VLOOKUP(S142,$A$2:$E$151,3,FALSE)-VLOOKUP(3,$R$4:$V$6,3,FALSE))^2) + ((VLOOKUP(S142,$A$2:$E$151,4,FALSE)-VLOOKUP(3,$R$4:$V$6,4,FALSE))^2) + ((VLOOKUP(S142,$A$2:$E$151,5,FALSE)-VLOOKUP(3,$R$4:$V$6,5,FALSE))^2))</f>
        <v>#N/A</v>
      </c>
      <c r="Y142" s="28" t="e">
        <f t="shared" si="31"/>
        <v>#N/A</v>
      </c>
      <c r="Z142" s="28">
        <v>129</v>
      </c>
      <c r="AA142" s="28" t="e">
        <f t="shared" ref="AA142:AA163" si="36">SQRT( ((VLOOKUP(S142,$A$2:$E$151,2,FALSE)-VLOOKUP(1,$Y$4:$AC$6,2,FALSE)) ^2) + ((VLOOKUP(S142,$A$2:$E$151,3,FALSE)-VLOOKUP(1,$Y$4:$AC$6,3,FALSE))^2) + ((VLOOKUP(S142,$A$2:$E$151,4,FALSE)-VLOOKUP(1,$Y$4:$AC$6,4,FALSE))^2) + ((VLOOKUP(S142,$A$2:$E$151,5,FALSE)-VLOOKUP(1,$Y$4:$AC$6,5,FALSE))^2))</f>
        <v>#N/A</v>
      </c>
      <c r="AB142" s="28" t="e">
        <f t="shared" ref="AB142:AB163" si="37">SQRT( ((VLOOKUP(S142,$A$2:$E$151,2,FALSE)-VLOOKUP(2,$Y$4:$AC$6,2,FALSE)) ^2) + ((VLOOKUP(S142,$A$2:$E$151,3,FALSE)-VLOOKUP(2,$Y$4:$AC$6,3,FALSE))^2) + ((VLOOKUP(S142,$A$2:$E$151,4,FALSE)-VLOOKUP(2,$Y$4:$AC$6,4,FALSE))^2) + ((VLOOKUP(S142,$A$2:$E$151,5,FALSE)-VLOOKUP(2,$Y$4:$AC$6,5,FALSE))^2))</f>
        <v>#N/A</v>
      </c>
      <c r="AC142" s="28" t="e">
        <f t="shared" ref="AC142:AC163" si="38">SQRT( ((VLOOKUP(S142,$A$2:$E$151,2,FALSE)-VLOOKUP(3,$Y$4:$AC$6,2,FALSE)) ^2) + ((VLOOKUP(S142,$A$2:$E$151,3,FALSE)-VLOOKUP(3,$Y$4:$AC$6,3,FALSE))^2) + ((VLOOKUP(S142,$A$2:$E$151,4,FALSE)-VLOOKUP(3,$Y$4:$AC$6,4,FALSE))^2) + ((VLOOKUP(S142,$A$2:$E$151,5,FALSE)-VLOOKUP(3,$Y$4:$AC$6,5,FALSE))^2))</f>
        <v>#N/A</v>
      </c>
      <c r="AF142" s="28" t="e">
        <f t="shared" si="32"/>
        <v>#N/A</v>
      </c>
      <c r="AG142" s="28">
        <v>129</v>
      </c>
      <c r="AH142" s="28" t="e">
        <f t="shared" ref="AH142:AH163" si="39">SQRT( ((VLOOKUP(S142,$A$2:$E$151,2,FALSE)-VLOOKUP(1,$AF$4:$AJ$6,2,FALSE)) ^2) + ((VLOOKUP(S142,$A$2:$E$151,3,FALSE)-VLOOKUP(1,$AF$4:$AJ$6,3,FALSE))^2) + ((VLOOKUP(S142,$A$2:$E$151,4,FALSE)-VLOOKUP(1,$AF$4:$AJ$6,4,FALSE))^2) + ((VLOOKUP(S142,$A$2:$E$151,5,FALSE)-VLOOKUP(1,$AF$4:$AJ$6,5,FALSE))^2))</f>
        <v>#N/A</v>
      </c>
      <c r="AI142" s="28" t="e">
        <f t="shared" ref="AI142:AI163" si="40">SQRT( ((VLOOKUP(S142,$A$2:$E$151,2,FALSE)-VLOOKUP(2,$AF$4:$AJ$6,2,FALSE)) ^2) + ((VLOOKUP(S142,$A$2:$E$151,3,FALSE)-VLOOKUP(2,$AF$4:$AJ$6,3,FALSE))^2) + ((VLOOKUP(S142,$A$2:$E$151,4,FALSE)-VLOOKUP(2,$AF$4:$AJ$6,4,FALSE))^2) + ((VLOOKUP(S142,$A$2:$E$151,5,FALSE)-VLOOKUP(2,$AF$4:$AJ$6,5,FALSE))^2))</f>
        <v>#N/A</v>
      </c>
      <c r="AJ142" s="28" t="e">
        <f t="shared" ref="AJ142:AJ163" si="41">SQRT( ((VLOOKUP(S142,$A$2:$E$151,2,FALSE)-VLOOKUP(3,$AF$4:$AJ$6,2,FALSE)) ^2) + ((VLOOKUP(S142,$A$2:$E$151,3,FALSE)-VLOOKUP(3,$AF$4:$AJ$6,3,FALSE))^2) + ((VLOOKUP(S142,$A$2:$E$151,4,FALSE)-VLOOKUP(3,$AF$4:$AJ$6,4,FALSE))^2) + ((VLOOKUP(S142,$A$2:$E$151,5,FALSE)-VLOOKUP(3,$AF$4:$AJ$6,5,FALSE))^2))</f>
        <v>#N/A</v>
      </c>
    </row>
    <row r="143" spans="10:36" x14ac:dyDescent="0.2">
      <c r="J143" s="28" t="e">
        <f>MATCH(MIN(L143:N143),L143:N143,0)</f>
        <v>#N/A</v>
      </c>
      <c r="K143" s="28">
        <v>130</v>
      </c>
      <c r="L143" s="28" t="e">
        <f t="shared" ref="L143:L163" si="42">SQRT( ((VLOOKUP(K143,$A$2:$E$151,2,FALSE)-VLOOKUP(1,$J$4:$O$6,3,FALSE)) ^2) + ((VLOOKUP(K143,$A$2:$E$151,3,FALSE)-VLOOKUP(1,$J$4:$O$6,4,FALSE))^2) + ((VLOOKUP(K143,$A$2:$E$151,4,FALSE)-VLOOKUP(1,$J$4:$O$6,5,FALSE))^2) + ((VLOOKUP(K143,$A$2:$E$151,5,FALSE)-VLOOKUP(1,$J$4:$O$6,6,FALSE))^2))</f>
        <v>#N/A</v>
      </c>
      <c r="M143" s="28" t="e">
        <f t="shared" ref="M143:M163" si="43">SQRT( ((VLOOKUP(K143,$A$2:$E$151,2,FALSE)-VLOOKUP(2,$J$4:$O$6,3,FALSE)) ^2) + ((VLOOKUP(K143,$A$2:$E$151,3,FALSE)-VLOOKUP(2,$J$4:$O$6,4,FALSE))^2) + ((VLOOKUP(K143,$A$2:$E$151,4,FALSE)-VLOOKUP(2,$J$4:$O$6,5,FALSE))^2) + ((VLOOKUP(K143,$A$2:$E$151,5,FALSE)-VLOOKUP(2,$J$4:$O$6,6,FALSE))^2))</f>
        <v>#N/A</v>
      </c>
      <c r="N143" s="28" t="e">
        <f>SQRT( ((VLOOKUP(K143,$A$2:$E$151,2,FALSE)-VLOOKUP(3,$J$4:$O$6,3,FALSE)) ^2) + ((VLOOKUP(K143,$A$2:$E$151,3,FALSE)-VLOOKUP(3,$J$4:$O$6,4,FALSE))^2) + ((VLOOKUP(K143,$A$2:$E$151,4,FALSE)-VLOOKUP(3,$J$4:$O$6,5,FALSE))^2) + ((VLOOKUP(K143,$A$2:$E$151,5,FALSE)-VLOOKUP(3,$J$4:$O$6,6,FALSE))^2))</f>
        <v>#N/A</v>
      </c>
      <c r="R143" s="28" t="e">
        <f t="shared" ref="R143:R163" si="44">MATCH(MIN(T143:V143),T143:V143,0)</f>
        <v>#N/A</v>
      </c>
      <c r="S143" s="28">
        <v>130</v>
      </c>
      <c r="T143" s="28" t="e">
        <f t="shared" si="33"/>
        <v>#N/A</v>
      </c>
      <c r="U143" s="28" t="e">
        <f t="shared" si="34"/>
        <v>#N/A</v>
      </c>
      <c r="V143" s="28" t="e">
        <f t="shared" si="35"/>
        <v>#N/A</v>
      </c>
      <c r="Y143" s="28" t="e">
        <f t="shared" ref="Y143:Y163" si="45">MATCH(MIN(AA143:AC143),AA143:AC143,0)</f>
        <v>#N/A</v>
      </c>
      <c r="Z143" s="28">
        <v>130</v>
      </c>
      <c r="AA143" s="28" t="e">
        <f t="shared" si="36"/>
        <v>#N/A</v>
      </c>
      <c r="AB143" s="28" t="e">
        <f t="shared" si="37"/>
        <v>#N/A</v>
      </c>
      <c r="AC143" s="28" t="e">
        <f t="shared" si="38"/>
        <v>#N/A</v>
      </c>
      <c r="AF143" s="28" t="e">
        <f t="shared" ref="AF143:AF163" si="46">MATCH(MIN(AH143:AJ143),AH143:AJ143,0)</f>
        <v>#N/A</v>
      </c>
      <c r="AG143" s="28">
        <v>130</v>
      </c>
      <c r="AH143" s="28" t="e">
        <f t="shared" si="39"/>
        <v>#N/A</v>
      </c>
      <c r="AI143" s="28" t="e">
        <f t="shared" si="40"/>
        <v>#N/A</v>
      </c>
      <c r="AJ143" s="28" t="e">
        <f t="shared" si="41"/>
        <v>#N/A</v>
      </c>
    </row>
    <row r="144" spans="10:36" x14ac:dyDescent="0.2">
      <c r="J144" s="28" t="e">
        <f>MATCH(MIN(L144:N144),L144:N144,0)</f>
        <v>#N/A</v>
      </c>
      <c r="K144" s="28">
        <v>131</v>
      </c>
      <c r="L144" s="28" t="e">
        <f t="shared" si="42"/>
        <v>#N/A</v>
      </c>
      <c r="M144" s="28" t="e">
        <f t="shared" si="43"/>
        <v>#N/A</v>
      </c>
      <c r="N144" s="28" t="e">
        <f>SQRT( ((VLOOKUP(K144,$A$2:$E$151,2,FALSE)-VLOOKUP(3,$J$4:$O$6,3,FALSE)) ^2) + ((VLOOKUP(K144,$A$2:$E$151,3,FALSE)-VLOOKUP(3,$J$4:$O$6,4,FALSE))^2) + ((VLOOKUP(K144,$A$2:$E$151,4,FALSE)-VLOOKUP(3,$J$4:$O$6,5,FALSE))^2) + ((VLOOKUP(K144,$A$2:$E$151,5,FALSE)-VLOOKUP(3,$J$4:$O$6,6,FALSE))^2))</f>
        <v>#N/A</v>
      </c>
      <c r="R144" s="28" t="e">
        <f t="shared" si="44"/>
        <v>#N/A</v>
      </c>
      <c r="S144" s="28">
        <v>131</v>
      </c>
      <c r="T144" s="28" t="e">
        <f t="shared" si="33"/>
        <v>#N/A</v>
      </c>
      <c r="U144" s="28" t="e">
        <f t="shared" si="34"/>
        <v>#N/A</v>
      </c>
      <c r="V144" s="28" t="e">
        <f t="shared" si="35"/>
        <v>#N/A</v>
      </c>
      <c r="Y144" s="28" t="e">
        <f t="shared" si="45"/>
        <v>#N/A</v>
      </c>
      <c r="Z144" s="28">
        <v>131</v>
      </c>
      <c r="AA144" s="28" t="e">
        <f t="shared" si="36"/>
        <v>#N/A</v>
      </c>
      <c r="AB144" s="28" t="e">
        <f t="shared" si="37"/>
        <v>#N/A</v>
      </c>
      <c r="AC144" s="28" t="e">
        <f t="shared" si="38"/>
        <v>#N/A</v>
      </c>
      <c r="AF144" s="28" t="e">
        <f t="shared" si="46"/>
        <v>#N/A</v>
      </c>
      <c r="AG144" s="28">
        <v>131</v>
      </c>
      <c r="AH144" s="28" t="e">
        <f t="shared" si="39"/>
        <v>#N/A</v>
      </c>
      <c r="AI144" s="28" t="e">
        <f t="shared" si="40"/>
        <v>#N/A</v>
      </c>
      <c r="AJ144" s="28" t="e">
        <f t="shared" si="41"/>
        <v>#N/A</v>
      </c>
    </row>
    <row r="145" spans="10:36" x14ac:dyDescent="0.2">
      <c r="J145" s="28" t="e">
        <f>MATCH(MIN(L145:N145),L145:N145,0)</f>
        <v>#N/A</v>
      </c>
      <c r="K145" s="28">
        <v>132</v>
      </c>
      <c r="L145" s="28" t="e">
        <f t="shared" si="42"/>
        <v>#N/A</v>
      </c>
      <c r="M145" s="28" t="e">
        <f t="shared" si="43"/>
        <v>#N/A</v>
      </c>
      <c r="N145" s="28" t="e">
        <f>SQRT( ((VLOOKUP(K145,$A$2:$E$151,2,FALSE)-VLOOKUP(3,$J$4:$O$6,3,FALSE)) ^2) + ((VLOOKUP(K145,$A$2:$E$151,3,FALSE)-VLOOKUP(3,$J$4:$O$6,4,FALSE))^2) + ((VLOOKUP(K145,$A$2:$E$151,4,FALSE)-VLOOKUP(3,$J$4:$O$6,5,FALSE))^2) + ((VLOOKUP(K145,$A$2:$E$151,5,FALSE)-VLOOKUP(3,$J$4:$O$6,6,FALSE))^2))</f>
        <v>#N/A</v>
      </c>
      <c r="R145" s="28" t="e">
        <f t="shared" si="44"/>
        <v>#N/A</v>
      </c>
      <c r="S145" s="28">
        <v>132</v>
      </c>
      <c r="T145" s="28" t="e">
        <f t="shared" si="33"/>
        <v>#N/A</v>
      </c>
      <c r="U145" s="28" t="e">
        <f t="shared" si="34"/>
        <v>#N/A</v>
      </c>
      <c r="V145" s="28" t="e">
        <f t="shared" si="35"/>
        <v>#N/A</v>
      </c>
      <c r="Y145" s="28" t="e">
        <f t="shared" si="45"/>
        <v>#N/A</v>
      </c>
      <c r="Z145" s="28">
        <v>132</v>
      </c>
      <c r="AA145" s="28" t="e">
        <f t="shared" si="36"/>
        <v>#N/A</v>
      </c>
      <c r="AB145" s="28" t="e">
        <f t="shared" si="37"/>
        <v>#N/A</v>
      </c>
      <c r="AC145" s="28" t="e">
        <f t="shared" si="38"/>
        <v>#N/A</v>
      </c>
      <c r="AF145" s="28" t="e">
        <f t="shared" si="46"/>
        <v>#N/A</v>
      </c>
      <c r="AG145" s="28">
        <v>132</v>
      </c>
      <c r="AH145" s="28" t="e">
        <f t="shared" si="39"/>
        <v>#N/A</v>
      </c>
      <c r="AI145" s="28" t="e">
        <f t="shared" si="40"/>
        <v>#N/A</v>
      </c>
      <c r="AJ145" s="28" t="e">
        <f t="shared" si="41"/>
        <v>#N/A</v>
      </c>
    </row>
    <row r="146" spans="10:36" x14ac:dyDescent="0.2">
      <c r="J146" s="28" t="e">
        <f>MATCH(MIN(L146:N146),L146:N146,0)</f>
        <v>#N/A</v>
      </c>
      <c r="K146" s="28">
        <v>133</v>
      </c>
      <c r="L146" s="28" t="e">
        <f t="shared" si="42"/>
        <v>#N/A</v>
      </c>
      <c r="M146" s="28" t="e">
        <f t="shared" si="43"/>
        <v>#N/A</v>
      </c>
      <c r="N146" s="28" t="e">
        <f>SQRT( ((VLOOKUP(K146,$A$2:$E$151,2,FALSE)-VLOOKUP(3,$J$4:$O$6,3,FALSE)) ^2) + ((VLOOKUP(K146,$A$2:$E$151,3,FALSE)-VLOOKUP(3,$J$4:$O$6,4,FALSE))^2) + ((VLOOKUP(K146,$A$2:$E$151,4,FALSE)-VLOOKUP(3,$J$4:$O$6,5,FALSE))^2) + ((VLOOKUP(K146,$A$2:$E$151,5,FALSE)-VLOOKUP(3,$J$4:$O$6,6,FALSE))^2))</f>
        <v>#N/A</v>
      </c>
      <c r="R146" s="28" t="e">
        <f t="shared" si="44"/>
        <v>#N/A</v>
      </c>
      <c r="S146" s="28">
        <v>133</v>
      </c>
      <c r="T146" s="28" t="e">
        <f t="shared" si="33"/>
        <v>#N/A</v>
      </c>
      <c r="U146" s="28" t="e">
        <f t="shared" si="34"/>
        <v>#N/A</v>
      </c>
      <c r="V146" s="28" t="e">
        <f t="shared" si="35"/>
        <v>#N/A</v>
      </c>
      <c r="Y146" s="28" t="e">
        <f t="shared" si="45"/>
        <v>#N/A</v>
      </c>
      <c r="Z146" s="28">
        <v>133</v>
      </c>
      <c r="AA146" s="28" t="e">
        <f t="shared" si="36"/>
        <v>#N/A</v>
      </c>
      <c r="AB146" s="28" t="e">
        <f t="shared" si="37"/>
        <v>#N/A</v>
      </c>
      <c r="AC146" s="28" t="e">
        <f t="shared" si="38"/>
        <v>#N/A</v>
      </c>
      <c r="AF146" s="28" t="e">
        <f t="shared" si="46"/>
        <v>#N/A</v>
      </c>
      <c r="AG146" s="28">
        <v>133</v>
      </c>
      <c r="AH146" s="28" t="e">
        <f t="shared" si="39"/>
        <v>#N/A</v>
      </c>
      <c r="AI146" s="28" t="e">
        <f t="shared" si="40"/>
        <v>#N/A</v>
      </c>
      <c r="AJ146" s="28" t="e">
        <f t="shared" si="41"/>
        <v>#N/A</v>
      </c>
    </row>
    <row r="147" spans="10:36" x14ac:dyDescent="0.2">
      <c r="J147" s="28" t="e">
        <f>MATCH(MIN(L147:N147),L147:N147,0)</f>
        <v>#N/A</v>
      </c>
      <c r="K147" s="28">
        <v>134</v>
      </c>
      <c r="L147" s="28" t="e">
        <f t="shared" si="42"/>
        <v>#N/A</v>
      </c>
      <c r="M147" s="28" t="e">
        <f t="shared" si="43"/>
        <v>#N/A</v>
      </c>
      <c r="N147" s="28" t="e">
        <f>SQRT( ((VLOOKUP(K147,$A$2:$E$151,2,FALSE)-VLOOKUP(3,$J$4:$O$6,3,FALSE)) ^2) + ((VLOOKUP(K147,$A$2:$E$151,3,FALSE)-VLOOKUP(3,$J$4:$O$6,4,FALSE))^2) + ((VLOOKUP(K147,$A$2:$E$151,4,FALSE)-VLOOKUP(3,$J$4:$O$6,5,FALSE))^2) + ((VLOOKUP(K147,$A$2:$E$151,5,FALSE)-VLOOKUP(3,$J$4:$O$6,6,FALSE))^2))</f>
        <v>#N/A</v>
      </c>
      <c r="R147" s="28" t="e">
        <f t="shared" si="44"/>
        <v>#N/A</v>
      </c>
      <c r="S147" s="28">
        <v>134</v>
      </c>
      <c r="T147" s="28" t="e">
        <f t="shared" si="33"/>
        <v>#N/A</v>
      </c>
      <c r="U147" s="28" t="e">
        <f t="shared" si="34"/>
        <v>#N/A</v>
      </c>
      <c r="V147" s="28" t="e">
        <f t="shared" si="35"/>
        <v>#N/A</v>
      </c>
      <c r="Y147" s="28" t="e">
        <f t="shared" si="45"/>
        <v>#N/A</v>
      </c>
      <c r="Z147" s="28">
        <v>134</v>
      </c>
      <c r="AA147" s="28" t="e">
        <f t="shared" si="36"/>
        <v>#N/A</v>
      </c>
      <c r="AB147" s="28" t="e">
        <f t="shared" si="37"/>
        <v>#N/A</v>
      </c>
      <c r="AC147" s="28" t="e">
        <f t="shared" si="38"/>
        <v>#N/A</v>
      </c>
      <c r="AF147" s="28" t="e">
        <f t="shared" si="46"/>
        <v>#N/A</v>
      </c>
      <c r="AG147" s="28">
        <v>134</v>
      </c>
      <c r="AH147" s="28" t="e">
        <f t="shared" si="39"/>
        <v>#N/A</v>
      </c>
      <c r="AI147" s="28" t="e">
        <f t="shared" si="40"/>
        <v>#N/A</v>
      </c>
      <c r="AJ147" s="28" t="e">
        <f t="shared" si="41"/>
        <v>#N/A</v>
      </c>
    </row>
    <row r="148" spans="10:36" x14ac:dyDescent="0.2">
      <c r="J148" s="28" t="e">
        <f>MATCH(MIN(L148:N148),L148:N148,0)</f>
        <v>#N/A</v>
      </c>
      <c r="K148" s="28">
        <v>135</v>
      </c>
      <c r="L148" s="28" t="e">
        <f t="shared" si="42"/>
        <v>#N/A</v>
      </c>
      <c r="M148" s="28" t="e">
        <f t="shared" si="43"/>
        <v>#N/A</v>
      </c>
      <c r="N148" s="28" t="e">
        <f>SQRT( ((VLOOKUP(K148,$A$2:$E$151,2,FALSE)-VLOOKUP(3,$J$4:$O$6,3,FALSE)) ^2) + ((VLOOKUP(K148,$A$2:$E$151,3,FALSE)-VLOOKUP(3,$J$4:$O$6,4,FALSE))^2) + ((VLOOKUP(K148,$A$2:$E$151,4,FALSE)-VLOOKUP(3,$J$4:$O$6,5,FALSE))^2) + ((VLOOKUP(K148,$A$2:$E$151,5,FALSE)-VLOOKUP(3,$J$4:$O$6,6,FALSE))^2))</f>
        <v>#N/A</v>
      </c>
      <c r="R148" s="28" t="e">
        <f t="shared" si="44"/>
        <v>#N/A</v>
      </c>
      <c r="S148" s="28">
        <v>135</v>
      </c>
      <c r="T148" s="28" t="e">
        <f t="shared" si="33"/>
        <v>#N/A</v>
      </c>
      <c r="U148" s="28" t="e">
        <f t="shared" si="34"/>
        <v>#N/A</v>
      </c>
      <c r="V148" s="28" t="e">
        <f t="shared" si="35"/>
        <v>#N/A</v>
      </c>
      <c r="Y148" s="28" t="e">
        <f t="shared" si="45"/>
        <v>#N/A</v>
      </c>
      <c r="Z148" s="28">
        <v>135</v>
      </c>
      <c r="AA148" s="28" t="e">
        <f t="shared" si="36"/>
        <v>#N/A</v>
      </c>
      <c r="AB148" s="28" t="e">
        <f t="shared" si="37"/>
        <v>#N/A</v>
      </c>
      <c r="AC148" s="28" t="e">
        <f t="shared" si="38"/>
        <v>#N/A</v>
      </c>
      <c r="AF148" s="28" t="e">
        <f t="shared" si="46"/>
        <v>#N/A</v>
      </c>
      <c r="AG148" s="28">
        <v>135</v>
      </c>
      <c r="AH148" s="28" t="e">
        <f t="shared" si="39"/>
        <v>#N/A</v>
      </c>
      <c r="AI148" s="28" t="e">
        <f t="shared" si="40"/>
        <v>#N/A</v>
      </c>
      <c r="AJ148" s="28" t="e">
        <f t="shared" si="41"/>
        <v>#N/A</v>
      </c>
    </row>
    <row r="149" spans="10:36" x14ac:dyDescent="0.2">
      <c r="J149" s="28" t="e">
        <f>MATCH(MIN(L149:N149),L149:N149,0)</f>
        <v>#N/A</v>
      </c>
      <c r="K149" s="28">
        <v>136</v>
      </c>
      <c r="L149" s="28" t="e">
        <f t="shared" si="42"/>
        <v>#N/A</v>
      </c>
      <c r="M149" s="28" t="e">
        <f t="shared" si="43"/>
        <v>#N/A</v>
      </c>
      <c r="N149" s="28" t="e">
        <f>SQRT( ((VLOOKUP(K149,$A$2:$E$151,2,FALSE)-VLOOKUP(3,$J$4:$O$6,3,FALSE)) ^2) + ((VLOOKUP(K149,$A$2:$E$151,3,FALSE)-VLOOKUP(3,$J$4:$O$6,4,FALSE))^2) + ((VLOOKUP(K149,$A$2:$E$151,4,FALSE)-VLOOKUP(3,$J$4:$O$6,5,FALSE))^2) + ((VLOOKUP(K149,$A$2:$E$151,5,FALSE)-VLOOKUP(3,$J$4:$O$6,6,FALSE))^2))</f>
        <v>#N/A</v>
      </c>
      <c r="R149" s="28" t="e">
        <f t="shared" si="44"/>
        <v>#N/A</v>
      </c>
      <c r="S149" s="28">
        <v>136</v>
      </c>
      <c r="T149" s="28" t="e">
        <f t="shared" si="33"/>
        <v>#N/A</v>
      </c>
      <c r="U149" s="28" t="e">
        <f t="shared" si="34"/>
        <v>#N/A</v>
      </c>
      <c r="V149" s="28" t="e">
        <f t="shared" si="35"/>
        <v>#N/A</v>
      </c>
      <c r="Y149" s="28" t="e">
        <f t="shared" si="45"/>
        <v>#N/A</v>
      </c>
      <c r="Z149" s="28">
        <v>136</v>
      </c>
      <c r="AA149" s="28" t="e">
        <f t="shared" si="36"/>
        <v>#N/A</v>
      </c>
      <c r="AB149" s="28" t="e">
        <f t="shared" si="37"/>
        <v>#N/A</v>
      </c>
      <c r="AC149" s="28" t="e">
        <f t="shared" si="38"/>
        <v>#N/A</v>
      </c>
      <c r="AF149" s="28" t="e">
        <f t="shared" si="46"/>
        <v>#N/A</v>
      </c>
      <c r="AG149" s="28">
        <v>136</v>
      </c>
      <c r="AH149" s="28" t="e">
        <f t="shared" si="39"/>
        <v>#N/A</v>
      </c>
      <c r="AI149" s="28" t="e">
        <f t="shared" si="40"/>
        <v>#N/A</v>
      </c>
      <c r="AJ149" s="28" t="e">
        <f t="shared" si="41"/>
        <v>#N/A</v>
      </c>
    </row>
    <row r="150" spans="10:36" x14ac:dyDescent="0.2">
      <c r="J150" s="28" t="e">
        <f>MATCH(MIN(L150:N150),L150:N150,0)</f>
        <v>#N/A</v>
      </c>
      <c r="K150" s="28">
        <v>137</v>
      </c>
      <c r="L150" s="28" t="e">
        <f t="shared" si="42"/>
        <v>#N/A</v>
      </c>
      <c r="M150" s="28" t="e">
        <f t="shared" si="43"/>
        <v>#N/A</v>
      </c>
      <c r="N150" s="28" t="e">
        <f>SQRT( ((VLOOKUP(K150,$A$2:$E$151,2,FALSE)-VLOOKUP(3,$J$4:$O$6,3,FALSE)) ^2) + ((VLOOKUP(K150,$A$2:$E$151,3,FALSE)-VLOOKUP(3,$J$4:$O$6,4,FALSE))^2) + ((VLOOKUP(K150,$A$2:$E$151,4,FALSE)-VLOOKUP(3,$J$4:$O$6,5,FALSE))^2) + ((VLOOKUP(K150,$A$2:$E$151,5,FALSE)-VLOOKUP(3,$J$4:$O$6,6,FALSE))^2))</f>
        <v>#N/A</v>
      </c>
      <c r="R150" s="28" t="e">
        <f t="shared" si="44"/>
        <v>#N/A</v>
      </c>
      <c r="S150" s="28">
        <v>137</v>
      </c>
      <c r="T150" s="28" t="e">
        <f t="shared" si="33"/>
        <v>#N/A</v>
      </c>
      <c r="U150" s="28" t="e">
        <f t="shared" si="34"/>
        <v>#N/A</v>
      </c>
      <c r="V150" s="28" t="e">
        <f t="shared" si="35"/>
        <v>#N/A</v>
      </c>
      <c r="Y150" s="28" t="e">
        <f t="shared" si="45"/>
        <v>#N/A</v>
      </c>
      <c r="Z150" s="28">
        <v>137</v>
      </c>
      <c r="AA150" s="28" t="e">
        <f t="shared" si="36"/>
        <v>#N/A</v>
      </c>
      <c r="AB150" s="28" t="e">
        <f t="shared" si="37"/>
        <v>#N/A</v>
      </c>
      <c r="AC150" s="28" t="e">
        <f t="shared" si="38"/>
        <v>#N/A</v>
      </c>
      <c r="AF150" s="28" t="e">
        <f t="shared" si="46"/>
        <v>#N/A</v>
      </c>
      <c r="AG150" s="28">
        <v>137</v>
      </c>
      <c r="AH150" s="28" t="e">
        <f t="shared" si="39"/>
        <v>#N/A</v>
      </c>
      <c r="AI150" s="28" t="e">
        <f t="shared" si="40"/>
        <v>#N/A</v>
      </c>
      <c r="AJ150" s="28" t="e">
        <f t="shared" si="41"/>
        <v>#N/A</v>
      </c>
    </row>
    <row r="151" spans="10:36" x14ac:dyDescent="0.2">
      <c r="J151" s="28" t="e">
        <f>MATCH(MIN(L151:N151),L151:N151,0)</f>
        <v>#N/A</v>
      </c>
      <c r="K151" s="28">
        <v>138</v>
      </c>
      <c r="L151" s="28" t="e">
        <f t="shared" si="42"/>
        <v>#N/A</v>
      </c>
      <c r="M151" s="28" t="e">
        <f t="shared" si="43"/>
        <v>#N/A</v>
      </c>
      <c r="N151" s="28" t="e">
        <f>SQRT( ((VLOOKUP(K151,$A$2:$E$151,2,FALSE)-VLOOKUP(3,$J$4:$O$6,3,FALSE)) ^2) + ((VLOOKUP(K151,$A$2:$E$151,3,FALSE)-VLOOKUP(3,$J$4:$O$6,4,FALSE))^2) + ((VLOOKUP(K151,$A$2:$E$151,4,FALSE)-VLOOKUP(3,$J$4:$O$6,5,FALSE))^2) + ((VLOOKUP(K151,$A$2:$E$151,5,FALSE)-VLOOKUP(3,$J$4:$O$6,6,FALSE))^2))</f>
        <v>#N/A</v>
      </c>
      <c r="R151" s="28" t="e">
        <f t="shared" si="44"/>
        <v>#N/A</v>
      </c>
      <c r="S151" s="28">
        <v>138</v>
      </c>
      <c r="T151" s="28" t="e">
        <f t="shared" si="33"/>
        <v>#N/A</v>
      </c>
      <c r="U151" s="28" t="e">
        <f t="shared" si="34"/>
        <v>#N/A</v>
      </c>
      <c r="V151" s="28" t="e">
        <f t="shared" si="35"/>
        <v>#N/A</v>
      </c>
      <c r="Y151" s="28" t="e">
        <f t="shared" si="45"/>
        <v>#N/A</v>
      </c>
      <c r="Z151" s="28">
        <v>138</v>
      </c>
      <c r="AA151" s="28" t="e">
        <f t="shared" si="36"/>
        <v>#N/A</v>
      </c>
      <c r="AB151" s="28" t="e">
        <f t="shared" si="37"/>
        <v>#N/A</v>
      </c>
      <c r="AC151" s="28" t="e">
        <f t="shared" si="38"/>
        <v>#N/A</v>
      </c>
      <c r="AF151" s="28" t="e">
        <f t="shared" si="46"/>
        <v>#N/A</v>
      </c>
      <c r="AG151" s="28">
        <v>138</v>
      </c>
      <c r="AH151" s="28" t="e">
        <f t="shared" si="39"/>
        <v>#N/A</v>
      </c>
      <c r="AI151" s="28" t="e">
        <f t="shared" si="40"/>
        <v>#N/A</v>
      </c>
      <c r="AJ151" s="28" t="e">
        <f t="shared" si="41"/>
        <v>#N/A</v>
      </c>
    </row>
    <row r="152" spans="10:36" x14ac:dyDescent="0.2">
      <c r="J152" s="28" t="e">
        <f>MATCH(MIN(L152:N152),L152:N152,0)</f>
        <v>#N/A</v>
      </c>
      <c r="K152" s="28">
        <v>139</v>
      </c>
      <c r="L152" s="28" t="e">
        <f t="shared" si="42"/>
        <v>#N/A</v>
      </c>
      <c r="M152" s="28" t="e">
        <f t="shared" si="43"/>
        <v>#N/A</v>
      </c>
      <c r="N152" s="28" t="e">
        <f>SQRT( ((VLOOKUP(K152,$A$2:$E$151,2,FALSE)-VLOOKUP(3,$J$4:$O$6,3,FALSE)) ^2) + ((VLOOKUP(K152,$A$2:$E$151,3,FALSE)-VLOOKUP(3,$J$4:$O$6,4,FALSE))^2) + ((VLOOKUP(K152,$A$2:$E$151,4,FALSE)-VLOOKUP(3,$J$4:$O$6,5,FALSE))^2) + ((VLOOKUP(K152,$A$2:$E$151,5,FALSE)-VLOOKUP(3,$J$4:$O$6,6,FALSE))^2))</f>
        <v>#N/A</v>
      </c>
      <c r="R152" s="28" t="e">
        <f t="shared" si="44"/>
        <v>#N/A</v>
      </c>
      <c r="S152" s="28">
        <v>139</v>
      </c>
      <c r="T152" s="28" t="e">
        <f t="shared" si="33"/>
        <v>#N/A</v>
      </c>
      <c r="U152" s="28" t="e">
        <f t="shared" si="34"/>
        <v>#N/A</v>
      </c>
      <c r="V152" s="28" t="e">
        <f t="shared" si="35"/>
        <v>#N/A</v>
      </c>
      <c r="Y152" s="28" t="e">
        <f t="shared" si="45"/>
        <v>#N/A</v>
      </c>
      <c r="Z152" s="28">
        <v>139</v>
      </c>
      <c r="AA152" s="28" t="e">
        <f t="shared" si="36"/>
        <v>#N/A</v>
      </c>
      <c r="AB152" s="28" t="e">
        <f t="shared" si="37"/>
        <v>#N/A</v>
      </c>
      <c r="AC152" s="28" t="e">
        <f t="shared" si="38"/>
        <v>#N/A</v>
      </c>
      <c r="AF152" s="28" t="e">
        <f t="shared" si="46"/>
        <v>#N/A</v>
      </c>
      <c r="AG152" s="28">
        <v>139</v>
      </c>
      <c r="AH152" s="28" t="e">
        <f t="shared" si="39"/>
        <v>#N/A</v>
      </c>
      <c r="AI152" s="28" t="e">
        <f t="shared" si="40"/>
        <v>#N/A</v>
      </c>
      <c r="AJ152" s="28" t="e">
        <f t="shared" si="41"/>
        <v>#N/A</v>
      </c>
    </row>
    <row r="153" spans="10:36" x14ac:dyDescent="0.2">
      <c r="J153" s="28" t="e">
        <f>MATCH(MIN(L153:N153),L153:N153,0)</f>
        <v>#N/A</v>
      </c>
      <c r="K153" s="28">
        <v>140</v>
      </c>
      <c r="L153" s="28" t="e">
        <f t="shared" si="42"/>
        <v>#N/A</v>
      </c>
      <c r="M153" s="28" t="e">
        <f t="shared" si="43"/>
        <v>#N/A</v>
      </c>
      <c r="N153" s="28" t="e">
        <f>SQRT( ((VLOOKUP(K153,$A$2:$E$151,2,FALSE)-VLOOKUP(3,$J$4:$O$6,3,FALSE)) ^2) + ((VLOOKUP(K153,$A$2:$E$151,3,FALSE)-VLOOKUP(3,$J$4:$O$6,4,FALSE))^2) + ((VLOOKUP(K153,$A$2:$E$151,4,FALSE)-VLOOKUP(3,$J$4:$O$6,5,FALSE))^2) + ((VLOOKUP(K153,$A$2:$E$151,5,FALSE)-VLOOKUP(3,$J$4:$O$6,6,FALSE))^2))</f>
        <v>#N/A</v>
      </c>
      <c r="R153" s="28" t="e">
        <f t="shared" si="44"/>
        <v>#N/A</v>
      </c>
      <c r="S153" s="28">
        <v>140</v>
      </c>
      <c r="T153" s="28" t="e">
        <f t="shared" si="33"/>
        <v>#N/A</v>
      </c>
      <c r="U153" s="28" t="e">
        <f t="shared" si="34"/>
        <v>#N/A</v>
      </c>
      <c r="V153" s="28" t="e">
        <f t="shared" si="35"/>
        <v>#N/A</v>
      </c>
      <c r="Y153" s="28" t="e">
        <f t="shared" si="45"/>
        <v>#N/A</v>
      </c>
      <c r="Z153" s="28">
        <v>140</v>
      </c>
      <c r="AA153" s="28" t="e">
        <f t="shared" si="36"/>
        <v>#N/A</v>
      </c>
      <c r="AB153" s="28" t="e">
        <f t="shared" si="37"/>
        <v>#N/A</v>
      </c>
      <c r="AC153" s="28" t="e">
        <f t="shared" si="38"/>
        <v>#N/A</v>
      </c>
      <c r="AF153" s="28" t="e">
        <f t="shared" si="46"/>
        <v>#N/A</v>
      </c>
      <c r="AG153" s="28">
        <v>140</v>
      </c>
      <c r="AH153" s="28" t="e">
        <f t="shared" si="39"/>
        <v>#N/A</v>
      </c>
      <c r="AI153" s="28" t="e">
        <f t="shared" si="40"/>
        <v>#N/A</v>
      </c>
      <c r="AJ153" s="28" t="e">
        <f t="shared" si="41"/>
        <v>#N/A</v>
      </c>
    </row>
    <row r="154" spans="10:36" x14ac:dyDescent="0.2">
      <c r="J154" s="28" t="e">
        <f>MATCH(MIN(L154:N154),L154:N154,0)</f>
        <v>#N/A</v>
      </c>
      <c r="K154" s="28">
        <v>141</v>
      </c>
      <c r="L154" s="28" t="e">
        <f t="shared" si="42"/>
        <v>#N/A</v>
      </c>
      <c r="M154" s="28" t="e">
        <f t="shared" si="43"/>
        <v>#N/A</v>
      </c>
      <c r="N154" s="28" t="e">
        <f>SQRT( ((VLOOKUP(K154,$A$2:$E$151,2,FALSE)-VLOOKUP(3,$J$4:$O$6,3,FALSE)) ^2) + ((VLOOKUP(K154,$A$2:$E$151,3,FALSE)-VLOOKUP(3,$J$4:$O$6,4,FALSE))^2) + ((VLOOKUP(K154,$A$2:$E$151,4,FALSE)-VLOOKUP(3,$J$4:$O$6,5,FALSE))^2) + ((VLOOKUP(K154,$A$2:$E$151,5,FALSE)-VLOOKUP(3,$J$4:$O$6,6,FALSE))^2))</f>
        <v>#N/A</v>
      </c>
      <c r="R154" s="28" t="e">
        <f t="shared" si="44"/>
        <v>#N/A</v>
      </c>
      <c r="S154" s="28">
        <v>141</v>
      </c>
      <c r="T154" s="28" t="e">
        <f t="shared" si="33"/>
        <v>#N/A</v>
      </c>
      <c r="U154" s="28" t="e">
        <f t="shared" si="34"/>
        <v>#N/A</v>
      </c>
      <c r="V154" s="28" t="e">
        <f t="shared" si="35"/>
        <v>#N/A</v>
      </c>
      <c r="Y154" s="28" t="e">
        <f t="shared" si="45"/>
        <v>#N/A</v>
      </c>
      <c r="Z154" s="28">
        <v>141</v>
      </c>
      <c r="AA154" s="28" t="e">
        <f t="shared" si="36"/>
        <v>#N/A</v>
      </c>
      <c r="AB154" s="28" t="e">
        <f t="shared" si="37"/>
        <v>#N/A</v>
      </c>
      <c r="AC154" s="28" t="e">
        <f t="shared" si="38"/>
        <v>#N/A</v>
      </c>
      <c r="AF154" s="28" t="e">
        <f t="shared" si="46"/>
        <v>#N/A</v>
      </c>
      <c r="AG154" s="28">
        <v>141</v>
      </c>
      <c r="AH154" s="28" t="e">
        <f t="shared" si="39"/>
        <v>#N/A</v>
      </c>
      <c r="AI154" s="28" t="e">
        <f t="shared" si="40"/>
        <v>#N/A</v>
      </c>
      <c r="AJ154" s="28" t="e">
        <f t="shared" si="41"/>
        <v>#N/A</v>
      </c>
    </row>
    <row r="155" spans="10:36" x14ac:dyDescent="0.2">
      <c r="J155" s="28" t="e">
        <f>MATCH(MIN(L155:N155),L155:N155,0)</f>
        <v>#N/A</v>
      </c>
      <c r="K155" s="28">
        <v>142</v>
      </c>
      <c r="L155" s="28" t="e">
        <f t="shared" si="42"/>
        <v>#N/A</v>
      </c>
      <c r="M155" s="28" t="e">
        <f t="shared" si="43"/>
        <v>#N/A</v>
      </c>
      <c r="N155" s="28" t="e">
        <f>SQRT( ((VLOOKUP(K155,$A$2:$E$151,2,FALSE)-VLOOKUP(3,$J$4:$O$6,3,FALSE)) ^2) + ((VLOOKUP(K155,$A$2:$E$151,3,FALSE)-VLOOKUP(3,$J$4:$O$6,4,FALSE))^2) + ((VLOOKUP(K155,$A$2:$E$151,4,FALSE)-VLOOKUP(3,$J$4:$O$6,5,FALSE))^2) + ((VLOOKUP(K155,$A$2:$E$151,5,FALSE)-VLOOKUP(3,$J$4:$O$6,6,FALSE))^2))</f>
        <v>#N/A</v>
      </c>
      <c r="R155" s="28" t="e">
        <f t="shared" si="44"/>
        <v>#N/A</v>
      </c>
      <c r="S155" s="28">
        <v>142</v>
      </c>
      <c r="T155" s="28" t="e">
        <f t="shared" si="33"/>
        <v>#N/A</v>
      </c>
      <c r="U155" s="28" t="e">
        <f t="shared" si="34"/>
        <v>#N/A</v>
      </c>
      <c r="V155" s="28" t="e">
        <f t="shared" si="35"/>
        <v>#N/A</v>
      </c>
      <c r="Y155" s="28" t="e">
        <f t="shared" si="45"/>
        <v>#N/A</v>
      </c>
      <c r="Z155" s="28">
        <v>142</v>
      </c>
      <c r="AA155" s="28" t="e">
        <f t="shared" si="36"/>
        <v>#N/A</v>
      </c>
      <c r="AB155" s="28" t="e">
        <f t="shared" si="37"/>
        <v>#N/A</v>
      </c>
      <c r="AC155" s="28" t="e">
        <f t="shared" si="38"/>
        <v>#N/A</v>
      </c>
      <c r="AF155" s="28" t="e">
        <f t="shared" si="46"/>
        <v>#N/A</v>
      </c>
      <c r="AG155" s="28">
        <v>142</v>
      </c>
      <c r="AH155" s="28" t="e">
        <f t="shared" si="39"/>
        <v>#N/A</v>
      </c>
      <c r="AI155" s="28" t="e">
        <f t="shared" si="40"/>
        <v>#N/A</v>
      </c>
      <c r="AJ155" s="28" t="e">
        <f t="shared" si="41"/>
        <v>#N/A</v>
      </c>
    </row>
    <row r="156" spans="10:36" x14ac:dyDescent="0.2">
      <c r="J156" s="28" t="e">
        <f>MATCH(MIN(L156:N156),L156:N156,0)</f>
        <v>#N/A</v>
      </c>
      <c r="K156" s="28">
        <v>143</v>
      </c>
      <c r="L156" s="28" t="e">
        <f t="shared" si="42"/>
        <v>#N/A</v>
      </c>
      <c r="M156" s="28" t="e">
        <f t="shared" si="43"/>
        <v>#N/A</v>
      </c>
      <c r="N156" s="28" t="e">
        <f>SQRT( ((VLOOKUP(K156,$A$2:$E$151,2,FALSE)-VLOOKUP(3,$J$4:$O$6,3,FALSE)) ^2) + ((VLOOKUP(K156,$A$2:$E$151,3,FALSE)-VLOOKUP(3,$J$4:$O$6,4,FALSE))^2) + ((VLOOKUP(K156,$A$2:$E$151,4,FALSE)-VLOOKUP(3,$J$4:$O$6,5,FALSE))^2) + ((VLOOKUP(K156,$A$2:$E$151,5,FALSE)-VLOOKUP(3,$J$4:$O$6,6,FALSE))^2))</f>
        <v>#N/A</v>
      </c>
      <c r="R156" s="28" t="e">
        <f t="shared" si="44"/>
        <v>#N/A</v>
      </c>
      <c r="S156" s="28">
        <v>143</v>
      </c>
      <c r="T156" s="28" t="e">
        <f t="shared" si="33"/>
        <v>#N/A</v>
      </c>
      <c r="U156" s="28" t="e">
        <f t="shared" si="34"/>
        <v>#N/A</v>
      </c>
      <c r="V156" s="28" t="e">
        <f t="shared" si="35"/>
        <v>#N/A</v>
      </c>
      <c r="Y156" s="28" t="e">
        <f t="shared" si="45"/>
        <v>#N/A</v>
      </c>
      <c r="Z156" s="28">
        <v>143</v>
      </c>
      <c r="AA156" s="28" t="e">
        <f t="shared" si="36"/>
        <v>#N/A</v>
      </c>
      <c r="AB156" s="28" t="e">
        <f t="shared" si="37"/>
        <v>#N/A</v>
      </c>
      <c r="AC156" s="28" t="e">
        <f t="shared" si="38"/>
        <v>#N/A</v>
      </c>
      <c r="AF156" s="28" t="e">
        <f t="shared" si="46"/>
        <v>#N/A</v>
      </c>
      <c r="AG156" s="28">
        <v>143</v>
      </c>
      <c r="AH156" s="28" t="e">
        <f t="shared" si="39"/>
        <v>#N/A</v>
      </c>
      <c r="AI156" s="28" t="e">
        <f t="shared" si="40"/>
        <v>#N/A</v>
      </c>
      <c r="AJ156" s="28" t="e">
        <f t="shared" si="41"/>
        <v>#N/A</v>
      </c>
    </row>
    <row r="157" spans="10:36" x14ac:dyDescent="0.2">
      <c r="J157" s="28" t="e">
        <f>MATCH(MIN(L157:N157),L157:N157,0)</f>
        <v>#N/A</v>
      </c>
      <c r="K157" s="28">
        <v>144</v>
      </c>
      <c r="L157" s="28" t="e">
        <f t="shared" si="42"/>
        <v>#N/A</v>
      </c>
      <c r="M157" s="28" t="e">
        <f t="shared" si="43"/>
        <v>#N/A</v>
      </c>
      <c r="N157" s="28" t="e">
        <f>SQRT( ((VLOOKUP(K157,$A$2:$E$151,2,FALSE)-VLOOKUP(3,$J$4:$O$6,3,FALSE)) ^2) + ((VLOOKUP(K157,$A$2:$E$151,3,FALSE)-VLOOKUP(3,$J$4:$O$6,4,FALSE))^2) + ((VLOOKUP(K157,$A$2:$E$151,4,FALSE)-VLOOKUP(3,$J$4:$O$6,5,FALSE))^2) + ((VLOOKUP(K157,$A$2:$E$151,5,FALSE)-VLOOKUP(3,$J$4:$O$6,6,FALSE))^2))</f>
        <v>#N/A</v>
      </c>
      <c r="R157" s="28" t="e">
        <f t="shared" si="44"/>
        <v>#N/A</v>
      </c>
      <c r="S157" s="28">
        <v>144</v>
      </c>
      <c r="T157" s="28" t="e">
        <f t="shared" si="33"/>
        <v>#N/A</v>
      </c>
      <c r="U157" s="28" t="e">
        <f t="shared" si="34"/>
        <v>#N/A</v>
      </c>
      <c r="V157" s="28" t="e">
        <f t="shared" si="35"/>
        <v>#N/A</v>
      </c>
      <c r="Y157" s="28" t="e">
        <f t="shared" si="45"/>
        <v>#N/A</v>
      </c>
      <c r="Z157" s="28">
        <v>144</v>
      </c>
      <c r="AA157" s="28" t="e">
        <f t="shared" si="36"/>
        <v>#N/A</v>
      </c>
      <c r="AB157" s="28" t="e">
        <f t="shared" si="37"/>
        <v>#N/A</v>
      </c>
      <c r="AC157" s="28" t="e">
        <f t="shared" si="38"/>
        <v>#N/A</v>
      </c>
      <c r="AF157" s="28" t="e">
        <f t="shared" si="46"/>
        <v>#N/A</v>
      </c>
      <c r="AG157" s="28">
        <v>144</v>
      </c>
      <c r="AH157" s="28" t="e">
        <f t="shared" si="39"/>
        <v>#N/A</v>
      </c>
      <c r="AI157" s="28" t="e">
        <f t="shared" si="40"/>
        <v>#N/A</v>
      </c>
      <c r="AJ157" s="28" t="e">
        <f t="shared" si="41"/>
        <v>#N/A</v>
      </c>
    </row>
    <row r="158" spans="10:36" x14ac:dyDescent="0.2">
      <c r="J158" s="28" t="e">
        <f>MATCH(MIN(L158:N158),L158:N158,0)</f>
        <v>#N/A</v>
      </c>
      <c r="K158" s="28">
        <v>145</v>
      </c>
      <c r="L158" s="28" t="e">
        <f t="shared" si="42"/>
        <v>#N/A</v>
      </c>
      <c r="M158" s="28" t="e">
        <f t="shared" si="43"/>
        <v>#N/A</v>
      </c>
      <c r="N158" s="28" t="e">
        <f>SQRT( ((VLOOKUP(K158,$A$2:$E$151,2,FALSE)-VLOOKUP(3,$J$4:$O$6,3,FALSE)) ^2) + ((VLOOKUP(K158,$A$2:$E$151,3,FALSE)-VLOOKUP(3,$J$4:$O$6,4,FALSE))^2) + ((VLOOKUP(K158,$A$2:$E$151,4,FALSE)-VLOOKUP(3,$J$4:$O$6,5,FALSE))^2) + ((VLOOKUP(K158,$A$2:$E$151,5,FALSE)-VLOOKUP(3,$J$4:$O$6,6,FALSE))^2))</f>
        <v>#N/A</v>
      </c>
      <c r="R158" s="28" t="e">
        <f t="shared" si="44"/>
        <v>#N/A</v>
      </c>
      <c r="S158" s="28">
        <v>145</v>
      </c>
      <c r="T158" s="28" t="e">
        <f t="shared" si="33"/>
        <v>#N/A</v>
      </c>
      <c r="U158" s="28" t="e">
        <f t="shared" si="34"/>
        <v>#N/A</v>
      </c>
      <c r="V158" s="28" t="e">
        <f t="shared" si="35"/>
        <v>#N/A</v>
      </c>
      <c r="Y158" s="28" t="e">
        <f t="shared" si="45"/>
        <v>#N/A</v>
      </c>
      <c r="Z158" s="28">
        <v>145</v>
      </c>
      <c r="AA158" s="28" t="e">
        <f t="shared" si="36"/>
        <v>#N/A</v>
      </c>
      <c r="AB158" s="28" t="e">
        <f t="shared" si="37"/>
        <v>#N/A</v>
      </c>
      <c r="AC158" s="28" t="e">
        <f t="shared" si="38"/>
        <v>#N/A</v>
      </c>
      <c r="AF158" s="28" t="e">
        <f t="shared" si="46"/>
        <v>#N/A</v>
      </c>
      <c r="AG158" s="28">
        <v>145</v>
      </c>
      <c r="AH158" s="28" t="e">
        <f t="shared" si="39"/>
        <v>#N/A</v>
      </c>
      <c r="AI158" s="28" t="e">
        <f t="shared" si="40"/>
        <v>#N/A</v>
      </c>
      <c r="AJ158" s="28" t="e">
        <f t="shared" si="41"/>
        <v>#N/A</v>
      </c>
    </row>
    <row r="159" spans="10:36" x14ac:dyDescent="0.2">
      <c r="J159" s="28" t="e">
        <f>MATCH(MIN(L159:N159),L159:N159,0)</f>
        <v>#N/A</v>
      </c>
      <c r="K159" s="28">
        <v>146</v>
      </c>
      <c r="L159" s="28" t="e">
        <f t="shared" si="42"/>
        <v>#N/A</v>
      </c>
      <c r="M159" s="28" t="e">
        <f t="shared" si="43"/>
        <v>#N/A</v>
      </c>
      <c r="N159" s="28" t="e">
        <f>SQRT( ((VLOOKUP(K159,$A$2:$E$151,2,FALSE)-VLOOKUP(3,$J$4:$O$6,3,FALSE)) ^2) + ((VLOOKUP(K159,$A$2:$E$151,3,FALSE)-VLOOKUP(3,$J$4:$O$6,4,FALSE))^2) + ((VLOOKUP(K159,$A$2:$E$151,4,FALSE)-VLOOKUP(3,$J$4:$O$6,5,FALSE))^2) + ((VLOOKUP(K159,$A$2:$E$151,5,FALSE)-VLOOKUP(3,$J$4:$O$6,6,FALSE))^2))</f>
        <v>#N/A</v>
      </c>
      <c r="R159" s="28" t="e">
        <f t="shared" si="44"/>
        <v>#N/A</v>
      </c>
      <c r="S159" s="28">
        <v>146</v>
      </c>
      <c r="T159" s="28" t="e">
        <f t="shared" si="33"/>
        <v>#N/A</v>
      </c>
      <c r="U159" s="28" t="e">
        <f t="shared" si="34"/>
        <v>#N/A</v>
      </c>
      <c r="V159" s="28" t="e">
        <f t="shared" si="35"/>
        <v>#N/A</v>
      </c>
      <c r="Y159" s="28" t="e">
        <f t="shared" si="45"/>
        <v>#N/A</v>
      </c>
      <c r="Z159" s="28">
        <v>146</v>
      </c>
      <c r="AA159" s="28" t="e">
        <f t="shared" si="36"/>
        <v>#N/A</v>
      </c>
      <c r="AB159" s="28" t="e">
        <f t="shared" si="37"/>
        <v>#N/A</v>
      </c>
      <c r="AC159" s="28" t="e">
        <f t="shared" si="38"/>
        <v>#N/A</v>
      </c>
      <c r="AF159" s="28" t="e">
        <f t="shared" si="46"/>
        <v>#N/A</v>
      </c>
      <c r="AG159" s="28">
        <v>146</v>
      </c>
      <c r="AH159" s="28" t="e">
        <f t="shared" si="39"/>
        <v>#N/A</v>
      </c>
      <c r="AI159" s="28" t="e">
        <f t="shared" si="40"/>
        <v>#N/A</v>
      </c>
      <c r="AJ159" s="28" t="e">
        <f t="shared" si="41"/>
        <v>#N/A</v>
      </c>
    </row>
    <row r="160" spans="10:36" x14ac:dyDescent="0.2">
      <c r="J160" s="28" t="e">
        <f>MATCH(MIN(L160:N160),L160:N160,0)</f>
        <v>#N/A</v>
      </c>
      <c r="K160" s="28">
        <v>147</v>
      </c>
      <c r="L160" s="28" t="e">
        <f t="shared" si="42"/>
        <v>#N/A</v>
      </c>
      <c r="M160" s="28" t="e">
        <f t="shared" si="43"/>
        <v>#N/A</v>
      </c>
      <c r="N160" s="28" t="e">
        <f>SQRT( ((VLOOKUP(K160,$A$2:$E$151,2,FALSE)-VLOOKUP(3,$J$4:$O$6,3,FALSE)) ^2) + ((VLOOKUP(K160,$A$2:$E$151,3,FALSE)-VLOOKUP(3,$J$4:$O$6,4,FALSE))^2) + ((VLOOKUP(K160,$A$2:$E$151,4,FALSE)-VLOOKUP(3,$J$4:$O$6,5,FALSE))^2) + ((VLOOKUP(K160,$A$2:$E$151,5,FALSE)-VLOOKUP(3,$J$4:$O$6,6,FALSE))^2))</f>
        <v>#N/A</v>
      </c>
      <c r="R160" s="28" t="e">
        <f t="shared" si="44"/>
        <v>#N/A</v>
      </c>
      <c r="S160" s="28">
        <v>147</v>
      </c>
      <c r="T160" s="28" t="e">
        <f t="shared" si="33"/>
        <v>#N/A</v>
      </c>
      <c r="U160" s="28" t="e">
        <f t="shared" si="34"/>
        <v>#N/A</v>
      </c>
      <c r="V160" s="28" t="e">
        <f t="shared" si="35"/>
        <v>#N/A</v>
      </c>
      <c r="Y160" s="28" t="e">
        <f t="shared" si="45"/>
        <v>#N/A</v>
      </c>
      <c r="Z160" s="28">
        <v>147</v>
      </c>
      <c r="AA160" s="28" t="e">
        <f t="shared" si="36"/>
        <v>#N/A</v>
      </c>
      <c r="AB160" s="28" t="e">
        <f t="shared" si="37"/>
        <v>#N/A</v>
      </c>
      <c r="AC160" s="28" t="e">
        <f t="shared" si="38"/>
        <v>#N/A</v>
      </c>
      <c r="AF160" s="28" t="e">
        <f t="shared" si="46"/>
        <v>#N/A</v>
      </c>
      <c r="AG160" s="28">
        <v>147</v>
      </c>
      <c r="AH160" s="28" t="e">
        <f t="shared" si="39"/>
        <v>#N/A</v>
      </c>
      <c r="AI160" s="28" t="e">
        <f t="shared" si="40"/>
        <v>#N/A</v>
      </c>
      <c r="AJ160" s="28" t="e">
        <f t="shared" si="41"/>
        <v>#N/A</v>
      </c>
    </row>
    <row r="161" spans="10:36" x14ac:dyDescent="0.2">
      <c r="J161" s="28" t="e">
        <f>MATCH(MIN(L161:N161),L161:N161,0)</f>
        <v>#N/A</v>
      </c>
      <c r="K161" s="28">
        <v>148</v>
      </c>
      <c r="L161" s="28" t="e">
        <f t="shared" si="42"/>
        <v>#N/A</v>
      </c>
      <c r="M161" s="28" t="e">
        <f t="shared" si="43"/>
        <v>#N/A</v>
      </c>
      <c r="N161" s="28" t="e">
        <f>SQRT( ((VLOOKUP(K161,$A$2:$E$151,2,FALSE)-VLOOKUP(3,$J$4:$O$6,3,FALSE)) ^2) + ((VLOOKUP(K161,$A$2:$E$151,3,FALSE)-VLOOKUP(3,$J$4:$O$6,4,FALSE))^2) + ((VLOOKUP(K161,$A$2:$E$151,4,FALSE)-VLOOKUP(3,$J$4:$O$6,5,FALSE))^2) + ((VLOOKUP(K161,$A$2:$E$151,5,FALSE)-VLOOKUP(3,$J$4:$O$6,6,FALSE))^2))</f>
        <v>#N/A</v>
      </c>
      <c r="R161" s="28" t="e">
        <f t="shared" si="44"/>
        <v>#N/A</v>
      </c>
      <c r="S161" s="28">
        <v>148</v>
      </c>
      <c r="T161" s="28" t="e">
        <f t="shared" si="33"/>
        <v>#N/A</v>
      </c>
      <c r="U161" s="28" t="e">
        <f t="shared" si="34"/>
        <v>#N/A</v>
      </c>
      <c r="V161" s="28" t="e">
        <f t="shared" si="35"/>
        <v>#N/A</v>
      </c>
      <c r="Y161" s="28" t="e">
        <f t="shared" si="45"/>
        <v>#N/A</v>
      </c>
      <c r="Z161" s="28">
        <v>148</v>
      </c>
      <c r="AA161" s="28" t="e">
        <f t="shared" si="36"/>
        <v>#N/A</v>
      </c>
      <c r="AB161" s="28" t="e">
        <f t="shared" si="37"/>
        <v>#N/A</v>
      </c>
      <c r="AC161" s="28" t="e">
        <f t="shared" si="38"/>
        <v>#N/A</v>
      </c>
      <c r="AF161" s="28" t="e">
        <f t="shared" si="46"/>
        <v>#N/A</v>
      </c>
      <c r="AG161" s="28">
        <v>148</v>
      </c>
      <c r="AH161" s="28" t="e">
        <f t="shared" si="39"/>
        <v>#N/A</v>
      </c>
      <c r="AI161" s="28" t="e">
        <f t="shared" si="40"/>
        <v>#N/A</v>
      </c>
      <c r="AJ161" s="28" t="e">
        <f t="shared" si="41"/>
        <v>#N/A</v>
      </c>
    </row>
    <row r="162" spans="10:36" x14ac:dyDescent="0.2">
      <c r="J162" s="28" t="e">
        <f>MATCH(MIN(L162:N162),L162:N162,0)</f>
        <v>#N/A</v>
      </c>
      <c r="K162" s="28">
        <v>149</v>
      </c>
      <c r="L162" s="28" t="e">
        <f t="shared" si="42"/>
        <v>#N/A</v>
      </c>
      <c r="M162" s="28" t="e">
        <f t="shared" si="43"/>
        <v>#N/A</v>
      </c>
      <c r="N162" s="28" t="e">
        <f>SQRT( ((VLOOKUP(K162,$A$2:$E$151,2,FALSE)-VLOOKUP(3,$J$4:$O$6,3,FALSE)) ^2) + ((VLOOKUP(K162,$A$2:$E$151,3,FALSE)-VLOOKUP(3,$J$4:$O$6,4,FALSE))^2) + ((VLOOKUP(K162,$A$2:$E$151,4,FALSE)-VLOOKUP(3,$J$4:$O$6,5,FALSE))^2) + ((VLOOKUP(K162,$A$2:$E$151,5,FALSE)-VLOOKUP(3,$J$4:$O$6,6,FALSE))^2))</f>
        <v>#N/A</v>
      </c>
      <c r="R162" s="28" t="e">
        <f t="shared" si="44"/>
        <v>#N/A</v>
      </c>
      <c r="S162" s="28">
        <v>149</v>
      </c>
      <c r="T162" s="28" t="e">
        <f t="shared" si="33"/>
        <v>#N/A</v>
      </c>
      <c r="U162" s="28" t="e">
        <f t="shared" si="34"/>
        <v>#N/A</v>
      </c>
      <c r="V162" s="28" t="e">
        <f t="shared" si="35"/>
        <v>#N/A</v>
      </c>
      <c r="Y162" s="28" t="e">
        <f t="shared" si="45"/>
        <v>#N/A</v>
      </c>
      <c r="Z162" s="28">
        <v>149</v>
      </c>
      <c r="AA162" s="28" t="e">
        <f t="shared" si="36"/>
        <v>#N/A</v>
      </c>
      <c r="AB162" s="28" t="e">
        <f t="shared" si="37"/>
        <v>#N/A</v>
      </c>
      <c r="AC162" s="28" t="e">
        <f t="shared" si="38"/>
        <v>#N/A</v>
      </c>
      <c r="AF162" s="28" t="e">
        <f t="shared" si="46"/>
        <v>#N/A</v>
      </c>
      <c r="AG162" s="28">
        <v>149</v>
      </c>
      <c r="AH162" s="28" t="e">
        <f t="shared" si="39"/>
        <v>#N/A</v>
      </c>
      <c r="AI162" s="28" t="e">
        <f t="shared" si="40"/>
        <v>#N/A</v>
      </c>
      <c r="AJ162" s="28" t="e">
        <f t="shared" si="41"/>
        <v>#N/A</v>
      </c>
    </row>
    <row r="163" spans="10:36" x14ac:dyDescent="0.2">
      <c r="J163" s="28" t="e">
        <f>MATCH(MIN(L163:N163),L163:N163,0)</f>
        <v>#N/A</v>
      </c>
      <c r="K163" s="28">
        <v>150</v>
      </c>
      <c r="L163" s="28" t="e">
        <f t="shared" si="42"/>
        <v>#N/A</v>
      </c>
      <c r="M163" s="28" t="e">
        <f t="shared" si="43"/>
        <v>#N/A</v>
      </c>
      <c r="N163" s="28" t="e">
        <f>SQRT( ((VLOOKUP(K163,$A$2:$E$151,2,FALSE)-VLOOKUP(3,$J$4:$O$6,3,FALSE)) ^2) + ((VLOOKUP(K163,$A$2:$E$151,3,FALSE)-VLOOKUP(3,$J$4:$O$6,4,FALSE))^2) + ((VLOOKUP(K163,$A$2:$E$151,4,FALSE)-VLOOKUP(3,$J$4:$O$6,5,FALSE))^2) + ((VLOOKUP(K163,$A$2:$E$151,5,FALSE)-VLOOKUP(3,$J$4:$O$6,6,FALSE))^2))</f>
        <v>#N/A</v>
      </c>
      <c r="R163" s="28" t="e">
        <f t="shared" si="44"/>
        <v>#N/A</v>
      </c>
      <c r="S163" s="28">
        <v>150</v>
      </c>
      <c r="T163" s="28" t="e">
        <f t="shared" si="33"/>
        <v>#N/A</v>
      </c>
      <c r="U163" s="28" t="e">
        <f t="shared" si="34"/>
        <v>#N/A</v>
      </c>
      <c r="V163" s="28" t="e">
        <f t="shared" si="35"/>
        <v>#N/A</v>
      </c>
      <c r="Y163" s="28" t="e">
        <f t="shared" si="45"/>
        <v>#N/A</v>
      </c>
      <c r="Z163" s="28">
        <v>150</v>
      </c>
      <c r="AA163" s="28" t="e">
        <f t="shared" si="36"/>
        <v>#N/A</v>
      </c>
      <c r="AB163" s="28" t="e">
        <f t="shared" si="37"/>
        <v>#N/A</v>
      </c>
      <c r="AC163" s="28" t="e">
        <f t="shared" si="38"/>
        <v>#N/A</v>
      </c>
      <c r="AF163" s="28" t="e">
        <f t="shared" si="46"/>
        <v>#N/A</v>
      </c>
      <c r="AG163" s="28">
        <v>150</v>
      </c>
      <c r="AH163" s="28" t="e">
        <f t="shared" si="39"/>
        <v>#N/A</v>
      </c>
      <c r="AI163" s="28" t="e">
        <f t="shared" si="40"/>
        <v>#N/A</v>
      </c>
      <c r="AJ163" s="28" t="e">
        <f t="shared" si="41"/>
        <v>#N/A</v>
      </c>
    </row>
  </sheetData>
  <mergeCells count="9">
    <mergeCell ref="J1:O2"/>
    <mergeCell ref="R1:V2"/>
    <mergeCell ref="Y1:AC2"/>
    <mergeCell ref="AF1:AJ2"/>
    <mergeCell ref="AM1:AQ2"/>
    <mergeCell ref="J11:N12"/>
    <mergeCell ref="R11:V12"/>
    <mergeCell ref="Y11:AC12"/>
    <mergeCell ref="AF11:AJ12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F16A-D1FB-0A42-86A8-CE60D8B2317F}">
  <sheetPr codeName="Sheet3"/>
  <dimension ref="A1:AQ163"/>
  <sheetViews>
    <sheetView tabSelected="1" zoomScale="80" zoomScaleNormal="80" workbookViewId="0">
      <selection activeCell="J11" sqref="J11:N12"/>
    </sheetView>
  </sheetViews>
  <sheetFormatPr baseColWidth="10" defaultColWidth="8.83203125" defaultRowHeight="15" x14ac:dyDescent="0.2"/>
  <cols>
    <col min="1" max="2" width="14" style="28" customWidth="1"/>
    <col min="3" max="3" width="13.6640625" style="28" customWidth="1"/>
    <col min="4" max="4" width="13.83203125" style="28" customWidth="1"/>
    <col min="5" max="5" width="13.33203125" style="28" customWidth="1"/>
    <col min="6" max="6" width="8.83203125" style="28"/>
    <col min="7" max="7" width="16" style="28" bestFit="1" customWidth="1"/>
    <col min="8" max="9" width="8.83203125" style="28"/>
    <col min="10" max="10" width="19.5" style="28" bestFit="1" customWidth="1"/>
    <col min="11" max="11" width="13.5" style="28" bestFit="1" customWidth="1"/>
    <col min="12" max="14" width="14.1640625" style="28" bestFit="1" customWidth="1"/>
    <col min="15" max="15" width="11" style="28" bestFit="1" customWidth="1"/>
    <col min="16" max="17" width="8.83203125" style="28"/>
    <col min="18" max="18" width="19.5" style="28" bestFit="1" customWidth="1"/>
    <col min="19" max="22" width="14.1640625" style="28" bestFit="1" customWidth="1"/>
    <col min="23" max="24" width="8.83203125" style="28"/>
    <col min="25" max="25" width="19.5" style="28" bestFit="1" customWidth="1"/>
    <col min="26" max="29" width="14.1640625" style="28" bestFit="1" customWidth="1"/>
    <col min="30" max="31" width="8.83203125" style="28"/>
    <col min="32" max="32" width="19.5" style="28" bestFit="1" customWidth="1"/>
    <col min="33" max="36" width="14.1640625" style="28" bestFit="1" customWidth="1"/>
    <col min="37" max="16384" width="8.83203125" style="28"/>
  </cols>
  <sheetData>
    <row r="1" spans="1:43" ht="21" x14ac:dyDescent="0.2">
      <c r="A1" s="28" t="s">
        <v>83</v>
      </c>
      <c r="B1" s="28" t="s">
        <v>84</v>
      </c>
      <c r="C1" s="28" t="s">
        <v>85</v>
      </c>
      <c r="D1" s="28" t="s">
        <v>86</v>
      </c>
      <c r="E1" s="28" t="s">
        <v>87</v>
      </c>
      <c r="J1" s="56" t="s">
        <v>88</v>
      </c>
      <c r="K1" s="56"/>
      <c r="L1" s="56"/>
      <c r="M1" s="56"/>
      <c r="N1" s="56"/>
      <c r="O1" s="56"/>
      <c r="R1" s="56" t="s">
        <v>89</v>
      </c>
      <c r="S1" s="56"/>
      <c r="T1" s="56"/>
      <c r="U1" s="56"/>
      <c r="V1" s="56"/>
      <c r="W1" s="29"/>
      <c r="Y1" s="56" t="s">
        <v>90</v>
      </c>
      <c r="Z1" s="56"/>
      <c r="AA1" s="56"/>
      <c r="AB1" s="56"/>
      <c r="AC1" s="56"/>
      <c r="AF1" s="56" t="s">
        <v>91</v>
      </c>
      <c r="AG1" s="56"/>
      <c r="AH1" s="56"/>
      <c r="AI1" s="56"/>
      <c r="AJ1" s="56"/>
      <c r="AM1" s="56" t="s">
        <v>92</v>
      </c>
      <c r="AN1" s="56"/>
      <c r="AO1" s="56"/>
      <c r="AP1" s="56"/>
      <c r="AQ1" s="56"/>
    </row>
    <row r="2" spans="1:43" ht="21" x14ac:dyDescent="0.2">
      <c r="A2" s="28">
        <v>1</v>
      </c>
      <c r="B2" s="28">
        <v>1</v>
      </c>
      <c r="C2" s="28">
        <v>1</v>
      </c>
      <c r="D2" s="28">
        <v>0</v>
      </c>
      <c r="E2" s="28">
        <v>0</v>
      </c>
      <c r="J2" s="56"/>
      <c r="K2" s="56"/>
      <c r="L2" s="56"/>
      <c r="M2" s="56"/>
      <c r="N2" s="56"/>
      <c r="O2" s="56"/>
      <c r="R2" s="56"/>
      <c r="S2" s="56"/>
      <c r="T2" s="56"/>
      <c r="U2" s="56"/>
      <c r="V2" s="56"/>
      <c r="W2" s="29"/>
      <c r="Y2" s="56"/>
      <c r="Z2" s="56"/>
      <c r="AA2" s="56"/>
      <c r="AB2" s="56"/>
      <c r="AC2" s="56"/>
      <c r="AF2" s="56"/>
      <c r="AG2" s="56"/>
      <c r="AH2" s="56"/>
      <c r="AI2" s="56"/>
      <c r="AJ2" s="56"/>
      <c r="AM2" s="56"/>
      <c r="AN2" s="56"/>
      <c r="AO2" s="56"/>
      <c r="AP2" s="56"/>
      <c r="AQ2" s="56"/>
    </row>
    <row r="3" spans="1:43" x14ac:dyDescent="0.2">
      <c r="A3" s="28">
        <v>2</v>
      </c>
      <c r="B3" s="28">
        <v>4</v>
      </c>
      <c r="C3" s="28">
        <v>4</v>
      </c>
      <c r="D3" s="28">
        <v>0</v>
      </c>
      <c r="E3" s="28">
        <v>0</v>
      </c>
      <c r="J3" s="30" t="s">
        <v>93</v>
      </c>
      <c r="K3" s="30" t="s">
        <v>83</v>
      </c>
      <c r="L3" s="30" t="s">
        <v>84</v>
      </c>
      <c r="M3" s="30" t="s">
        <v>85</v>
      </c>
      <c r="N3" s="30" t="s">
        <v>86</v>
      </c>
      <c r="O3" s="30" t="s">
        <v>87</v>
      </c>
      <c r="R3" s="31" t="s">
        <v>94</v>
      </c>
      <c r="S3" s="28" t="s">
        <v>84</v>
      </c>
      <c r="T3" s="28" t="s">
        <v>85</v>
      </c>
      <c r="U3" s="28" t="s">
        <v>86</v>
      </c>
      <c r="V3" s="28" t="s">
        <v>87</v>
      </c>
      <c r="Y3" s="28" t="s">
        <v>94</v>
      </c>
      <c r="Z3" s="28" t="s">
        <v>84</v>
      </c>
      <c r="AA3" s="28" t="s">
        <v>85</v>
      </c>
      <c r="AB3" s="28" t="s">
        <v>86</v>
      </c>
      <c r="AC3" s="28" t="s">
        <v>87</v>
      </c>
      <c r="AF3" s="28" t="s">
        <v>94</v>
      </c>
      <c r="AG3" s="28" t="s">
        <v>84</v>
      </c>
      <c r="AH3" s="28" t="s">
        <v>85</v>
      </c>
      <c r="AI3" s="28" t="s">
        <v>86</v>
      </c>
      <c r="AJ3" s="28" t="s">
        <v>87</v>
      </c>
    </row>
    <row r="4" spans="1:43" x14ac:dyDescent="0.2">
      <c r="A4" s="28">
        <v>3</v>
      </c>
      <c r="B4" s="28">
        <v>4</v>
      </c>
      <c r="C4" s="28">
        <v>24</v>
      </c>
      <c r="D4" s="28">
        <v>0</v>
      </c>
      <c r="E4" s="28">
        <v>0</v>
      </c>
      <c r="G4" s="31" t="s">
        <v>95</v>
      </c>
      <c r="H4" s="31">
        <f>COUNT(iris_data[Observation])</f>
        <v>13</v>
      </c>
      <c r="J4" s="28">
        <v>1</v>
      </c>
      <c r="K4" s="28">
        <v>1</v>
      </c>
      <c r="L4" s="28">
        <f>VLOOKUP(K4,$A$2:$E$151,2,FALSE)</f>
        <v>1</v>
      </c>
      <c r="M4" s="28">
        <f>VLOOKUP(K4,$A$2:$E$151,3,FALSE)</f>
        <v>1</v>
      </c>
      <c r="N4" s="28">
        <v>0</v>
      </c>
      <c r="O4" s="28">
        <v>0</v>
      </c>
      <c r="R4" s="28">
        <v>1</v>
      </c>
      <c r="S4" s="28">
        <v>5</v>
      </c>
      <c r="T4" s="28">
        <v>7</v>
      </c>
      <c r="U4" s="28">
        <v>0</v>
      </c>
      <c r="V4" s="28">
        <v>0</v>
      </c>
      <c r="Y4" s="28">
        <v>1</v>
      </c>
      <c r="Z4" s="28">
        <v>5.2480000000000002</v>
      </c>
      <c r="AA4" s="28">
        <v>3.7120000000000002</v>
      </c>
      <c r="AB4" s="28">
        <v>1.468</v>
      </c>
      <c r="AC4" s="28">
        <v>0.27200000000000002</v>
      </c>
      <c r="AF4" s="28">
        <v>1</v>
      </c>
      <c r="AG4" s="28">
        <v>5.2333333333333334</v>
      </c>
      <c r="AH4" s="28">
        <v>3.6888888888888891</v>
      </c>
      <c r="AI4" s="28">
        <v>1.4703703703703703</v>
      </c>
      <c r="AJ4" s="28">
        <v>0.26666666666666666</v>
      </c>
    </row>
    <row r="5" spans="1:43" x14ac:dyDescent="0.2">
      <c r="A5" s="28">
        <v>4</v>
      </c>
      <c r="B5" s="28">
        <v>2</v>
      </c>
      <c r="C5" s="28">
        <v>14</v>
      </c>
      <c r="D5" s="28">
        <v>0</v>
      </c>
      <c r="E5" s="28">
        <v>0</v>
      </c>
      <c r="J5" s="28">
        <v>2</v>
      </c>
      <c r="K5" s="28">
        <v>9</v>
      </c>
      <c r="L5" s="28">
        <f>VLOOKUP(K5,$A$2:$E$151,2,FALSE)</f>
        <v>8</v>
      </c>
      <c r="M5" s="28">
        <f>VLOOKUP(K5,$A$2:$E$151,3,FALSE)</f>
        <v>8</v>
      </c>
      <c r="N5" s="28">
        <v>0</v>
      </c>
      <c r="O5" s="28">
        <v>0</v>
      </c>
      <c r="R5" s="28">
        <v>2</v>
      </c>
      <c r="S5" s="28">
        <v>9</v>
      </c>
      <c r="T5" s="28">
        <v>10</v>
      </c>
      <c r="U5" s="28">
        <v>0</v>
      </c>
      <c r="V5" s="28">
        <v>0</v>
      </c>
      <c r="Y5" s="28">
        <v>2</v>
      </c>
      <c r="Z5" s="28">
        <v>6.3010309278350514</v>
      </c>
      <c r="AA5" s="28">
        <v>2.8865979381443299</v>
      </c>
      <c r="AB5" s="28">
        <v>4.9587628865979383</v>
      </c>
      <c r="AC5" s="28">
        <v>1.6958762886597938</v>
      </c>
      <c r="AF5" s="28">
        <v>2</v>
      </c>
      <c r="AG5" s="28">
        <v>6.3010309278350514</v>
      </c>
      <c r="AH5" s="28">
        <v>2.8865979381443299</v>
      </c>
      <c r="AI5" s="28">
        <v>4.9587628865979383</v>
      </c>
      <c r="AJ5" s="28">
        <v>1.6958762886597938</v>
      </c>
    </row>
    <row r="6" spans="1:43" x14ac:dyDescent="0.2">
      <c r="A6" s="28">
        <v>5</v>
      </c>
      <c r="B6" s="28">
        <v>4</v>
      </c>
      <c r="C6" s="28">
        <v>16</v>
      </c>
      <c r="D6" s="28">
        <v>0</v>
      </c>
      <c r="E6" s="28">
        <v>0</v>
      </c>
      <c r="Y6" s="28">
        <v>3</v>
      </c>
      <c r="Z6" s="28">
        <v>4.7892857142857146</v>
      </c>
      <c r="AA6" s="28">
        <v>3.0642857142857141</v>
      </c>
      <c r="AB6" s="28">
        <v>1.6428571428571428</v>
      </c>
      <c r="AC6" s="28">
        <v>0.30714285714285716</v>
      </c>
      <c r="AF6" s="28">
        <v>3</v>
      </c>
      <c r="AG6" s="28">
        <v>4.7692307692307692</v>
      </c>
      <c r="AH6" s="28">
        <v>3.0384615384615383</v>
      </c>
      <c r="AI6" s="28">
        <v>1.6538461538461537</v>
      </c>
      <c r="AJ6" s="28">
        <v>0.31538461538461537</v>
      </c>
    </row>
    <row r="7" spans="1:43" x14ac:dyDescent="0.2">
      <c r="A7" s="28">
        <v>6</v>
      </c>
      <c r="B7" s="28">
        <v>4</v>
      </c>
      <c r="C7" s="28">
        <v>7</v>
      </c>
      <c r="D7" s="28">
        <v>0</v>
      </c>
      <c r="E7" s="28">
        <v>0</v>
      </c>
      <c r="G7" s="31" t="s">
        <v>96</v>
      </c>
    </row>
    <row r="8" spans="1:43" x14ac:dyDescent="0.2">
      <c r="A8" s="28">
        <v>7</v>
      </c>
      <c r="B8" s="28">
        <v>5</v>
      </c>
      <c r="C8" s="28">
        <v>12</v>
      </c>
      <c r="G8" s="28">
        <f ca="1">CEILING(RAND()*$H$4, 1)</f>
        <v>4</v>
      </c>
    </row>
    <row r="9" spans="1:43" x14ac:dyDescent="0.2">
      <c r="A9" s="28">
        <v>8</v>
      </c>
      <c r="B9" s="28">
        <v>6</v>
      </c>
      <c r="C9" s="28">
        <v>7</v>
      </c>
      <c r="G9" s="28">
        <f ca="1">CEILING(RAND()*$H$4, 1)</f>
        <v>1</v>
      </c>
    </row>
    <row r="10" spans="1:43" x14ac:dyDescent="0.2">
      <c r="A10" s="28">
        <v>9</v>
      </c>
      <c r="B10" s="28">
        <v>8</v>
      </c>
      <c r="C10" s="28">
        <v>8</v>
      </c>
    </row>
    <row r="11" spans="1:43" ht="21" x14ac:dyDescent="0.2">
      <c r="A11" s="28">
        <v>10</v>
      </c>
      <c r="B11" s="28">
        <v>1</v>
      </c>
      <c r="C11" s="28">
        <v>3</v>
      </c>
      <c r="J11" s="56" t="s">
        <v>97</v>
      </c>
      <c r="K11" s="56"/>
      <c r="L11" s="56"/>
      <c r="M11" s="56"/>
      <c r="N11" s="56"/>
      <c r="O11" s="29"/>
      <c r="R11" s="56" t="s">
        <v>98</v>
      </c>
      <c r="S11" s="56"/>
      <c r="T11" s="56"/>
      <c r="U11" s="56"/>
      <c r="V11" s="56"/>
      <c r="W11" s="29"/>
      <c r="Y11" s="56" t="s">
        <v>99</v>
      </c>
      <c r="Z11" s="56"/>
      <c r="AA11" s="56"/>
      <c r="AB11" s="56"/>
      <c r="AC11" s="56"/>
      <c r="AF11" s="56" t="s">
        <v>100</v>
      </c>
      <c r="AG11" s="56"/>
      <c r="AH11" s="56"/>
      <c r="AI11" s="56"/>
      <c r="AJ11" s="56"/>
    </row>
    <row r="12" spans="1:43" ht="21" x14ac:dyDescent="0.2">
      <c r="A12" s="28">
        <v>11</v>
      </c>
      <c r="B12" s="28">
        <v>6</v>
      </c>
      <c r="C12" s="28">
        <v>10</v>
      </c>
      <c r="J12" s="56"/>
      <c r="K12" s="56"/>
      <c r="L12" s="56"/>
      <c r="M12" s="56"/>
      <c r="N12" s="56"/>
      <c r="O12" s="29"/>
      <c r="R12" s="56"/>
      <c r="S12" s="56"/>
      <c r="T12" s="56"/>
      <c r="U12" s="56"/>
      <c r="V12" s="56"/>
      <c r="W12" s="29"/>
      <c r="Y12" s="56"/>
      <c r="Z12" s="56"/>
      <c r="AA12" s="56"/>
      <c r="AB12" s="56"/>
      <c r="AC12" s="56"/>
      <c r="AF12" s="56"/>
      <c r="AG12" s="56"/>
      <c r="AH12" s="56"/>
      <c r="AI12" s="56"/>
      <c r="AJ12" s="56"/>
    </row>
    <row r="13" spans="1:43" x14ac:dyDescent="0.2">
      <c r="A13" s="28">
        <v>12</v>
      </c>
      <c r="B13" s="28">
        <v>5</v>
      </c>
      <c r="C13" s="28">
        <v>14</v>
      </c>
      <c r="J13" s="30" t="s">
        <v>94</v>
      </c>
      <c r="K13" s="30" t="s">
        <v>83</v>
      </c>
      <c r="L13" s="30" t="s">
        <v>101</v>
      </c>
      <c r="M13" s="30" t="s">
        <v>102</v>
      </c>
      <c r="Q13" s="30" t="s">
        <v>94</v>
      </c>
      <c r="R13" s="30" t="s">
        <v>83</v>
      </c>
      <c r="S13" s="30" t="s">
        <v>101</v>
      </c>
      <c r="T13" s="30" t="s">
        <v>102</v>
      </c>
      <c r="W13" s="30" t="s">
        <v>94</v>
      </c>
      <c r="X13" s="30" t="s">
        <v>83</v>
      </c>
      <c r="Y13" s="30" t="s">
        <v>101</v>
      </c>
      <c r="Z13" s="30" t="s">
        <v>102</v>
      </c>
      <c r="AA13" s="30" t="s">
        <v>103</v>
      </c>
      <c r="AD13" s="30" t="s">
        <v>94</v>
      </c>
      <c r="AE13" s="30" t="s">
        <v>83</v>
      </c>
      <c r="AF13" s="30" t="s">
        <v>101</v>
      </c>
      <c r="AG13" s="30" t="s">
        <v>102</v>
      </c>
      <c r="AH13" s="30" t="s">
        <v>103</v>
      </c>
    </row>
    <row r="14" spans="1:43" x14ac:dyDescent="0.2">
      <c r="A14" s="28">
        <v>13</v>
      </c>
      <c r="B14" s="28">
        <v>3</v>
      </c>
      <c r="C14" s="28">
        <v>2</v>
      </c>
      <c r="J14" s="28">
        <f>MATCH(MIN(L14:M14),L14:M14,0)</f>
        <v>1</v>
      </c>
      <c r="K14" s="28">
        <v>1</v>
      </c>
      <c r="L14" s="32">
        <f t="shared" ref="L14:L77" si="0">SQRT( ((VLOOKUP(K14,$A$2:$E$151,2,FALSE)-VLOOKUP(1,$J$4:$O$6,3,FALSE)) ^2) + ((VLOOKUP(K14,$A$2:$E$151,3,FALSE)-VLOOKUP(1,$J$4:$O$6,4,FALSE))^2) + ((VLOOKUP(K14,$A$2:$E$151,4,FALSE)-VLOOKUP(1,$J$4:$O$6,5,FALSE))^2) + ((VLOOKUP(K14,$A$2:$E$151,5,FALSE)-VLOOKUP(1,$J$4:$O$6,6,FALSE))^2))</f>
        <v>0</v>
      </c>
      <c r="M14" s="32">
        <f>SQRT( ((VLOOKUP(K14,$A$2:$E$151,2,FALSE)-VLOOKUP(2,$J$4:$O$6,3,FALSE)) ^2) + ((VLOOKUP(K14,$A$2:$E$151,3,FALSE)-VLOOKUP(2,$J$4:$O$6,4,FALSE))^2) + ((VLOOKUP(K14,$A$2:$E$151,4,FALSE)-VLOOKUP(2,$J$4:$O$6,5,FALSE))^2) + ((VLOOKUP(K14,$A$2:$E$151,5,FALSE)-VLOOKUP(2,$J$4:$O$6,6,FALSE))^2))</f>
        <v>9.8994949366116654</v>
      </c>
      <c r="Q14" s="28">
        <f t="shared" ref="Q14:Q77" si="1">MATCH(MIN(S14:T14),S14:T14,0)</f>
        <v>1</v>
      </c>
      <c r="R14" s="28">
        <v>1</v>
      </c>
      <c r="S14" s="28">
        <f t="shared" ref="S14:S77" si="2">SQRT( ((VLOOKUP(R14,$A$2:$E$151,2,FALSE)-VLOOKUP(1,$R$4:$V$6,2,FALSE)) ^2) + ((VLOOKUP(R14,$A$2:$E$151,3,FALSE)-VLOOKUP(1,$R$4:$V$6,3,FALSE))^2) + ((VLOOKUP(R14,$A$2:$E$151,4,FALSE)-VLOOKUP(1,$R$4:$V$6,4,FALSE))^2) + ((VLOOKUP(R14,$A$2:$E$151,5,FALSE)-VLOOKUP(1,$R$4:$V$6,5,FALSE))^2))</f>
        <v>7.2111025509279782</v>
      </c>
      <c r="T14" s="28">
        <f t="shared" ref="T14:T77" si="3">SQRT( ((VLOOKUP(R14,$A$2:$E$151,2,FALSE)-VLOOKUP(2,$R$4:$V$6,2,FALSE)) ^2) + ((VLOOKUP(R14,$A$2:$E$151,3,FALSE)-VLOOKUP(2,$R$4:$V$6,3,FALSE))^2) + ((VLOOKUP(R14,$A$2:$E$151,4,FALSE)-VLOOKUP(2,$R$4:$V$6,4,FALSE))^2) + ((VLOOKUP(R14,$A$2:$E$151,5,FALSE)-VLOOKUP(2,$R$4:$V$6,5,FALSE))^2))</f>
        <v>12.041594578792296</v>
      </c>
      <c r="W14" s="28">
        <f t="shared" ref="W14:W77" si="4">MATCH(MIN(Y14:AA14),Y14:AA14,0)</f>
        <v>3</v>
      </c>
      <c r="X14" s="28">
        <v>1</v>
      </c>
      <c r="Y14" s="28">
        <f t="shared" ref="Y14:Y77" si="5">SQRT( ((VLOOKUP(R14,$A$2:$E$151,2,FALSE)-VLOOKUP(1,$Y$4:$AC$6,2,FALSE)) ^2) + ((VLOOKUP(R14,$A$2:$E$151,3,FALSE)-VLOOKUP(1,$Y$4:$AC$6,3,FALSE))^2) + ((VLOOKUP(R14,$A$2:$E$151,4,FALSE)-VLOOKUP(1,$Y$4:$AC$6,4,FALSE))^2) + ((VLOOKUP(R14,$A$2:$E$151,5,FALSE)-VLOOKUP(1,$Y$4:$AC$6,5,FALSE))^2))</f>
        <v>5.2563728939260006</v>
      </c>
      <c r="Z14" s="28">
        <f t="shared" ref="Z14:Z77" si="6">SQRT( ((VLOOKUP(R14,$A$2:$E$151,2,FALSE)-VLOOKUP(2,$Y$4:$AC$6,2,FALSE)) ^2) + ((VLOOKUP(R14,$A$2:$E$151,3,FALSE)-VLOOKUP(2,$Y$4:$AC$6,3,FALSE))^2) + ((VLOOKUP(R14,$A$2:$E$151,4,FALSE)-VLOOKUP(2,$Y$4:$AC$6,4,FALSE))^2) + ((VLOOKUP(R14,$A$2:$E$151,5,FALSE)-VLOOKUP(2,$Y$4:$AC$6,5,FALSE))^2))</f>
        <v>7.6893111804643342</v>
      </c>
      <c r="AA14" s="28">
        <f t="shared" ref="AA14:AA77" si="7">SQRT( ((VLOOKUP(R14,$A$2:$E$151,2,FALSE)-VLOOKUP(3,$Y$4:$AC$6,2,FALSE)) ^2) + ((VLOOKUP(R14,$A$2:$E$151,3,FALSE)-VLOOKUP(3,$Y$4:$AC$6,3,FALSE))^2) + ((VLOOKUP(R14,$A$2:$E$151,4,FALSE)-VLOOKUP(3,$Y$4:$AC$6,4,FALSE))^2) + ((VLOOKUP(R14,$A$2:$E$151,5,FALSE)-VLOOKUP(3,$Y$4:$AC$6,5,FALSE))^2))</f>
        <v>4.6274483315564421</v>
      </c>
      <c r="AD14" s="28">
        <f t="shared" ref="AD14:AD77" si="8">MATCH(MIN(AF14:AH14),AF14:AH14,0)</f>
        <v>3</v>
      </c>
      <c r="AE14" s="28">
        <v>1</v>
      </c>
      <c r="AF14" s="28">
        <f t="shared" ref="AF14:AF77" si="9">SQRT( ((VLOOKUP(R14,$A$2:$E$151,2,FALSE)-VLOOKUP(1,$AF$4:$AJ$6,2,FALSE)) ^2) + ((VLOOKUP(R14,$A$2:$E$151,3,FALSE)-VLOOKUP(1,$AF$4:$AJ$6,3,FALSE))^2) + ((VLOOKUP(R14,$A$2:$E$151,4,FALSE)-VLOOKUP(1,$AF$4:$AJ$6,4,FALSE))^2) + ((VLOOKUP(R14,$A$2:$E$151,5,FALSE)-VLOOKUP(1,$AF$4:$AJ$6,5,FALSE))^2))</f>
        <v>5.2330043670032849</v>
      </c>
      <c r="AG14" s="28">
        <f t="shared" ref="AG14:AG77" si="10">SQRT( ((VLOOKUP(R14,$A$2:$E$151,2,FALSE)-VLOOKUP(2,$AF$4:$AJ$6,2,FALSE)) ^2) + ((VLOOKUP(R14,$A$2:$E$151,3,FALSE)-VLOOKUP(2,$AF$4:$AJ$6,3,FALSE))^2) + ((VLOOKUP(R14,$A$2:$E$151,4,FALSE)-VLOOKUP(2,$AF$4:$AJ$6,4,FALSE))^2) + ((VLOOKUP(R14,$A$2:$E$151,5,FALSE)-VLOOKUP(2,$AF$4:$AJ$6,5,FALSE))^2))</f>
        <v>7.6893111804643342</v>
      </c>
      <c r="AH14" s="28">
        <f t="shared" ref="AH14:AH77" si="11">SQRT( ((VLOOKUP(R14,$A$2:$E$151,2,FALSE)-VLOOKUP(3,$AF$4:$AJ$6,2,FALSE)) ^2) + ((VLOOKUP(R14,$A$2:$E$151,3,FALSE)-VLOOKUP(3,$AF$4:$AJ$6,3,FALSE))^2) + ((VLOOKUP(R14,$A$2:$E$151,4,FALSE)-VLOOKUP(3,$AF$4:$AJ$6,4,FALSE))^2) + ((VLOOKUP(R14,$A$2:$E$151,5,FALSE)-VLOOKUP(3,$AF$4:$AJ$6,5,FALSE))^2))</f>
        <v>4.6040309069027732</v>
      </c>
    </row>
    <row r="15" spans="1:43" x14ac:dyDescent="0.2">
      <c r="J15" s="28">
        <f>MATCH(MIN(L15:M15),L15:M15,0)</f>
        <v>1</v>
      </c>
      <c r="K15" s="28">
        <v>2</v>
      </c>
      <c r="L15" s="32">
        <f t="shared" si="0"/>
        <v>4.2426406871192848</v>
      </c>
      <c r="M15" s="28">
        <f>SQRT( ((VLOOKUP(K15,$A$2:$E$151,2,FALSE)-VLOOKUP(2,$J$4:$O$6,3,FALSE)) ^2) + ((VLOOKUP(K15,$A$2:$E$151,3,FALSE)-VLOOKUP(2,$J$4:$O$6,4,FALSE))^2) + ((VLOOKUP(K15,$A$2:$E$151,4,FALSE)-VLOOKUP(2,$J$4:$O$6,5,FALSE))^2) + ((VLOOKUP(K15,$A$2:$E$151,5,FALSE)-VLOOKUP(2,$J$4:$O$6,6,FALSE))^2))</f>
        <v>5.6568542494923806</v>
      </c>
      <c r="Q15" s="28">
        <f t="shared" si="1"/>
        <v>1</v>
      </c>
      <c r="R15" s="28">
        <v>2</v>
      </c>
      <c r="S15" s="28">
        <f t="shared" si="2"/>
        <v>3.1622776601683795</v>
      </c>
      <c r="T15" s="28">
        <f t="shared" si="3"/>
        <v>7.810249675906654</v>
      </c>
      <c r="W15" s="28">
        <f t="shared" si="4"/>
        <v>1</v>
      </c>
      <c r="X15" s="28">
        <v>2</v>
      </c>
      <c r="Y15" s="28">
        <f t="shared" si="5"/>
        <v>1.9670932870608857</v>
      </c>
      <c r="Z15" s="28">
        <f t="shared" si="6"/>
        <v>5.8309290198164421</v>
      </c>
      <c r="AA15" s="28">
        <f t="shared" si="7"/>
        <v>2.0716779406548498</v>
      </c>
      <c r="AD15" s="28">
        <f t="shared" si="8"/>
        <v>1</v>
      </c>
      <c r="AE15" s="28">
        <v>2</v>
      </c>
      <c r="AF15" s="28">
        <f t="shared" si="9"/>
        <v>1.9623968435925778</v>
      </c>
      <c r="AG15" s="28">
        <f t="shared" si="10"/>
        <v>5.8309290198164421</v>
      </c>
      <c r="AH15" s="28">
        <f t="shared" si="11"/>
        <v>2.0858923139898975</v>
      </c>
    </row>
    <row r="16" spans="1:43" x14ac:dyDescent="0.2">
      <c r="J16" s="28">
        <f>MATCH(MIN(L16:M16),L16:M16,0)</f>
        <v>2</v>
      </c>
      <c r="K16" s="28">
        <v>3</v>
      </c>
      <c r="L16" s="32">
        <f t="shared" si="0"/>
        <v>23.194827009486403</v>
      </c>
      <c r="M16" s="28">
        <f>SQRT( ((VLOOKUP(K16,$A$2:$E$151,2,FALSE)-VLOOKUP(2,$J$4:$O$6,3,FALSE)) ^2) + ((VLOOKUP(K16,$A$2:$E$151,3,FALSE)-VLOOKUP(2,$J$4:$O$6,4,FALSE))^2) + ((VLOOKUP(K16,$A$2:$E$151,4,FALSE)-VLOOKUP(2,$J$4:$O$6,5,FALSE))^2) + ((VLOOKUP(K16,$A$2:$E$151,5,FALSE)-VLOOKUP(2,$J$4:$O$6,6,FALSE))^2))</f>
        <v>16.492422502470642</v>
      </c>
      <c r="Q16" s="28">
        <f t="shared" si="1"/>
        <v>2</v>
      </c>
      <c r="R16" s="28">
        <v>3</v>
      </c>
      <c r="S16" s="28">
        <f t="shared" si="2"/>
        <v>17.029386365926403</v>
      </c>
      <c r="T16" s="28">
        <f t="shared" si="3"/>
        <v>14.866068747318506</v>
      </c>
      <c r="W16" s="28">
        <f t="shared" si="4"/>
        <v>1</v>
      </c>
      <c r="X16" s="28">
        <v>3</v>
      </c>
      <c r="Y16" s="28">
        <f t="shared" si="5"/>
        <v>20.381105367472099</v>
      </c>
      <c r="Z16" s="28">
        <f t="shared" si="6"/>
        <v>21.875461497037367</v>
      </c>
      <c r="AA16" s="28">
        <f t="shared" si="7"/>
        <v>21.017145879456788</v>
      </c>
      <c r="AD16" s="28">
        <f t="shared" si="8"/>
        <v>1</v>
      </c>
      <c r="AE16" s="28">
        <v>3</v>
      </c>
      <c r="AF16" s="28">
        <f t="shared" si="9"/>
        <v>20.403319480324434</v>
      </c>
      <c r="AG16" s="28">
        <f t="shared" si="10"/>
        <v>21.875461497037367</v>
      </c>
      <c r="AH16" s="28">
        <f t="shared" si="11"/>
        <v>21.04311016002864</v>
      </c>
    </row>
    <row r="17" spans="10:34" x14ac:dyDescent="0.2">
      <c r="J17" s="28">
        <f>MATCH(MIN(L17:M17),L17:M17,0)</f>
        <v>2</v>
      </c>
      <c r="K17" s="28">
        <v>4</v>
      </c>
      <c r="L17" s="32">
        <f t="shared" si="0"/>
        <v>13.038404810405298</v>
      </c>
      <c r="M17" s="28">
        <f>SQRT( ((VLOOKUP(K17,$A$2:$E$151,2,FALSE)-VLOOKUP(2,$J$4:$O$6,3,FALSE)) ^2) + ((VLOOKUP(K17,$A$2:$E$151,3,FALSE)-VLOOKUP(2,$J$4:$O$6,4,FALSE))^2) + ((VLOOKUP(K17,$A$2:$E$151,4,FALSE)-VLOOKUP(2,$J$4:$O$6,5,FALSE))^2) + ((VLOOKUP(K17,$A$2:$E$151,5,FALSE)-VLOOKUP(2,$J$4:$O$6,6,FALSE))^2))</f>
        <v>8.4852813742385695</v>
      </c>
      <c r="Q17" s="28">
        <f t="shared" si="1"/>
        <v>1</v>
      </c>
      <c r="R17" s="28">
        <v>4</v>
      </c>
      <c r="S17" s="28">
        <f t="shared" si="2"/>
        <v>7.6157731058639087</v>
      </c>
      <c r="T17" s="28">
        <f t="shared" si="3"/>
        <v>8.0622577482985491</v>
      </c>
      <c r="W17" s="28">
        <f t="shared" si="4"/>
        <v>1</v>
      </c>
      <c r="X17" s="28">
        <v>4</v>
      </c>
      <c r="Y17" s="28">
        <f t="shared" si="5"/>
        <v>10.891347758656869</v>
      </c>
      <c r="Z17" s="28">
        <f t="shared" si="6"/>
        <v>13.018137277759484</v>
      </c>
      <c r="AA17" s="28">
        <f t="shared" si="7"/>
        <v>11.408912220769539</v>
      </c>
      <c r="AD17" s="28">
        <f t="shared" si="8"/>
        <v>1</v>
      </c>
      <c r="AE17" s="28">
        <v>4</v>
      </c>
      <c r="AF17" s="28">
        <f t="shared" si="9"/>
        <v>10.909012646765868</v>
      </c>
      <c r="AG17" s="28">
        <f t="shared" si="10"/>
        <v>13.018137277759484</v>
      </c>
      <c r="AH17" s="28">
        <f t="shared" si="11"/>
        <v>11.430600992653643</v>
      </c>
    </row>
    <row r="18" spans="10:34" x14ac:dyDescent="0.2">
      <c r="J18" s="28">
        <f>MATCH(MIN(L18:M18),L18:M18,0)</f>
        <v>2</v>
      </c>
      <c r="K18" s="28">
        <v>5</v>
      </c>
      <c r="L18" s="32">
        <f t="shared" si="0"/>
        <v>15.297058540778355</v>
      </c>
      <c r="M18" s="28">
        <f>SQRT( ((VLOOKUP(K18,$A$2:$E$151,2,FALSE)-VLOOKUP(2,$J$4:$O$6,3,FALSE)) ^2) + ((VLOOKUP(K18,$A$2:$E$151,3,FALSE)-VLOOKUP(2,$J$4:$O$6,4,FALSE))^2) + ((VLOOKUP(K18,$A$2:$E$151,4,FALSE)-VLOOKUP(2,$J$4:$O$6,5,FALSE))^2) + ((VLOOKUP(K18,$A$2:$E$151,5,FALSE)-VLOOKUP(2,$J$4:$O$6,6,FALSE))^2))</f>
        <v>8.9442719099991592</v>
      </c>
      <c r="Q18" s="28">
        <f t="shared" si="1"/>
        <v>2</v>
      </c>
      <c r="R18" s="28">
        <v>5</v>
      </c>
      <c r="S18" s="28">
        <f t="shared" si="2"/>
        <v>9.0553851381374173</v>
      </c>
      <c r="T18" s="28">
        <f t="shared" si="3"/>
        <v>7.810249675906654</v>
      </c>
      <c r="W18" s="28">
        <f t="shared" si="4"/>
        <v>1</v>
      </c>
      <c r="X18" s="28">
        <v>5</v>
      </c>
      <c r="Y18" s="28">
        <f t="shared" si="5"/>
        <v>12.44111956376917</v>
      </c>
      <c r="Z18" s="28">
        <f t="shared" si="6"/>
        <v>14.308088017575011</v>
      </c>
      <c r="AA18" s="28">
        <f t="shared" si="7"/>
        <v>13.067095788542257</v>
      </c>
      <c r="AD18" s="28">
        <f t="shared" si="8"/>
        <v>1</v>
      </c>
      <c r="AE18" s="28">
        <v>5</v>
      </c>
      <c r="AF18" s="28">
        <f t="shared" si="9"/>
        <v>12.462650923395422</v>
      </c>
      <c r="AG18" s="28">
        <f t="shared" si="10"/>
        <v>14.308088017575011</v>
      </c>
      <c r="AH18" s="28">
        <f t="shared" si="11"/>
        <v>13.093046621107144</v>
      </c>
    </row>
    <row r="19" spans="10:34" x14ac:dyDescent="0.2">
      <c r="J19" s="28">
        <f>MATCH(MIN(L19:M19),L19:M19,0)</f>
        <v>2</v>
      </c>
      <c r="K19" s="28">
        <v>6</v>
      </c>
      <c r="L19" s="32">
        <f t="shared" si="0"/>
        <v>6.7082039324993694</v>
      </c>
      <c r="M19" s="28">
        <f>SQRT( ((VLOOKUP(K19,$A$2:$E$151,2,FALSE)-VLOOKUP(2,$J$4:$O$6,3,FALSE)) ^2) + ((VLOOKUP(K19,$A$2:$E$151,3,FALSE)-VLOOKUP(2,$J$4:$O$6,4,FALSE))^2) + ((VLOOKUP(K19,$A$2:$E$151,4,FALSE)-VLOOKUP(2,$J$4:$O$6,5,FALSE))^2) + ((VLOOKUP(K19,$A$2:$E$151,5,FALSE)-VLOOKUP(2,$J$4:$O$6,6,FALSE))^2))</f>
        <v>4.1231056256176606</v>
      </c>
      <c r="Q19" s="28">
        <f t="shared" si="1"/>
        <v>1</v>
      </c>
      <c r="R19" s="28">
        <v>6</v>
      </c>
      <c r="S19" s="28">
        <f t="shared" si="2"/>
        <v>1</v>
      </c>
      <c r="T19" s="28">
        <f t="shared" si="3"/>
        <v>5.8309518948453007</v>
      </c>
      <c r="W19" s="28">
        <f t="shared" si="4"/>
        <v>1</v>
      </c>
      <c r="X19" s="28">
        <v>6</v>
      </c>
      <c r="Y19" s="28">
        <f t="shared" si="5"/>
        <v>3.8206617227909616</v>
      </c>
      <c r="Z19" s="28">
        <f t="shared" si="6"/>
        <v>7.0484144036280636</v>
      </c>
      <c r="AA19" s="28">
        <f t="shared" si="7"/>
        <v>4.3481185821090067</v>
      </c>
      <c r="AD19" s="28">
        <f t="shared" si="8"/>
        <v>1</v>
      </c>
      <c r="AE19" s="28">
        <v>6</v>
      </c>
      <c r="AF19" s="28">
        <f t="shared" si="9"/>
        <v>3.8363613018599771</v>
      </c>
      <c r="AG19" s="28">
        <f t="shared" si="10"/>
        <v>7.0484144036280636</v>
      </c>
      <c r="AH19" s="28">
        <f t="shared" si="11"/>
        <v>4.372662520112077</v>
      </c>
    </row>
    <row r="20" spans="10:34" x14ac:dyDescent="0.2">
      <c r="J20" s="28">
        <f>MATCH(MIN(L20:M20),L20:M20,0)</f>
        <v>2</v>
      </c>
      <c r="K20" s="28">
        <v>7</v>
      </c>
      <c r="L20" s="32">
        <f t="shared" si="0"/>
        <v>11.704699910719626</v>
      </c>
      <c r="M20" s="28">
        <f>SQRT( ((VLOOKUP(K20,$A$2:$E$151,2,FALSE)-VLOOKUP(2,$J$4:$O$6,3,FALSE)) ^2) + ((VLOOKUP(K20,$A$2:$E$151,3,FALSE)-VLOOKUP(2,$J$4:$O$6,4,FALSE))^2) + ((VLOOKUP(K20,$A$2:$E$151,4,FALSE)-VLOOKUP(2,$J$4:$O$6,5,FALSE))^2) + ((VLOOKUP(K20,$A$2:$E$151,5,FALSE)-VLOOKUP(2,$J$4:$O$6,6,FALSE))^2))</f>
        <v>5</v>
      </c>
      <c r="Q20" s="28">
        <f t="shared" si="1"/>
        <v>2</v>
      </c>
      <c r="R20" s="28">
        <v>7</v>
      </c>
      <c r="S20" s="28">
        <f t="shared" si="2"/>
        <v>5</v>
      </c>
      <c r="T20" s="28">
        <f t="shared" si="3"/>
        <v>4.4721359549995796</v>
      </c>
      <c r="W20" s="28">
        <f t="shared" si="4"/>
        <v>1</v>
      </c>
      <c r="X20" s="28">
        <v>7</v>
      </c>
      <c r="Y20" s="28">
        <f t="shared" si="5"/>
        <v>8.4250493173630741</v>
      </c>
      <c r="Z20" s="28">
        <f t="shared" si="6"/>
        <v>10.593021493802329</v>
      </c>
      <c r="AA20" s="28">
        <f t="shared" si="7"/>
        <v>9.0931131430689387</v>
      </c>
      <c r="AD20" s="28">
        <f t="shared" si="8"/>
        <v>1</v>
      </c>
      <c r="AE20" s="28">
        <v>7</v>
      </c>
      <c r="AF20" s="28">
        <f t="shared" si="9"/>
        <v>8.4476098680545846</v>
      </c>
      <c r="AG20" s="28">
        <f t="shared" si="10"/>
        <v>10.593021493802329</v>
      </c>
      <c r="AH20" s="28">
        <f t="shared" si="11"/>
        <v>9.1212444650779965</v>
      </c>
    </row>
    <row r="21" spans="10:34" x14ac:dyDescent="0.2">
      <c r="J21" s="28">
        <f>MATCH(MIN(L21:M21),L21:M21,0)</f>
        <v>2</v>
      </c>
      <c r="K21" s="28">
        <v>8</v>
      </c>
      <c r="L21" s="32">
        <f t="shared" si="0"/>
        <v>7.810249675906654</v>
      </c>
      <c r="M21" s="28">
        <f>SQRT( ((VLOOKUP(K21,$A$2:$E$151,2,FALSE)-VLOOKUP(2,$J$4:$O$6,3,FALSE)) ^2) + ((VLOOKUP(K21,$A$2:$E$151,3,FALSE)-VLOOKUP(2,$J$4:$O$6,4,FALSE))^2) + ((VLOOKUP(K21,$A$2:$E$151,4,FALSE)-VLOOKUP(2,$J$4:$O$6,5,FALSE))^2) + ((VLOOKUP(K21,$A$2:$E$151,5,FALSE)-VLOOKUP(2,$J$4:$O$6,6,FALSE))^2))</f>
        <v>2.2360679774997898</v>
      </c>
      <c r="Q21" s="28">
        <f t="shared" si="1"/>
        <v>1</v>
      </c>
      <c r="R21" s="28">
        <v>8</v>
      </c>
      <c r="S21" s="28">
        <f t="shared" si="2"/>
        <v>1</v>
      </c>
      <c r="T21" s="28">
        <f t="shared" si="3"/>
        <v>4.2426406871192848</v>
      </c>
      <c r="W21" s="28">
        <f t="shared" si="4"/>
        <v>1</v>
      </c>
      <c r="X21" s="28">
        <v>8</v>
      </c>
      <c r="Y21" s="28">
        <f t="shared" si="5"/>
        <v>3.6885574416023394</v>
      </c>
      <c r="Z21" s="28">
        <f t="shared" si="6"/>
        <v>6.6690345548610965</v>
      </c>
      <c r="AA21" s="28">
        <f t="shared" si="7"/>
        <v>4.4439838373849634</v>
      </c>
      <c r="AD21" s="28">
        <f t="shared" si="8"/>
        <v>1</v>
      </c>
      <c r="AE21" s="28">
        <v>8</v>
      </c>
      <c r="AF21" s="28">
        <f t="shared" si="9"/>
        <v>3.7127260476737902</v>
      </c>
      <c r="AG21" s="28">
        <f t="shared" si="10"/>
        <v>6.6690345548610965</v>
      </c>
      <c r="AH21" s="28">
        <f t="shared" si="11"/>
        <v>4.476969336266424</v>
      </c>
    </row>
    <row r="22" spans="10:34" x14ac:dyDescent="0.2">
      <c r="J22" s="28">
        <f>MATCH(MIN(L22:M22),L22:M22,0)</f>
        <v>2</v>
      </c>
      <c r="K22" s="28">
        <v>9</v>
      </c>
      <c r="L22" s="32">
        <f t="shared" si="0"/>
        <v>9.8994949366116654</v>
      </c>
      <c r="M22" s="28">
        <f>SQRT( ((VLOOKUP(K22,$A$2:$E$151,2,FALSE)-VLOOKUP(2,$J$4:$O$6,3,FALSE)) ^2) + ((VLOOKUP(K22,$A$2:$E$151,3,FALSE)-VLOOKUP(2,$J$4:$O$6,4,FALSE))^2) + ((VLOOKUP(K22,$A$2:$E$151,4,FALSE)-VLOOKUP(2,$J$4:$O$6,5,FALSE))^2) + ((VLOOKUP(K22,$A$2:$E$151,5,FALSE)-VLOOKUP(2,$J$4:$O$6,6,FALSE))^2))</f>
        <v>0</v>
      </c>
      <c r="Q22" s="28">
        <f t="shared" si="1"/>
        <v>2</v>
      </c>
      <c r="R22" s="28">
        <v>9</v>
      </c>
      <c r="S22" s="28">
        <f t="shared" si="2"/>
        <v>3.1622776601683795</v>
      </c>
      <c r="T22" s="28">
        <f t="shared" si="3"/>
        <v>2.2360679774997898</v>
      </c>
      <c r="W22" s="28">
        <f t="shared" si="4"/>
        <v>1</v>
      </c>
      <c r="X22" s="28">
        <v>9</v>
      </c>
      <c r="Y22" s="28">
        <f t="shared" si="5"/>
        <v>5.3093743510888363</v>
      </c>
      <c r="Z22" s="28">
        <f t="shared" si="6"/>
        <v>7.5165618673900685</v>
      </c>
      <c r="AA22" s="28">
        <f t="shared" si="7"/>
        <v>6.1207252888219452</v>
      </c>
      <c r="AD22" s="28">
        <f t="shared" si="8"/>
        <v>1</v>
      </c>
      <c r="AE22" s="28">
        <v>9</v>
      </c>
      <c r="AF22" s="28">
        <f t="shared" si="9"/>
        <v>5.336030696497569</v>
      </c>
      <c r="AG22" s="28">
        <f t="shared" si="10"/>
        <v>7.5165618673900685</v>
      </c>
      <c r="AH22" s="28">
        <f t="shared" si="11"/>
        <v>6.1554372942971058</v>
      </c>
    </row>
    <row r="23" spans="10:34" x14ac:dyDescent="0.2">
      <c r="J23" s="28">
        <f>MATCH(MIN(L23:M23),L23:M23,0)</f>
        <v>1</v>
      </c>
      <c r="K23" s="28">
        <v>10</v>
      </c>
      <c r="L23" s="32">
        <f t="shared" si="0"/>
        <v>2</v>
      </c>
      <c r="M23" s="28">
        <f>SQRT( ((VLOOKUP(K23,$A$2:$E$151,2,FALSE)-VLOOKUP(2,$J$4:$O$6,3,FALSE)) ^2) + ((VLOOKUP(K23,$A$2:$E$151,3,FALSE)-VLOOKUP(2,$J$4:$O$6,4,FALSE))^2) + ((VLOOKUP(K23,$A$2:$E$151,4,FALSE)-VLOOKUP(2,$J$4:$O$6,5,FALSE))^2) + ((VLOOKUP(K23,$A$2:$E$151,5,FALSE)-VLOOKUP(2,$J$4:$O$6,6,FALSE))^2))</f>
        <v>8.6023252670426267</v>
      </c>
      <c r="Q23" s="28">
        <f t="shared" si="1"/>
        <v>1</v>
      </c>
      <c r="R23" s="28">
        <v>10</v>
      </c>
      <c r="S23" s="28">
        <f t="shared" si="2"/>
        <v>5.6568542494923806</v>
      </c>
      <c r="T23" s="28">
        <f t="shared" si="3"/>
        <v>10.63014581273465</v>
      </c>
      <c r="W23" s="28">
        <f t="shared" si="4"/>
        <v>3</v>
      </c>
      <c r="X23" s="28">
        <v>10</v>
      </c>
      <c r="Y23" s="28">
        <f t="shared" si="5"/>
        <v>4.5586682265767049</v>
      </c>
      <c r="Z23" s="28">
        <f t="shared" si="6"/>
        <v>7.4551401514281741</v>
      </c>
      <c r="AA23" s="28">
        <f t="shared" si="7"/>
        <v>4.141996523909893</v>
      </c>
      <c r="AD23" s="28">
        <f t="shared" si="8"/>
        <v>3</v>
      </c>
      <c r="AE23" s="28">
        <v>10</v>
      </c>
      <c r="AF23" s="28">
        <f t="shared" si="9"/>
        <v>4.5418915827571107</v>
      </c>
      <c r="AG23" s="28">
        <f t="shared" si="10"/>
        <v>7.4551401514281741</v>
      </c>
      <c r="AH23" s="28">
        <f t="shared" si="11"/>
        <v>4.1283476643652266</v>
      </c>
    </row>
    <row r="24" spans="10:34" x14ac:dyDescent="0.2">
      <c r="J24" s="28">
        <f>MATCH(MIN(L24:M24),L24:M24,0)</f>
        <v>2</v>
      </c>
      <c r="K24" s="28">
        <v>11</v>
      </c>
      <c r="L24" s="32">
        <f t="shared" si="0"/>
        <v>10.295630140987001</v>
      </c>
      <c r="M24" s="28">
        <f>SQRT( ((VLOOKUP(K24,$A$2:$E$151,2,FALSE)-VLOOKUP(2,$J$4:$O$6,3,FALSE)) ^2) + ((VLOOKUP(K24,$A$2:$E$151,3,FALSE)-VLOOKUP(2,$J$4:$O$6,4,FALSE))^2) + ((VLOOKUP(K24,$A$2:$E$151,4,FALSE)-VLOOKUP(2,$J$4:$O$6,5,FALSE))^2) + ((VLOOKUP(K24,$A$2:$E$151,5,FALSE)-VLOOKUP(2,$J$4:$O$6,6,FALSE))^2))</f>
        <v>2.8284271247461903</v>
      </c>
      <c r="Q24" s="28">
        <f t="shared" si="1"/>
        <v>2</v>
      </c>
      <c r="R24" s="28">
        <v>11</v>
      </c>
      <c r="S24" s="28">
        <f t="shared" si="2"/>
        <v>3.1622776601683795</v>
      </c>
      <c r="T24" s="28">
        <f t="shared" si="3"/>
        <v>3</v>
      </c>
      <c r="W24" s="28">
        <f t="shared" si="4"/>
        <v>1</v>
      </c>
      <c r="X24" s="28">
        <v>11</v>
      </c>
      <c r="Y24" s="28">
        <f t="shared" si="5"/>
        <v>6.5064165252464434</v>
      </c>
      <c r="Z24" s="28">
        <f t="shared" si="6"/>
        <v>8.8406127765594036</v>
      </c>
      <c r="AA24" s="28">
        <f t="shared" si="7"/>
        <v>7.2362475124351908</v>
      </c>
      <c r="AD24" s="28">
        <f t="shared" si="8"/>
        <v>1</v>
      </c>
      <c r="AE24" s="28">
        <v>11</v>
      </c>
      <c r="AF24" s="28">
        <f t="shared" si="9"/>
        <v>6.5307734129842618</v>
      </c>
      <c r="AG24" s="28">
        <f t="shared" si="10"/>
        <v>8.8406127765594036</v>
      </c>
      <c r="AH24" s="28">
        <f t="shared" si="11"/>
        <v>7.2672199090918248</v>
      </c>
    </row>
    <row r="25" spans="10:34" x14ac:dyDescent="0.2">
      <c r="J25" s="28">
        <f>MATCH(MIN(L25:M25),L25:M25,0)</f>
        <v>2</v>
      </c>
      <c r="K25" s="28">
        <v>12</v>
      </c>
      <c r="L25" s="32">
        <f t="shared" si="0"/>
        <v>13.601470508735444</v>
      </c>
      <c r="M25" s="28">
        <f>SQRT( ((VLOOKUP(K25,$A$2:$E$151,2,FALSE)-VLOOKUP(2,$J$4:$O$6,3,FALSE)) ^2) + ((VLOOKUP(K25,$A$2:$E$151,3,FALSE)-VLOOKUP(2,$J$4:$O$6,4,FALSE))^2) + ((VLOOKUP(K25,$A$2:$E$151,4,FALSE)-VLOOKUP(2,$J$4:$O$6,5,FALSE))^2) + ((VLOOKUP(K25,$A$2:$E$151,5,FALSE)-VLOOKUP(2,$J$4:$O$6,6,FALSE))^2))</f>
        <v>6.7082039324993694</v>
      </c>
      <c r="Q25" s="28">
        <f t="shared" si="1"/>
        <v>2</v>
      </c>
      <c r="R25" s="28">
        <v>12</v>
      </c>
      <c r="S25" s="28">
        <f t="shared" si="2"/>
        <v>7</v>
      </c>
      <c r="T25" s="28">
        <f t="shared" si="3"/>
        <v>5.6568542494923806</v>
      </c>
      <c r="W25" s="28">
        <f t="shared" si="4"/>
        <v>1</v>
      </c>
      <c r="X25" s="28">
        <v>12</v>
      </c>
      <c r="Y25" s="28">
        <f t="shared" si="5"/>
        <v>10.398723767847668</v>
      </c>
      <c r="Z25" s="28">
        <f t="shared" si="6"/>
        <v>12.35579672119855</v>
      </c>
      <c r="AA25" s="28">
        <f t="shared" si="7"/>
        <v>11.064698991635979</v>
      </c>
      <c r="AD25" s="28">
        <f t="shared" si="8"/>
        <v>1</v>
      </c>
      <c r="AE25" s="28">
        <v>12</v>
      </c>
      <c r="AF25" s="28">
        <f t="shared" si="9"/>
        <v>10.421446968981689</v>
      </c>
      <c r="AG25" s="28">
        <f t="shared" si="10"/>
        <v>12.35579672119855</v>
      </c>
      <c r="AH25" s="28">
        <f t="shared" si="11"/>
        <v>11.092486395658542</v>
      </c>
    </row>
    <row r="26" spans="10:34" x14ac:dyDescent="0.2">
      <c r="J26" s="28">
        <f>MATCH(MIN(L26:M26),L26:M26,0)</f>
        <v>1</v>
      </c>
      <c r="K26" s="28">
        <v>13</v>
      </c>
      <c r="L26" s="32">
        <f t="shared" si="0"/>
        <v>2.2360679774997898</v>
      </c>
      <c r="M26" s="28">
        <f>SQRT( ((VLOOKUP(K26,$A$2:$E$151,2,FALSE)-VLOOKUP(2,$J$4:$O$6,3,FALSE)) ^2) + ((VLOOKUP(K26,$A$2:$E$151,3,FALSE)-VLOOKUP(2,$J$4:$O$6,4,FALSE))^2) + ((VLOOKUP(K26,$A$2:$E$151,4,FALSE)-VLOOKUP(2,$J$4:$O$6,5,FALSE))^2) + ((VLOOKUP(K26,$A$2:$E$151,5,FALSE)-VLOOKUP(2,$J$4:$O$6,6,FALSE))^2))</f>
        <v>7.810249675906654</v>
      </c>
      <c r="Q26" s="28">
        <f t="shared" si="1"/>
        <v>1</v>
      </c>
      <c r="R26" s="28">
        <v>13</v>
      </c>
      <c r="S26" s="28">
        <f t="shared" si="2"/>
        <v>5.3851648071345037</v>
      </c>
      <c r="T26" s="28">
        <f t="shared" si="3"/>
        <v>10</v>
      </c>
      <c r="W26" s="28">
        <f t="shared" si="4"/>
        <v>3</v>
      </c>
      <c r="X26" s="28">
        <v>13</v>
      </c>
      <c r="Y26" s="28">
        <f t="shared" si="5"/>
        <v>3.1958498087363245</v>
      </c>
      <c r="Z26" s="28">
        <f t="shared" si="6"/>
        <v>6.2568511922839392</v>
      </c>
      <c r="AA26" s="28">
        <f t="shared" si="7"/>
        <v>2.6697497589680954</v>
      </c>
      <c r="AD26" s="28">
        <f t="shared" si="8"/>
        <v>3</v>
      </c>
      <c r="AE26" s="28">
        <v>13</v>
      </c>
      <c r="AF26" s="28">
        <f t="shared" si="9"/>
        <v>3.1738342102202401</v>
      </c>
      <c r="AG26" s="28">
        <f t="shared" si="10"/>
        <v>6.2568511922839392</v>
      </c>
      <c r="AH26" s="28">
        <f t="shared" si="11"/>
        <v>2.6539130426353124</v>
      </c>
    </row>
    <row r="27" spans="10:34" x14ac:dyDescent="0.2">
      <c r="J27" s="28" t="e">
        <f>MATCH(MIN(L27:M27),L27:M27,0)</f>
        <v>#N/A</v>
      </c>
      <c r="K27" s="28">
        <v>14</v>
      </c>
      <c r="L27" s="32" t="e">
        <f t="shared" si="0"/>
        <v>#N/A</v>
      </c>
      <c r="M27" s="28" t="e">
        <f>SQRT( ((VLOOKUP(K27,$A$2:$E$151,2,FALSE)-VLOOKUP(2,$J$4:$O$6,3,FALSE)) ^2) + ((VLOOKUP(K27,$A$2:$E$151,3,FALSE)-VLOOKUP(2,$J$4:$O$6,4,FALSE))^2) + ((VLOOKUP(K27,$A$2:$E$151,4,FALSE)-VLOOKUP(2,$J$4:$O$6,5,FALSE))^2) + ((VLOOKUP(K27,$A$2:$E$151,5,FALSE)-VLOOKUP(2,$J$4:$O$6,6,FALSE))^2))</f>
        <v>#N/A</v>
      </c>
      <c r="Q27" s="28" t="e">
        <f t="shared" si="1"/>
        <v>#N/A</v>
      </c>
      <c r="R27" s="28">
        <v>14</v>
      </c>
      <c r="S27" s="28" t="e">
        <f t="shared" si="2"/>
        <v>#N/A</v>
      </c>
      <c r="T27" s="28" t="e">
        <f t="shared" si="3"/>
        <v>#N/A</v>
      </c>
      <c r="W27" s="28" t="e">
        <f t="shared" si="4"/>
        <v>#N/A</v>
      </c>
      <c r="X27" s="28">
        <v>14</v>
      </c>
      <c r="Y27" s="28" t="e">
        <f t="shared" si="5"/>
        <v>#N/A</v>
      </c>
      <c r="Z27" s="28" t="e">
        <f t="shared" si="6"/>
        <v>#N/A</v>
      </c>
      <c r="AA27" s="28" t="e">
        <f t="shared" si="7"/>
        <v>#N/A</v>
      </c>
      <c r="AD27" s="28" t="e">
        <f t="shared" si="8"/>
        <v>#N/A</v>
      </c>
      <c r="AE27" s="28">
        <v>14</v>
      </c>
      <c r="AF27" s="28" t="e">
        <f t="shared" si="9"/>
        <v>#N/A</v>
      </c>
      <c r="AG27" s="28" t="e">
        <f t="shared" si="10"/>
        <v>#N/A</v>
      </c>
      <c r="AH27" s="28" t="e">
        <f t="shared" si="11"/>
        <v>#N/A</v>
      </c>
    </row>
    <row r="28" spans="10:34" x14ac:dyDescent="0.2">
      <c r="J28" s="28" t="e">
        <f>MATCH(MIN(L28:M28),L28:M28,0)</f>
        <v>#N/A</v>
      </c>
      <c r="K28" s="28">
        <v>15</v>
      </c>
      <c r="L28" s="32" t="e">
        <f t="shared" si="0"/>
        <v>#N/A</v>
      </c>
      <c r="M28" s="28" t="e">
        <f>SQRT( ((VLOOKUP(K28,$A$2:$E$151,2,FALSE)-VLOOKUP(2,$J$4:$O$6,3,FALSE)) ^2) + ((VLOOKUP(K28,$A$2:$E$151,3,FALSE)-VLOOKUP(2,$J$4:$O$6,4,FALSE))^2) + ((VLOOKUP(K28,$A$2:$E$151,4,FALSE)-VLOOKUP(2,$J$4:$O$6,5,FALSE))^2) + ((VLOOKUP(K28,$A$2:$E$151,5,FALSE)-VLOOKUP(2,$J$4:$O$6,6,FALSE))^2))</f>
        <v>#N/A</v>
      </c>
      <c r="Q28" s="28" t="e">
        <f t="shared" si="1"/>
        <v>#N/A</v>
      </c>
      <c r="R28" s="28">
        <v>15</v>
      </c>
      <c r="S28" s="28" t="e">
        <f t="shared" si="2"/>
        <v>#N/A</v>
      </c>
      <c r="T28" s="28" t="e">
        <f t="shared" si="3"/>
        <v>#N/A</v>
      </c>
      <c r="W28" s="28" t="e">
        <f t="shared" si="4"/>
        <v>#N/A</v>
      </c>
      <c r="X28" s="28">
        <v>15</v>
      </c>
      <c r="Y28" s="28" t="e">
        <f t="shared" si="5"/>
        <v>#N/A</v>
      </c>
      <c r="Z28" s="28" t="e">
        <f t="shared" si="6"/>
        <v>#N/A</v>
      </c>
      <c r="AA28" s="28" t="e">
        <f t="shared" si="7"/>
        <v>#N/A</v>
      </c>
      <c r="AD28" s="28" t="e">
        <f t="shared" si="8"/>
        <v>#N/A</v>
      </c>
      <c r="AE28" s="28">
        <v>15</v>
      </c>
      <c r="AF28" s="28" t="e">
        <f t="shared" si="9"/>
        <v>#N/A</v>
      </c>
      <c r="AG28" s="28" t="e">
        <f t="shared" si="10"/>
        <v>#N/A</v>
      </c>
      <c r="AH28" s="28" t="e">
        <f t="shared" si="11"/>
        <v>#N/A</v>
      </c>
    </row>
    <row r="29" spans="10:34" x14ac:dyDescent="0.2">
      <c r="J29" s="28" t="e">
        <f>MATCH(MIN(L29:M29),L29:M29,0)</f>
        <v>#N/A</v>
      </c>
      <c r="K29" s="28">
        <v>16</v>
      </c>
      <c r="L29" s="32" t="e">
        <f t="shared" si="0"/>
        <v>#N/A</v>
      </c>
      <c r="M29" s="28" t="e">
        <f>SQRT( ((VLOOKUP(K29,$A$2:$E$151,2,FALSE)-VLOOKUP(2,$J$4:$O$6,3,FALSE)) ^2) + ((VLOOKUP(K29,$A$2:$E$151,3,FALSE)-VLOOKUP(2,$J$4:$O$6,4,FALSE))^2) + ((VLOOKUP(K29,$A$2:$E$151,4,FALSE)-VLOOKUP(2,$J$4:$O$6,5,FALSE))^2) + ((VLOOKUP(K29,$A$2:$E$151,5,FALSE)-VLOOKUP(2,$J$4:$O$6,6,FALSE))^2))</f>
        <v>#N/A</v>
      </c>
      <c r="Q29" s="28" t="e">
        <f t="shared" si="1"/>
        <v>#N/A</v>
      </c>
      <c r="R29" s="28">
        <v>16</v>
      </c>
      <c r="S29" s="28" t="e">
        <f t="shared" si="2"/>
        <v>#N/A</v>
      </c>
      <c r="T29" s="28" t="e">
        <f t="shared" si="3"/>
        <v>#N/A</v>
      </c>
      <c r="W29" s="28" t="e">
        <f t="shared" si="4"/>
        <v>#N/A</v>
      </c>
      <c r="X29" s="28">
        <v>16</v>
      </c>
      <c r="Y29" s="28" t="e">
        <f t="shared" si="5"/>
        <v>#N/A</v>
      </c>
      <c r="Z29" s="28" t="e">
        <f t="shared" si="6"/>
        <v>#N/A</v>
      </c>
      <c r="AA29" s="28" t="e">
        <f t="shared" si="7"/>
        <v>#N/A</v>
      </c>
      <c r="AD29" s="28" t="e">
        <f t="shared" si="8"/>
        <v>#N/A</v>
      </c>
      <c r="AE29" s="28">
        <v>16</v>
      </c>
      <c r="AF29" s="28" t="e">
        <f t="shared" si="9"/>
        <v>#N/A</v>
      </c>
      <c r="AG29" s="28" t="e">
        <f t="shared" si="10"/>
        <v>#N/A</v>
      </c>
      <c r="AH29" s="28" t="e">
        <f t="shared" si="11"/>
        <v>#N/A</v>
      </c>
    </row>
    <row r="30" spans="10:34" x14ac:dyDescent="0.2">
      <c r="J30" s="28" t="e">
        <f>MATCH(MIN(L30:M30),L30:M30,0)</f>
        <v>#N/A</v>
      </c>
      <c r="K30" s="28">
        <v>17</v>
      </c>
      <c r="L30" s="32" t="e">
        <f t="shared" si="0"/>
        <v>#N/A</v>
      </c>
      <c r="M30" s="28" t="e">
        <f>SQRT( ((VLOOKUP(K30,$A$2:$E$151,2,FALSE)-VLOOKUP(2,$J$4:$O$6,3,FALSE)) ^2) + ((VLOOKUP(K30,$A$2:$E$151,3,FALSE)-VLOOKUP(2,$J$4:$O$6,4,FALSE))^2) + ((VLOOKUP(K30,$A$2:$E$151,4,FALSE)-VLOOKUP(2,$J$4:$O$6,5,FALSE))^2) + ((VLOOKUP(K30,$A$2:$E$151,5,FALSE)-VLOOKUP(2,$J$4:$O$6,6,FALSE))^2))</f>
        <v>#N/A</v>
      </c>
      <c r="Q30" s="28" t="e">
        <f t="shared" si="1"/>
        <v>#N/A</v>
      </c>
      <c r="R30" s="28">
        <v>17</v>
      </c>
      <c r="S30" s="28" t="e">
        <f t="shared" si="2"/>
        <v>#N/A</v>
      </c>
      <c r="T30" s="28" t="e">
        <f t="shared" si="3"/>
        <v>#N/A</v>
      </c>
      <c r="W30" s="28" t="e">
        <f t="shared" si="4"/>
        <v>#N/A</v>
      </c>
      <c r="X30" s="28">
        <v>17</v>
      </c>
      <c r="Y30" s="28" t="e">
        <f t="shared" si="5"/>
        <v>#N/A</v>
      </c>
      <c r="Z30" s="28" t="e">
        <f t="shared" si="6"/>
        <v>#N/A</v>
      </c>
      <c r="AA30" s="28" t="e">
        <f t="shared" si="7"/>
        <v>#N/A</v>
      </c>
      <c r="AD30" s="28" t="e">
        <f t="shared" si="8"/>
        <v>#N/A</v>
      </c>
      <c r="AE30" s="28">
        <v>17</v>
      </c>
      <c r="AF30" s="28" t="e">
        <f t="shared" si="9"/>
        <v>#N/A</v>
      </c>
      <c r="AG30" s="28" t="e">
        <f t="shared" si="10"/>
        <v>#N/A</v>
      </c>
      <c r="AH30" s="28" t="e">
        <f t="shared" si="11"/>
        <v>#N/A</v>
      </c>
    </row>
    <row r="31" spans="10:34" x14ac:dyDescent="0.2">
      <c r="J31" s="28" t="e">
        <f>MATCH(MIN(L31:M31),L31:M31,0)</f>
        <v>#N/A</v>
      </c>
      <c r="K31" s="28">
        <v>18</v>
      </c>
      <c r="L31" s="32" t="e">
        <f t="shared" si="0"/>
        <v>#N/A</v>
      </c>
      <c r="M31" s="28" t="e">
        <f>SQRT( ((VLOOKUP(K31,$A$2:$E$151,2,FALSE)-VLOOKUP(2,$J$4:$O$6,3,FALSE)) ^2) + ((VLOOKUP(K31,$A$2:$E$151,3,FALSE)-VLOOKUP(2,$J$4:$O$6,4,FALSE))^2) + ((VLOOKUP(K31,$A$2:$E$151,4,FALSE)-VLOOKUP(2,$J$4:$O$6,5,FALSE))^2) + ((VLOOKUP(K31,$A$2:$E$151,5,FALSE)-VLOOKUP(2,$J$4:$O$6,6,FALSE))^2))</f>
        <v>#N/A</v>
      </c>
      <c r="Q31" s="28" t="e">
        <f t="shared" si="1"/>
        <v>#N/A</v>
      </c>
      <c r="R31" s="28">
        <v>18</v>
      </c>
      <c r="S31" s="28" t="e">
        <f t="shared" si="2"/>
        <v>#N/A</v>
      </c>
      <c r="T31" s="28" t="e">
        <f t="shared" si="3"/>
        <v>#N/A</v>
      </c>
      <c r="W31" s="28" t="e">
        <f t="shared" si="4"/>
        <v>#N/A</v>
      </c>
      <c r="X31" s="28">
        <v>18</v>
      </c>
      <c r="Y31" s="28" t="e">
        <f t="shared" si="5"/>
        <v>#N/A</v>
      </c>
      <c r="Z31" s="28" t="e">
        <f t="shared" si="6"/>
        <v>#N/A</v>
      </c>
      <c r="AA31" s="28" t="e">
        <f t="shared" si="7"/>
        <v>#N/A</v>
      </c>
      <c r="AD31" s="28" t="e">
        <f t="shared" si="8"/>
        <v>#N/A</v>
      </c>
      <c r="AE31" s="28">
        <v>18</v>
      </c>
      <c r="AF31" s="28" t="e">
        <f t="shared" si="9"/>
        <v>#N/A</v>
      </c>
      <c r="AG31" s="28" t="e">
        <f t="shared" si="10"/>
        <v>#N/A</v>
      </c>
      <c r="AH31" s="28" t="e">
        <f t="shared" si="11"/>
        <v>#N/A</v>
      </c>
    </row>
    <row r="32" spans="10:34" x14ac:dyDescent="0.2">
      <c r="J32" s="28" t="e">
        <f>MATCH(MIN(L32:M32),L32:M32,0)</f>
        <v>#N/A</v>
      </c>
      <c r="K32" s="28">
        <v>19</v>
      </c>
      <c r="L32" s="32" t="e">
        <f t="shared" si="0"/>
        <v>#N/A</v>
      </c>
      <c r="M32" s="28" t="e">
        <f>SQRT( ((VLOOKUP(K32,$A$2:$E$151,2,FALSE)-VLOOKUP(2,$J$4:$O$6,3,FALSE)) ^2) + ((VLOOKUP(K32,$A$2:$E$151,3,FALSE)-VLOOKUP(2,$J$4:$O$6,4,FALSE))^2) + ((VLOOKUP(K32,$A$2:$E$151,4,FALSE)-VLOOKUP(2,$J$4:$O$6,5,FALSE))^2) + ((VLOOKUP(K32,$A$2:$E$151,5,FALSE)-VLOOKUP(2,$J$4:$O$6,6,FALSE))^2))</f>
        <v>#N/A</v>
      </c>
      <c r="Q32" s="28" t="e">
        <f t="shared" si="1"/>
        <v>#N/A</v>
      </c>
      <c r="R32" s="28">
        <v>19</v>
      </c>
      <c r="S32" s="28" t="e">
        <f t="shared" si="2"/>
        <v>#N/A</v>
      </c>
      <c r="T32" s="28" t="e">
        <f t="shared" si="3"/>
        <v>#N/A</v>
      </c>
      <c r="W32" s="28" t="e">
        <f t="shared" si="4"/>
        <v>#N/A</v>
      </c>
      <c r="X32" s="28">
        <v>19</v>
      </c>
      <c r="Y32" s="28" t="e">
        <f t="shared" si="5"/>
        <v>#N/A</v>
      </c>
      <c r="Z32" s="28" t="e">
        <f t="shared" si="6"/>
        <v>#N/A</v>
      </c>
      <c r="AA32" s="28" t="e">
        <f t="shared" si="7"/>
        <v>#N/A</v>
      </c>
      <c r="AD32" s="28" t="e">
        <f t="shared" si="8"/>
        <v>#N/A</v>
      </c>
      <c r="AE32" s="28">
        <v>19</v>
      </c>
      <c r="AF32" s="28" t="e">
        <f t="shared" si="9"/>
        <v>#N/A</v>
      </c>
      <c r="AG32" s="28" t="e">
        <f t="shared" si="10"/>
        <v>#N/A</v>
      </c>
      <c r="AH32" s="28" t="e">
        <f t="shared" si="11"/>
        <v>#N/A</v>
      </c>
    </row>
    <row r="33" spans="10:34" x14ac:dyDescent="0.2">
      <c r="J33" s="28" t="e">
        <f>MATCH(MIN(L33:M33),L33:M33,0)</f>
        <v>#N/A</v>
      </c>
      <c r="K33" s="28">
        <v>20</v>
      </c>
      <c r="L33" s="32" t="e">
        <f t="shared" si="0"/>
        <v>#N/A</v>
      </c>
      <c r="M33" s="28" t="e">
        <f>SQRT( ((VLOOKUP(K33,$A$2:$E$151,2,FALSE)-VLOOKUP(2,$J$4:$O$6,3,FALSE)) ^2) + ((VLOOKUP(K33,$A$2:$E$151,3,FALSE)-VLOOKUP(2,$J$4:$O$6,4,FALSE))^2) + ((VLOOKUP(K33,$A$2:$E$151,4,FALSE)-VLOOKUP(2,$J$4:$O$6,5,FALSE))^2) + ((VLOOKUP(K33,$A$2:$E$151,5,FALSE)-VLOOKUP(2,$J$4:$O$6,6,FALSE))^2))</f>
        <v>#N/A</v>
      </c>
      <c r="Q33" s="28" t="e">
        <f t="shared" si="1"/>
        <v>#N/A</v>
      </c>
      <c r="R33" s="28">
        <v>20</v>
      </c>
      <c r="S33" s="28" t="e">
        <f t="shared" si="2"/>
        <v>#N/A</v>
      </c>
      <c r="T33" s="28" t="e">
        <f t="shared" si="3"/>
        <v>#N/A</v>
      </c>
      <c r="W33" s="28" t="e">
        <f t="shared" si="4"/>
        <v>#N/A</v>
      </c>
      <c r="X33" s="28">
        <v>20</v>
      </c>
      <c r="Y33" s="28" t="e">
        <f t="shared" si="5"/>
        <v>#N/A</v>
      </c>
      <c r="Z33" s="28" t="e">
        <f t="shared" si="6"/>
        <v>#N/A</v>
      </c>
      <c r="AA33" s="28" t="e">
        <f t="shared" si="7"/>
        <v>#N/A</v>
      </c>
      <c r="AD33" s="28" t="e">
        <f t="shared" si="8"/>
        <v>#N/A</v>
      </c>
      <c r="AE33" s="28">
        <v>20</v>
      </c>
      <c r="AF33" s="28" t="e">
        <f t="shared" si="9"/>
        <v>#N/A</v>
      </c>
      <c r="AG33" s="28" t="e">
        <f t="shared" si="10"/>
        <v>#N/A</v>
      </c>
      <c r="AH33" s="28" t="e">
        <f t="shared" si="11"/>
        <v>#N/A</v>
      </c>
    </row>
    <row r="34" spans="10:34" x14ac:dyDescent="0.2">
      <c r="J34" s="28" t="e">
        <f>MATCH(MIN(L34:M34),L34:M34,0)</f>
        <v>#N/A</v>
      </c>
      <c r="K34" s="28">
        <v>21</v>
      </c>
      <c r="L34" s="32" t="e">
        <f t="shared" si="0"/>
        <v>#N/A</v>
      </c>
      <c r="M34" s="28" t="e">
        <f>SQRT( ((VLOOKUP(K34,$A$2:$E$151,2,FALSE)-VLOOKUP(2,$J$4:$O$6,3,FALSE)) ^2) + ((VLOOKUP(K34,$A$2:$E$151,3,FALSE)-VLOOKUP(2,$J$4:$O$6,4,FALSE))^2) + ((VLOOKUP(K34,$A$2:$E$151,4,FALSE)-VLOOKUP(2,$J$4:$O$6,5,FALSE))^2) + ((VLOOKUP(K34,$A$2:$E$151,5,FALSE)-VLOOKUP(2,$J$4:$O$6,6,FALSE))^2))</f>
        <v>#N/A</v>
      </c>
      <c r="Q34" s="28" t="e">
        <f t="shared" si="1"/>
        <v>#N/A</v>
      </c>
      <c r="R34" s="28">
        <v>21</v>
      </c>
      <c r="S34" s="28" t="e">
        <f t="shared" si="2"/>
        <v>#N/A</v>
      </c>
      <c r="T34" s="28" t="e">
        <f t="shared" si="3"/>
        <v>#N/A</v>
      </c>
      <c r="W34" s="28" t="e">
        <f t="shared" si="4"/>
        <v>#N/A</v>
      </c>
      <c r="X34" s="28">
        <v>21</v>
      </c>
      <c r="Y34" s="28" t="e">
        <f t="shared" si="5"/>
        <v>#N/A</v>
      </c>
      <c r="Z34" s="28" t="e">
        <f t="shared" si="6"/>
        <v>#N/A</v>
      </c>
      <c r="AA34" s="28" t="e">
        <f t="shared" si="7"/>
        <v>#N/A</v>
      </c>
      <c r="AD34" s="28" t="e">
        <f t="shared" si="8"/>
        <v>#N/A</v>
      </c>
      <c r="AE34" s="28">
        <v>21</v>
      </c>
      <c r="AF34" s="28" t="e">
        <f t="shared" si="9"/>
        <v>#N/A</v>
      </c>
      <c r="AG34" s="28" t="e">
        <f t="shared" si="10"/>
        <v>#N/A</v>
      </c>
      <c r="AH34" s="28" t="e">
        <f t="shared" si="11"/>
        <v>#N/A</v>
      </c>
    </row>
    <row r="35" spans="10:34" x14ac:dyDescent="0.2">
      <c r="J35" s="28" t="e">
        <f>MATCH(MIN(L35:M35),L35:M35,0)</f>
        <v>#N/A</v>
      </c>
      <c r="K35" s="28">
        <v>22</v>
      </c>
      <c r="L35" s="32" t="e">
        <f t="shared" si="0"/>
        <v>#N/A</v>
      </c>
      <c r="M35" s="28" t="e">
        <f>SQRT( ((VLOOKUP(K35,$A$2:$E$151,2,FALSE)-VLOOKUP(2,$J$4:$O$6,3,FALSE)) ^2) + ((VLOOKUP(K35,$A$2:$E$151,3,FALSE)-VLOOKUP(2,$J$4:$O$6,4,FALSE))^2) + ((VLOOKUP(K35,$A$2:$E$151,4,FALSE)-VLOOKUP(2,$J$4:$O$6,5,FALSE))^2) + ((VLOOKUP(K35,$A$2:$E$151,5,FALSE)-VLOOKUP(2,$J$4:$O$6,6,FALSE))^2))</f>
        <v>#N/A</v>
      </c>
      <c r="Q35" s="28" t="e">
        <f t="shared" si="1"/>
        <v>#N/A</v>
      </c>
      <c r="R35" s="28">
        <v>22</v>
      </c>
      <c r="S35" s="28" t="e">
        <f t="shared" si="2"/>
        <v>#N/A</v>
      </c>
      <c r="T35" s="28" t="e">
        <f t="shared" si="3"/>
        <v>#N/A</v>
      </c>
      <c r="W35" s="28" t="e">
        <f t="shared" si="4"/>
        <v>#N/A</v>
      </c>
      <c r="X35" s="28">
        <v>22</v>
      </c>
      <c r="Y35" s="28" t="e">
        <f t="shared" si="5"/>
        <v>#N/A</v>
      </c>
      <c r="Z35" s="28" t="e">
        <f t="shared" si="6"/>
        <v>#N/A</v>
      </c>
      <c r="AA35" s="28" t="e">
        <f t="shared" si="7"/>
        <v>#N/A</v>
      </c>
      <c r="AD35" s="28" t="e">
        <f t="shared" si="8"/>
        <v>#N/A</v>
      </c>
      <c r="AE35" s="28">
        <v>22</v>
      </c>
      <c r="AF35" s="28" t="e">
        <f t="shared" si="9"/>
        <v>#N/A</v>
      </c>
      <c r="AG35" s="28" t="e">
        <f t="shared" si="10"/>
        <v>#N/A</v>
      </c>
      <c r="AH35" s="28" t="e">
        <f t="shared" si="11"/>
        <v>#N/A</v>
      </c>
    </row>
    <row r="36" spans="10:34" x14ac:dyDescent="0.2">
      <c r="J36" s="28" t="e">
        <f>MATCH(MIN(L36:M36),L36:M36,0)</f>
        <v>#N/A</v>
      </c>
      <c r="K36" s="28">
        <v>23</v>
      </c>
      <c r="L36" s="32" t="e">
        <f t="shared" si="0"/>
        <v>#N/A</v>
      </c>
      <c r="M36" s="28" t="e">
        <f>SQRT( ((VLOOKUP(K36,$A$2:$E$151,2,FALSE)-VLOOKUP(2,$J$4:$O$6,3,FALSE)) ^2) + ((VLOOKUP(K36,$A$2:$E$151,3,FALSE)-VLOOKUP(2,$J$4:$O$6,4,FALSE))^2) + ((VLOOKUP(K36,$A$2:$E$151,4,FALSE)-VLOOKUP(2,$J$4:$O$6,5,FALSE))^2) + ((VLOOKUP(K36,$A$2:$E$151,5,FALSE)-VLOOKUP(2,$J$4:$O$6,6,FALSE))^2))</f>
        <v>#N/A</v>
      </c>
      <c r="Q36" s="28" t="e">
        <f t="shared" si="1"/>
        <v>#N/A</v>
      </c>
      <c r="R36" s="28">
        <v>23</v>
      </c>
      <c r="S36" s="28" t="e">
        <f t="shared" si="2"/>
        <v>#N/A</v>
      </c>
      <c r="T36" s="28" t="e">
        <f t="shared" si="3"/>
        <v>#N/A</v>
      </c>
      <c r="W36" s="28" t="e">
        <f t="shared" si="4"/>
        <v>#N/A</v>
      </c>
      <c r="X36" s="28">
        <v>23</v>
      </c>
      <c r="Y36" s="28" t="e">
        <f t="shared" si="5"/>
        <v>#N/A</v>
      </c>
      <c r="Z36" s="28" t="e">
        <f t="shared" si="6"/>
        <v>#N/A</v>
      </c>
      <c r="AA36" s="28" t="e">
        <f t="shared" si="7"/>
        <v>#N/A</v>
      </c>
      <c r="AD36" s="28" t="e">
        <f t="shared" si="8"/>
        <v>#N/A</v>
      </c>
      <c r="AE36" s="28">
        <v>23</v>
      </c>
      <c r="AF36" s="28" t="e">
        <f t="shared" si="9"/>
        <v>#N/A</v>
      </c>
      <c r="AG36" s="28" t="e">
        <f t="shared" si="10"/>
        <v>#N/A</v>
      </c>
      <c r="AH36" s="28" t="e">
        <f t="shared" si="11"/>
        <v>#N/A</v>
      </c>
    </row>
    <row r="37" spans="10:34" x14ac:dyDescent="0.2">
      <c r="J37" s="28" t="e">
        <f>MATCH(MIN(L37:M37),L37:M37,0)</f>
        <v>#N/A</v>
      </c>
      <c r="K37" s="28">
        <v>24</v>
      </c>
      <c r="L37" s="32" t="e">
        <f t="shared" si="0"/>
        <v>#N/A</v>
      </c>
      <c r="M37" s="28" t="e">
        <f>SQRT( ((VLOOKUP(K37,$A$2:$E$151,2,FALSE)-VLOOKUP(2,$J$4:$O$6,3,FALSE)) ^2) + ((VLOOKUP(K37,$A$2:$E$151,3,FALSE)-VLOOKUP(2,$J$4:$O$6,4,FALSE))^2) + ((VLOOKUP(K37,$A$2:$E$151,4,FALSE)-VLOOKUP(2,$J$4:$O$6,5,FALSE))^2) + ((VLOOKUP(K37,$A$2:$E$151,5,FALSE)-VLOOKUP(2,$J$4:$O$6,6,FALSE))^2))</f>
        <v>#N/A</v>
      </c>
      <c r="Q37" s="28" t="e">
        <f t="shared" si="1"/>
        <v>#N/A</v>
      </c>
      <c r="R37" s="28">
        <v>24</v>
      </c>
      <c r="S37" s="28" t="e">
        <f t="shared" si="2"/>
        <v>#N/A</v>
      </c>
      <c r="T37" s="28" t="e">
        <f t="shared" si="3"/>
        <v>#N/A</v>
      </c>
      <c r="W37" s="28" t="e">
        <f t="shared" si="4"/>
        <v>#N/A</v>
      </c>
      <c r="X37" s="28">
        <v>24</v>
      </c>
      <c r="Y37" s="28" t="e">
        <f t="shared" si="5"/>
        <v>#N/A</v>
      </c>
      <c r="Z37" s="28" t="e">
        <f t="shared" si="6"/>
        <v>#N/A</v>
      </c>
      <c r="AA37" s="28" t="e">
        <f t="shared" si="7"/>
        <v>#N/A</v>
      </c>
      <c r="AD37" s="28" t="e">
        <f t="shared" si="8"/>
        <v>#N/A</v>
      </c>
      <c r="AE37" s="28">
        <v>24</v>
      </c>
      <c r="AF37" s="28" t="e">
        <f t="shared" si="9"/>
        <v>#N/A</v>
      </c>
      <c r="AG37" s="28" t="e">
        <f t="shared" si="10"/>
        <v>#N/A</v>
      </c>
      <c r="AH37" s="28" t="e">
        <f t="shared" si="11"/>
        <v>#N/A</v>
      </c>
    </row>
    <row r="38" spans="10:34" x14ac:dyDescent="0.2">
      <c r="J38" s="28" t="e">
        <f>MATCH(MIN(L38:M38),L38:M38,0)</f>
        <v>#N/A</v>
      </c>
      <c r="K38" s="28">
        <v>25</v>
      </c>
      <c r="L38" s="32" t="e">
        <f t="shared" si="0"/>
        <v>#N/A</v>
      </c>
      <c r="M38" s="28" t="e">
        <f>SQRT( ((VLOOKUP(K38,$A$2:$E$151,2,FALSE)-VLOOKUP(2,$J$4:$O$6,3,FALSE)) ^2) + ((VLOOKUP(K38,$A$2:$E$151,3,FALSE)-VLOOKUP(2,$J$4:$O$6,4,FALSE))^2) + ((VLOOKUP(K38,$A$2:$E$151,4,FALSE)-VLOOKUP(2,$J$4:$O$6,5,FALSE))^2) + ((VLOOKUP(K38,$A$2:$E$151,5,FALSE)-VLOOKUP(2,$J$4:$O$6,6,FALSE))^2))</f>
        <v>#N/A</v>
      </c>
      <c r="Q38" s="28" t="e">
        <f t="shared" si="1"/>
        <v>#N/A</v>
      </c>
      <c r="R38" s="28">
        <v>25</v>
      </c>
      <c r="S38" s="28" t="e">
        <f t="shared" si="2"/>
        <v>#N/A</v>
      </c>
      <c r="T38" s="28" t="e">
        <f t="shared" si="3"/>
        <v>#N/A</v>
      </c>
      <c r="W38" s="28" t="e">
        <f t="shared" si="4"/>
        <v>#N/A</v>
      </c>
      <c r="X38" s="28">
        <v>25</v>
      </c>
      <c r="Y38" s="28" t="e">
        <f t="shared" si="5"/>
        <v>#N/A</v>
      </c>
      <c r="Z38" s="28" t="e">
        <f t="shared" si="6"/>
        <v>#N/A</v>
      </c>
      <c r="AA38" s="28" t="e">
        <f t="shared" si="7"/>
        <v>#N/A</v>
      </c>
      <c r="AD38" s="28" t="e">
        <f t="shared" si="8"/>
        <v>#N/A</v>
      </c>
      <c r="AE38" s="28">
        <v>25</v>
      </c>
      <c r="AF38" s="28" t="e">
        <f t="shared" si="9"/>
        <v>#N/A</v>
      </c>
      <c r="AG38" s="28" t="e">
        <f t="shared" si="10"/>
        <v>#N/A</v>
      </c>
      <c r="AH38" s="28" t="e">
        <f t="shared" si="11"/>
        <v>#N/A</v>
      </c>
    </row>
    <row r="39" spans="10:34" x14ac:dyDescent="0.2">
      <c r="J39" s="28" t="e">
        <f>MATCH(MIN(L39:M39),L39:M39,0)</f>
        <v>#N/A</v>
      </c>
      <c r="K39" s="28">
        <v>26</v>
      </c>
      <c r="L39" s="32" t="e">
        <f t="shared" si="0"/>
        <v>#N/A</v>
      </c>
      <c r="M39" s="28" t="e">
        <f>SQRT( ((VLOOKUP(K39,$A$2:$E$151,2,FALSE)-VLOOKUP(2,$J$4:$O$6,3,FALSE)) ^2) + ((VLOOKUP(K39,$A$2:$E$151,3,FALSE)-VLOOKUP(2,$J$4:$O$6,4,FALSE))^2) + ((VLOOKUP(K39,$A$2:$E$151,4,FALSE)-VLOOKUP(2,$J$4:$O$6,5,FALSE))^2) + ((VLOOKUP(K39,$A$2:$E$151,5,FALSE)-VLOOKUP(2,$J$4:$O$6,6,FALSE))^2))</f>
        <v>#N/A</v>
      </c>
      <c r="Q39" s="28" t="e">
        <f t="shared" si="1"/>
        <v>#N/A</v>
      </c>
      <c r="R39" s="28">
        <v>26</v>
      </c>
      <c r="S39" s="28" t="e">
        <f t="shared" si="2"/>
        <v>#N/A</v>
      </c>
      <c r="T39" s="28" t="e">
        <f t="shared" si="3"/>
        <v>#N/A</v>
      </c>
      <c r="W39" s="28" t="e">
        <f t="shared" si="4"/>
        <v>#N/A</v>
      </c>
      <c r="X39" s="28">
        <v>26</v>
      </c>
      <c r="Y39" s="28" t="e">
        <f t="shared" si="5"/>
        <v>#N/A</v>
      </c>
      <c r="Z39" s="28" t="e">
        <f t="shared" si="6"/>
        <v>#N/A</v>
      </c>
      <c r="AA39" s="28" t="e">
        <f t="shared" si="7"/>
        <v>#N/A</v>
      </c>
      <c r="AD39" s="28" t="e">
        <f t="shared" si="8"/>
        <v>#N/A</v>
      </c>
      <c r="AE39" s="28">
        <v>26</v>
      </c>
      <c r="AF39" s="28" t="e">
        <f t="shared" si="9"/>
        <v>#N/A</v>
      </c>
      <c r="AG39" s="28" t="e">
        <f t="shared" si="10"/>
        <v>#N/A</v>
      </c>
      <c r="AH39" s="28" t="e">
        <f t="shared" si="11"/>
        <v>#N/A</v>
      </c>
    </row>
    <row r="40" spans="10:34" x14ac:dyDescent="0.2">
      <c r="J40" s="28" t="e">
        <f>MATCH(MIN(L40:M40),L40:M40,0)</f>
        <v>#N/A</v>
      </c>
      <c r="K40" s="28">
        <v>27</v>
      </c>
      <c r="L40" s="32" t="e">
        <f t="shared" si="0"/>
        <v>#N/A</v>
      </c>
      <c r="M40" s="28" t="e">
        <f>SQRT( ((VLOOKUP(K40,$A$2:$E$151,2,FALSE)-VLOOKUP(2,$J$4:$O$6,3,FALSE)) ^2) + ((VLOOKUP(K40,$A$2:$E$151,3,FALSE)-VLOOKUP(2,$J$4:$O$6,4,FALSE))^2) + ((VLOOKUP(K40,$A$2:$E$151,4,FALSE)-VLOOKUP(2,$J$4:$O$6,5,FALSE))^2) + ((VLOOKUP(K40,$A$2:$E$151,5,FALSE)-VLOOKUP(2,$J$4:$O$6,6,FALSE))^2))</f>
        <v>#N/A</v>
      </c>
      <c r="Q40" s="28" t="e">
        <f t="shared" si="1"/>
        <v>#N/A</v>
      </c>
      <c r="R40" s="28">
        <v>27</v>
      </c>
      <c r="S40" s="28" t="e">
        <f t="shared" si="2"/>
        <v>#N/A</v>
      </c>
      <c r="T40" s="28" t="e">
        <f t="shared" si="3"/>
        <v>#N/A</v>
      </c>
      <c r="W40" s="28" t="e">
        <f t="shared" si="4"/>
        <v>#N/A</v>
      </c>
      <c r="X40" s="28">
        <v>27</v>
      </c>
      <c r="Y40" s="28" t="e">
        <f t="shared" si="5"/>
        <v>#N/A</v>
      </c>
      <c r="Z40" s="28" t="e">
        <f t="shared" si="6"/>
        <v>#N/A</v>
      </c>
      <c r="AA40" s="28" t="e">
        <f t="shared" si="7"/>
        <v>#N/A</v>
      </c>
      <c r="AD40" s="28" t="e">
        <f t="shared" si="8"/>
        <v>#N/A</v>
      </c>
      <c r="AE40" s="28">
        <v>27</v>
      </c>
      <c r="AF40" s="28" t="e">
        <f t="shared" si="9"/>
        <v>#N/A</v>
      </c>
      <c r="AG40" s="28" t="e">
        <f t="shared" si="10"/>
        <v>#N/A</v>
      </c>
      <c r="AH40" s="28" t="e">
        <f t="shared" si="11"/>
        <v>#N/A</v>
      </c>
    </row>
    <row r="41" spans="10:34" x14ac:dyDescent="0.2">
      <c r="J41" s="28" t="e">
        <f>MATCH(MIN(L41:M41),L41:M41,0)</f>
        <v>#N/A</v>
      </c>
      <c r="K41" s="28">
        <v>28</v>
      </c>
      <c r="L41" s="32" t="e">
        <f t="shared" si="0"/>
        <v>#N/A</v>
      </c>
      <c r="M41" s="28" t="e">
        <f>SQRT( ((VLOOKUP(K41,$A$2:$E$151,2,FALSE)-VLOOKUP(2,$J$4:$O$6,3,FALSE)) ^2) + ((VLOOKUP(K41,$A$2:$E$151,3,FALSE)-VLOOKUP(2,$J$4:$O$6,4,FALSE))^2) + ((VLOOKUP(K41,$A$2:$E$151,4,FALSE)-VLOOKUP(2,$J$4:$O$6,5,FALSE))^2) + ((VLOOKUP(K41,$A$2:$E$151,5,FALSE)-VLOOKUP(2,$J$4:$O$6,6,FALSE))^2))</f>
        <v>#N/A</v>
      </c>
      <c r="Q41" s="28" t="e">
        <f t="shared" si="1"/>
        <v>#N/A</v>
      </c>
      <c r="R41" s="28">
        <v>28</v>
      </c>
      <c r="S41" s="28" t="e">
        <f t="shared" si="2"/>
        <v>#N/A</v>
      </c>
      <c r="T41" s="28" t="e">
        <f t="shared" si="3"/>
        <v>#N/A</v>
      </c>
      <c r="W41" s="28" t="e">
        <f t="shared" si="4"/>
        <v>#N/A</v>
      </c>
      <c r="X41" s="28">
        <v>28</v>
      </c>
      <c r="Y41" s="28" t="e">
        <f t="shared" si="5"/>
        <v>#N/A</v>
      </c>
      <c r="Z41" s="28" t="e">
        <f t="shared" si="6"/>
        <v>#N/A</v>
      </c>
      <c r="AA41" s="28" t="e">
        <f t="shared" si="7"/>
        <v>#N/A</v>
      </c>
      <c r="AD41" s="28" t="e">
        <f t="shared" si="8"/>
        <v>#N/A</v>
      </c>
      <c r="AE41" s="28">
        <v>28</v>
      </c>
      <c r="AF41" s="28" t="e">
        <f t="shared" si="9"/>
        <v>#N/A</v>
      </c>
      <c r="AG41" s="28" t="e">
        <f t="shared" si="10"/>
        <v>#N/A</v>
      </c>
      <c r="AH41" s="28" t="e">
        <f t="shared" si="11"/>
        <v>#N/A</v>
      </c>
    </row>
    <row r="42" spans="10:34" x14ac:dyDescent="0.2">
      <c r="J42" s="28" t="e">
        <f>MATCH(MIN(L42:M42),L42:M42,0)</f>
        <v>#N/A</v>
      </c>
      <c r="K42" s="28">
        <v>29</v>
      </c>
      <c r="L42" s="32" t="e">
        <f t="shared" si="0"/>
        <v>#N/A</v>
      </c>
      <c r="M42" s="28" t="e">
        <f>SQRT( ((VLOOKUP(K42,$A$2:$E$151,2,FALSE)-VLOOKUP(2,$J$4:$O$6,3,FALSE)) ^2) + ((VLOOKUP(K42,$A$2:$E$151,3,FALSE)-VLOOKUP(2,$J$4:$O$6,4,FALSE))^2) + ((VLOOKUP(K42,$A$2:$E$151,4,FALSE)-VLOOKUP(2,$J$4:$O$6,5,FALSE))^2) + ((VLOOKUP(K42,$A$2:$E$151,5,FALSE)-VLOOKUP(2,$J$4:$O$6,6,FALSE))^2))</f>
        <v>#N/A</v>
      </c>
      <c r="Q42" s="28" t="e">
        <f t="shared" si="1"/>
        <v>#N/A</v>
      </c>
      <c r="R42" s="28">
        <v>29</v>
      </c>
      <c r="S42" s="28" t="e">
        <f t="shared" si="2"/>
        <v>#N/A</v>
      </c>
      <c r="T42" s="28" t="e">
        <f t="shared" si="3"/>
        <v>#N/A</v>
      </c>
      <c r="W42" s="28" t="e">
        <f t="shared" si="4"/>
        <v>#N/A</v>
      </c>
      <c r="X42" s="28">
        <v>29</v>
      </c>
      <c r="Y42" s="28" t="e">
        <f t="shared" si="5"/>
        <v>#N/A</v>
      </c>
      <c r="Z42" s="28" t="e">
        <f t="shared" si="6"/>
        <v>#N/A</v>
      </c>
      <c r="AA42" s="28" t="e">
        <f t="shared" si="7"/>
        <v>#N/A</v>
      </c>
      <c r="AD42" s="28" t="e">
        <f t="shared" si="8"/>
        <v>#N/A</v>
      </c>
      <c r="AE42" s="28">
        <v>29</v>
      </c>
      <c r="AF42" s="28" t="e">
        <f t="shared" si="9"/>
        <v>#N/A</v>
      </c>
      <c r="AG42" s="28" t="e">
        <f t="shared" si="10"/>
        <v>#N/A</v>
      </c>
      <c r="AH42" s="28" t="e">
        <f t="shared" si="11"/>
        <v>#N/A</v>
      </c>
    </row>
    <row r="43" spans="10:34" x14ac:dyDescent="0.2">
      <c r="J43" s="28" t="e">
        <f>MATCH(MIN(L43:M43),L43:M43,0)</f>
        <v>#N/A</v>
      </c>
      <c r="K43" s="28">
        <v>30</v>
      </c>
      <c r="L43" s="32" t="e">
        <f t="shared" si="0"/>
        <v>#N/A</v>
      </c>
      <c r="M43" s="28" t="e">
        <f>SQRT( ((VLOOKUP(K43,$A$2:$E$151,2,FALSE)-VLOOKUP(2,$J$4:$O$6,3,FALSE)) ^2) + ((VLOOKUP(K43,$A$2:$E$151,3,FALSE)-VLOOKUP(2,$J$4:$O$6,4,FALSE))^2) + ((VLOOKUP(K43,$A$2:$E$151,4,FALSE)-VLOOKUP(2,$J$4:$O$6,5,FALSE))^2) + ((VLOOKUP(K43,$A$2:$E$151,5,FALSE)-VLOOKUP(2,$J$4:$O$6,6,FALSE))^2))</f>
        <v>#N/A</v>
      </c>
      <c r="Q43" s="28" t="e">
        <f t="shared" si="1"/>
        <v>#N/A</v>
      </c>
      <c r="R43" s="28">
        <v>30</v>
      </c>
      <c r="S43" s="28" t="e">
        <f t="shared" si="2"/>
        <v>#N/A</v>
      </c>
      <c r="T43" s="28" t="e">
        <f t="shared" si="3"/>
        <v>#N/A</v>
      </c>
      <c r="W43" s="28" t="e">
        <f t="shared" si="4"/>
        <v>#N/A</v>
      </c>
      <c r="X43" s="28">
        <v>30</v>
      </c>
      <c r="Y43" s="28" t="e">
        <f t="shared" si="5"/>
        <v>#N/A</v>
      </c>
      <c r="Z43" s="28" t="e">
        <f t="shared" si="6"/>
        <v>#N/A</v>
      </c>
      <c r="AA43" s="28" t="e">
        <f t="shared" si="7"/>
        <v>#N/A</v>
      </c>
      <c r="AD43" s="28" t="e">
        <f t="shared" si="8"/>
        <v>#N/A</v>
      </c>
      <c r="AE43" s="28">
        <v>30</v>
      </c>
      <c r="AF43" s="28" t="e">
        <f t="shared" si="9"/>
        <v>#N/A</v>
      </c>
      <c r="AG43" s="28" t="e">
        <f t="shared" si="10"/>
        <v>#N/A</v>
      </c>
      <c r="AH43" s="28" t="e">
        <f t="shared" si="11"/>
        <v>#N/A</v>
      </c>
    </row>
    <row r="44" spans="10:34" x14ac:dyDescent="0.2">
      <c r="J44" s="28" t="e">
        <f>MATCH(MIN(L44:M44),L44:M44,0)</f>
        <v>#N/A</v>
      </c>
      <c r="K44" s="28">
        <v>31</v>
      </c>
      <c r="L44" s="32" t="e">
        <f t="shared" si="0"/>
        <v>#N/A</v>
      </c>
      <c r="M44" s="28" t="e">
        <f>SQRT( ((VLOOKUP(K44,$A$2:$E$151,2,FALSE)-VLOOKUP(2,$J$4:$O$6,3,FALSE)) ^2) + ((VLOOKUP(K44,$A$2:$E$151,3,FALSE)-VLOOKUP(2,$J$4:$O$6,4,FALSE))^2) + ((VLOOKUP(K44,$A$2:$E$151,4,FALSE)-VLOOKUP(2,$J$4:$O$6,5,FALSE))^2) + ((VLOOKUP(K44,$A$2:$E$151,5,FALSE)-VLOOKUP(2,$J$4:$O$6,6,FALSE))^2))</f>
        <v>#N/A</v>
      </c>
      <c r="Q44" s="28" t="e">
        <f t="shared" si="1"/>
        <v>#N/A</v>
      </c>
      <c r="R44" s="28">
        <v>31</v>
      </c>
      <c r="S44" s="28" t="e">
        <f t="shared" si="2"/>
        <v>#N/A</v>
      </c>
      <c r="T44" s="28" t="e">
        <f t="shared" si="3"/>
        <v>#N/A</v>
      </c>
      <c r="W44" s="28" t="e">
        <f t="shared" si="4"/>
        <v>#N/A</v>
      </c>
      <c r="X44" s="28">
        <v>31</v>
      </c>
      <c r="Y44" s="28" t="e">
        <f t="shared" si="5"/>
        <v>#N/A</v>
      </c>
      <c r="Z44" s="28" t="e">
        <f t="shared" si="6"/>
        <v>#N/A</v>
      </c>
      <c r="AA44" s="28" t="e">
        <f t="shared" si="7"/>
        <v>#N/A</v>
      </c>
      <c r="AD44" s="28" t="e">
        <f t="shared" si="8"/>
        <v>#N/A</v>
      </c>
      <c r="AE44" s="28">
        <v>31</v>
      </c>
      <c r="AF44" s="28" t="e">
        <f t="shared" si="9"/>
        <v>#N/A</v>
      </c>
      <c r="AG44" s="28" t="e">
        <f t="shared" si="10"/>
        <v>#N/A</v>
      </c>
      <c r="AH44" s="28" t="e">
        <f t="shared" si="11"/>
        <v>#N/A</v>
      </c>
    </row>
    <row r="45" spans="10:34" x14ac:dyDescent="0.2">
      <c r="J45" s="28" t="e">
        <f>MATCH(MIN(L45:M45),L45:M45,0)</f>
        <v>#N/A</v>
      </c>
      <c r="K45" s="28">
        <v>32</v>
      </c>
      <c r="L45" s="32" t="e">
        <f t="shared" si="0"/>
        <v>#N/A</v>
      </c>
      <c r="M45" s="28" t="e">
        <f>SQRT( ((VLOOKUP(K45,$A$2:$E$151,2,FALSE)-VLOOKUP(2,$J$4:$O$6,3,FALSE)) ^2) + ((VLOOKUP(K45,$A$2:$E$151,3,FALSE)-VLOOKUP(2,$J$4:$O$6,4,FALSE))^2) + ((VLOOKUP(K45,$A$2:$E$151,4,FALSE)-VLOOKUP(2,$J$4:$O$6,5,FALSE))^2) + ((VLOOKUP(K45,$A$2:$E$151,5,FALSE)-VLOOKUP(2,$J$4:$O$6,6,FALSE))^2))</f>
        <v>#N/A</v>
      </c>
      <c r="Q45" s="28" t="e">
        <f t="shared" si="1"/>
        <v>#N/A</v>
      </c>
      <c r="R45" s="28">
        <v>32</v>
      </c>
      <c r="S45" s="28" t="e">
        <f t="shared" si="2"/>
        <v>#N/A</v>
      </c>
      <c r="T45" s="28" t="e">
        <f t="shared" si="3"/>
        <v>#N/A</v>
      </c>
      <c r="W45" s="28" t="e">
        <f t="shared" si="4"/>
        <v>#N/A</v>
      </c>
      <c r="X45" s="28">
        <v>32</v>
      </c>
      <c r="Y45" s="28" t="e">
        <f t="shared" si="5"/>
        <v>#N/A</v>
      </c>
      <c r="Z45" s="28" t="e">
        <f t="shared" si="6"/>
        <v>#N/A</v>
      </c>
      <c r="AA45" s="28" t="e">
        <f t="shared" si="7"/>
        <v>#N/A</v>
      </c>
      <c r="AD45" s="28" t="e">
        <f t="shared" si="8"/>
        <v>#N/A</v>
      </c>
      <c r="AE45" s="28">
        <v>32</v>
      </c>
      <c r="AF45" s="28" t="e">
        <f t="shared" si="9"/>
        <v>#N/A</v>
      </c>
      <c r="AG45" s="28" t="e">
        <f t="shared" si="10"/>
        <v>#N/A</v>
      </c>
      <c r="AH45" s="28" t="e">
        <f t="shared" si="11"/>
        <v>#N/A</v>
      </c>
    </row>
    <row r="46" spans="10:34" x14ac:dyDescent="0.2">
      <c r="J46" s="28" t="e">
        <f>MATCH(MIN(L46:M46),L46:M46,0)</f>
        <v>#N/A</v>
      </c>
      <c r="K46" s="28">
        <v>33</v>
      </c>
      <c r="L46" s="32" t="e">
        <f t="shared" si="0"/>
        <v>#N/A</v>
      </c>
      <c r="M46" s="28" t="e">
        <f>SQRT( ((VLOOKUP(K46,$A$2:$E$151,2,FALSE)-VLOOKUP(2,$J$4:$O$6,3,FALSE)) ^2) + ((VLOOKUP(K46,$A$2:$E$151,3,FALSE)-VLOOKUP(2,$J$4:$O$6,4,FALSE))^2) + ((VLOOKUP(K46,$A$2:$E$151,4,FALSE)-VLOOKUP(2,$J$4:$O$6,5,FALSE))^2) + ((VLOOKUP(K46,$A$2:$E$151,5,FALSE)-VLOOKUP(2,$J$4:$O$6,6,FALSE))^2))</f>
        <v>#N/A</v>
      </c>
      <c r="Q46" s="28" t="e">
        <f t="shared" si="1"/>
        <v>#N/A</v>
      </c>
      <c r="R46" s="28">
        <v>33</v>
      </c>
      <c r="S46" s="28" t="e">
        <f t="shared" si="2"/>
        <v>#N/A</v>
      </c>
      <c r="T46" s="28" t="e">
        <f t="shared" si="3"/>
        <v>#N/A</v>
      </c>
      <c r="W46" s="28" t="e">
        <f t="shared" si="4"/>
        <v>#N/A</v>
      </c>
      <c r="X46" s="28">
        <v>33</v>
      </c>
      <c r="Y46" s="28" t="e">
        <f t="shared" si="5"/>
        <v>#N/A</v>
      </c>
      <c r="Z46" s="28" t="e">
        <f t="shared" si="6"/>
        <v>#N/A</v>
      </c>
      <c r="AA46" s="28" t="e">
        <f t="shared" si="7"/>
        <v>#N/A</v>
      </c>
      <c r="AD46" s="28" t="e">
        <f t="shared" si="8"/>
        <v>#N/A</v>
      </c>
      <c r="AE46" s="28">
        <v>33</v>
      </c>
      <c r="AF46" s="28" t="e">
        <f t="shared" si="9"/>
        <v>#N/A</v>
      </c>
      <c r="AG46" s="28" t="e">
        <f t="shared" si="10"/>
        <v>#N/A</v>
      </c>
      <c r="AH46" s="28" t="e">
        <f t="shared" si="11"/>
        <v>#N/A</v>
      </c>
    </row>
    <row r="47" spans="10:34" x14ac:dyDescent="0.2">
      <c r="J47" s="28" t="e">
        <f>MATCH(MIN(L47:M47),L47:M47,0)</f>
        <v>#N/A</v>
      </c>
      <c r="K47" s="28">
        <v>34</v>
      </c>
      <c r="L47" s="32" t="e">
        <f t="shared" si="0"/>
        <v>#N/A</v>
      </c>
      <c r="M47" s="28" t="e">
        <f>SQRT( ((VLOOKUP(K47,$A$2:$E$151,2,FALSE)-VLOOKUP(2,$J$4:$O$6,3,FALSE)) ^2) + ((VLOOKUP(K47,$A$2:$E$151,3,FALSE)-VLOOKUP(2,$J$4:$O$6,4,FALSE))^2) + ((VLOOKUP(K47,$A$2:$E$151,4,FALSE)-VLOOKUP(2,$J$4:$O$6,5,FALSE))^2) + ((VLOOKUP(K47,$A$2:$E$151,5,FALSE)-VLOOKUP(2,$J$4:$O$6,6,FALSE))^2))</f>
        <v>#N/A</v>
      </c>
      <c r="Q47" s="28" t="e">
        <f t="shared" si="1"/>
        <v>#N/A</v>
      </c>
      <c r="R47" s="28">
        <v>34</v>
      </c>
      <c r="S47" s="28" t="e">
        <f t="shared" si="2"/>
        <v>#N/A</v>
      </c>
      <c r="T47" s="28" t="e">
        <f t="shared" si="3"/>
        <v>#N/A</v>
      </c>
      <c r="W47" s="28" t="e">
        <f t="shared" si="4"/>
        <v>#N/A</v>
      </c>
      <c r="X47" s="28">
        <v>34</v>
      </c>
      <c r="Y47" s="28" t="e">
        <f t="shared" si="5"/>
        <v>#N/A</v>
      </c>
      <c r="Z47" s="28" t="e">
        <f t="shared" si="6"/>
        <v>#N/A</v>
      </c>
      <c r="AA47" s="28" t="e">
        <f t="shared" si="7"/>
        <v>#N/A</v>
      </c>
      <c r="AD47" s="28" t="e">
        <f t="shared" si="8"/>
        <v>#N/A</v>
      </c>
      <c r="AE47" s="28">
        <v>34</v>
      </c>
      <c r="AF47" s="28" t="e">
        <f t="shared" si="9"/>
        <v>#N/A</v>
      </c>
      <c r="AG47" s="28" t="e">
        <f t="shared" si="10"/>
        <v>#N/A</v>
      </c>
      <c r="AH47" s="28" t="e">
        <f t="shared" si="11"/>
        <v>#N/A</v>
      </c>
    </row>
    <row r="48" spans="10:34" x14ac:dyDescent="0.2">
      <c r="J48" s="28" t="e">
        <f>MATCH(MIN(L48:M48),L48:M48,0)</f>
        <v>#N/A</v>
      </c>
      <c r="K48" s="28">
        <v>35</v>
      </c>
      <c r="L48" s="32" t="e">
        <f t="shared" si="0"/>
        <v>#N/A</v>
      </c>
      <c r="M48" s="28" t="e">
        <f>SQRT( ((VLOOKUP(K48,$A$2:$E$151,2,FALSE)-VLOOKUP(2,$J$4:$O$6,3,FALSE)) ^2) + ((VLOOKUP(K48,$A$2:$E$151,3,FALSE)-VLOOKUP(2,$J$4:$O$6,4,FALSE))^2) + ((VLOOKUP(K48,$A$2:$E$151,4,FALSE)-VLOOKUP(2,$J$4:$O$6,5,FALSE))^2) + ((VLOOKUP(K48,$A$2:$E$151,5,FALSE)-VLOOKUP(2,$J$4:$O$6,6,FALSE))^2))</f>
        <v>#N/A</v>
      </c>
      <c r="Q48" s="28" t="e">
        <f t="shared" si="1"/>
        <v>#N/A</v>
      </c>
      <c r="R48" s="28">
        <v>35</v>
      </c>
      <c r="S48" s="28" t="e">
        <f t="shared" si="2"/>
        <v>#N/A</v>
      </c>
      <c r="T48" s="28" t="e">
        <f t="shared" si="3"/>
        <v>#N/A</v>
      </c>
      <c r="W48" s="28" t="e">
        <f t="shared" si="4"/>
        <v>#N/A</v>
      </c>
      <c r="X48" s="28">
        <v>35</v>
      </c>
      <c r="Y48" s="28" t="e">
        <f t="shared" si="5"/>
        <v>#N/A</v>
      </c>
      <c r="Z48" s="28" t="e">
        <f t="shared" si="6"/>
        <v>#N/A</v>
      </c>
      <c r="AA48" s="28" t="e">
        <f t="shared" si="7"/>
        <v>#N/A</v>
      </c>
      <c r="AD48" s="28" t="e">
        <f t="shared" si="8"/>
        <v>#N/A</v>
      </c>
      <c r="AE48" s="28">
        <v>35</v>
      </c>
      <c r="AF48" s="28" t="e">
        <f t="shared" si="9"/>
        <v>#N/A</v>
      </c>
      <c r="AG48" s="28" t="e">
        <f t="shared" si="10"/>
        <v>#N/A</v>
      </c>
      <c r="AH48" s="28" t="e">
        <f t="shared" si="11"/>
        <v>#N/A</v>
      </c>
    </row>
    <row r="49" spans="10:34" x14ac:dyDescent="0.2">
      <c r="J49" s="28" t="e">
        <f>MATCH(MIN(L49:M49),L49:M49,0)</f>
        <v>#N/A</v>
      </c>
      <c r="K49" s="28">
        <v>36</v>
      </c>
      <c r="L49" s="32" t="e">
        <f t="shared" si="0"/>
        <v>#N/A</v>
      </c>
      <c r="M49" s="28" t="e">
        <f>SQRT( ((VLOOKUP(K49,$A$2:$E$151,2,FALSE)-VLOOKUP(2,$J$4:$O$6,3,FALSE)) ^2) + ((VLOOKUP(K49,$A$2:$E$151,3,FALSE)-VLOOKUP(2,$J$4:$O$6,4,FALSE))^2) + ((VLOOKUP(K49,$A$2:$E$151,4,FALSE)-VLOOKUP(2,$J$4:$O$6,5,FALSE))^2) + ((VLOOKUP(K49,$A$2:$E$151,5,FALSE)-VLOOKUP(2,$J$4:$O$6,6,FALSE))^2))</f>
        <v>#N/A</v>
      </c>
      <c r="Q49" s="28" t="e">
        <f t="shared" si="1"/>
        <v>#N/A</v>
      </c>
      <c r="R49" s="28">
        <v>36</v>
      </c>
      <c r="S49" s="28" t="e">
        <f t="shared" si="2"/>
        <v>#N/A</v>
      </c>
      <c r="T49" s="28" t="e">
        <f t="shared" si="3"/>
        <v>#N/A</v>
      </c>
      <c r="W49" s="28" t="e">
        <f t="shared" si="4"/>
        <v>#N/A</v>
      </c>
      <c r="X49" s="28">
        <v>36</v>
      </c>
      <c r="Y49" s="28" t="e">
        <f t="shared" si="5"/>
        <v>#N/A</v>
      </c>
      <c r="Z49" s="28" t="e">
        <f t="shared" si="6"/>
        <v>#N/A</v>
      </c>
      <c r="AA49" s="28" t="e">
        <f t="shared" si="7"/>
        <v>#N/A</v>
      </c>
      <c r="AD49" s="28" t="e">
        <f t="shared" si="8"/>
        <v>#N/A</v>
      </c>
      <c r="AE49" s="28">
        <v>36</v>
      </c>
      <c r="AF49" s="28" t="e">
        <f t="shared" si="9"/>
        <v>#N/A</v>
      </c>
      <c r="AG49" s="28" t="e">
        <f t="shared" si="10"/>
        <v>#N/A</v>
      </c>
      <c r="AH49" s="28" t="e">
        <f t="shared" si="11"/>
        <v>#N/A</v>
      </c>
    </row>
    <row r="50" spans="10:34" x14ac:dyDescent="0.2">
      <c r="J50" s="28" t="e">
        <f>MATCH(MIN(L50:M50),L50:M50,0)</f>
        <v>#N/A</v>
      </c>
      <c r="K50" s="28">
        <v>37</v>
      </c>
      <c r="L50" s="32" t="e">
        <f t="shared" si="0"/>
        <v>#N/A</v>
      </c>
      <c r="M50" s="28" t="e">
        <f>SQRT( ((VLOOKUP(K50,$A$2:$E$151,2,FALSE)-VLOOKUP(2,$J$4:$O$6,3,FALSE)) ^2) + ((VLOOKUP(K50,$A$2:$E$151,3,FALSE)-VLOOKUP(2,$J$4:$O$6,4,FALSE))^2) + ((VLOOKUP(K50,$A$2:$E$151,4,FALSE)-VLOOKUP(2,$J$4:$O$6,5,FALSE))^2) + ((VLOOKUP(K50,$A$2:$E$151,5,FALSE)-VLOOKUP(2,$J$4:$O$6,6,FALSE))^2))</f>
        <v>#N/A</v>
      </c>
      <c r="Q50" s="28" t="e">
        <f t="shared" si="1"/>
        <v>#N/A</v>
      </c>
      <c r="R50" s="28">
        <v>37</v>
      </c>
      <c r="S50" s="28" t="e">
        <f t="shared" si="2"/>
        <v>#N/A</v>
      </c>
      <c r="T50" s="28" t="e">
        <f t="shared" si="3"/>
        <v>#N/A</v>
      </c>
      <c r="W50" s="28" t="e">
        <f t="shared" si="4"/>
        <v>#N/A</v>
      </c>
      <c r="X50" s="28">
        <v>37</v>
      </c>
      <c r="Y50" s="28" t="e">
        <f t="shared" si="5"/>
        <v>#N/A</v>
      </c>
      <c r="Z50" s="28" t="e">
        <f t="shared" si="6"/>
        <v>#N/A</v>
      </c>
      <c r="AA50" s="28" t="e">
        <f t="shared" si="7"/>
        <v>#N/A</v>
      </c>
      <c r="AD50" s="28" t="e">
        <f t="shared" si="8"/>
        <v>#N/A</v>
      </c>
      <c r="AE50" s="28">
        <v>37</v>
      </c>
      <c r="AF50" s="28" t="e">
        <f t="shared" si="9"/>
        <v>#N/A</v>
      </c>
      <c r="AG50" s="28" t="e">
        <f t="shared" si="10"/>
        <v>#N/A</v>
      </c>
      <c r="AH50" s="28" t="e">
        <f t="shared" si="11"/>
        <v>#N/A</v>
      </c>
    </row>
    <row r="51" spans="10:34" x14ac:dyDescent="0.2">
      <c r="J51" s="28" t="e">
        <f>MATCH(MIN(L51:M51),L51:M51,0)</f>
        <v>#N/A</v>
      </c>
      <c r="K51" s="28">
        <v>38</v>
      </c>
      <c r="L51" s="32" t="e">
        <f t="shared" si="0"/>
        <v>#N/A</v>
      </c>
      <c r="M51" s="28" t="e">
        <f>SQRT( ((VLOOKUP(K51,$A$2:$E$151,2,FALSE)-VLOOKUP(2,$J$4:$O$6,3,FALSE)) ^2) + ((VLOOKUP(K51,$A$2:$E$151,3,FALSE)-VLOOKUP(2,$J$4:$O$6,4,FALSE))^2) + ((VLOOKUP(K51,$A$2:$E$151,4,FALSE)-VLOOKUP(2,$J$4:$O$6,5,FALSE))^2) + ((VLOOKUP(K51,$A$2:$E$151,5,FALSE)-VLOOKUP(2,$J$4:$O$6,6,FALSE))^2))</f>
        <v>#N/A</v>
      </c>
      <c r="Q51" s="28" t="e">
        <f t="shared" si="1"/>
        <v>#N/A</v>
      </c>
      <c r="R51" s="28">
        <v>38</v>
      </c>
      <c r="S51" s="28" t="e">
        <f t="shared" si="2"/>
        <v>#N/A</v>
      </c>
      <c r="T51" s="28" t="e">
        <f t="shared" si="3"/>
        <v>#N/A</v>
      </c>
      <c r="W51" s="28" t="e">
        <f t="shared" si="4"/>
        <v>#N/A</v>
      </c>
      <c r="X51" s="28">
        <v>38</v>
      </c>
      <c r="Y51" s="28" t="e">
        <f t="shared" si="5"/>
        <v>#N/A</v>
      </c>
      <c r="Z51" s="28" t="e">
        <f t="shared" si="6"/>
        <v>#N/A</v>
      </c>
      <c r="AA51" s="28" t="e">
        <f t="shared" si="7"/>
        <v>#N/A</v>
      </c>
      <c r="AD51" s="28" t="e">
        <f t="shared" si="8"/>
        <v>#N/A</v>
      </c>
      <c r="AE51" s="28">
        <v>38</v>
      </c>
      <c r="AF51" s="28" t="e">
        <f t="shared" si="9"/>
        <v>#N/A</v>
      </c>
      <c r="AG51" s="28" t="e">
        <f t="shared" si="10"/>
        <v>#N/A</v>
      </c>
      <c r="AH51" s="28" t="e">
        <f t="shared" si="11"/>
        <v>#N/A</v>
      </c>
    </row>
    <row r="52" spans="10:34" x14ac:dyDescent="0.2">
      <c r="J52" s="28" t="e">
        <f>MATCH(MIN(L52:M52),L52:M52,0)</f>
        <v>#N/A</v>
      </c>
      <c r="K52" s="28">
        <v>39</v>
      </c>
      <c r="L52" s="32" t="e">
        <f t="shared" si="0"/>
        <v>#N/A</v>
      </c>
      <c r="M52" s="28" t="e">
        <f>SQRT( ((VLOOKUP(K52,$A$2:$E$151,2,FALSE)-VLOOKUP(2,$J$4:$O$6,3,FALSE)) ^2) + ((VLOOKUP(K52,$A$2:$E$151,3,FALSE)-VLOOKUP(2,$J$4:$O$6,4,FALSE))^2) + ((VLOOKUP(K52,$A$2:$E$151,4,FALSE)-VLOOKUP(2,$J$4:$O$6,5,FALSE))^2) + ((VLOOKUP(K52,$A$2:$E$151,5,FALSE)-VLOOKUP(2,$J$4:$O$6,6,FALSE))^2))</f>
        <v>#N/A</v>
      </c>
      <c r="Q52" s="28" t="e">
        <f t="shared" si="1"/>
        <v>#N/A</v>
      </c>
      <c r="R52" s="28">
        <v>39</v>
      </c>
      <c r="S52" s="28" t="e">
        <f t="shared" si="2"/>
        <v>#N/A</v>
      </c>
      <c r="T52" s="28" t="e">
        <f t="shared" si="3"/>
        <v>#N/A</v>
      </c>
      <c r="W52" s="28" t="e">
        <f t="shared" si="4"/>
        <v>#N/A</v>
      </c>
      <c r="X52" s="28">
        <v>39</v>
      </c>
      <c r="Y52" s="28" t="e">
        <f t="shared" si="5"/>
        <v>#N/A</v>
      </c>
      <c r="Z52" s="28" t="e">
        <f t="shared" si="6"/>
        <v>#N/A</v>
      </c>
      <c r="AA52" s="28" t="e">
        <f t="shared" si="7"/>
        <v>#N/A</v>
      </c>
      <c r="AD52" s="28" t="e">
        <f t="shared" si="8"/>
        <v>#N/A</v>
      </c>
      <c r="AE52" s="28">
        <v>39</v>
      </c>
      <c r="AF52" s="28" t="e">
        <f t="shared" si="9"/>
        <v>#N/A</v>
      </c>
      <c r="AG52" s="28" t="e">
        <f t="shared" si="10"/>
        <v>#N/A</v>
      </c>
      <c r="AH52" s="28" t="e">
        <f t="shared" si="11"/>
        <v>#N/A</v>
      </c>
    </row>
    <row r="53" spans="10:34" x14ac:dyDescent="0.2">
      <c r="J53" s="28" t="e">
        <f>MATCH(MIN(L53:M53),L53:M53,0)</f>
        <v>#N/A</v>
      </c>
      <c r="K53" s="28">
        <v>40</v>
      </c>
      <c r="L53" s="32" t="e">
        <f t="shared" si="0"/>
        <v>#N/A</v>
      </c>
      <c r="M53" s="28" t="e">
        <f>SQRT( ((VLOOKUP(K53,$A$2:$E$151,2,FALSE)-VLOOKUP(2,$J$4:$O$6,3,FALSE)) ^2) + ((VLOOKUP(K53,$A$2:$E$151,3,FALSE)-VLOOKUP(2,$J$4:$O$6,4,FALSE))^2) + ((VLOOKUP(K53,$A$2:$E$151,4,FALSE)-VLOOKUP(2,$J$4:$O$6,5,FALSE))^2) + ((VLOOKUP(K53,$A$2:$E$151,5,FALSE)-VLOOKUP(2,$J$4:$O$6,6,FALSE))^2))</f>
        <v>#N/A</v>
      </c>
      <c r="Q53" s="28" t="e">
        <f t="shared" si="1"/>
        <v>#N/A</v>
      </c>
      <c r="R53" s="28">
        <v>40</v>
      </c>
      <c r="S53" s="28" t="e">
        <f t="shared" si="2"/>
        <v>#N/A</v>
      </c>
      <c r="T53" s="28" t="e">
        <f t="shared" si="3"/>
        <v>#N/A</v>
      </c>
      <c r="W53" s="28" t="e">
        <f t="shared" si="4"/>
        <v>#N/A</v>
      </c>
      <c r="X53" s="28">
        <v>40</v>
      </c>
      <c r="Y53" s="28" t="e">
        <f t="shared" si="5"/>
        <v>#N/A</v>
      </c>
      <c r="Z53" s="28" t="e">
        <f t="shared" si="6"/>
        <v>#N/A</v>
      </c>
      <c r="AA53" s="28" t="e">
        <f t="shared" si="7"/>
        <v>#N/A</v>
      </c>
      <c r="AD53" s="28" t="e">
        <f t="shared" si="8"/>
        <v>#N/A</v>
      </c>
      <c r="AE53" s="28">
        <v>40</v>
      </c>
      <c r="AF53" s="28" t="e">
        <f t="shared" si="9"/>
        <v>#N/A</v>
      </c>
      <c r="AG53" s="28" t="e">
        <f t="shared" si="10"/>
        <v>#N/A</v>
      </c>
      <c r="AH53" s="28" t="e">
        <f t="shared" si="11"/>
        <v>#N/A</v>
      </c>
    </row>
    <row r="54" spans="10:34" x14ac:dyDescent="0.2">
      <c r="J54" s="28" t="e">
        <f>MATCH(MIN(L54:M54),L54:M54,0)</f>
        <v>#N/A</v>
      </c>
      <c r="K54" s="28">
        <v>41</v>
      </c>
      <c r="L54" s="32" t="e">
        <f t="shared" si="0"/>
        <v>#N/A</v>
      </c>
      <c r="M54" s="28" t="e">
        <f>SQRT( ((VLOOKUP(K54,$A$2:$E$151,2,FALSE)-VLOOKUP(2,$J$4:$O$6,3,FALSE)) ^2) + ((VLOOKUP(K54,$A$2:$E$151,3,FALSE)-VLOOKUP(2,$J$4:$O$6,4,FALSE))^2) + ((VLOOKUP(K54,$A$2:$E$151,4,FALSE)-VLOOKUP(2,$J$4:$O$6,5,FALSE))^2) + ((VLOOKUP(K54,$A$2:$E$151,5,FALSE)-VLOOKUP(2,$J$4:$O$6,6,FALSE))^2))</f>
        <v>#N/A</v>
      </c>
      <c r="Q54" s="28" t="e">
        <f t="shared" si="1"/>
        <v>#N/A</v>
      </c>
      <c r="R54" s="28">
        <v>41</v>
      </c>
      <c r="S54" s="28" t="e">
        <f t="shared" si="2"/>
        <v>#N/A</v>
      </c>
      <c r="T54" s="28" t="e">
        <f t="shared" si="3"/>
        <v>#N/A</v>
      </c>
      <c r="W54" s="28" t="e">
        <f t="shared" si="4"/>
        <v>#N/A</v>
      </c>
      <c r="X54" s="28">
        <v>41</v>
      </c>
      <c r="Y54" s="28" t="e">
        <f t="shared" si="5"/>
        <v>#N/A</v>
      </c>
      <c r="Z54" s="28" t="e">
        <f t="shared" si="6"/>
        <v>#N/A</v>
      </c>
      <c r="AA54" s="28" t="e">
        <f t="shared" si="7"/>
        <v>#N/A</v>
      </c>
      <c r="AD54" s="28" t="e">
        <f t="shared" si="8"/>
        <v>#N/A</v>
      </c>
      <c r="AE54" s="28">
        <v>41</v>
      </c>
      <c r="AF54" s="28" t="e">
        <f t="shared" si="9"/>
        <v>#N/A</v>
      </c>
      <c r="AG54" s="28" t="e">
        <f t="shared" si="10"/>
        <v>#N/A</v>
      </c>
      <c r="AH54" s="28" t="e">
        <f t="shared" si="11"/>
        <v>#N/A</v>
      </c>
    </row>
    <row r="55" spans="10:34" x14ac:dyDescent="0.2">
      <c r="J55" s="28" t="e">
        <f>MATCH(MIN(L55:M55),L55:M55,0)</f>
        <v>#N/A</v>
      </c>
      <c r="K55" s="28">
        <v>42</v>
      </c>
      <c r="L55" s="32" t="e">
        <f t="shared" si="0"/>
        <v>#N/A</v>
      </c>
      <c r="M55" s="28" t="e">
        <f>SQRT( ((VLOOKUP(K55,$A$2:$E$151,2,FALSE)-VLOOKUP(2,$J$4:$O$6,3,FALSE)) ^2) + ((VLOOKUP(K55,$A$2:$E$151,3,FALSE)-VLOOKUP(2,$J$4:$O$6,4,FALSE))^2) + ((VLOOKUP(K55,$A$2:$E$151,4,FALSE)-VLOOKUP(2,$J$4:$O$6,5,FALSE))^2) + ((VLOOKUP(K55,$A$2:$E$151,5,FALSE)-VLOOKUP(2,$J$4:$O$6,6,FALSE))^2))</f>
        <v>#N/A</v>
      </c>
      <c r="Q55" s="28" t="e">
        <f t="shared" si="1"/>
        <v>#N/A</v>
      </c>
      <c r="R55" s="28">
        <v>42</v>
      </c>
      <c r="S55" s="28" t="e">
        <f t="shared" si="2"/>
        <v>#N/A</v>
      </c>
      <c r="T55" s="28" t="e">
        <f t="shared" si="3"/>
        <v>#N/A</v>
      </c>
      <c r="W55" s="28" t="e">
        <f t="shared" si="4"/>
        <v>#N/A</v>
      </c>
      <c r="X55" s="28">
        <v>42</v>
      </c>
      <c r="Y55" s="28" t="e">
        <f t="shared" si="5"/>
        <v>#N/A</v>
      </c>
      <c r="Z55" s="28" t="e">
        <f t="shared" si="6"/>
        <v>#N/A</v>
      </c>
      <c r="AA55" s="28" t="e">
        <f t="shared" si="7"/>
        <v>#N/A</v>
      </c>
      <c r="AD55" s="28" t="e">
        <f t="shared" si="8"/>
        <v>#N/A</v>
      </c>
      <c r="AE55" s="28">
        <v>42</v>
      </c>
      <c r="AF55" s="28" t="e">
        <f t="shared" si="9"/>
        <v>#N/A</v>
      </c>
      <c r="AG55" s="28" t="e">
        <f t="shared" si="10"/>
        <v>#N/A</v>
      </c>
      <c r="AH55" s="28" t="e">
        <f t="shared" si="11"/>
        <v>#N/A</v>
      </c>
    </row>
    <row r="56" spans="10:34" x14ac:dyDescent="0.2">
      <c r="J56" s="28" t="e">
        <f>MATCH(MIN(L56:M56),L56:M56,0)</f>
        <v>#N/A</v>
      </c>
      <c r="K56" s="28">
        <v>43</v>
      </c>
      <c r="L56" s="32" t="e">
        <f t="shared" si="0"/>
        <v>#N/A</v>
      </c>
      <c r="M56" s="28" t="e">
        <f>SQRT( ((VLOOKUP(K56,$A$2:$E$151,2,FALSE)-VLOOKUP(2,$J$4:$O$6,3,FALSE)) ^2) + ((VLOOKUP(K56,$A$2:$E$151,3,FALSE)-VLOOKUP(2,$J$4:$O$6,4,FALSE))^2) + ((VLOOKUP(K56,$A$2:$E$151,4,FALSE)-VLOOKUP(2,$J$4:$O$6,5,FALSE))^2) + ((VLOOKUP(K56,$A$2:$E$151,5,FALSE)-VLOOKUP(2,$J$4:$O$6,6,FALSE))^2))</f>
        <v>#N/A</v>
      </c>
      <c r="Q56" s="28" t="e">
        <f t="shared" si="1"/>
        <v>#N/A</v>
      </c>
      <c r="R56" s="28">
        <v>43</v>
      </c>
      <c r="S56" s="28" t="e">
        <f t="shared" si="2"/>
        <v>#N/A</v>
      </c>
      <c r="T56" s="28" t="e">
        <f t="shared" si="3"/>
        <v>#N/A</v>
      </c>
      <c r="W56" s="28" t="e">
        <f t="shared" si="4"/>
        <v>#N/A</v>
      </c>
      <c r="X56" s="28">
        <v>43</v>
      </c>
      <c r="Y56" s="28" t="e">
        <f t="shared" si="5"/>
        <v>#N/A</v>
      </c>
      <c r="Z56" s="28" t="e">
        <f t="shared" si="6"/>
        <v>#N/A</v>
      </c>
      <c r="AA56" s="28" t="e">
        <f t="shared" si="7"/>
        <v>#N/A</v>
      </c>
      <c r="AD56" s="28" t="e">
        <f t="shared" si="8"/>
        <v>#N/A</v>
      </c>
      <c r="AE56" s="28">
        <v>43</v>
      </c>
      <c r="AF56" s="28" t="e">
        <f t="shared" si="9"/>
        <v>#N/A</v>
      </c>
      <c r="AG56" s="28" t="e">
        <f t="shared" si="10"/>
        <v>#N/A</v>
      </c>
      <c r="AH56" s="28" t="e">
        <f t="shared" si="11"/>
        <v>#N/A</v>
      </c>
    </row>
    <row r="57" spans="10:34" x14ac:dyDescent="0.2">
      <c r="J57" s="28" t="e">
        <f>MATCH(MIN(L57:M57),L57:M57,0)</f>
        <v>#N/A</v>
      </c>
      <c r="K57" s="28">
        <v>44</v>
      </c>
      <c r="L57" s="32" t="e">
        <f t="shared" si="0"/>
        <v>#N/A</v>
      </c>
      <c r="M57" s="28" t="e">
        <f>SQRT( ((VLOOKUP(K57,$A$2:$E$151,2,FALSE)-VLOOKUP(2,$J$4:$O$6,3,FALSE)) ^2) + ((VLOOKUP(K57,$A$2:$E$151,3,FALSE)-VLOOKUP(2,$J$4:$O$6,4,FALSE))^2) + ((VLOOKUP(K57,$A$2:$E$151,4,FALSE)-VLOOKUP(2,$J$4:$O$6,5,FALSE))^2) + ((VLOOKUP(K57,$A$2:$E$151,5,FALSE)-VLOOKUP(2,$J$4:$O$6,6,FALSE))^2))</f>
        <v>#N/A</v>
      </c>
      <c r="Q57" s="28" t="e">
        <f t="shared" si="1"/>
        <v>#N/A</v>
      </c>
      <c r="R57" s="28">
        <v>44</v>
      </c>
      <c r="S57" s="28" t="e">
        <f t="shared" si="2"/>
        <v>#N/A</v>
      </c>
      <c r="T57" s="28" t="e">
        <f t="shared" si="3"/>
        <v>#N/A</v>
      </c>
      <c r="W57" s="28" t="e">
        <f t="shared" si="4"/>
        <v>#N/A</v>
      </c>
      <c r="X57" s="28">
        <v>44</v>
      </c>
      <c r="Y57" s="28" t="e">
        <f t="shared" si="5"/>
        <v>#N/A</v>
      </c>
      <c r="Z57" s="28" t="e">
        <f t="shared" si="6"/>
        <v>#N/A</v>
      </c>
      <c r="AA57" s="28" t="e">
        <f t="shared" si="7"/>
        <v>#N/A</v>
      </c>
      <c r="AD57" s="28" t="e">
        <f t="shared" si="8"/>
        <v>#N/A</v>
      </c>
      <c r="AE57" s="28">
        <v>44</v>
      </c>
      <c r="AF57" s="28" t="e">
        <f t="shared" si="9"/>
        <v>#N/A</v>
      </c>
      <c r="AG57" s="28" t="e">
        <f t="shared" si="10"/>
        <v>#N/A</v>
      </c>
      <c r="AH57" s="28" t="e">
        <f t="shared" si="11"/>
        <v>#N/A</v>
      </c>
    </row>
    <row r="58" spans="10:34" x14ac:dyDescent="0.2">
      <c r="J58" s="28" t="e">
        <f>MATCH(MIN(L58:M58),L58:M58,0)</f>
        <v>#N/A</v>
      </c>
      <c r="K58" s="28">
        <v>45</v>
      </c>
      <c r="L58" s="32" t="e">
        <f t="shared" si="0"/>
        <v>#N/A</v>
      </c>
      <c r="M58" s="28" t="e">
        <f>SQRT( ((VLOOKUP(K58,$A$2:$E$151,2,FALSE)-VLOOKUP(2,$J$4:$O$6,3,FALSE)) ^2) + ((VLOOKUP(K58,$A$2:$E$151,3,FALSE)-VLOOKUP(2,$J$4:$O$6,4,FALSE))^2) + ((VLOOKUP(K58,$A$2:$E$151,4,FALSE)-VLOOKUP(2,$J$4:$O$6,5,FALSE))^2) + ((VLOOKUP(K58,$A$2:$E$151,5,FALSE)-VLOOKUP(2,$J$4:$O$6,6,FALSE))^2))</f>
        <v>#N/A</v>
      </c>
      <c r="Q58" s="28" t="e">
        <f t="shared" si="1"/>
        <v>#N/A</v>
      </c>
      <c r="R58" s="28">
        <v>45</v>
      </c>
      <c r="S58" s="28" t="e">
        <f t="shared" si="2"/>
        <v>#N/A</v>
      </c>
      <c r="T58" s="28" t="e">
        <f t="shared" si="3"/>
        <v>#N/A</v>
      </c>
      <c r="W58" s="28" t="e">
        <f t="shared" si="4"/>
        <v>#N/A</v>
      </c>
      <c r="X58" s="28">
        <v>45</v>
      </c>
      <c r="Y58" s="28" t="e">
        <f t="shared" si="5"/>
        <v>#N/A</v>
      </c>
      <c r="Z58" s="28" t="e">
        <f t="shared" si="6"/>
        <v>#N/A</v>
      </c>
      <c r="AA58" s="28" t="e">
        <f t="shared" si="7"/>
        <v>#N/A</v>
      </c>
      <c r="AD58" s="28" t="e">
        <f t="shared" si="8"/>
        <v>#N/A</v>
      </c>
      <c r="AE58" s="28">
        <v>45</v>
      </c>
      <c r="AF58" s="28" t="e">
        <f t="shared" si="9"/>
        <v>#N/A</v>
      </c>
      <c r="AG58" s="28" t="e">
        <f t="shared" si="10"/>
        <v>#N/A</v>
      </c>
      <c r="AH58" s="28" t="e">
        <f t="shared" si="11"/>
        <v>#N/A</v>
      </c>
    </row>
    <row r="59" spans="10:34" x14ac:dyDescent="0.2">
      <c r="J59" s="28" t="e">
        <f>MATCH(MIN(L59:M59),L59:M59,0)</f>
        <v>#N/A</v>
      </c>
      <c r="K59" s="28">
        <v>46</v>
      </c>
      <c r="L59" s="32" t="e">
        <f t="shared" si="0"/>
        <v>#N/A</v>
      </c>
      <c r="M59" s="28" t="e">
        <f>SQRT( ((VLOOKUP(K59,$A$2:$E$151,2,FALSE)-VLOOKUP(2,$J$4:$O$6,3,FALSE)) ^2) + ((VLOOKUP(K59,$A$2:$E$151,3,FALSE)-VLOOKUP(2,$J$4:$O$6,4,FALSE))^2) + ((VLOOKUP(K59,$A$2:$E$151,4,FALSE)-VLOOKUP(2,$J$4:$O$6,5,FALSE))^2) + ((VLOOKUP(K59,$A$2:$E$151,5,FALSE)-VLOOKUP(2,$J$4:$O$6,6,FALSE))^2))</f>
        <v>#N/A</v>
      </c>
      <c r="Q59" s="28" t="e">
        <f t="shared" si="1"/>
        <v>#N/A</v>
      </c>
      <c r="R59" s="28">
        <v>46</v>
      </c>
      <c r="S59" s="28" t="e">
        <f t="shared" si="2"/>
        <v>#N/A</v>
      </c>
      <c r="T59" s="28" t="e">
        <f t="shared" si="3"/>
        <v>#N/A</v>
      </c>
      <c r="W59" s="28" t="e">
        <f t="shared" si="4"/>
        <v>#N/A</v>
      </c>
      <c r="X59" s="28">
        <v>46</v>
      </c>
      <c r="Y59" s="28" t="e">
        <f t="shared" si="5"/>
        <v>#N/A</v>
      </c>
      <c r="Z59" s="28" t="e">
        <f t="shared" si="6"/>
        <v>#N/A</v>
      </c>
      <c r="AA59" s="28" t="e">
        <f t="shared" si="7"/>
        <v>#N/A</v>
      </c>
      <c r="AD59" s="28" t="e">
        <f t="shared" si="8"/>
        <v>#N/A</v>
      </c>
      <c r="AE59" s="28">
        <v>46</v>
      </c>
      <c r="AF59" s="28" t="e">
        <f t="shared" si="9"/>
        <v>#N/A</v>
      </c>
      <c r="AG59" s="28" t="e">
        <f t="shared" si="10"/>
        <v>#N/A</v>
      </c>
      <c r="AH59" s="28" t="e">
        <f t="shared" si="11"/>
        <v>#N/A</v>
      </c>
    </row>
    <row r="60" spans="10:34" x14ac:dyDescent="0.2">
      <c r="J60" s="28" t="e">
        <f>MATCH(MIN(L60:M60),L60:M60,0)</f>
        <v>#N/A</v>
      </c>
      <c r="K60" s="28">
        <v>47</v>
      </c>
      <c r="L60" s="32" t="e">
        <f t="shared" si="0"/>
        <v>#N/A</v>
      </c>
      <c r="M60" s="28" t="e">
        <f>SQRT( ((VLOOKUP(K60,$A$2:$E$151,2,FALSE)-VLOOKUP(2,$J$4:$O$6,3,FALSE)) ^2) + ((VLOOKUP(K60,$A$2:$E$151,3,FALSE)-VLOOKUP(2,$J$4:$O$6,4,FALSE))^2) + ((VLOOKUP(K60,$A$2:$E$151,4,FALSE)-VLOOKUP(2,$J$4:$O$6,5,FALSE))^2) + ((VLOOKUP(K60,$A$2:$E$151,5,FALSE)-VLOOKUP(2,$J$4:$O$6,6,FALSE))^2))</f>
        <v>#N/A</v>
      </c>
      <c r="Q60" s="28" t="e">
        <f t="shared" si="1"/>
        <v>#N/A</v>
      </c>
      <c r="R60" s="28">
        <v>47</v>
      </c>
      <c r="S60" s="28" t="e">
        <f t="shared" si="2"/>
        <v>#N/A</v>
      </c>
      <c r="T60" s="28" t="e">
        <f t="shared" si="3"/>
        <v>#N/A</v>
      </c>
      <c r="W60" s="28" t="e">
        <f t="shared" si="4"/>
        <v>#N/A</v>
      </c>
      <c r="X60" s="28">
        <v>47</v>
      </c>
      <c r="Y60" s="28" t="e">
        <f t="shared" si="5"/>
        <v>#N/A</v>
      </c>
      <c r="Z60" s="28" t="e">
        <f t="shared" si="6"/>
        <v>#N/A</v>
      </c>
      <c r="AA60" s="28" t="e">
        <f t="shared" si="7"/>
        <v>#N/A</v>
      </c>
      <c r="AD60" s="28" t="e">
        <f t="shared" si="8"/>
        <v>#N/A</v>
      </c>
      <c r="AE60" s="28">
        <v>47</v>
      </c>
      <c r="AF60" s="28" t="e">
        <f t="shared" si="9"/>
        <v>#N/A</v>
      </c>
      <c r="AG60" s="28" t="e">
        <f t="shared" si="10"/>
        <v>#N/A</v>
      </c>
      <c r="AH60" s="28" t="e">
        <f t="shared" si="11"/>
        <v>#N/A</v>
      </c>
    </row>
    <row r="61" spans="10:34" x14ac:dyDescent="0.2">
      <c r="J61" s="28" t="e">
        <f>MATCH(MIN(L61:M61),L61:M61,0)</f>
        <v>#N/A</v>
      </c>
      <c r="K61" s="28">
        <v>48</v>
      </c>
      <c r="L61" s="32" t="e">
        <f t="shared" si="0"/>
        <v>#N/A</v>
      </c>
      <c r="M61" s="28" t="e">
        <f>SQRT( ((VLOOKUP(K61,$A$2:$E$151,2,FALSE)-VLOOKUP(2,$J$4:$O$6,3,FALSE)) ^2) + ((VLOOKUP(K61,$A$2:$E$151,3,FALSE)-VLOOKUP(2,$J$4:$O$6,4,FALSE))^2) + ((VLOOKUP(K61,$A$2:$E$151,4,FALSE)-VLOOKUP(2,$J$4:$O$6,5,FALSE))^2) + ((VLOOKUP(K61,$A$2:$E$151,5,FALSE)-VLOOKUP(2,$J$4:$O$6,6,FALSE))^2))</f>
        <v>#N/A</v>
      </c>
      <c r="Q61" s="28" t="e">
        <f t="shared" si="1"/>
        <v>#N/A</v>
      </c>
      <c r="R61" s="28">
        <v>48</v>
      </c>
      <c r="S61" s="28" t="e">
        <f t="shared" si="2"/>
        <v>#N/A</v>
      </c>
      <c r="T61" s="28" t="e">
        <f t="shared" si="3"/>
        <v>#N/A</v>
      </c>
      <c r="W61" s="28" t="e">
        <f t="shared" si="4"/>
        <v>#N/A</v>
      </c>
      <c r="X61" s="28">
        <v>48</v>
      </c>
      <c r="Y61" s="28" t="e">
        <f t="shared" si="5"/>
        <v>#N/A</v>
      </c>
      <c r="Z61" s="28" t="e">
        <f t="shared" si="6"/>
        <v>#N/A</v>
      </c>
      <c r="AA61" s="28" t="e">
        <f t="shared" si="7"/>
        <v>#N/A</v>
      </c>
      <c r="AD61" s="28" t="e">
        <f t="shared" si="8"/>
        <v>#N/A</v>
      </c>
      <c r="AE61" s="28">
        <v>48</v>
      </c>
      <c r="AF61" s="28" t="e">
        <f t="shared" si="9"/>
        <v>#N/A</v>
      </c>
      <c r="AG61" s="28" t="e">
        <f t="shared" si="10"/>
        <v>#N/A</v>
      </c>
      <c r="AH61" s="28" t="e">
        <f t="shared" si="11"/>
        <v>#N/A</v>
      </c>
    </row>
    <row r="62" spans="10:34" x14ac:dyDescent="0.2">
      <c r="J62" s="28" t="e">
        <f>MATCH(MIN(L62:M62),L62:M62,0)</f>
        <v>#N/A</v>
      </c>
      <c r="K62" s="28">
        <v>49</v>
      </c>
      <c r="L62" s="32" t="e">
        <f t="shared" si="0"/>
        <v>#N/A</v>
      </c>
      <c r="M62" s="28" t="e">
        <f>SQRT( ((VLOOKUP(K62,$A$2:$E$151,2,FALSE)-VLOOKUP(2,$J$4:$O$6,3,FALSE)) ^2) + ((VLOOKUP(K62,$A$2:$E$151,3,FALSE)-VLOOKUP(2,$J$4:$O$6,4,FALSE))^2) + ((VLOOKUP(K62,$A$2:$E$151,4,FALSE)-VLOOKUP(2,$J$4:$O$6,5,FALSE))^2) + ((VLOOKUP(K62,$A$2:$E$151,5,FALSE)-VLOOKUP(2,$J$4:$O$6,6,FALSE))^2))</f>
        <v>#N/A</v>
      </c>
      <c r="Q62" s="28" t="e">
        <f t="shared" si="1"/>
        <v>#N/A</v>
      </c>
      <c r="R62" s="28">
        <v>49</v>
      </c>
      <c r="S62" s="28" t="e">
        <f t="shared" si="2"/>
        <v>#N/A</v>
      </c>
      <c r="T62" s="28" t="e">
        <f t="shared" si="3"/>
        <v>#N/A</v>
      </c>
      <c r="W62" s="28" t="e">
        <f t="shared" si="4"/>
        <v>#N/A</v>
      </c>
      <c r="X62" s="28">
        <v>49</v>
      </c>
      <c r="Y62" s="28" t="e">
        <f t="shared" si="5"/>
        <v>#N/A</v>
      </c>
      <c r="Z62" s="28" t="e">
        <f t="shared" si="6"/>
        <v>#N/A</v>
      </c>
      <c r="AA62" s="28" t="e">
        <f t="shared" si="7"/>
        <v>#N/A</v>
      </c>
      <c r="AD62" s="28" t="e">
        <f t="shared" si="8"/>
        <v>#N/A</v>
      </c>
      <c r="AE62" s="28">
        <v>49</v>
      </c>
      <c r="AF62" s="28" t="e">
        <f t="shared" si="9"/>
        <v>#N/A</v>
      </c>
      <c r="AG62" s="28" t="e">
        <f t="shared" si="10"/>
        <v>#N/A</v>
      </c>
      <c r="AH62" s="28" t="e">
        <f t="shared" si="11"/>
        <v>#N/A</v>
      </c>
    </row>
    <row r="63" spans="10:34" x14ac:dyDescent="0.2">
      <c r="J63" s="28" t="e">
        <f>MATCH(MIN(L63:M63),L63:M63,0)</f>
        <v>#N/A</v>
      </c>
      <c r="K63" s="28">
        <v>50</v>
      </c>
      <c r="L63" s="32" t="e">
        <f t="shared" si="0"/>
        <v>#N/A</v>
      </c>
      <c r="M63" s="28" t="e">
        <f>SQRT( ((VLOOKUP(K63,$A$2:$E$151,2,FALSE)-VLOOKUP(2,$J$4:$O$6,3,FALSE)) ^2) + ((VLOOKUP(K63,$A$2:$E$151,3,FALSE)-VLOOKUP(2,$J$4:$O$6,4,FALSE))^2) + ((VLOOKUP(K63,$A$2:$E$151,4,FALSE)-VLOOKUP(2,$J$4:$O$6,5,FALSE))^2) + ((VLOOKUP(K63,$A$2:$E$151,5,FALSE)-VLOOKUP(2,$J$4:$O$6,6,FALSE))^2))</f>
        <v>#N/A</v>
      </c>
      <c r="Q63" s="28" t="e">
        <f t="shared" si="1"/>
        <v>#N/A</v>
      </c>
      <c r="R63" s="28">
        <v>50</v>
      </c>
      <c r="S63" s="28" t="e">
        <f t="shared" si="2"/>
        <v>#N/A</v>
      </c>
      <c r="T63" s="28" t="e">
        <f t="shared" si="3"/>
        <v>#N/A</v>
      </c>
      <c r="W63" s="28" t="e">
        <f t="shared" si="4"/>
        <v>#N/A</v>
      </c>
      <c r="X63" s="28">
        <v>50</v>
      </c>
      <c r="Y63" s="28" t="e">
        <f t="shared" si="5"/>
        <v>#N/A</v>
      </c>
      <c r="Z63" s="28" t="e">
        <f t="shared" si="6"/>
        <v>#N/A</v>
      </c>
      <c r="AA63" s="28" t="e">
        <f t="shared" si="7"/>
        <v>#N/A</v>
      </c>
      <c r="AD63" s="28" t="e">
        <f t="shared" si="8"/>
        <v>#N/A</v>
      </c>
      <c r="AE63" s="28">
        <v>50</v>
      </c>
      <c r="AF63" s="28" t="e">
        <f t="shared" si="9"/>
        <v>#N/A</v>
      </c>
      <c r="AG63" s="28" t="e">
        <f t="shared" si="10"/>
        <v>#N/A</v>
      </c>
      <c r="AH63" s="28" t="e">
        <f t="shared" si="11"/>
        <v>#N/A</v>
      </c>
    </row>
    <row r="64" spans="10:34" x14ac:dyDescent="0.2">
      <c r="J64" s="28" t="e">
        <f>MATCH(MIN(L64:M64),L64:M64,0)</f>
        <v>#N/A</v>
      </c>
      <c r="K64" s="28">
        <v>51</v>
      </c>
      <c r="L64" s="32" t="e">
        <f t="shared" si="0"/>
        <v>#N/A</v>
      </c>
      <c r="M64" s="28" t="e">
        <f>SQRT( ((VLOOKUP(K64,$A$2:$E$151,2,FALSE)-VLOOKUP(2,$J$4:$O$6,3,FALSE)) ^2) + ((VLOOKUP(K64,$A$2:$E$151,3,FALSE)-VLOOKUP(2,$J$4:$O$6,4,FALSE))^2) + ((VLOOKUP(K64,$A$2:$E$151,4,FALSE)-VLOOKUP(2,$J$4:$O$6,5,FALSE))^2) + ((VLOOKUP(K64,$A$2:$E$151,5,FALSE)-VLOOKUP(2,$J$4:$O$6,6,FALSE))^2))</f>
        <v>#N/A</v>
      </c>
      <c r="Q64" s="28" t="e">
        <f t="shared" si="1"/>
        <v>#N/A</v>
      </c>
      <c r="R64" s="28">
        <v>51</v>
      </c>
      <c r="S64" s="28" t="e">
        <f t="shared" si="2"/>
        <v>#N/A</v>
      </c>
      <c r="T64" s="28" t="e">
        <f t="shared" si="3"/>
        <v>#N/A</v>
      </c>
      <c r="W64" s="28" t="e">
        <f t="shared" si="4"/>
        <v>#N/A</v>
      </c>
      <c r="X64" s="28">
        <v>51</v>
      </c>
      <c r="Y64" s="28" t="e">
        <f t="shared" si="5"/>
        <v>#N/A</v>
      </c>
      <c r="Z64" s="28" t="e">
        <f t="shared" si="6"/>
        <v>#N/A</v>
      </c>
      <c r="AA64" s="28" t="e">
        <f t="shared" si="7"/>
        <v>#N/A</v>
      </c>
      <c r="AD64" s="28" t="e">
        <f t="shared" si="8"/>
        <v>#N/A</v>
      </c>
      <c r="AE64" s="28">
        <v>51</v>
      </c>
      <c r="AF64" s="28" t="e">
        <f t="shared" si="9"/>
        <v>#N/A</v>
      </c>
      <c r="AG64" s="28" t="e">
        <f t="shared" si="10"/>
        <v>#N/A</v>
      </c>
      <c r="AH64" s="28" t="e">
        <f t="shared" si="11"/>
        <v>#N/A</v>
      </c>
    </row>
    <row r="65" spans="10:34" x14ac:dyDescent="0.2">
      <c r="J65" s="28" t="e">
        <f>MATCH(MIN(L65:M65),L65:M65,0)</f>
        <v>#N/A</v>
      </c>
      <c r="K65" s="28">
        <v>52</v>
      </c>
      <c r="L65" s="32" t="e">
        <f t="shared" si="0"/>
        <v>#N/A</v>
      </c>
      <c r="M65" s="28" t="e">
        <f>SQRT( ((VLOOKUP(K65,$A$2:$E$151,2,FALSE)-VLOOKUP(2,$J$4:$O$6,3,FALSE)) ^2) + ((VLOOKUP(K65,$A$2:$E$151,3,FALSE)-VLOOKUP(2,$J$4:$O$6,4,FALSE))^2) + ((VLOOKUP(K65,$A$2:$E$151,4,FALSE)-VLOOKUP(2,$J$4:$O$6,5,FALSE))^2) + ((VLOOKUP(K65,$A$2:$E$151,5,FALSE)-VLOOKUP(2,$J$4:$O$6,6,FALSE))^2))</f>
        <v>#N/A</v>
      </c>
      <c r="Q65" s="28" t="e">
        <f t="shared" si="1"/>
        <v>#N/A</v>
      </c>
      <c r="R65" s="28">
        <v>52</v>
      </c>
      <c r="S65" s="28" t="e">
        <f t="shared" si="2"/>
        <v>#N/A</v>
      </c>
      <c r="T65" s="28" t="e">
        <f t="shared" si="3"/>
        <v>#N/A</v>
      </c>
      <c r="W65" s="28" t="e">
        <f t="shared" si="4"/>
        <v>#N/A</v>
      </c>
      <c r="X65" s="28">
        <v>52</v>
      </c>
      <c r="Y65" s="28" t="e">
        <f t="shared" si="5"/>
        <v>#N/A</v>
      </c>
      <c r="Z65" s="28" t="e">
        <f t="shared" si="6"/>
        <v>#N/A</v>
      </c>
      <c r="AA65" s="28" t="e">
        <f t="shared" si="7"/>
        <v>#N/A</v>
      </c>
      <c r="AD65" s="28" t="e">
        <f t="shared" si="8"/>
        <v>#N/A</v>
      </c>
      <c r="AE65" s="28">
        <v>52</v>
      </c>
      <c r="AF65" s="28" t="e">
        <f t="shared" si="9"/>
        <v>#N/A</v>
      </c>
      <c r="AG65" s="28" t="e">
        <f t="shared" si="10"/>
        <v>#N/A</v>
      </c>
      <c r="AH65" s="28" t="e">
        <f t="shared" si="11"/>
        <v>#N/A</v>
      </c>
    </row>
    <row r="66" spans="10:34" x14ac:dyDescent="0.2">
      <c r="J66" s="28" t="e">
        <f>MATCH(MIN(L66:M66),L66:M66,0)</f>
        <v>#N/A</v>
      </c>
      <c r="K66" s="28">
        <v>53</v>
      </c>
      <c r="L66" s="32" t="e">
        <f t="shared" si="0"/>
        <v>#N/A</v>
      </c>
      <c r="M66" s="28" t="e">
        <f>SQRT( ((VLOOKUP(K66,$A$2:$E$151,2,FALSE)-VLOOKUP(2,$J$4:$O$6,3,FALSE)) ^2) + ((VLOOKUP(K66,$A$2:$E$151,3,FALSE)-VLOOKUP(2,$J$4:$O$6,4,FALSE))^2) + ((VLOOKUP(K66,$A$2:$E$151,4,FALSE)-VLOOKUP(2,$J$4:$O$6,5,FALSE))^2) + ((VLOOKUP(K66,$A$2:$E$151,5,FALSE)-VLOOKUP(2,$J$4:$O$6,6,FALSE))^2))</f>
        <v>#N/A</v>
      </c>
      <c r="Q66" s="28" t="e">
        <f t="shared" si="1"/>
        <v>#N/A</v>
      </c>
      <c r="R66" s="28">
        <v>53</v>
      </c>
      <c r="S66" s="28" t="e">
        <f t="shared" si="2"/>
        <v>#N/A</v>
      </c>
      <c r="T66" s="28" t="e">
        <f t="shared" si="3"/>
        <v>#N/A</v>
      </c>
      <c r="W66" s="28" t="e">
        <f t="shared" si="4"/>
        <v>#N/A</v>
      </c>
      <c r="X66" s="28">
        <v>53</v>
      </c>
      <c r="Y66" s="28" t="e">
        <f t="shared" si="5"/>
        <v>#N/A</v>
      </c>
      <c r="Z66" s="28" t="e">
        <f t="shared" si="6"/>
        <v>#N/A</v>
      </c>
      <c r="AA66" s="28" t="e">
        <f t="shared" si="7"/>
        <v>#N/A</v>
      </c>
      <c r="AD66" s="28" t="e">
        <f t="shared" si="8"/>
        <v>#N/A</v>
      </c>
      <c r="AE66" s="28">
        <v>53</v>
      </c>
      <c r="AF66" s="28" t="e">
        <f t="shared" si="9"/>
        <v>#N/A</v>
      </c>
      <c r="AG66" s="28" t="e">
        <f t="shared" si="10"/>
        <v>#N/A</v>
      </c>
      <c r="AH66" s="28" t="e">
        <f t="shared" si="11"/>
        <v>#N/A</v>
      </c>
    </row>
    <row r="67" spans="10:34" x14ac:dyDescent="0.2">
      <c r="J67" s="28" t="e">
        <f>MATCH(MIN(L67:M67),L67:M67,0)</f>
        <v>#N/A</v>
      </c>
      <c r="K67" s="28">
        <v>54</v>
      </c>
      <c r="L67" s="32" t="e">
        <f t="shared" si="0"/>
        <v>#N/A</v>
      </c>
      <c r="M67" s="28" t="e">
        <f>SQRT( ((VLOOKUP(K67,$A$2:$E$151,2,FALSE)-VLOOKUP(2,$J$4:$O$6,3,FALSE)) ^2) + ((VLOOKUP(K67,$A$2:$E$151,3,FALSE)-VLOOKUP(2,$J$4:$O$6,4,FALSE))^2) + ((VLOOKUP(K67,$A$2:$E$151,4,FALSE)-VLOOKUP(2,$J$4:$O$6,5,FALSE))^2) + ((VLOOKUP(K67,$A$2:$E$151,5,FALSE)-VLOOKUP(2,$J$4:$O$6,6,FALSE))^2))</f>
        <v>#N/A</v>
      </c>
      <c r="Q67" s="28" t="e">
        <f t="shared" si="1"/>
        <v>#N/A</v>
      </c>
      <c r="R67" s="28">
        <v>54</v>
      </c>
      <c r="S67" s="28" t="e">
        <f t="shared" si="2"/>
        <v>#N/A</v>
      </c>
      <c r="T67" s="28" t="e">
        <f t="shared" si="3"/>
        <v>#N/A</v>
      </c>
      <c r="W67" s="28" t="e">
        <f t="shared" si="4"/>
        <v>#N/A</v>
      </c>
      <c r="X67" s="28">
        <v>54</v>
      </c>
      <c r="Y67" s="28" t="e">
        <f t="shared" si="5"/>
        <v>#N/A</v>
      </c>
      <c r="Z67" s="28" t="e">
        <f t="shared" si="6"/>
        <v>#N/A</v>
      </c>
      <c r="AA67" s="28" t="e">
        <f t="shared" si="7"/>
        <v>#N/A</v>
      </c>
      <c r="AD67" s="28" t="e">
        <f t="shared" si="8"/>
        <v>#N/A</v>
      </c>
      <c r="AE67" s="28">
        <v>54</v>
      </c>
      <c r="AF67" s="28" t="e">
        <f t="shared" si="9"/>
        <v>#N/A</v>
      </c>
      <c r="AG67" s="28" t="e">
        <f t="shared" si="10"/>
        <v>#N/A</v>
      </c>
      <c r="AH67" s="28" t="e">
        <f t="shared" si="11"/>
        <v>#N/A</v>
      </c>
    </row>
    <row r="68" spans="10:34" x14ac:dyDescent="0.2">
      <c r="J68" s="28" t="e">
        <f>MATCH(MIN(L68:M68),L68:M68,0)</f>
        <v>#N/A</v>
      </c>
      <c r="K68" s="28">
        <v>55</v>
      </c>
      <c r="L68" s="32" t="e">
        <f t="shared" si="0"/>
        <v>#N/A</v>
      </c>
      <c r="M68" s="28" t="e">
        <f>SQRT( ((VLOOKUP(K68,$A$2:$E$151,2,FALSE)-VLOOKUP(2,$J$4:$O$6,3,FALSE)) ^2) + ((VLOOKUP(K68,$A$2:$E$151,3,FALSE)-VLOOKUP(2,$J$4:$O$6,4,FALSE))^2) + ((VLOOKUP(K68,$A$2:$E$151,4,FALSE)-VLOOKUP(2,$J$4:$O$6,5,FALSE))^2) + ((VLOOKUP(K68,$A$2:$E$151,5,FALSE)-VLOOKUP(2,$J$4:$O$6,6,FALSE))^2))</f>
        <v>#N/A</v>
      </c>
      <c r="Q68" s="28" t="e">
        <f t="shared" si="1"/>
        <v>#N/A</v>
      </c>
      <c r="R68" s="28">
        <v>55</v>
      </c>
      <c r="S68" s="28" t="e">
        <f t="shared" si="2"/>
        <v>#N/A</v>
      </c>
      <c r="T68" s="28" t="e">
        <f t="shared" si="3"/>
        <v>#N/A</v>
      </c>
      <c r="W68" s="28" t="e">
        <f t="shared" si="4"/>
        <v>#N/A</v>
      </c>
      <c r="X68" s="28">
        <v>55</v>
      </c>
      <c r="Y68" s="28" t="e">
        <f t="shared" si="5"/>
        <v>#N/A</v>
      </c>
      <c r="Z68" s="28" t="e">
        <f t="shared" si="6"/>
        <v>#N/A</v>
      </c>
      <c r="AA68" s="28" t="e">
        <f t="shared" si="7"/>
        <v>#N/A</v>
      </c>
      <c r="AD68" s="28" t="e">
        <f t="shared" si="8"/>
        <v>#N/A</v>
      </c>
      <c r="AE68" s="28">
        <v>55</v>
      </c>
      <c r="AF68" s="28" t="e">
        <f t="shared" si="9"/>
        <v>#N/A</v>
      </c>
      <c r="AG68" s="28" t="e">
        <f t="shared" si="10"/>
        <v>#N/A</v>
      </c>
      <c r="AH68" s="28" t="e">
        <f t="shared" si="11"/>
        <v>#N/A</v>
      </c>
    </row>
    <row r="69" spans="10:34" x14ac:dyDescent="0.2">
      <c r="J69" s="28" t="e">
        <f>MATCH(MIN(L69:M69),L69:M69,0)</f>
        <v>#N/A</v>
      </c>
      <c r="K69" s="28">
        <v>56</v>
      </c>
      <c r="L69" s="32" t="e">
        <f t="shared" si="0"/>
        <v>#N/A</v>
      </c>
      <c r="M69" s="28" t="e">
        <f>SQRT( ((VLOOKUP(K69,$A$2:$E$151,2,FALSE)-VLOOKUP(2,$J$4:$O$6,3,FALSE)) ^2) + ((VLOOKUP(K69,$A$2:$E$151,3,FALSE)-VLOOKUP(2,$J$4:$O$6,4,FALSE))^2) + ((VLOOKUP(K69,$A$2:$E$151,4,FALSE)-VLOOKUP(2,$J$4:$O$6,5,FALSE))^2) + ((VLOOKUP(K69,$A$2:$E$151,5,FALSE)-VLOOKUP(2,$J$4:$O$6,6,FALSE))^2))</f>
        <v>#N/A</v>
      </c>
      <c r="Q69" s="28" t="e">
        <f t="shared" si="1"/>
        <v>#N/A</v>
      </c>
      <c r="R69" s="28">
        <v>56</v>
      </c>
      <c r="S69" s="28" t="e">
        <f t="shared" si="2"/>
        <v>#N/A</v>
      </c>
      <c r="T69" s="28" t="e">
        <f t="shared" si="3"/>
        <v>#N/A</v>
      </c>
      <c r="W69" s="28" t="e">
        <f t="shared" si="4"/>
        <v>#N/A</v>
      </c>
      <c r="X69" s="28">
        <v>56</v>
      </c>
      <c r="Y69" s="28" t="e">
        <f t="shared" si="5"/>
        <v>#N/A</v>
      </c>
      <c r="Z69" s="28" t="e">
        <f t="shared" si="6"/>
        <v>#N/A</v>
      </c>
      <c r="AA69" s="28" t="e">
        <f t="shared" si="7"/>
        <v>#N/A</v>
      </c>
      <c r="AD69" s="28" t="e">
        <f t="shared" si="8"/>
        <v>#N/A</v>
      </c>
      <c r="AE69" s="28">
        <v>56</v>
      </c>
      <c r="AF69" s="28" t="e">
        <f t="shared" si="9"/>
        <v>#N/A</v>
      </c>
      <c r="AG69" s="28" t="e">
        <f t="shared" si="10"/>
        <v>#N/A</v>
      </c>
      <c r="AH69" s="28" t="e">
        <f t="shared" si="11"/>
        <v>#N/A</v>
      </c>
    </row>
    <row r="70" spans="10:34" x14ac:dyDescent="0.2">
      <c r="J70" s="28" t="e">
        <f>MATCH(MIN(L70:M70),L70:M70,0)</f>
        <v>#N/A</v>
      </c>
      <c r="K70" s="28">
        <v>57</v>
      </c>
      <c r="L70" s="32" t="e">
        <f t="shared" si="0"/>
        <v>#N/A</v>
      </c>
      <c r="M70" s="28" t="e">
        <f>SQRT( ((VLOOKUP(K70,$A$2:$E$151,2,FALSE)-VLOOKUP(2,$J$4:$O$6,3,FALSE)) ^2) + ((VLOOKUP(K70,$A$2:$E$151,3,FALSE)-VLOOKUP(2,$J$4:$O$6,4,FALSE))^2) + ((VLOOKUP(K70,$A$2:$E$151,4,FALSE)-VLOOKUP(2,$J$4:$O$6,5,FALSE))^2) + ((VLOOKUP(K70,$A$2:$E$151,5,FALSE)-VLOOKUP(2,$J$4:$O$6,6,FALSE))^2))</f>
        <v>#N/A</v>
      </c>
      <c r="Q70" s="28" t="e">
        <f t="shared" si="1"/>
        <v>#N/A</v>
      </c>
      <c r="R70" s="28">
        <v>57</v>
      </c>
      <c r="S70" s="28" t="e">
        <f t="shared" si="2"/>
        <v>#N/A</v>
      </c>
      <c r="T70" s="28" t="e">
        <f t="shared" si="3"/>
        <v>#N/A</v>
      </c>
      <c r="W70" s="28" t="e">
        <f t="shared" si="4"/>
        <v>#N/A</v>
      </c>
      <c r="X70" s="28">
        <v>57</v>
      </c>
      <c r="Y70" s="28" t="e">
        <f t="shared" si="5"/>
        <v>#N/A</v>
      </c>
      <c r="Z70" s="28" t="e">
        <f t="shared" si="6"/>
        <v>#N/A</v>
      </c>
      <c r="AA70" s="28" t="e">
        <f t="shared" si="7"/>
        <v>#N/A</v>
      </c>
      <c r="AD70" s="28" t="e">
        <f t="shared" si="8"/>
        <v>#N/A</v>
      </c>
      <c r="AE70" s="28">
        <v>57</v>
      </c>
      <c r="AF70" s="28" t="e">
        <f t="shared" si="9"/>
        <v>#N/A</v>
      </c>
      <c r="AG70" s="28" t="e">
        <f t="shared" si="10"/>
        <v>#N/A</v>
      </c>
      <c r="AH70" s="28" t="e">
        <f t="shared" si="11"/>
        <v>#N/A</v>
      </c>
    </row>
    <row r="71" spans="10:34" x14ac:dyDescent="0.2">
      <c r="J71" s="28" t="e">
        <f>MATCH(MIN(L71:M71),L71:M71,0)</f>
        <v>#N/A</v>
      </c>
      <c r="K71" s="28">
        <v>58</v>
      </c>
      <c r="L71" s="32" t="e">
        <f t="shared" si="0"/>
        <v>#N/A</v>
      </c>
      <c r="M71" s="28" t="e">
        <f>SQRT( ((VLOOKUP(K71,$A$2:$E$151,2,FALSE)-VLOOKUP(2,$J$4:$O$6,3,FALSE)) ^2) + ((VLOOKUP(K71,$A$2:$E$151,3,FALSE)-VLOOKUP(2,$J$4:$O$6,4,FALSE))^2) + ((VLOOKUP(K71,$A$2:$E$151,4,FALSE)-VLOOKUP(2,$J$4:$O$6,5,FALSE))^2) + ((VLOOKUP(K71,$A$2:$E$151,5,FALSE)-VLOOKUP(2,$J$4:$O$6,6,FALSE))^2))</f>
        <v>#N/A</v>
      </c>
      <c r="Q71" s="28" t="e">
        <f t="shared" si="1"/>
        <v>#N/A</v>
      </c>
      <c r="R71" s="28">
        <v>58</v>
      </c>
      <c r="S71" s="28" t="e">
        <f t="shared" si="2"/>
        <v>#N/A</v>
      </c>
      <c r="T71" s="28" t="e">
        <f t="shared" si="3"/>
        <v>#N/A</v>
      </c>
      <c r="W71" s="28" t="e">
        <f t="shared" si="4"/>
        <v>#N/A</v>
      </c>
      <c r="X71" s="28">
        <v>58</v>
      </c>
      <c r="Y71" s="28" t="e">
        <f t="shared" si="5"/>
        <v>#N/A</v>
      </c>
      <c r="Z71" s="28" t="e">
        <f t="shared" si="6"/>
        <v>#N/A</v>
      </c>
      <c r="AA71" s="28" t="e">
        <f t="shared" si="7"/>
        <v>#N/A</v>
      </c>
      <c r="AD71" s="28" t="e">
        <f t="shared" si="8"/>
        <v>#N/A</v>
      </c>
      <c r="AE71" s="28">
        <v>58</v>
      </c>
      <c r="AF71" s="28" t="e">
        <f t="shared" si="9"/>
        <v>#N/A</v>
      </c>
      <c r="AG71" s="28" t="e">
        <f t="shared" si="10"/>
        <v>#N/A</v>
      </c>
      <c r="AH71" s="28" t="e">
        <f t="shared" si="11"/>
        <v>#N/A</v>
      </c>
    </row>
    <row r="72" spans="10:34" x14ac:dyDescent="0.2">
      <c r="J72" s="28" t="e">
        <f>MATCH(MIN(L72:M72),L72:M72,0)</f>
        <v>#N/A</v>
      </c>
      <c r="K72" s="28">
        <v>59</v>
      </c>
      <c r="L72" s="32" t="e">
        <f t="shared" si="0"/>
        <v>#N/A</v>
      </c>
      <c r="M72" s="28" t="e">
        <f>SQRT( ((VLOOKUP(K72,$A$2:$E$151,2,FALSE)-VLOOKUP(2,$J$4:$O$6,3,FALSE)) ^2) + ((VLOOKUP(K72,$A$2:$E$151,3,FALSE)-VLOOKUP(2,$J$4:$O$6,4,FALSE))^2) + ((VLOOKUP(K72,$A$2:$E$151,4,FALSE)-VLOOKUP(2,$J$4:$O$6,5,FALSE))^2) + ((VLOOKUP(K72,$A$2:$E$151,5,FALSE)-VLOOKUP(2,$J$4:$O$6,6,FALSE))^2))</f>
        <v>#N/A</v>
      </c>
      <c r="Q72" s="28" t="e">
        <f t="shared" si="1"/>
        <v>#N/A</v>
      </c>
      <c r="R72" s="28">
        <v>59</v>
      </c>
      <c r="S72" s="28" t="e">
        <f t="shared" si="2"/>
        <v>#N/A</v>
      </c>
      <c r="T72" s="28" t="e">
        <f t="shared" si="3"/>
        <v>#N/A</v>
      </c>
      <c r="W72" s="28" t="e">
        <f t="shared" si="4"/>
        <v>#N/A</v>
      </c>
      <c r="X72" s="28">
        <v>59</v>
      </c>
      <c r="Y72" s="28" t="e">
        <f t="shared" si="5"/>
        <v>#N/A</v>
      </c>
      <c r="Z72" s="28" t="e">
        <f t="shared" si="6"/>
        <v>#N/A</v>
      </c>
      <c r="AA72" s="28" t="e">
        <f t="shared" si="7"/>
        <v>#N/A</v>
      </c>
      <c r="AD72" s="28" t="e">
        <f t="shared" si="8"/>
        <v>#N/A</v>
      </c>
      <c r="AE72" s="28">
        <v>59</v>
      </c>
      <c r="AF72" s="28" t="e">
        <f t="shared" si="9"/>
        <v>#N/A</v>
      </c>
      <c r="AG72" s="28" t="e">
        <f t="shared" si="10"/>
        <v>#N/A</v>
      </c>
      <c r="AH72" s="28" t="e">
        <f t="shared" si="11"/>
        <v>#N/A</v>
      </c>
    </row>
    <row r="73" spans="10:34" x14ac:dyDescent="0.2">
      <c r="J73" s="28" t="e">
        <f>MATCH(MIN(L73:M73),L73:M73,0)</f>
        <v>#N/A</v>
      </c>
      <c r="K73" s="28">
        <v>60</v>
      </c>
      <c r="L73" s="32" t="e">
        <f t="shared" si="0"/>
        <v>#N/A</v>
      </c>
      <c r="M73" s="28" t="e">
        <f>SQRT( ((VLOOKUP(K73,$A$2:$E$151,2,FALSE)-VLOOKUP(2,$J$4:$O$6,3,FALSE)) ^2) + ((VLOOKUP(K73,$A$2:$E$151,3,FALSE)-VLOOKUP(2,$J$4:$O$6,4,FALSE))^2) + ((VLOOKUP(K73,$A$2:$E$151,4,FALSE)-VLOOKUP(2,$J$4:$O$6,5,FALSE))^2) + ((VLOOKUP(K73,$A$2:$E$151,5,FALSE)-VLOOKUP(2,$J$4:$O$6,6,FALSE))^2))</f>
        <v>#N/A</v>
      </c>
      <c r="Q73" s="28" t="e">
        <f t="shared" si="1"/>
        <v>#N/A</v>
      </c>
      <c r="R73" s="28">
        <v>60</v>
      </c>
      <c r="S73" s="28" t="e">
        <f t="shared" si="2"/>
        <v>#N/A</v>
      </c>
      <c r="T73" s="28" t="e">
        <f t="shared" si="3"/>
        <v>#N/A</v>
      </c>
      <c r="W73" s="28" t="e">
        <f t="shared" si="4"/>
        <v>#N/A</v>
      </c>
      <c r="X73" s="28">
        <v>60</v>
      </c>
      <c r="Y73" s="28" t="e">
        <f t="shared" si="5"/>
        <v>#N/A</v>
      </c>
      <c r="Z73" s="28" t="e">
        <f t="shared" si="6"/>
        <v>#N/A</v>
      </c>
      <c r="AA73" s="28" t="e">
        <f t="shared" si="7"/>
        <v>#N/A</v>
      </c>
      <c r="AD73" s="28" t="e">
        <f t="shared" si="8"/>
        <v>#N/A</v>
      </c>
      <c r="AE73" s="28">
        <v>60</v>
      </c>
      <c r="AF73" s="28" t="e">
        <f t="shared" si="9"/>
        <v>#N/A</v>
      </c>
      <c r="AG73" s="28" t="e">
        <f t="shared" si="10"/>
        <v>#N/A</v>
      </c>
      <c r="AH73" s="28" t="e">
        <f t="shared" si="11"/>
        <v>#N/A</v>
      </c>
    </row>
    <row r="74" spans="10:34" x14ac:dyDescent="0.2">
      <c r="J74" s="28" t="e">
        <f>MATCH(MIN(L74:M74),L74:M74,0)</f>
        <v>#N/A</v>
      </c>
      <c r="K74" s="28">
        <v>61</v>
      </c>
      <c r="L74" s="32" t="e">
        <f t="shared" si="0"/>
        <v>#N/A</v>
      </c>
      <c r="M74" s="28" t="e">
        <f>SQRT( ((VLOOKUP(K74,$A$2:$E$151,2,FALSE)-VLOOKUP(2,$J$4:$O$6,3,FALSE)) ^2) + ((VLOOKUP(K74,$A$2:$E$151,3,FALSE)-VLOOKUP(2,$J$4:$O$6,4,FALSE))^2) + ((VLOOKUP(K74,$A$2:$E$151,4,FALSE)-VLOOKUP(2,$J$4:$O$6,5,FALSE))^2) + ((VLOOKUP(K74,$A$2:$E$151,5,FALSE)-VLOOKUP(2,$J$4:$O$6,6,FALSE))^2))</f>
        <v>#N/A</v>
      </c>
      <c r="Q74" s="28" t="e">
        <f t="shared" si="1"/>
        <v>#N/A</v>
      </c>
      <c r="R74" s="28">
        <v>61</v>
      </c>
      <c r="S74" s="28" t="e">
        <f t="shared" si="2"/>
        <v>#N/A</v>
      </c>
      <c r="T74" s="28" t="e">
        <f t="shared" si="3"/>
        <v>#N/A</v>
      </c>
      <c r="W74" s="28" t="e">
        <f t="shared" si="4"/>
        <v>#N/A</v>
      </c>
      <c r="X74" s="28">
        <v>61</v>
      </c>
      <c r="Y74" s="28" t="e">
        <f t="shared" si="5"/>
        <v>#N/A</v>
      </c>
      <c r="Z74" s="28" t="e">
        <f t="shared" si="6"/>
        <v>#N/A</v>
      </c>
      <c r="AA74" s="28" t="e">
        <f t="shared" si="7"/>
        <v>#N/A</v>
      </c>
      <c r="AD74" s="28" t="e">
        <f t="shared" si="8"/>
        <v>#N/A</v>
      </c>
      <c r="AE74" s="28">
        <v>61</v>
      </c>
      <c r="AF74" s="28" t="e">
        <f t="shared" si="9"/>
        <v>#N/A</v>
      </c>
      <c r="AG74" s="28" t="e">
        <f t="shared" si="10"/>
        <v>#N/A</v>
      </c>
      <c r="AH74" s="28" t="e">
        <f t="shared" si="11"/>
        <v>#N/A</v>
      </c>
    </row>
    <row r="75" spans="10:34" x14ac:dyDescent="0.2">
      <c r="J75" s="28" t="e">
        <f>MATCH(MIN(L75:M75),L75:M75,0)</f>
        <v>#N/A</v>
      </c>
      <c r="K75" s="28">
        <v>62</v>
      </c>
      <c r="L75" s="32" t="e">
        <f t="shared" si="0"/>
        <v>#N/A</v>
      </c>
      <c r="M75" s="28" t="e">
        <f>SQRT( ((VLOOKUP(K75,$A$2:$E$151,2,FALSE)-VLOOKUP(2,$J$4:$O$6,3,FALSE)) ^2) + ((VLOOKUP(K75,$A$2:$E$151,3,FALSE)-VLOOKUP(2,$J$4:$O$6,4,FALSE))^2) + ((VLOOKUP(K75,$A$2:$E$151,4,FALSE)-VLOOKUP(2,$J$4:$O$6,5,FALSE))^2) + ((VLOOKUP(K75,$A$2:$E$151,5,FALSE)-VLOOKUP(2,$J$4:$O$6,6,FALSE))^2))</f>
        <v>#N/A</v>
      </c>
      <c r="Q75" s="28" t="e">
        <f t="shared" si="1"/>
        <v>#N/A</v>
      </c>
      <c r="R75" s="28">
        <v>62</v>
      </c>
      <c r="S75" s="28" t="e">
        <f t="shared" si="2"/>
        <v>#N/A</v>
      </c>
      <c r="T75" s="28" t="e">
        <f t="shared" si="3"/>
        <v>#N/A</v>
      </c>
      <c r="W75" s="28" t="e">
        <f t="shared" si="4"/>
        <v>#N/A</v>
      </c>
      <c r="X75" s="28">
        <v>62</v>
      </c>
      <c r="Y75" s="28" t="e">
        <f t="shared" si="5"/>
        <v>#N/A</v>
      </c>
      <c r="Z75" s="28" t="e">
        <f t="shared" si="6"/>
        <v>#N/A</v>
      </c>
      <c r="AA75" s="28" t="e">
        <f t="shared" si="7"/>
        <v>#N/A</v>
      </c>
      <c r="AD75" s="28" t="e">
        <f t="shared" si="8"/>
        <v>#N/A</v>
      </c>
      <c r="AE75" s="28">
        <v>62</v>
      </c>
      <c r="AF75" s="28" t="e">
        <f t="shared" si="9"/>
        <v>#N/A</v>
      </c>
      <c r="AG75" s="28" t="e">
        <f t="shared" si="10"/>
        <v>#N/A</v>
      </c>
      <c r="AH75" s="28" t="e">
        <f t="shared" si="11"/>
        <v>#N/A</v>
      </c>
    </row>
    <row r="76" spans="10:34" x14ac:dyDescent="0.2">
      <c r="J76" s="28" t="e">
        <f>MATCH(MIN(L76:M76),L76:M76,0)</f>
        <v>#N/A</v>
      </c>
      <c r="K76" s="28">
        <v>63</v>
      </c>
      <c r="L76" s="32" t="e">
        <f t="shared" si="0"/>
        <v>#N/A</v>
      </c>
      <c r="M76" s="28" t="e">
        <f>SQRT( ((VLOOKUP(K76,$A$2:$E$151,2,FALSE)-VLOOKUP(2,$J$4:$O$6,3,FALSE)) ^2) + ((VLOOKUP(K76,$A$2:$E$151,3,FALSE)-VLOOKUP(2,$J$4:$O$6,4,FALSE))^2) + ((VLOOKUP(K76,$A$2:$E$151,4,FALSE)-VLOOKUP(2,$J$4:$O$6,5,FALSE))^2) + ((VLOOKUP(K76,$A$2:$E$151,5,FALSE)-VLOOKUP(2,$J$4:$O$6,6,FALSE))^2))</f>
        <v>#N/A</v>
      </c>
      <c r="Q76" s="28" t="e">
        <f t="shared" si="1"/>
        <v>#N/A</v>
      </c>
      <c r="R76" s="28">
        <v>63</v>
      </c>
      <c r="S76" s="28" t="e">
        <f t="shared" si="2"/>
        <v>#N/A</v>
      </c>
      <c r="T76" s="28" t="e">
        <f t="shared" si="3"/>
        <v>#N/A</v>
      </c>
      <c r="W76" s="28" t="e">
        <f t="shared" si="4"/>
        <v>#N/A</v>
      </c>
      <c r="X76" s="28">
        <v>63</v>
      </c>
      <c r="Y76" s="28" t="e">
        <f t="shared" si="5"/>
        <v>#N/A</v>
      </c>
      <c r="Z76" s="28" t="e">
        <f t="shared" si="6"/>
        <v>#N/A</v>
      </c>
      <c r="AA76" s="28" t="e">
        <f t="shared" si="7"/>
        <v>#N/A</v>
      </c>
      <c r="AD76" s="28" t="e">
        <f t="shared" si="8"/>
        <v>#N/A</v>
      </c>
      <c r="AE76" s="28">
        <v>63</v>
      </c>
      <c r="AF76" s="28" t="e">
        <f t="shared" si="9"/>
        <v>#N/A</v>
      </c>
      <c r="AG76" s="28" t="e">
        <f t="shared" si="10"/>
        <v>#N/A</v>
      </c>
      <c r="AH76" s="28" t="e">
        <f t="shared" si="11"/>
        <v>#N/A</v>
      </c>
    </row>
    <row r="77" spans="10:34" x14ac:dyDescent="0.2">
      <c r="J77" s="28" t="e">
        <f>MATCH(MIN(L77:M77),L77:M77,0)</f>
        <v>#N/A</v>
      </c>
      <c r="K77" s="28">
        <v>64</v>
      </c>
      <c r="L77" s="32" t="e">
        <f t="shared" si="0"/>
        <v>#N/A</v>
      </c>
      <c r="M77" s="28" t="e">
        <f>SQRT( ((VLOOKUP(K77,$A$2:$E$151,2,FALSE)-VLOOKUP(2,$J$4:$O$6,3,FALSE)) ^2) + ((VLOOKUP(K77,$A$2:$E$151,3,FALSE)-VLOOKUP(2,$J$4:$O$6,4,FALSE))^2) + ((VLOOKUP(K77,$A$2:$E$151,4,FALSE)-VLOOKUP(2,$J$4:$O$6,5,FALSE))^2) + ((VLOOKUP(K77,$A$2:$E$151,5,FALSE)-VLOOKUP(2,$J$4:$O$6,6,FALSE))^2))</f>
        <v>#N/A</v>
      </c>
      <c r="Q77" s="28" t="e">
        <f t="shared" si="1"/>
        <v>#N/A</v>
      </c>
      <c r="R77" s="28">
        <v>64</v>
      </c>
      <c r="S77" s="28" t="e">
        <f t="shared" si="2"/>
        <v>#N/A</v>
      </c>
      <c r="T77" s="28" t="e">
        <f t="shared" si="3"/>
        <v>#N/A</v>
      </c>
      <c r="W77" s="28" t="e">
        <f t="shared" si="4"/>
        <v>#N/A</v>
      </c>
      <c r="X77" s="28">
        <v>64</v>
      </c>
      <c r="Y77" s="28" t="e">
        <f t="shared" si="5"/>
        <v>#N/A</v>
      </c>
      <c r="Z77" s="28" t="e">
        <f t="shared" si="6"/>
        <v>#N/A</v>
      </c>
      <c r="AA77" s="28" t="e">
        <f t="shared" si="7"/>
        <v>#N/A</v>
      </c>
      <c r="AD77" s="28" t="e">
        <f t="shared" si="8"/>
        <v>#N/A</v>
      </c>
      <c r="AE77" s="28">
        <v>64</v>
      </c>
      <c r="AF77" s="28" t="e">
        <f t="shared" si="9"/>
        <v>#N/A</v>
      </c>
      <c r="AG77" s="28" t="e">
        <f t="shared" si="10"/>
        <v>#N/A</v>
      </c>
      <c r="AH77" s="28" t="e">
        <f t="shared" si="11"/>
        <v>#N/A</v>
      </c>
    </row>
    <row r="78" spans="10:34" x14ac:dyDescent="0.2">
      <c r="J78" s="28" t="e">
        <f>MATCH(MIN(L78:M78),L78:M78,0)</f>
        <v>#N/A</v>
      </c>
      <c r="K78" s="28">
        <v>65</v>
      </c>
      <c r="L78" s="32" t="e">
        <f t="shared" ref="L78:L141" si="12">SQRT( ((VLOOKUP(K78,$A$2:$E$151,2,FALSE)-VLOOKUP(1,$J$4:$O$6,3,FALSE)) ^2) + ((VLOOKUP(K78,$A$2:$E$151,3,FALSE)-VLOOKUP(1,$J$4:$O$6,4,FALSE))^2) + ((VLOOKUP(K78,$A$2:$E$151,4,FALSE)-VLOOKUP(1,$J$4:$O$6,5,FALSE))^2) + ((VLOOKUP(K78,$A$2:$E$151,5,FALSE)-VLOOKUP(1,$J$4:$O$6,6,FALSE))^2))</f>
        <v>#N/A</v>
      </c>
      <c r="M78" s="28" t="e">
        <f>SQRT( ((VLOOKUP(K78,$A$2:$E$151,2,FALSE)-VLOOKUP(2,$J$4:$O$6,3,FALSE)) ^2) + ((VLOOKUP(K78,$A$2:$E$151,3,FALSE)-VLOOKUP(2,$J$4:$O$6,4,FALSE))^2) + ((VLOOKUP(K78,$A$2:$E$151,4,FALSE)-VLOOKUP(2,$J$4:$O$6,5,FALSE))^2) + ((VLOOKUP(K78,$A$2:$E$151,5,FALSE)-VLOOKUP(2,$J$4:$O$6,6,FALSE))^2))</f>
        <v>#N/A</v>
      </c>
      <c r="Q78" s="28" t="e">
        <f t="shared" ref="Q78:Q141" si="13">MATCH(MIN(S78:T78),S78:T78,0)</f>
        <v>#N/A</v>
      </c>
      <c r="R78" s="28">
        <v>65</v>
      </c>
      <c r="S78" s="28" t="e">
        <f t="shared" ref="S78:S141" si="14">SQRT( ((VLOOKUP(R78,$A$2:$E$151,2,FALSE)-VLOOKUP(1,$R$4:$V$6,2,FALSE)) ^2) + ((VLOOKUP(R78,$A$2:$E$151,3,FALSE)-VLOOKUP(1,$R$4:$V$6,3,FALSE))^2) + ((VLOOKUP(R78,$A$2:$E$151,4,FALSE)-VLOOKUP(1,$R$4:$V$6,4,FALSE))^2) + ((VLOOKUP(R78,$A$2:$E$151,5,FALSE)-VLOOKUP(1,$R$4:$V$6,5,FALSE))^2))</f>
        <v>#N/A</v>
      </c>
      <c r="T78" s="28" t="e">
        <f t="shared" ref="T78:T141" si="15">SQRT( ((VLOOKUP(R78,$A$2:$E$151,2,FALSE)-VLOOKUP(2,$R$4:$V$6,2,FALSE)) ^2) + ((VLOOKUP(R78,$A$2:$E$151,3,FALSE)-VLOOKUP(2,$R$4:$V$6,3,FALSE))^2) + ((VLOOKUP(R78,$A$2:$E$151,4,FALSE)-VLOOKUP(2,$R$4:$V$6,4,FALSE))^2) + ((VLOOKUP(R78,$A$2:$E$151,5,FALSE)-VLOOKUP(2,$R$4:$V$6,5,FALSE))^2))</f>
        <v>#N/A</v>
      </c>
      <c r="W78" s="28" t="e">
        <f t="shared" ref="W78:W141" si="16">MATCH(MIN(Y78:AA78),Y78:AA78,0)</f>
        <v>#N/A</v>
      </c>
      <c r="X78" s="28">
        <v>65</v>
      </c>
      <c r="Y78" s="28" t="e">
        <f t="shared" ref="Y78:Y141" si="17">SQRT( ((VLOOKUP(R78,$A$2:$E$151,2,FALSE)-VLOOKUP(1,$Y$4:$AC$6,2,FALSE)) ^2) + ((VLOOKUP(R78,$A$2:$E$151,3,FALSE)-VLOOKUP(1,$Y$4:$AC$6,3,FALSE))^2) + ((VLOOKUP(R78,$A$2:$E$151,4,FALSE)-VLOOKUP(1,$Y$4:$AC$6,4,FALSE))^2) + ((VLOOKUP(R78,$A$2:$E$151,5,FALSE)-VLOOKUP(1,$Y$4:$AC$6,5,FALSE))^2))</f>
        <v>#N/A</v>
      </c>
      <c r="Z78" s="28" t="e">
        <f t="shared" ref="Z78:Z141" si="18">SQRT( ((VLOOKUP(R78,$A$2:$E$151,2,FALSE)-VLOOKUP(2,$Y$4:$AC$6,2,FALSE)) ^2) + ((VLOOKUP(R78,$A$2:$E$151,3,FALSE)-VLOOKUP(2,$Y$4:$AC$6,3,FALSE))^2) + ((VLOOKUP(R78,$A$2:$E$151,4,FALSE)-VLOOKUP(2,$Y$4:$AC$6,4,FALSE))^2) + ((VLOOKUP(R78,$A$2:$E$151,5,FALSE)-VLOOKUP(2,$Y$4:$AC$6,5,FALSE))^2))</f>
        <v>#N/A</v>
      </c>
      <c r="AA78" s="28" t="e">
        <f t="shared" ref="AA78:AA141" si="19">SQRT( ((VLOOKUP(R78,$A$2:$E$151,2,FALSE)-VLOOKUP(3,$Y$4:$AC$6,2,FALSE)) ^2) + ((VLOOKUP(R78,$A$2:$E$151,3,FALSE)-VLOOKUP(3,$Y$4:$AC$6,3,FALSE))^2) + ((VLOOKUP(R78,$A$2:$E$151,4,FALSE)-VLOOKUP(3,$Y$4:$AC$6,4,FALSE))^2) + ((VLOOKUP(R78,$A$2:$E$151,5,FALSE)-VLOOKUP(3,$Y$4:$AC$6,5,FALSE))^2))</f>
        <v>#N/A</v>
      </c>
      <c r="AD78" s="28" t="e">
        <f t="shared" ref="AD78:AD141" si="20">MATCH(MIN(AF78:AH78),AF78:AH78,0)</f>
        <v>#N/A</v>
      </c>
      <c r="AE78" s="28">
        <v>65</v>
      </c>
      <c r="AF78" s="28" t="e">
        <f t="shared" ref="AF78:AF141" si="21">SQRT( ((VLOOKUP(R78,$A$2:$E$151,2,FALSE)-VLOOKUP(1,$AF$4:$AJ$6,2,FALSE)) ^2) + ((VLOOKUP(R78,$A$2:$E$151,3,FALSE)-VLOOKUP(1,$AF$4:$AJ$6,3,FALSE))^2) + ((VLOOKUP(R78,$A$2:$E$151,4,FALSE)-VLOOKUP(1,$AF$4:$AJ$6,4,FALSE))^2) + ((VLOOKUP(R78,$A$2:$E$151,5,FALSE)-VLOOKUP(1,$AF$4:$AJ$6,5,FALSE))^2))</f>
        <v>#N/A</v>
      </c>
      <c r="AG78" s="28" t="e">
        <f t="shared" ref="AG78:AG141" si="22">SQRT( ((VLOOKUP(R78,$A$2:$E$151,2,FALSE)-VLOOKUP(2,$AF$4:$AJ$6,2,FALSE)) ^2) + ((VLOOKUP(R78,$A$2:$E$151,3,FALSE)-VLOOKUP(2,$AF$4:$AJ$6,3,FALSE))^2) + ((VLOOKUP(R78,$A$2:$E$151,4,FALSE)-VLOOKUP(2,$AF$4:$AJ$6,4,FALSE))^2) + ((VLOOKUP(R78,$A$2:$E$151,5,FALSE)-VLOOKUP(2,$AF$4:$AJ$6,5,FALSE))^2))</f>
        <v>#N/A</v>
      </c>
      <c r="AH78" s="28" t="e">
        <f t="shared" ref="AH78:AH141" si="23">SQRT( ((VLOOKUP(R78,$A$2:$E$151,2,FALSE)-VLOOKUP(3,$AF$4:$AJ$6,2,FALSE)) ^2) + ((VLOOKUP(R78,$A$2:$E$151,3,FALSE)-VLOOKUP(3,$AF$4:$AJ$6,3,FALSE))^2) + ((VLOOKUP(R78,$A$2:$E$151,4,FALSE)-VLOOKUP(3,$AF$4:$AJ$6,4,FALSE))^2) + ((VLOOKUP(R78,$A$2:$E$151,5,FALSE)-VLOOKUP(3,$AF$4:$AJ$6,5,FALSE))^2))</f>
        <v>#N/A</v>
      </c>
    </row>
    <row r="79" spans="10:34" x14ac:dyDescent="0.2">
      <c r="J79" s="28" t="e">
        <f>MATCH(MIN(L79:M79),L79:M79,0)</f>
        <v>#N/A</v>
      </c>
      <c r="K79" s="28">
        <v>66</v>
      </c>
      <c r="L79" s="32" t="e">
        <f t="shared" si="12"/>
        <v>#N/A</v>
      </c>
      <c r="M79" s="28" t="e">
        <f>SQRT( ((VLOOKUP(K79,$A$2:$E$151,2,FALSE)-VLOOKUP(2,$J$4:$O$6,3,FALSE)) ^2) + ((VLOOKUP(K79,$A$2:$E$151,3,FALSE)-VLOOKUP(2,$J$4:$O$6,4,FALSE))^2) + ((VLOOKUP(K79,$A$2:$E$151,4,FALSE)-VLOOKUP(2,$J$4:$O$6,5,FALSE))^2) + ((VLOOKUP(K79,$A$2:$E$151,5,FALSE)-VLOOKUP(2,$J$4:$O$6,6,FALSE))^2))</f>
        <v>#N/A</v>
      </c>
      <c r="Q79" s="28" t="e">
        <f t="shared" si="13"/>
        <v>#N/A</v>
      </c>
      <c r="R79" s="28">
        <v>66</v>
      </c>
      <c r="S79" s="28" t="e">
        <f t="shared" si="14"/>
        <v>#N/A</v>
      </c>
      <c r="T79" s="28" t="e">
        <f t="shared" si="15"/>
        <v>#N/A</v>
      </c>
      <c r="W79" s="28" t="e">
        <f t="shared" si="16"/>
        <v>#N/A</v>
      </c>
      <c r="X79" s="28">
        <v>66</v>
      </c>
      <c r="Y79" s="28" t="e">
        <f t="shared" si="17"/>
        <v>#N/A</v>
      </c>
      <c r="Z79" s="28" t="e">
        <f t="shared" si="18"/>
        <v>#N/A</v>
      </c>
      <c r="AA79" s="28" t="e">
        <f t="shared" si="19"/>
        <v>#N/A</v>
      </c>
      <c r="AD79" s="28" t="e">
        <f t="shared" si="20"/>
        <v>#N/A</v>
      </c>
      <c r="AE79" s="28">
        <v>66</v>
      </c>
      <c r="AF79" s="28" t="e">
        <f t="shared" si="21"/>
        <v>#N/A</v>
      </c>
      <c r="AG79" s="28" t="e">
        <f t="shared" si="22"/>
        <v>#N/A</v>
      </c>
      <c r="AH79" s="28" t="e">
        <f t="shared" si="23"/>
        <v>#N/A</v>
      </c>
    </row>
    <row r="80" spans="10:34" x14ac:dyDescent="0.2">
      <c r="J80" s="28" t="e">
        <f>MATCH(MIN(L80:M80),L80:M80,0)</f>
        <v>#N/A</v>
      </c>
      <c r="K80" s="28">
        <v>67</v>
      </c>
      <c r="L80" s="32" t="e">
        <f t="shared" si="12"/>
        <v>#N/A</v>
      </c>
      <c r="M80" s="28" t="e">
        <f>SQRT( ((VLOOKUP(K80,$A$2:$E$151,2,FALSE)-VLOOKUP(2,$J$4:$O$6,3,FALSE)) ^2) + ((VLOOKUP(K80,$A$2:$E$151,3,FALSE)-VLOOKUP(2,$J$4:$O$6,4,FALSE))^2) + ((VLOOKUP(K80,$A$2:$E$151,4,FALSE)-VLOOKUP(2,$J$4:$O$6,5,FALSE))^2) + ((VLOOKUP(K80,$A$2:$E$151,5,FALSE)-VLOOKUP(2,$J$4:$O$6,6,FALSE))^2))</f>
        <v>#N/A</v>
      </c>
      <c r="Q80" s="28" t="e">
        <f t="shared" si="13"/>
        <v>#N/A</v>
      </c>
      <c r="R80" s="28">
        <v>67</v>
      </c>
      <c r="S80" s="28" t="e">
        <f t="shared" si="14"/>
        <v>#N/A</v>
      </c>
      <c r="T80" s="28" t="e">
        <f t="shared" si="15"/>
        <v>#N/A</v>
      </c>
      <c r="W80" s="28" t="e">
        <f t="shared" si="16"/>
        <v>#N/A</v>
      </c>
      <c r="X80" s="28">
        <v>67</v>
      </c>
      <c r="Y80" s="28" t="e">
        <f t="shared" si="17"/>
        <v>#N/A</v>
      </c>
      <c r="Z80" s="28" t="e">
        <f t="shared" si="18"/>
        <v>#N/A</v>
      </c>
      <c r="AA80" s="28" t="e">
        <f t="shared" si="19"/>
        <v>#N/A</v>
      </c>
      <c r="AD80" s="28" t="e">
        <f t="shared" si="20"/>
        <v>#N/A</v>
      </c>
      <c r="AE80" s="28">
        <v>67</v>
      </c>
      <c r="AF80" s="28" t="e">
        <f t="shared" si="21"/>
        <v>#N/A</v>
      </c>
      <c r="AG80" s="28" t="e">
        <f t="shared" si="22"/>
        <v>#N/A</v>
      </c>
      <c r="AH80" s="28" t="e">
        <f t="shared" si="23"/>
        <v>#N/A</v>
      </c>
    </row>
    <row r="81" spans="10:34" x14ac:dyDescent="0.2">
      <c r="J81" s="28" t="e">
        <f>MATCH(MIN(L81:M81),L81:M81,0)</f>
        <v>#N/A</v>
      </c>
      <c r="K81" s="28">
        <v>68</v>
      </c>
      <c r="L81" s="32" t="e">
        <f t="shared" si="12"/>
        <v>#N/A</v>
      </c>
      <c r="M81" s="28" t="e">
        <f>SQRT( ((VLOOKUP(K81,$A$2:$E$151,2,FALSE)-VLOOKUP(2,$J$4:$O$6,3,FALSE)) ^2) + ((VLOOKUP(K81,$A$2:$E$151,3,FALSE)-VLOOKUP(2,$J$4:$O$6,4,FALSE))^2) + ((VLOOKUP(K81,$A$2:$E$151,4,FALSE)-VLOOKUP(2,$J$4:$O$6,5,FALSE))^2) + ((VLOOKUP(K81,$A$2:$E$151,5,FALSE)-VLOOKUP(2,$J$4:$O$6,6,FALSE))^2))</f>
        <v>#N/A</v>
      </c>
      <c r="Q81" s="28" t="e">
        <f t="shared" si="13"/>
        <v>#N/A</v>
      </c>
      <c r="R81" s="28">
        <v>68</v>
      </c>
      <c r="S81" s="28" t="e">
        <f t="shared" si="14"/>
        <v>#N/A</v>
      </c>
      <c r="T81" s="28" t="e">
        <f t="shared" si="15"/>
        <v>#N/A</v>
      </c>
      <c r="W81" s="28" t="e">
        <f t="shared" si="16"/>
        <v>#N/A</v>
      </c>
      <c r="X81" s="28">
        <v>68</v>
      </c>
      <c r="Y81" s="28" t="e">
        <f t="shared" si="17"/>
        <v>#N/A</v>
      </c>
      <c r="Z81" s="28" t="e">
        <f t="shared" si="18"/>
        <v>#N/A</v>
      </c>
      <c r="AA81" s="28" t="e">
        <f t="shared" si="19"/>
        <v>#N/A</v>
      </c>
      <c r="AD81" s="28" t="e">
        <f t="shared" si="20"/>
        <v>#N/A</v>
      </c>
      <c r="AE81" s="28">
        <v>68</v>
      </c>
      <c r="AF81" s="28" t="e">
        <f t="shared" si="21"/>
        <v>#N/A</v>
      </c>
      <c r="AG81" s="28" t="e">
        <f t="shared" si="22"/>
        <v>#N/A</v>
      </c>
      <c r="AH81" s="28" t="e">
        <f t="shared" si="23"/>
        <v>#N/A</v>
      </c>
    </row>
    <row r="82" spans="10:34" x14ac:dyDescent="0.2">
      <c r="J82" s="28" t="e">
        <f>MATCH(MIN(L82:M82),L82:M82,0)</f>
        <v>#N/A</v>
      </c>
      <c r="K82" s="28">
        <v>69</v>
      </c>
      <c r="L82" s="32" t="e">
        <f t="shared" si="12"/>
        <v>#N/A</v>
      </c>
      <c r="M82" s="28" t="e">
        <f>SQRT( ((VLOOKUP(K82,$A$2:$E$151,2,FALSE)-VLOOKUP(2,$J$4:$O$6,3,FALSE)) ^2) + ((VLOOKUP(K82,$A$2:$E$151,3,FALSE)-VLOOKUP(2,$J$4:$O$6,4,FALSE))^2) + ((VLOOKUP(K82,$A$2:$E$151,4,FALSE)-VLOOKUP(2,$J$4:$O$6,5,FALSE))^2) + ((VLOOKUP(K82,$A$2:$E$151,5,FALSE)-VLOOKUP(2,$J$4:$O$6,6,FALSE))^2))</f>
        <v>#N/A</v>
      </c>
      <c r="Q82" s="28" t="e">
        <f t="shared" si="13"/>
        <v>#N/A</v>
      </c>
      <c r="R82" s="28">
        <v>69</v>
      </c>
      <c r="S82" s="28" t="e">
        <f t="shared" si="14"/>
        <v>#N/A</v>
      </c>
      <c r="T82" s="28" t="e">
        <f t="shared" si="15"/>
        <v>#N/A</v>
      </c>
      <c r="W82" s="28" t="e">
        <f t="shared" si="16"/>
        <v>#N/A</v>
      </c>
      <c r="X82" s="28">
        <v>69</v>
      </c>
      <c r="Y82" s="28" t="e">
        <f t="shared" si="17"/>
        <v>#N/A</v>
      </c>
      <c r="Z82" s="28" t="e">
        <f t="shared" si="18"/>
        <v>#N/A</v>
      </c>
      <c r="AA82" s="28" t="e">
        <f t="shared" si="19"/>
        <v>#N/A</v>
      </c>
      <c r="AD82" s="28" t="e">
        <f t="shared" si="20"/>
        <v>#N/A</v>
      </c>
      <c r="AE82" s="28">
        <v>69</v>
      </c>
      <c r="AF82" s="28" t="e">
        <f t="shared" si="21"/>
        <v>#N/A</v>
      </c>
      <c r="AG82" s="28" t="e">
        <f t="shared" si="22"/>
        <v>#N/A</v>
      </c>
      <c r="AH82" s="28" t="e">
        <f t="shared" si="23"/>
        <v>#N/A</v>
      </c>
    </row>
    <row r="83" spans="10:34" x14ac:dyDescent="0.2">
      <c r="J83" s="28" t="e">
        <f>MATCH(MIN(L83:M83),L83:M83,0)</f>
        <v>#N/A</v>
      </c>
      <c r="K83" s="28">
        <v>70</v>
      </c>
      <c r="L83" s="32" t="e">
        <f t="shared" si="12"/>
        <v>#N/A</v>
      </c>
      <c r="M83" s="28" t="e">
        <f>SQRT( ((VLOOKUP(K83,$A$2:$E$151,2,FALSE)-VLOOKUP(2,$J$4:$O$6,3,FALSE)) ^2) + ((VLOOKUP(K83,$A$2:$E$151,3,FALSE)-VLOOKUP(2,$J$4:$O$6,4,FALSE))^2) + ((VLOOKUP(K83,$A$2:$E$151,4,FALSE)-VLOOKUP(2,$J$4:$O$6,5,FALSE))^2) + ((VLOOKUP(K83,$A$2:$E$151,5,FALSE)-VLOOKUP(2,$J$4:$O$6,6,FALSE))^2))</f>
        <v>#N/A</v>
      </c>
      <c r="Q83" s="28" t="e">
        <f t="shared" si="13"/>
        <v>#N/A</v>
      </c>
      <c r="R83" s="28">
        <v>70</v>
      </c>
      <c r="S83" s="28" t="e">
        <f t="shared" si="14"/>
        <v>#N/A</v>
      </c>
      <c r="T83" s="28" t="e">
        <f t="shared" si="15"/>
        <v>#N/A</v>
      </c>
      <c r="W83" s="28" t="e">
        <f t="shared" si="16"/>
        <v>#N/A</v>
      </c>
      <c r="X83" s="28">
        <v>70</v>
      </c>
      <c r="Y83" s="28" t="e">
        <f t="shared" si="17"/>
        <v>#N/A</v>
      </c>
      <c r="Z83" s="28" t="e">
        <f t="shared" si="18"/>
        <v>#N/A</v>
      </c>
      <c r="AA83" s="28" t="e">
        <f t="shared" si="19"/>
        <v>#N/A</v>
      </c>
      <c r="AD83" s="28" t="e">
        <f t="shared" si="20"/>
        <v>#N/A</v>
      </c>
      <c r="AE83" s="28">
        <v>70</v>
      </c>
      <c r="AF83" s="28" t="e">
        <f t="shared" si="21"/>
        <v>#N/A</v>
      </c>
      <c r="AG83" s="28" t="e">
        <f t="shared" si="22"/>
        <v>#N/A</v>
      </c>
      <c r="AH83" s="28" t="e">
        <f t="shared" si="23"/>
        <v>#N/A</v>
      </c>
    </row>
    <row r="84" spans="10:34" x14ac:dyDescent="0.2">
      <c r="J84" s="28" t="e">
        <f>MATCH(MIN(L84:M84),L84:M84,0)</f>
        <v>#N/A</v>
      </c>
      <c r="K84" s="28">
        <v>71</v>
      </c>
      <c r="L84" s="32" t="e">
        <f t="shared" si="12"/>
        <v>#N/A</v>
      </c>
      <c r="M84" s="28" t="e">
        <f>SQRT( ((VLOOKUP(K84,$A$2:$E$151,2,FALSE)-VLOOKUP(2,$J$4:$O$6,3,FALSE)) ^2) + ((VLOOKUP(K84,$A$2:$E$151,3,FALSE)-VLOOKUP(2,$J$4:$O$6,4,FALSE))^2) + ((VLOOKUP(K84,$A$2:$E$151,4,FALSE)-VLOOKUP(2,$J$4:$O$6,5,FALSE))^2) + ((VLOOKUP(K84,$A$2:$E$151,5,FALSE)-VLOOKUP(2,$J$4:$O$6,6,FALSE))^2))</f>
        <v>#N/A</v>
      </c>
      <c r="Q84" s="28" t="e">
        <f t="shared" si="13"/>
        <v>#N/A</v>
      </c>
      <c r="R84" s="28">
        <v>71</v>
      </c>
      <c r="S84" s="28" t="e">
        <f t="shared" si="14"/>
        <v>#N/A</v>
      </c>
      <c r="T84" s="28" t="e">
        <f t="shared" si="15"/>
        <v>#N/A</v>
      </c>
      <c r="W84" s="28" t="e">
        <f t="shared" si="16"/>
        <v>#N/A</v>
      </c>
      <c r="X84" s="28">
        <v>71</v>
      </c>
      <c r="Y84" s="28" t="e">
        <f t="shared" si="17"/>
        <v>#N/A</v>
      </c>
      <c r="Z84" s="28" t="e">
        <f t="shared" si="18"/>
        <v>#N/A</v>
      </c>
      <c r="AA84" s="28" t="e">
        <f t="shared" si="19"/>
        <v>#N/A</v>
      </c>
      <c r="AD84" s="28" t="e">
        <f t="shared" si="20"/>
        <v>#N/A</v>
      </c>
      <c r="AE84" s="28">
        <v>71</v>
      </c>
      <c r="AF84" s="28" t="e">
        <f t="shared" si="21"/>
        <v>#N/A</v>
      </c>
      <c r="AG84" s="28" t="e">
        <f t="shared" si="22"/>
        <v>#N/A</v>
      </c>
      <c r="AH84" s="28" t="e">
        <f t="shared" si="23"/>
        <v>#N/A</v>
      </c>
    </row>
    <row r="85" spans="10:34" x14ac:dyDescent="0.2">
      <c r="J85" s="28" t="e">
        <f>MATCH(MIN(L85:M85),L85:M85,0)</f>
        <v>#N/A</v>
      </c>
      <c r="K85" s="28">
        <v>72</v>
      </c>
      <c r="L85" s="32" t="e">
        <f t="shared" si="12"/>
        <v>#N/A</v>
      </c>
      <c r="M85" s="28" t="e">
        <f>SQRT( ((VLOOKUP(K85,$A$2:$E$151,2,FALSE)-VLOOKUP(2,$J$4:$O$6,3,FALSE)) ^2) + ((VLOOKUP(K85,$A$2:$E$151,3,FALSE)-VLOOKUP(2,$J$4:$O$6,4,FALSE))^2) + ((VLOOKUP(K85,$A$2:$E$151,4,FALSE)-VLOOKUP(2,$J$4:$O$6,5,FALSE))^2) + ((VLOOKUP(K85,$A$2:$E$151,5,FALSE)-VLOOKUP(2,$J$4:$O$6,6,FALSE))^2))</f>
        <v>#N/A</v>
      </c>
      <c r="Q85" s="28" t="e">
        <f t="shared" si="13"/>
        <v>#N/A</v>
      </c>
      <c r="R85" s="28">
        <v>72</v>
      </c>
      <c r="S85" s="28" t="e">
        <f t="shared" si="14"/>
        <v>#N/A</v>
      </c>
      <c r="T85" s="28" t="e">
        <f t="shared" si="15"/>
        <v>#N/A</v>
      </c>
      <c r="W85" s="28" t="e">
        <f t="shared" si="16"/>
        <v>#N/A</v>
      </c>
      <c r="X85" s="28">
        <v>72</v>
      </c>
      <c r="Y85" s="28" t="e">
        <f t="shared" si="17"/>
        <v>#N/A</v>
      </c>
      <c r="Z85" s="28" t="e">
        <f t="shared" si="18"/>
        <v>#N/A</v>
      </c>
      <c r="AA85" s="28" t="e">
        <f t="shared" si="19"/>
        <v>#N/A</v>
      </c>
      <c r="AD85" s="28" t="e">
        <f t="shared" si="20"/>
        <v>#N/A</v>
      </c>
      <c r="AE85" s="28">
        <v>72</v>
      </c>
      <c r="AF85" s="28" t="e">
        <f t="shared" si="21"/>
        <v>#N/A</v>
      </c>
      <c r="AG85" s="28" t="e">
        <f t="shared" si="22"/>
        <v>#N/A</v>
      </c>
      <c r="AH85" s="28" t="e">
        <f t="shared" si="23"/>
        <v>#N/A</v>
      </c>
    </row>
    <row r="86" spans="10:34" x14ac:dyDescent="0.2">
      <c r="J86" s="28" t="e">
        <f>MATCH(MIN(L86:M86),L86:M86,0)</f>
        <v>#N/A</v>
      </c>
      <c r="K86" s="28">
        <v>73</v>
      </c>
      <c r="L86" s="32" t="e">
        <f t="shared" si="12"/>
        <v>#N/A</v>
      </c>
      <c r="M86" s="28" t="e">
        <f>SQRT( ((VLOOKUP(K86,$A$2:$E$151,2,FALSE)-VLOOKUP(2,$J$4:$O$6,3,FALSE)) ^2) + ((VLOOKUP(K86,$A$2:$E$151,3,FALSE)-VLOOKUP(2,$J$4:$O$6,4,FALSE))^2) + ((VLOOKUP(K86,$A$2:$E$151,4,FALSE)-VLOOKUP(2,$J$4:$O$6,5,FALSE))^2) + ((VLOOKUP(K86,$A$2:$E$151,5,FALSE)-VLOOKUP(2,$J$4:$O$6,6,FALSE))^2))</f>
        <v>#N/A</v>
      </c>
      <c r="Q86" s="28" t="e">
        <f t="shared" si="13"/>
        <v>#N/A</v>
      </c>
      <c r="R86" s="28">
        <v>73</v>
      </c>
      <c r="S86" s="28" t="e">
        <f t="shared" si="14"/>
        <v>#N/A</v>
      </c>
      <c r="T86" s="28" t="e">
        <f t="shared" si="15"/>
        <v>#N/A</v>
      </c>
      <c r="W86" s="28" t="e">
        <f t="shared" si="16"/>
        <v>#N/A</v>
      </c>
      <c r="X86" s="28">
        <v>73</v>
      </c>
      <c r="Y86" s="28" t="e">
        <f t="shared" si="17"/>
        <v>#N/A</v>
      </c>
      <c r="Z86" s="28" t="e">
        <f t="shared" si="18"/>
        <v>#N/A</v>
      </c>
      <c r="AA86" s="28" t="e">
        <f t="shared" si="19"/>
        <v>#N/A</v>
      </c>
      <c r="AD86" s="28" t="e">
        <f t="shared" si="20"/>
        <v>#N/A</v>
      </c>
      <c r="AE86" s="28">
        <v>73</v>
      </c>
      <c r="AF86" s="28" t="e">
        <f t="shared" si="21"/>
        <v>#N/A</v>
      </c>
      <c r="AG86" s="28" t="e">
        <f t="shared" si="22"/>
        <v>#N/A</v>
      </c>
      <c r="AH86" s="28" t="e">
        <f t="shared" si="23"/>
        <v>#N/A</v>
      </c>
    </row>
    <row r="87" spans="10:34" x14ac:dyDescent="0.2">
      <c r="J87" s="28" t="e">
        <f>MATCH(MIN(L87:M87),L87:M87,0)</f>
        <v>#N/A</v>
      </c>
      <c r="K87" s="28">
        <v>74</v>
      </c>
      <c r="L87" s="32" t="e">
        <f t="shared" si="12"/>
        <v>#N/A</v>
      </c>
      <c r="M87" s="28" t="e">
        <f>SQRT( ((VLOOKUP(K87,$A$2:$E$151,2,FALSE)-VLOOKUP(2,$J$4:$O$6,3,FALSE)) ^2) + ((VLOOKUP(K87,$A$2:$E$151,3,FALSE)-VLOOKUP(2,$J$4:$O$6,4,FALSE))^2) + ((VLOOKUP(K87,$A$2:$E$151,4,FALSE)-VLOOKUP(2,$J$4:$O$6,5,FALSE))^2) + ((VLOOKUP(K87,$A$2:$E$151,5,FALSE)-VLOOKUP(2,$J$4:$O$6,6,FALSE))^2))</f>
        <v>#N/A</v>
      </c>
      <c r="Q87" s="28" t="e">
        <f t="shared" si="13"/>
        <v>#N/A</v>
      </c>
      <c r="R87" s="28">
        <v>74</v>
      </c>
      <c r="S87" s="28" t="e">
        <f t="shared" si="14"/>
        <v>#N/A</v>
      </c>
      <c r="T87" s="28" t="e">
        <f t="shared" si="15"/>
        <v>#N/A</v>
      </c>
      <c r="W87" s="28" t="e">
        <f t="shared" si="16"/>
        <v>#N/A</v>
      </c>
      <c r="X87" s="28">
        <v>74</v>
      </c>
      <c r="Y87" s="28" t="e">
        <f t="shared" si="17"/>
        <v>#N/A</v>
      </c>
      <c r="Z87" s="28" t="e">
        <f t="shared" si="18"/>
        <v>#N/A</v>
      </c>
      <c r="AA87" s="28" t="e">
        <f t="shared" si="19"/>
        <v>#N/A</v>
      </c>
      <c r="AD87" s="28" t="e">
        <f t="shared" si="20"/>
        <v>#N/A</v>
      </c>
      <c r="AE87" s="28">
        <v>74</v>
      </c>
      <c r="AF87" s="28" t="e">
        <f t="shared" si="21"/>
        <v>#N/A</v>
      </c>
      <c r="AG87" s="28" t="e">
        <f t="shared" si="22"/>
        <v>#N/A</v>
      </c>
      <c r="AH87" s="28" t="e">
        <f t="shared" si="23"/>
        <v>#N/A</v>
      </c>
    </row>
    <row r="88" spans="10:34" x14ac:dyDescent="0.2">
      <c r="J88" s="28" t="e">
        <f>MATCH(MIN(L88:M88),L88:M88,0)</f>
        <v>#N/A</v>
      </c>
      <c r="K88" s="28">
        <v>75</v>
      </c>
      <c r="L88" s="32" t="e">
        <f t="shared" si="12"/>
        <v>#N/A</v>
      </c>
      <c r="M88" s="28" t="e">
        <f>SQRT( ((VLOOKUP(K88,$A$2:$E$151,2,FALSE)-VLOOKUP(2,$J$4:$O$6,3,FALSE)) ^2) + ((VLOOKUP(K88,$A$2:$E$151,3,FALSE)-VLOOKUP(2,$J$4:$O$6,4,FALSE))^2) + ((VLOOKUP(K88,$A$2:$E$151,4,FALSE)-VLOOKUP(2,$J$4:$O$6,5,FALSE))^2) + ((VLOOKUP(K88,$A$2:$E$151,5,FALSE)-VLOOKUP(2,$J$4:$O$6,6,FALSE))^2))</f>
        <v>#N/A</v>
      </c>
      <c r="Q88" s="28" t="e">
        <f t="shared" si="13"/>
        <v>#N/A</v>
      </c>
      <c r="R88" s="28">
        <v>75</v>
      </c>
      <c r="S88" s="28" t="e">
        <f t="shared" si="14"/>
        <v>#N/A</v>
      </c>
      <c r="T88" s="28" t="e">
        <f t="shared" si="15"/>
        <v>#N/A</v>
      </c>
      <c r="W88" s="28" t="e">
        <f t="shared" si="16"/>
        <v>#N/A</v>
      </c>
      <c r="X88" s="28">
        <v>75</v>
      </c>
      <c r="Y88" s="28" t="e">
        <f t="shared" si="17"/>
        <v>#N/A</v>
      </c>
      <c r="Z88" s="28" t="e">
        <f t="shared" si="18"/>
        <v>#N/A</v>
      </c>
      <c r="AA88" s="28" t="e">
        <f t="shared" si="19"/>
        <v>#N/A</v>
      </c>
      <c r="AD88" s="28" t="e">
        <f t="shared" si="20"/>
        <v>#N/A</v>
      </c>
      <c r="AE88" s="28">
        <v>75</v>
      </c>
      <c r="AF88" s="28" t="e">
        <f t="shared" si="21"/>
        <v>#N/A</v>
      </c>
      <c r="AG88" s="28" t="e">
        <f t="shared" si="22"/>
        <v>#N/A</v>
      </c>
      <c r="AH88" s="28" t="e">
        <f t="shared" si="23"/>
        <v>#N/A</v>
      </c>
    </row>
    <row r="89" spans="10:34" x14ac:dyDescent="0.2">
      <c r="J89" s="28" t="e">
        <f>MATCH(MIN(L89:M89),L89:M89,0)</f>
        <v>#N/A</v>
      </c>
      <c r="K89" s="28">
        <v>76</v>
      </c>
      <c r="L89" s="32" t="e">
        <f t="shared" si="12"/>
        <v>#N/A</v>
      </c>
      <c r="M89" s="28" t="e">
        <f>SQRT( ((VLOOKUP(K89,$A$2:$E$151,2,FALSE)-VLOOKUP(2,$J$4:$O$6,3,FALSE)) ^2) + ((VLOOKUP(K89,$A$2:$E$151,3,FALSE)-VLOOKUP(2,$J$4:$O$6,4,FALSE))^2) + ((VLOOKUP(K89,$A$2:$E$151,4,FALSE)-VLOOKUP(2,$J$4:$O$6,5,FALSE))^2) + ((VLOOKUP(K89,$A$2:$E$151,5,FALSE)-VLOOKUP(2,$J$4:$O$6,6,FALSE))^2))</f>
        <v>#N/A</v>
      </c>
      <c r="Q89" s="28" t="e">
        <f t="shared" si="13"/>
        <v>#N/A</v>
      </c>
      <c r="R89" s="28">
        <v>76</v>
      </c>
      <c r="S89" s="28" t="e">
        <f t="shared" si="14"/>
        <v>#N/A</v>
      </c>
      <c r="T89" s="28" t="e">
        <f t="shared" si="15"/>
        <v>#N/A</v>
      </c>
      <c r="W89" s="28" t="e">
        <f t="shared" si="16"/>
        <v>#N/A</v>
      </c>
      <c r="X89" s="28">
        <v>76</v>
      </c>
      <c r="Y89" s="28" t="e">
        <f t="shared" si="17"/>
        <v>#N/A</v>
      </c>
      <c r="Z89" s="28" t="e">
        <f t="shared" si="18"/>
        <v>#N/A</v>
      </c>
      <c r="AA89" s="28" t="e">
        <f t="shared" si="19"/>
        <v>#N/A</v>
      </c>
      <c r="AD89" s="28" t="e">
        <f t="shared" si="20"/>
        <v>#N/A</v>
      </c>
      <c r="AE89" s="28">
        <v>76</v>
      </c>
      <c r="AF89" s="28" t="e">
        <f t="shared" si="21"/>
        <v>#N/A</v>
      </c>
      <c r="AG89" s="28" t="e">
        <f t="shared" si="22"/>
        <v>#N/A</v>
      </c>
      <c r="AH89" s="28" t="e">
        <f t="shared" si="23"/>
        <v>#N/A</v>
      </c>
    </row>
    <row r="90" spans="10:34" x14ac:dyDescent="0.2">
      <c r="J90" s="28" t="e">
        <f>MATCH(MIN(L90:M90),L90:M90,0)</f>
        <v>#N/A</v>
      </c>
      <c r="K90" s="28">
        <v>77</v>
      </c>
      <c r="L90" s="32" t="e">
        <f t="shared" si="12"/>
        <v>#N/A</v>
      </c>
      <c r="M90" s="28" t="e">
        <f>SQRT( ((VLOOKUP(K90,$A$2:$E$151,2,FALSE)-VLOOKUP(2,$J$4:$O$6,3,FALSE)) ^2) + ((VLOOKUP(K90,$A$2:$E$151,3,FALSE)-VLOOKUP(2,$J$4:$O$6,4,FALSE))^2) + ((VLOOKUP(K90,$A$2:$E$151,4,FALSE)-VLOOKUP(2,$J$4:$O$6,5,FALSE))^2) + ((VLOOKUP(K90,$A$2:$E$151,5,FALSE)-VLOOKUP(2,$J$4:$O$6,6,FALSE))^2))</f>
        <v>#N/A</v>
      </c>
      <c r="Q90" s="28" t="e">
        <f t="shared" si="13"/>
        <v>#N/A</v>
      </c>
      <c r="R90" s="28">
        <v>77</v>
      </c>
      <c r="S90" s="28" t="e">
        <f t="shared" si="14"/>
        <v>#N/A</v>
      </c>
      <c r="T90" s="28" t="e">
        <f t="shared" si="15"/>
        <v>#N/A</v>
      </c>
      <c r="W90" s="28" t="e">
        <f t="shared" si="16"/>
        <v>#N/A</v>
      </c>
      <c r="X90" s="28">
        <v>77</v>
      </c>
      <c r="Y90" s="28" t="e">
        <f t="shared" si="17"/>
        <v>#N/A</v>
      </c>
      <c r="Z90" s="28" t="e">
        <f t="shared" si="18"/>
        <v>#N/A</v>
      </c>
      <c r="AA90" s="28" t="e">
        <f t="shared" si="19"/>
        <v>#N/A</v>
      </c>
      <c r="AD90" s="28" t="e">
        <f t="shared" si="20"/>
        <v>#N/A</v>
      </c>
      <c r="AE90" s="28">
        <v>77</v>
      </c>
      <c r="AF90" s="28" t="e">
        <f t="shared" si="21"/>
        <v>#N/A</v>
      </c>
      <c r="AG90" s="28" t="e">
        <f t="shared" si="22"/>
        <v>#N/A</v>
      </c>
      <c r="AH90" s="28" t="e">
        <f t="shared" si="23"/>
        <v>#N/A</v>
      </c>
    </row>
    <row r="91" spans="10:34" x14ac:dyDescent="0.2">
      <c r="J91" s="28" t="e">
        <f>MATCH(MIN(L91:M91),L91:M91,0)</f>
        <v>#N/A</v>
      </c>
      <c r="K91" s="28">
        <v>78</v>
      </c>
      <c r="L91" s="32" t="e">
        <f t="shared" si="12"/>
        <v>#N/A</v>
      </c>
      <c r="M91" s="28" t="e">
        <f>SQRT( ((VLOOKUP(K91,$A$2:$E$151,2,FALSE)-VLOOKUP(2,$J$4:$O$6,3,FALSE)) ^2) + ((VLOOKUP(K91,$A$2:$E$151,3,FALSE)-VLOOKUP(2,$J$4:$O$6,4,FALSE))^2) + ((VLOOKUP(K91,$A$2:$E$151,4,FALSE)-VLOOKUP(2,$J$4:$O$6,5,FALSE))^2) + ((VLOOKUP(K91,$A$2:$E$151,5,FALSE)-VLOOKUP(2,$J$4:$O$6,6,FALSE))^2))</f>
        <v>#N/A</v>
      </c>
      <c r="Q91" s="28" t="e">
        <f t="shared" si="13"/>
        <v>#N/A</v>
      </c>
      <c r="R91" s="28">
        <v>78</v>
      </c>
      <c r="S91" s="28" t="e">
        <f t="shared" si="14"/>
        <v>#N/A</v>
      </c>
      <c r="T91" s="28" t="e">
        <f t="shared" si="15"/>
        <v>#N/A</v>
      </c>
      <c r="W91" s="28" t="e">
        <f t="shared" si="16"/>
        <v>#N/A</v>
      </c>
      <c r="X91" s="28">
        <v>78</v>
      </c>
      <c r="Y91" s="28" t="e">
        <f t="shared" si="17"/>
        <v>#N/A</v>
      </c>
      <c r="Z91" s="28" t="e">
        <f t="shared" si="18"/>
        <v>#N/A</v>
      </c>
      <c r="AA91" s="28" t="e">
        <f t="shared" si="19"/>
        <v>#N/A</v>
      </c>
      <c r="AD91" s="28" t="e">
        <f t="shared" si="20"/>
        <v>#N/A</v>
      </c>
      <c r="AE91" s="28">
        <v>78</v>
      </c>
      <c r="AF91" s="28" t="e">
        <f t="shared" si="21"/>
        <v>#N/A</v>
      </c>
      <c r="AG91" s="28" t="e">
        <f t="shared" si="22"/>
        <v>#N/A</v>
      </c>
      <c r="AH91" s="28" t="e">
        <f t="shared" si="23"/>
        <v>#N/A</v>
      </c>
    </row>
    <row r="92" spans="10:34" x14ac:dyDescent="0.2">
      <c r="J92" s="28" t="e">
        <f>MATCH(MIN(L92:M92),L92:M92,0)</f>
        <v>#N/A</v>
      </c>
      <c r="K92" s="28">
        <v>79</v>
      </c>
      <c r="L92" s="32" t="e">
        <f t="shared" si="12"/>
        <v>#N/A</v>
      </c>
      <c r="M92" s="28" t="e">
        <f>SQRT( ((VLOOKUP(K92,$A$2:$E$151,2,FALSE)-VLOOKUP(2,$J$4:$O$6,3,FALSE)) ^2) + ((VLOOKUP(K92,$A$2:$E$151,3,FALSE)-VLOOKUP(2,$J$4:$O$6,4,FALSE))^2) + ((VLOOKUP(K92,$A$2:$E$151,4,FALSE)-VLOOKUP(2,$J$4:$O$6,5,FALSE))^2) + ((VLOOKUP(K92,$A$2:$E$151,5,FALSE)-VLOOKUP(2,$J$4:$O$6,6,FALSE))^2))</f>
        <v>#N/A</v>
      </c>
      <c r="Q92" s="28" t="e">
        <f t="shared" si="13"/>
        <v>#N/A</v>
      </c>
      <c r="R92" s="28">
        <v>79</v>
      </c>
      <c r="S92" s="28" t="e">
        <f t="shared" si="14"/>
        <v>#N/A</v>
      </c>
      <c r="T92" s="28" t="e">
        <f t="shared" si="15"/>
        <v>#N/A</v>
      </c>
      <c r="W92" s="28" t="e">
        <f t="shared" si="16"/>
        <v>#N/A</v>
      </c>
      <c r="X92" s="28">
        <v>79</v>
      </c>
      <c r="Y92" s="28" t="e">
        <f t="shared" si="17"/>
        <v>#N/A</v>
      </c>
      <c r="Z92" s="28" t="e">
        <f t="shared" si="18"/>
        <v>#N/A</v>
      </c>
      <c r="AA92" s="28" t="e">
        <f t="shared" si="19"/>
        <v>#N/A</v>
      </c>
      <c r="AD92" s="28" t="e">
        <f t="shared" si="20"/>
        <v>#N/A</v>
      </c>
      <c r="AE92" s="28">
        <v>79</v>
      </c>
      <c r="AF92" s="28" t="e">
        <f t="shared" si="21"/>
        <v>#N/A</v>
      </c>
      <c r="AG92" s="28" t="e">
        <f t="shared" si="22"/>
        <v>#N/A</v>
      </c>
      <c r="AH92" s="28" t="e">
        <f t="shared" si="23"/>
        <v>#N/A</v>
      </c>
    </row>
    <row r="93" spans="10:34" x14ac:dyDescent="0.2">
      <c r="J93" s="28" t="e">
        <f>MATCH(MIN(L93:M93),L93:M93,0)</f>
        <v>#N/A</v>
      </c>
      <c r="K93" s="28">
        <v>80</v>
      </c>
      <c r="L93" s="32" t="e">
        <f t="shared" si="12"/>
        <v>#N/A</v>
      </c>
      <c r="M93" s="28" t="e">
        <f>SQRT( ((VLOOKUP(K93,$A$2:$E$151,2,FALSE)-VLOOKUP(2,$J$4:$O$6,3,FALSE)) ^2) + ((VLOOKUP(K93,$A$2:$E$151,3,FALSE)-VLOOKUP(2,$J$4:$O$6,4,FALSE))^2) + ((VLOOKUP(K93,$A$2:$E$151,4,FALSE)-VLOOKUP(2,$J$4:$O$6,5,FALSE))^2) + ((VLOOKUP(K93,$A$2:$E$151,5,FALSE)-VLOOKUP(2,$J$4:$O$6,6,FALSE))^2))</f>
        <v>#N/A</v>
      </c>
      <c r="Q93" s="28" t="e">
        <f t="shared" si="13"/>
        <v>#N/A</v>
      </c>
      <c r="R93" s="28">
        <v>80</v>
      </c>
      <c r="S93" s="28" t="e">
        <f t="shared" si="14"/>
        <v>#N/A</v>
      </c>
      <c r="T93" s="28" t="e">
        <f t="shared" si="15"/>
        <v>#N/A</v>
      </c>
      <c r="W93" s="28" t="e">
        <f t="shared" si="16"/>
        <v>#N/A</v>
      </c>
      <c r="X93" s="28">
        <v>80</v>
      </c>
      <c r="Y93" s="28" t="e">
        <f t="shared" si="17"/>
        <v>#N/A</v>
      </c>
      <c r="Z93" s="28" t="e">
        <f t="shared" si="18"/>
        <v>#N/A</v>
      </c>
      <c r="AA93" s="28" t="e">
        <f t="shared" si="19"/>
        <v>#N/A</v>
      </c>
      <c r="AD93" s="28" t="e">
        <f t="shared" si="20"/>
        <v>#N/A</v>
      </c>
      <c r="AE93" s="28">
        <v>80</v>
      </c>
      <c r="AF93" s="28" t="e">
        <f t="shared" si="21"/>
        <v>#N/A</v>
      </c>
      <c r="AG93" s="28" t="e">
        <f t="shared" si="22"/>
        <v>#N/A</v>
      </c>
      <c r="AH93" s="28" t="e">
        <f t="shared" si="23"/>
        <v>#N/A</v>
      </c>
    </row>
    <row r="94" spans="10:34" x14ac:dyDescent="0.2">
      <c r="J94" s="28" t="e">
        <f>MATCH(MIN(L94:M94),L94:M94,0)</f>
        <v>#N/A</v>
      </c>
      <c r="K94" s="28">
        <v>81</v>
      </c>
      <c r="L94" s="32" t="e">
        <f t="shared" si="12"/>
        <v>#N/A</v>
      </c>
      <c r="M94" s="28" t="e">
        <f>SQRT( ((VLOOKUP(K94,$A$2:$E$151,2,FALSE)-VLOOKUP(2,$J$4:$O$6,3,FALSE)) ^2) + ((VLOOKUP(K94,$A$2:$E$151,3,FALSE)-VLOOKUP(2,$J$4:$O$6,4,FALSE))^2) + ((VLOOKUP(K94,$A$2:$E$151,4,FALSE)-VLOOKUP(2,$J$4:$O$6,5,FALSE))^2) + ((VLOOKUP(K94,$A$2:$E$151,5,FALSE)-VLOOKUP(2,$J$4:$O$6,6,FALSE))^2))</f>
        <v>#N/A</v>
      </c>
      <c r="Q94" s="28" t="e">
        <f t="shared" si="13"/>
        <v>#N/A</v>
      </c>
      <c r="R94" s="28">
        <v>81</v>
      </c>
      <c r="S94" s="28" t="e">
        <f t="shared" si="14"/>
        <v>#N/A</v>
      </c>
      <c r="T94" s="28" t="e">
        <f t="shared" si="15"/>
        <v>#N/A</v>
      </c>
      <c r="W94" s="28" t="e">
        <f t="shared" si="16"/>
        <v>#N/A</v>
      </c>
      <c r="X94" s="28">
        <v>81</v>
      </c>
      <c r="Y94" s="28" t="e">
        <f t="shared" si="17"/>
        <v>#N/A</v>
      </c>
      <c r="Z94" s="28" t="e">
        <f t="shared" si="18"/>
        <v>#N/A</v>
      </c>
      <c r="AA94" s="28" t="e">
        <f t="shared" si="19"/>
        <v>#N/A</v>
      </c>
      <c r="AD94" s="28" t="e">
        <f t="shared" si="20"/>
        <v>#N/A</v>
      </c>
      <c r="AE94" s="28">
        <v>81</v>
      </c>
      <c r="AF94" s="28" t="e">
        <f t="shared" si="21"/>
        <v>#N/A</v>
      </c>
      <c r="AG94" s="28" t="e">
        <f t="shared" si="22"/>
        <v>#N/A</v>
      </c>
      <c r="AH94" s="28" t="e">
        <f t="shared" si="23"/>
        <v>#N/A</v>
      </c>
    </row>
    <row r="95" spans="10:34" x14ac:dyDescent="0.2">
      <c r="J95" s="28" t="e">
        <f>MATCH(MIN(L95:M95),L95:M95,0)</f>
        <v>#N/A</v>
      </c>
      <c r="K95" s="28">
        <v>82</v>
      </c>
      <c r="L95" s="32" t="e">
        <f t="shared" si="12"/>
        <v>#N/A</v>
      </c>
      <c r="M95" s="28" t="e">
        <f>SQRT( ((VLOOKUP(K95,$A$2:$E$151,2,FALSE)-VLOOKUP(2,$J$4:$O$6,3,FALSE)) ^2) + ((VLOOKUP(K95,$A$2:$E$151,3,FALSE)-VLOOKUP(2,$J$4:$O$6,4,FALSE))^2) + ((VLOOKUP(K95,$A$2:$E$151,4,FALSE)-VLOOKUP(2,$J$4:$O$6,5,FALSE))^2) + ((VLOOKUP(K95,$A$2:$E$151,5,FALSE)-VLOOKUP(2,$J$4:$O$6,6,FALSE))^2))</f>
        <v>#N/A</v>
      </c>
      <c r="Q95" s="28" t="e">
        <f t="shared" si="13"/>
        <v>#N/A</v>
      </c>
      <c r="R95" s="28">
        <v>82</v>
      </c>
      <c r="S95" s="28" t="e">
        <f t="shared" si="14"/>
        <v>#N/A</v>
      </c>
      <c r="T95" s="28" t="e">
        <f t="shared" si="15"/>
        <v>#N/A</v>
      </c>
      <c r="W95" s="28" t="e">
        <f t="shared" si="16"/>
        <v>#N/A</v>
      </c>
      <c r="X95" s="28">
        <v>82</v>
      </c>
      <c r="Y95" s="28" t="e">
        <f t="shared" si="17"/>
        <v>#N/A</v>
      </c>
      <c r="Z95" s="28" t="e">
        <f t="shared" si="18"/>
        <v>#N/A</v>
      </c>
      <c r="AA95" s="28" t="e">
        <f t="shared" si="19"/>
        <v>#N/A</v>
      </c>
      <c r="AD95" s="28" t="e">
        <f t="shared" si="20"/>
        <v>#N/A</v>
      </c>
      <c r="AE95" s="28">
        <v>82</v>
      </c>
      <c r="AF95" s="28" t="e">
        <f t="shared" si="21"/>
        <v>#N/A</v>
      </c>
      <c r="AG95" s="28" t="e">
        <f t="shared" si="22"/>
        <v>#N/A</v>
      </c>
      <c r="AH95" s="28" t="e">
        <f t="shared" si="23"/>
        <v>#N/A</v>
      </c>
    </row>
    <row r="96" spans="10:34" x14ac:dyDescent="0.2">
      <c r="J96" s="28" t="e">
        <f>MATCH(MIN(L96:M96),L96:M96,0)</f>
        <v>#N/A</v>
      </c>
      <c r="K96" s="28">
        <v>83</v>
      </c>
      <c r="L96" s="32" t="e">
        <f t="shared" si="12"/>
        <v>#N/A</v>
      </c>
      <c r="M96" s="28" t="e">
        <f>SQRT( ((VLOOKUP(K96,$A$2:$E$151,2,FALSE)-VLOOKUP(2,$J$4:$O$6,3,FALSE)) ^2) + ((VLOOKUP(K96,$A$2:$E$151,3,FALSE)-VLOOKUP(2,$J$4:$O$6,4,FALSE))^2) + ((VLOOKUP(K96,$A$2:$E$151,4,FALSE)-VLOOKUP(2,$J$4:$O$6,5,FALSE))^2) + ((VLOOKUP(K96,$A$2:$E$151,5,FALSE)-VLOOKUP(2,$J$4:$O$6,6,FALSE))^2))</f>
        <v>#N/A</v>
      </c>
      <c r="Q96" s="28" t="e">
        <f t="shared" si="13"/>
        <v>#N/A</v>
      </c>
      <c r="R96" s="28">
        <v>83</v>
      </c>
      <c r="S96" s="28" t="e">
        <f t="shared" si="14"/>
        <v>#N/A</v>
      </c>
      <c r="T96" s="28" t="e">
        <f t="shared" si="15"/>
        <v>#N/A</v>
      </c>
      <c r="W96" s="28" t="e">
        <f t="shared" si="16"/>
        <v>#N/A</v>
      </c>
      <c r="X96" s="28">
        <v>83</v>
      </c>
      <c r="Y96" s="28" t="e">
        <f t="shared" si="17"/>
        <v>#N/A</v>
      </c>
      <c r="Z96" s="28" t="e">
        <f t="shared" si="18"/>
        <v>#N/A</v>
      </c>
      <c r="AA96" s="28" t="e">
        <f t="shared" si="19"/>
        <v>#N/A</v>
      </c>
      <c r="AD96" s="28" t="e">
        <f t="shared" si="20"/>
        <v>#N/A</v>
      </c>
      <c r="AE96" s="28">
        <v>83</v>
      </c>
      <c r="AF96" s="28" t="e">
        <f t="shared" si="21"/>
        <v>#N/A</v>
      </c>
      <c r="AG96" s="28" t="e">
        <f t="shared" si="22"/>
        <v>#N/A</v>
      </c>
      <c r="AH96" s="28" t="e">
        <f t="shared" si="23"/>
        <v>#N/A</v>
      </c>
    </row>
    <row r="97" spans="10:34" x14ac:dyDescent="0.2">
      <c r="J97" s="28" t="e">
        <f>MATCH(MIN(L97:M97),L97:M97,0)</f>
        <v>#N/A</v>
      </c>
      <c r="K97" s="28">
        <v>84</v>
      </c>
      <c r="L97" s="32" t="e">
        <f t="shared" si="12"/>
        <v>#N/A</v>
      </c>
      <c r="M97" s="28" t="e">
        <f>SQRT( ((VLOOKUP(K97,$A$2:$E$151,2,FALSE)-VLOOKUP(2,$J$4:$O$6,3,FALSE)) ^2) + ((VLOOKUP(K97,$A$2:$E$151,3,FALSE)-VLOOKUP(2,$J$4:$O$6,4,FALSE))^2) + ((VLOOKUP(K97,$A$2:$E$151,4,FALSE)-VLOOKUP(2,$J$4:$O$6,5,FALSE))^2) + ((VLOOKUP(K97,$A$2:$E$151,5,FALSE)-VLOOKUP(2,$J$4:$O$6,6,FALSE))^2))</f>
        <v>#N/A</v>
      </c>
      <c r="Q97" s="28" t="e">
        <f t="shared" si="13"/>
        <v>#N/A</v>
      </c>
      <c r="R97" s="28">
        <v>84</v>
      </c>
      <c r="S97" s="28" t="e">
        <f t="shared" si="14"/>
        <v>#N/A</v>
      </c>
      <c r="T97" s="28" t="e">
        <f t="shared" si="15"/>
        <v>#N/A</v>
      </c>
      <c r="W97" s="28" t="e">
        <f t="shared" si="16"/>
        <v>#N/A</v>
      </c>
      <c r="X97" s="28">
        <v>84</v>
      </c>
      <c r="Y97" s="28" t="e">
        <f t="shared" si="17"/>
        <v>#N/A</v>
      </c>
      <c r="Z97" s="28" t="e">
        <f t="shared" si="18"/>
        <v>#N/A</v>
      </c>
      <c r="AA97" s="28" t="e">
        <f t="shared" si="19"/>
        <v>#N/A</v>
      </c>
      <c r="AD97" s="28" t="e">
        <f t="shared" si="20"/>
        <v>#N/A</v>
      </c>
      <c r="AE97" s="28">
        <v>84</v>
      </c>
      <c r="AF97" s="28" t="e">
        <f t="shared" si="21"/>
        <v>#N/A</v>
      </c>
      <c r="AG97" s="28" t="e">
        <f t="shared" si="22"/>
        <v>#N/A</v>
      </c>
      <c r="AH97" s="28" t="e">
        <f t="shared" si="23"/>
        <v>#N/A</v>
      </c>
    </row>
    <row r="98" spans="10:34" x14ac:dyDescent="0.2">
      <c r="J98" s="28" t="e">
        <f>MATCH(MIN(L98:M98),L98:M98,0)</f>
        <v>#N/A</v>
      </c>
      <c r="K98" s="28">
        <v>85</v>
      </c>
      <c r="L98" s="32" t="e">
        <f t="shared" si="12"/>
        <v>#N/A</v>
      </c>
      <c r="M98" s="28" t="e">
        <f>SQRT( ((VLOOKUP(K98,$A$2:$E$151,2,FALSE)-VLOOKUP(2,$J$4:$O$6,3,FALSE)) ^2) + ((VLOOKUP(K98,$A$2:$E$151,3,FALSE)-VLOOKUP(2,$J$4:$O$6,4,FALSE))^2) + ((VLOOKUP(K98,$A$2:$E$151,4,FALSE)-VLOOKUP(2,$J$4:$O$6,5,FALSE))^2) + ((VLOOKUP(K98,$A$2:$E$151,5,FALSE)-VLOOKUP(2,$J$4:$O$6,6,FALSE))^2))</f>
        <v>#N/A</v>
      </c>
      <c r="Q98" s="28" t="e">
        <f t="shared" si="13"/>
        <v>#N/A</v>
      </c>
      <c r="R98" s="28">
        <v>85</v>
      </c>
      <c r="S98" s="28" t="e">
        <f t="shared" si="14"/>
        <v>#N/A</v>
      </c>
      <c r="T98" s="28" t="e">
        <f t="shared" si="15"/>
        <v>#N/A</v>
      </c>
      <c r="W98" s="28" t="e">
        <f t="shared" si="16"/>
        <v>#N/A</v>
      </c>
      <c r="X98" s="28">
        <v>85</v>
      </c>
      <c r="Y98" s="28" t="e">
        <f t="shared" si="17"/>
        <v>#N/A</v>
      </c>
      <c r="Z98" s="28" t="e">
        <f t="shared" si="18"/>
        <v>#N/A</v>
      </c>
      <c r="AA98" s="28" t="e">
        <f t="shared" si="19"/>
        <v>#N/A</v>
      </c>
      <c r="AD98" s="28" t="e">
        <f t="shared" si="20"/>
        <v>#N/A</v>
      </c>
      <c r="AE98" s="28">
        <v>85</v>
      </c>
      <c r="AF98" s="28" t="e">
        <f t="shared" si="21"/>
        <v>#N/A</v>
      </c>
      <c r="AG98" s="28" t="e">
        <f t="shared" si="22"/>
        <v>#N/A</v>
      </c>
      <c r="AH98" s="28" t="e">
        <f t="shared" si="23"/>
        <v>#N/A</v>
      </c>
    </row>
    <row r="99" spans="10:34" x14ac:dyDescent="0.2">
      <c r="J99" s="28" t="e">
        <f>MATCH(MIN(L99:M99),L99:M99,0)</f>
        <v>#N/A</v>
      </c>
      <c r="K99" s="28">
        <v>86</v>
      </c>
      <c r="L99" s="32" t="e">
        <f t="shared" si="12"/>
        <v>#N/A</v>
      </c>
      <c r="M99" s="28" t="e">
        <f>SQRT( ((VLOOKUP(K99,$A$2:$E$151,2,FALSE)-VLOOKUP(2,$J$4:$O$6,3,FALSE)) ^2) + ((VLOOKUP(K99,$A$2:$E$151,3,FALSE)-VLOOKUP(2,$J$4:$O$6,4,FALSE))^2) + ((VLOOKUP(K99,$A$2:$E$151,4,FALSE)-VLOOKUP(2,$J$4:$O$6,5,FALSE))^2) + ((VLOOKUP(K99,$A$2:$E$151,5,FALSE)-VLOOKUP(2,$J$4:$O$6,6,FALSE))^2))</f>
        <v>#N/A</v>
      </c>
      <c r="Q99" s="28" t="e">
        <f t="shared" si="13"/>
        <v>#N/A</v>
      </c>
      <c r="R99" s="28">
        <v>86</v>
      </c>
      <c r="S99" s="28" t="e">
        <f t="shared" si="14"/>
        <v>#N/A</v>
      </c>
      <c r="T99" s="28" t="e">
        <f t="shared" si="15"/>
        <v>#N/A</v>
      </c>
      <c r="W99" s="28" t="e">
        <f t="shared" si="16"/>
        <v>#N/A</v>
      </c>
      <c r="X99" s="28">
        <v>86</v>
      </c>
      <c r="Y99" s="28" t="e">
        <f t="shared" si="17"/>
        <v>#N/A</v>
      </c>
      <c r="Z99" s="28" t="e">
        <f t="shared" si="18"/>
        <v>#N/A</v>
      </c>
      <c r="AA99" s="28" t="e">
        <f t="shared" si="19"/>
        <v>#N/A</v>
      </c>
      <c r="AD99" s="28" t="e">
        <f t="shared" si="20"/>
        <v>#N/A</v>
      </c>
      <c r="AE99" s="28">
        <v>86</v>
      </c>
      <c r="AF99" s="28" t="e">
        <f t="shared" si="21"/>
        <v>#N/A</v>
      </c>
      <c r="AG99" s="28" t="e">
        <f t="shared" si="22"/>
        <v>#N/A</v>
      </c>
      <c r="AH99" s="28" t="e">
        <f t="shared" si="23"/>
        <v>#N/A</v>
      </c>
    </row>
    <row r="100" spans="10:34" x14ac:dyDescent="0.2">
      <c r="J100" s="28" t="e">
        <f>MATCH(MIN(L100:M100),L100:M100,0)</f>
        <v>#N/A</v>
      </c>
      <c r="K100" s="28">
        <v>87</v>
      </c>
      <c r="L100" s="32" t="e">
        <f t="shared" si="12"/>
        <v>#N/A</v>
      </c>
      <c r="M100" s="28" t="e">
        <f>SQRT( ((VLOOKUP(K100,$A$2:$E$151,2,FALSE)-VLOOKUP(2,$J$4:$O$6,3,FALSE)) ^2) + ((VLOOKUP(K100,$A$2:$E$151,3,FALSE)-VLOOKUP(2,$J$4:$O$6,4,FALSE))^2) + ((VLOOKUP(K100,$A$2:$E$151,4,FALSE)-VLOOKUP(2,$J$4:$O$6,5,FALSE))^2) + ((VLOOKUP(K100,$A$2:$E$151,5,FALSE)-VLOOKUP(2,$J$4:$O$6,6,FALSE))^2))</f>
        <v>#N/A</v>
      </c>
      <c r="Q100" s="28" t="e">
        <f t="shared" si="13"/>
        <v>#N/A</v>
      </c>
      <c r="R100" s="28">
        <v>87</v>
      </c>
      <c r="S100" s="28" t="e">
        <f t="shared" si="14"/>
        <v>#N/A</v>
      </c>
      <c r="T100" s="28" t="e">
        <f t="shared" si="15"/>
        <v>#N/A</v>
      </c>
      <c r="W100" s="28" t="e">
        <f t="shared" si="16"/>
        <v>#N/A</v>
      </c>
      <c r="X100" s="28">
        <v>87</v>
      </c>
      <c r="Y100" s="28" t="e">
        <f t="shared" si="17"/>
        <v>#N/A</v>
      </c>
      <c r="Z100" s="28" t="e">
        <f t="shared" si="18"/>
        <v>#N/A</v>
      </c>
      <c r="AA100" s="28" t="e">
        <f t="shared" si="19"/>
        <v>#N/A</v>
      </c>
      <c r="AD100" s="28" t="e">
        <f t="shared" si="20"/>
        <v>#N/A</v>
      </c>
      <c r="AE100" s="28">
        <v>87</v>
      </c>
      <c r="AF100" s="28" t="e">
        <f t="shared" si="21"/>
        <v>#N/A</v>
      </c>
      <c r="AG100" s="28" t="e">
        <f t="shared" si="22"/>
        <v>#N/A</v>
      </c>
      <c r="AH100" s="28" t="e">
        <f t="shared" si="23"/>
        <v>#N/A</v>
      </c>
    </row>
    <row r="101" spans="10:34" x14ac:dyDescent="0.2">
      <c r="J101" s="28" t="e">
        <f>MATCH(MIN(L101:M101),L101:M101,0)</f>
        <v>#N/A</v>
      </c>
      <c r="K101" s="28">
        <v>88</v>
      </c>
      <c r="L101" s="32" t="e">
        <f t="shared" si="12"/>
        <v>#N/A</v>
      </c>
      <c r="M101" s="28" t="e">
        <f>SQRT( ((VLOOKUP(K101,$A$2:$E$151,2,FALSE)-VLOOKUP(2,$J$4:$O$6,3,FALSE)) ^2) + ((VLOOKUP(K101,$A$2:$E$151,3,FALSE)-VLOOKUP(2,$J$4:$O$6,4,FALSE))^2) + ((VLOOKUP(K101,$A$2:$E$151,4,FALSE)-VLOOKUP(2,$J$4:$O$6,5,FALSE))^2) + ((VLOOKUP(K101,$A$2:$E$151,5,FALSE)-VLOOKUP(2,$J$4:$O$6,6,FALSE))^2))</f>
        <v>#N/A</v>
      </c>
      <c r="Q101" s="28" t="e">
        <f t="shared" si="13"/>
        <v>#N/A</v>
      </c>
      <c r="R101" s="28">
        <v>88</v>
      </c>
      <c r="S101" s="28" t="e">
        <f t="shared" si="14"/>
        <v>#N/A</v>
      </c>
      <c r="T101" s="28" t="e">
        <f t="shared" si="15"/>
        <v>#N/A</v>
      </c>
      <c r="W101" s="28" t="e">
        <f t="shared" si="16"/>
        <v>#N/A</v>
      </c>
      <c r="X101" s="28">
        <v>88</v>
      </c>
      <c r="Y101" s="28" t="e">
        <f t="shared" si="17"/>
        <v>#N/A</v>
      </c>
      <c r="Z101" s="28" t="e">
        <f t="shared" si="18"/>
        <v>#N/A</v>
      </c>
      <c r="AA101" s="28" t="e">
        <f t="shared" si="19"/>
        <v>#N/A</v>
      </c>
      <c r="AD101" s="28" t="e">
        <f t="shared" si="20"/>
        <v>#N/A</v>
      </c>
      <c r="AE101" s="28">
        <v>88</v>
      </c>
      <c r="AF101" s="28" t="e">
        <f t="shared" si="21"/>
        <v>#N/A</v>
      </c>
      <c r="AG101" s="28" t="e">
        <f t="shared" si="22"/>
        <v>#N/A</v>
      </c>
      <c r="AH101" s="28" t="e">
        <f t="shared" si="23"/>
        <v>#N/A</v>
      </c>
    </row>
    <row r="102" spans="10:34" x14ac:dyDescent="0.2">
      <c r="J102" s="28" t="e">
        <f>MATCH(MIN(L102:M102),L102:M102,0)</f>
        <v>#N/A</v>
      </c>
      <c r="K102" s="28">
        <v>89</v>
      </c>
      <c r="L102" s="32" t="e">
        <f t="shared" si="12"/>
        <v>#N/A</v>
      </c>
      <c r="M102" s="28" t="e">
        <f>SQRT( ((VLOOKUP(K102,$A$2:$E$151,2,FALSE)-VLOOKUP(2,$J$4:$O$6,3,FALSE)) ^2) + ((VLOOKUP(K102,$A$2:$E$151,3,FALSE)-VLOOKUP(2,$J$4:$O$6,4,FALSE))^2) + ((VLOOKUP(K102,$A$2:$E$151,4,FALSE)-VLOOKUP(2,$J$4:$O$6,5,FALSE))^2) + ((VLOOKUP(K102,$A$2:$E$151,5,FALSE)-VLOOKUP(2,$J$4:$O$6,6,FALSE))^2))</f>
        <v>#N/A</v>
      </c>
      <c r="Q102" s="28" t="e">
        <f t="shared" si="13"/>
        <v>#N/A</v>
      </c>
      <c r="R102" s="28">
        <v>89</v>
      </c>
      <c r="S102" s="28" t="e">
        <f t="shared" si="14"/>
        <v>#N/A</v>
      </c>
      <c r="T102" s="28" t="e">
        <f t="shared" si="15"/>
        <v>#N/A</v>
      </c>
      <c r="W102" s="28" t="e">
        <f t="shared" si="16"/>
        <v>#N/A</v>
      </c>
      <c r="X102" s="28">
        <v>89</v>
      </c>
      <c r="Y102" s="28" t="e">
        <f t="shared" si="17"/>
        <v>#N/A</v>
      </c>
      <c r="Z102" s="28" t="e">
        <f t="shared" si="18"/>
        <v>#N/A</v>
      </c>
      <c r="AA102" s="28" t="e">
        <f t="shared" si="19"/>
        <v>#N/A</v>
      </c>
      <c r="AD102" s="28" t="e">
        <f t="shared" si="20"/>
        <v>#N/A</v>
      </c>
      <c r="AE102" s="28">
        <v>89</v>
      </c>
      <c r="AF102" s="28" t="e">
        <f t="shared" si="21"/>
        <v>#N/A</v>
      </c>
      <c r="AG102" s="28" t="e">
        <f t="shared" si="22"/>
        <v>#N/A</v>
      </c>
      <c r="AH102" s="28" t="e">
        <f t="shared" si="23"/>
        <v>#N/A</v>
      </c>
    </row>
    <row r="103" spans="10:34" x14ac:dyDescent="0.2">
      <c r="J103" s="28" t="e">
        <f>MATCH(MIN(L103:M103),L103:M103,0)</f>
        <v>#N/A</v>
      </c>
      <c r="K103" s="28">
        <v>90</v>
      </c>
      <c r="L103" s="32" t="e">
        <f t="shared" si="12"/>
        <v>#N/A</v>
      </c>
      <c r="M103" s="28" t="e">
        <f>SQRT( ((VLOOKUP(K103,$A$2:$E$151,2,FALSE)-VLOOKUP(2,$J$4:$O$6,3,FALSE)) ^2) + ((VLOOKUP(K103,$A$2:$E$151,3,FALSE)-VLOOKUP(2,$J$4:$O$6,4,FALSE))^2) + ((VLOOKUP(K103,$A$2:$E$151,4,FALSE)-VLOOKUP(2,$J$4:$O$6,5,FALSE))^2) + ((VLOOKUP(K103,$A$2:$E$151,5,FALSE)-VLOOKUP(2,$J$4:$O$6,6,FALSE))^2))</f>
        <v>#N/A</v>
      </c>
      <c r="Q103" s="28" t="e">
        <f t="shared" si="13"/>
        <v>#N/A</v>
      </c>
      <c r="R103" s="28">
        <v>90</v>
      </c>
      <c r="S103" s="28" t="e">
        <f t="shared" si="14"/>
        <v>#N/A</v>
      </c>
      <c r="T103" s="28" t="e">
        <f t="shared" si="15"/>
        <v>#N/A</v>
      </c>
      <c r="W103" s="28" t="e">
        <f t="shared" si="16"/>
        <v>#N/A</v>
      </c>
      <c r="X103" s="28">
        <v>90</v>
      </c>
      <c r="Y103" s="28" t="e">
        <f t="shared" si="17"/>
        <v>#N/A</v>
      </c>
      <c r="Z103" s="28" t="e">
        <f t="shared" si="18"/>
        <v>#N/A</v>
      </c>
      <c r="AA103" s="28" t="e">
        <f t="shared" si="19"/>
        <v>#N/A</v>
      </c>
      <c r="AD103" s="28" t="e">
        <f t="shared" si="20"/>
        <v>#N/A</v>
      </c>
      <c r="AE103" s="28">
        <v>90</v>
      </c>
      <c r="AF103" s="28" t="e">
        <f t="shared" si="21"/>
        <v>#N/A</v>
      </c>
      <c r="AG103" s="28" t="e">
        <f t="shared" si="22"/>
        <v>#N/A</v>
      </c>
      <c r="AH103" s="28" t="e">
        <f t="shared" si="23"/>
        <v>#N/A</v>
      </c>
    </row>
    <row r="104" spans="10:34" x14ac:dyDescent="0.2">
      <c r="J104" s="28" t="e">
        <f>MATCH(MIN(L104:M104),L104:M104,0)</f>
        <v>#N/A</v>
      </c>
      <c r="K104" s="28">
        <v>91</v>
      </c>
      <c r="L104" s="32" t="e">
        <f t="shared" si="12"/>
        <v>#N/A</v>
      </c>
      <c r="M104" s="28" t="e">
        <f>SQRT( ((VLOOKUP(K104,$A$2:$E$151,2,FALSE)-VLOOKUP(2,$J$4:$O$6,3,FALSE)) ^2) + ((VLOOKUP(K104,$A$2:$E$151,3,FALSE)-VLOOKUP(2,$J$4:$O$6,4,FALSE))^2) + ((VLOOKUP(K104,$A$2:$E$151,4,FALSE)-VLOOKUP(2,$J$4:$O$6,5,FALSE))^2) + ((VLOOKUP(K104,$A$2:$E$151,5,FALSE)-VLOOKUP(2,$J$4:$O$6,6,FALSE))^2))</f>
        <v>#N/A</v>
      </c>
      <c r="Q104" s="28" t="e">
        <f t="shared" si="13"/>
        <v>#N/A</v>
      </c>
      <c r="R104" s="28">
        <v>91</v>
      </c>
      <c r="S104" s="28" t="e">
        <f t="shared" si="14"/>
        <v>#N/A</v>
      </c>
      <c r="T104" s="28" t="e">
        <f t="shared" si="15"/>
        <v>#N/A</v>
      </c>
      <c r="W104" s="28" t="e">
        <f t="shared" si="16"/>
        <v>#N/A</v>
      </c>
      <c r="X104" s="28">
        <v>91</v>
      </c>
      <c r="Y104" s="28" t="e">
        <f t="shared" si="17"/>
        <v>#N/A</v>
      </c>
      <c r="Z104" s="28" t="e">
        <f t="shared" si="18"/>
        <v>#N/A</v>
      </c>
      <c r="AA104" s="28" t="e">
        <f t="shared" si="19"/>
        <v>#N/A</v>
      </c>
      <c r="AD104" s="28" t="e">
        <f t="shared" si="20"/>
        <v>#N/A</v>
      </c>
      <c r="AE104" s="28">
        <v>91</v>
      </c>
      <c r="AF104" s="28" t="e">
        <f t="shared" si="21"/>
        <v>#N/A</v>
      </c>
      <c r="AG104" s="28" t="e">
        <f t="shared" si="22"/>
        <v>#N/A</v>
      </c>
      <c r="AH104" s="28" t="e">
        <f t="shared" si="23"/>
        <v>#N/A</v>
      </c>
    </row>
    <row r="105" spans="10:34" x14ac:dyDescent="0.2">
      <c r="J105" s="28" t="e">
        <f>MATCH(MIN(L105:M105),L105:M105,0)</f>
        <v>#N/A</v>
      </c>
      <c r="K105" s="28">
        <v>92</v>
      </c>
      <c r="L105" s="32" t="e">
        <f t="shared" si="12"/>
        <v>#N/A</v>
      </c>
      <c r="M105" s="28" t="e">
        <f>SQRT( ((VLOOKUP(K105,$A$2:$E$151,2,FALSE)-VLOOKUP(2,$J$4:$O$6,3,FALSE)) ^2) + ((VLOOKUP(K105,$A$2:$E$151,3,FALSE)-VLOOKUP(2,$J$4:$O$6,4,FALSE))^2) + ((VLOOKUP(K105,$A$2:$E$151,4,FALSE)-VLOOKUP(2,$J$4:$O$6,5,FALSE))^2) + ((VLOOKUP(K105,$A$2:$E$151,5,FALSE)-VLOOKUP(2,$J$4:$O$6,6,FALSE))^2))</f>
        <v>#N/A</v>
      </c>
      <c r="Q105" s="28" t="e">
        <f t="shared" si="13"/>
        <v>#N/A</v>
      </c>
      <c r="R105" s="28">
        <v>92</v>
      </c>
      <c r="S105" s="28" t="e">
        <f t="shared" si="14"/>
        <v>#N/A</v>
      </c>
      <c r="T105" s="28" t="e">
        <f t="shared" si="15"/>
        <v>#N/A</v>
      </c>
      <c r="W105" s="28" t="e">
        <f t="shared" si="16"/>
        <v>#N/A</v>
      </c>
      <c r="X105" s="28">
        <v>92</v>
      </c>
      <c r="Y105" s="28" t="e">
        <f t="shared" si="17"/>
        <v>#N/A</v>
      </c>
      <c r="Z105" s="28" t="e">
        <f t="shared" si="18"/>
        <v>#N/A</v>
      </c>
      <c r="AA105" s="28" t="e">
        <f t="shared" si="19"/>
        <v>#N/A</v>
      </c>
      <c r="AD105" s="28" t="e">
        <f t="shared" si="20"/>
        <v>#N/A</v>
      </c>
      <c r="AE105" s="28">
        <v>92</v>
      </c>
      <c r="AF105" s="28" t="e">
        <f t="shared" si="21"/>
        <v>#N/A</v>
      </c>
      <c r="AG105" s="28" t="e">
        <f t="shared" si="22"/>
        <v>#N/A</v>
      </c>
      <c r="AH105" s="28" t="e">
        <f t="shared" si="23"/>
        <v>#N/A</v>
      </c>
    </row>
    <row r="106" spans="10:34" x14ac:dyDescent="0.2">
      <c r="J106" s="28" t="e">
        <f>MATCH(MIN(L106:M106),L106:M106,0)</f>
        <v>#N/A</v>
      </c>
      <c r="K106" s="28">
        <v>93</v>
      </c>
      <c r="L106" s="32" t="e">
        <f t="shared" si="12"/>
        <v>#N/A</v>
      </c>
      <c r="M106" s="28" t="e">
        <f>SQRT( ((VLOOKUP(K106,$A$2:$E$151,2,FALSE)-VLOOKUP(2,$J$4:$O$6,3,FALSE)) ^2) + ((VLOOKUP(K106,$A$2:$E$151,3,FALSE)-VLOOKUP(2,$J$4:$O$6,4,FALSE))^2) + ((VLOOKUP(K106,$A$2:$E$151,4,FALSE)-VLOOKUP(2,$J$4:$O$6,5,FALSE))^2) + ((VLOOKUP(K106,$A$2:$E$151,5,FALSE)-VLOOKUP(2,$J$4:$O$6,6,FALSE))^2))</f>
        <v>#N/A</v>
      </c>
      <c r="Q106" s="28" t="e">
        <f t="shared" si="13"/>
        <v>#N/A</v>
      </c>
      <c r="R106" s="28">
        <v>93</v>
      </c>
      <c r="S106" s="28" t="e">
        <f t="shared" si="14"/>
        <v>#N/A</v>
      </c>
      <c r="T106" s="28" t="e">
        <f t="shared" si="15"/>
        <v>#N/A</v>
      </c>
      <c r="W106" s="28" t="e">
        <f t="shared" si="16"/>
        <v>#N/A</v>
      </c>
      <c r="X106" s="28">
        <v>93</v>
      </c>
      <c r="Y106" s="28" t="e">
        <f t="shared" si="17"/>
        <v>#N/A</v>
      </c>
      <c r="Z106" s="28" t="e">
        <f t="shared" si="18"/>
        <v>#N/A</v>
      </c>
      <c r="AA106" s="28" t="e">
        <f t="shared" si="19"/>
        <v>#N/A</v>
      </c>
      <c r="AD106" s="28" t="e">
        <f t="shared" si="20"/>
        <v>#N/A</v>
      </c>
      <c r="AE106" s="28">
        <v>93</v>
      </c>
      <c r="AF106" s="28" t="e">
        <f t="shared" si="21"/>
        <v>#N/A</v>
      </c>
      <c r="AG106" s="28" t="e">
        <f t="shared" si="22"/>
        <v>#N/A</v>
      </c>
      <c r="AH106" s="28" t="e">
        <f t="shared" si="23"/>
        <v>#N/A</v>
      </c>
    </row>
    <row r="107" spans="10:34" x14ac:dyDescent="0.2">
      <c r="J107" s="28" t="e">
        <f>MATCH(MIN(L107:M107),L107:M107,0)</f>
        <v>#N/A</v>
      </c>
      <c r="K107" s="28">
        <v>94</v>
      </c>
      <c r="L107" s="32" t="e">
        <f t="shared" si="12"/>
        <v>#N/A</v>
      </c>
      <c r="M107" s="28" t="e">
        <f>SQRT( ((VLOOKUP(K107,$A$2:$E$151,2,FALSE)-VLOOKUP(2,$J$4:$O$6,3,FALSE)) ^2) + ((VLOOKUP(K107,$A$2:$E$151,3,FALSE)-VLOOKUP(2,$J$4:$O$6,4,FALSE))^2) + ((VLOOKUP(K107,$A$2:$E$151,4,FALSE)-VLOOKUP(2,$J$4:$O$6,5,FALSE))^2) + ((VLOOKUP(K107,$A$2:$E$151,5,FALSE)-VLOOKUP(2,$J$4:$O$6,6,FALSE))^2))</f>
        <v>#N/A</v>
      </c>
      <c r="Q107" s="28" t="e">
        <f t="shared" si="13"/>
        <v>#N/A</v>
      </c>
      <c r="R107" s="28">
        <v>94</v>
      </c>
      <c r="S107" s="28" t="e">
        <f t="shared" si="14"/>
        <v>#N/A</v>
      </c>
      <c r="T107" s="28" t="e">
        <f t="shared" si="15"/>
        <v>#N/A</v>
      </c>
      <c r="W107" s="28" t="e">
        <f t="shared" si="16"/>
        <v>#N/A</v>
      </c>
      <c r="X107" s="28">
        <v>94</v>
      </c>
      <c r="Y107" s="28" t="e">
        <f t="shared" si="17"/>
        <v>#N/A</v>
      </c>
      <c r="Z107" s="28" t="e">
        <f t="shared" si="18"/>
        <v>#N/A</v>
      </c>
      <c r="AA107" s="28" t="e">
        <f t="shared" si="19"/>
        <v>#N/A</v>
      </c>
      <c r="AD107" s="28" t="e">
        <f t="shared" si="20"/>
        <v>#N/A</v>
      </c>
      <c r="AE107" s="28">
        <v>94</v>
      </c>
      <c r="AF107" s="28" t="e">
        <f t="shared" si="21"/>
        <v>#N/A</v>
      </c>
      <c r="AG107" s="28" t="e">
        <f t="shared" si="22"/>
        <v>#N/A</v>
      </c>
      <c r="AH107" s="28" t="e">
        <f t="shared" si="23"/>
        <v>#N/A</v>
      </c>
    </row>
    <row r="108" spans="10:34" x14ac:dyDescent="0.2">
      <c r="J108" s="28" t="e">
        <f>MATCH(MIN(L108:M108),L108:M108,0)</f>
        <v>#N/A</v>
      </c>
      <c r="K108" s="28">
        <v>95</v>
      </c>
      <c r="L108" s="32" t="e">
        <f t="shared" si="12"/>
        <v>#N/A</v>
      </c>
      <c r="M108" s="28" t="e">
        <f>SQRT( ((VLOOKUP(K108,$A$2:$E$151,2,FALSE)-VLOOKUP(2,$J$4:$O$6,3,FALSE)) ^2) + ((VLOOKUP(K108,$A$2:$E$151,3,FALSE)-VLOOKUP(2,$J$4:$O$6,4,FALSE))^2) + ((VLOOKUP(K108,$A$2:$E$151,4,FALSE)-VLOOKUP(2,$J$4:$O$6,5,FALSE))^2) + ((VLOOKUP(K108,$A$2:$E$151,5,FALSE)-VLOOKUP(2,$J$4:$O$6,6,FALSE))^2))</f>
        <v>#N/A</v>
      </c>
      <c r="Q108" s="28" t="e">
        <f t="shared" si="13"/>
        <v>#N/A</v>
      </c>
      <c r="R108" s="28">
        <v>95</v>
      </c>
      <c r="S108" s="28" t="e">
        <f t="shared" si="14"/>
        <v>#N/A</v>
      </c>
      <c r="T108" s="28" t="e">
        <f t="shared" si="15"/>
        <v>#N/A</v>
      </c>
      <c r="W108" s="28" t="e">
        <f t="shared" si="16"/>
        <v>#N/A</v>
      </c>
      <c r="X108" s="28">
        <v>95</v>
      </c>
      <c r="Y108" s="28" t="e">
        <f t="shared" si="17"/>
        <v>#N/A</v>
      </c>
      <c r="Z108" s="28" t="e">
        <f t="shared" si="18"/>
        <v>#N/A</v>
      </c>
      <c r="AA108" s="28" t="e">
        <f t="shared" si="19"/>
        <v>#N/A</v>
      </c>
      <c r="AD108" s="28" t="e">
        <f t="shared" si="20"/>
        <v>#N/A</v>
      </c>
      <c r="AE108" s="28">
        <v>95</v>
      </c>
      <c r="AF108" s="28" t="e">
        <f t="shared" si="21"/>
        <v>#N/A</v>
      </c>
      <c r="AG108" s="28" t="e">
        <f t="shared" si="22"/>
        <v>#N/A</v>
      </c>
      <c r="AH108" s="28" t="e">
        <f t="shared" si="23"/>
        <v>#N/A</v>
      </c>
    </row>
    <row r="109" spans="10:34" x14ac:dyDescent="0.2">
      <c r="J109" s="28" t="e">
        <f>MATCH(MIN(L109:M109),L109:M109,0)</f>
        <v>#N/A</v>
      </c>
      <c r="K109" s="28">
        <v>96</v>
      </c>
      <c r="L109" s="32" t="e">
        <f t="shared" si="12"/>
        <v>#N/A</v>
      </c>
      <c r="M109" s="28" t="e">
        <f>SQRT( ((VLOOKUP(K109,$A$2:$E$151,2,FALSE)-VLOOKUP(2,$J$4:$O$6,3,FALSE)) ^2) + ((VLOOKUP(K109,$A$2:$E$151,3,FALSE)-VLOOKUP(2,$J$4:$O$6,4,FALSE))^2) + ((VLOOKUP(K109,$A$2:$E$151,4,FALSE)-VLOOKUP(2,$J$4:$O$6,5,FALSE))^2) + ((VLOOKUP(K109,$A$2:$E$151,5,FALSE)-VLOOKUP(2,$J$4:$O$6,6,FALSE))^2))</f>
        <v>#N/A</v>
      </c>
      <c r="Q109" s="28" t="e">
        <f t="shared" si="13"/>
        <v>#N/A</v>
      </c>
      <c r="R109" s="28">
        <v>96</v>
      </c>
      <c r="S109" s="28" t="e">
        <f t="shared" si="14"/>
        <v>#N/A</v>
      </c>
      <c r="T109" s="28" t="e">
        <f t="shared" si="15"/>
        <v>#N/A</v>
      </c>
      <c r="W109" s="28" t="e">
        <f t="shared" si="16"/>
        <v>#N/A</v>
      </c>
      <c r="X109" s="28">
        <v>96</v>
      </c>
      <c r="Y109" s="28" t="e">
        <f t="shared" si="17"/>
        <v>#N/A</v>
      </c>
      <c r="Z109" s="28" t="e">
        <f t="shared" si="18"/>
        <v>#N/A</v>
      </c>
      <c r="AA109" s="28" t="e">
        <f t="shared" si="19"/>
        <v>#N/A</v>
      </c>
      <c r="AD109" s="28" t="e">
        <f t="shared" si="20"/>
        <v>#N/A</v>
      </c>
      <c r="AE109" s="28">
        <v>96</v>
      </c>
      <c r="AF109" s="28" t="e">
        <f t="shared" si="21"/>
        <v>#N/A</v>
      </c>
      <c r="AG109" s="28" t="e">
        <f t="shared" si="22"/>
        <v>#N/A</v>
      </c>
      <c r="AH109" s="28" t="e">
        <f t="shared" si="23"/>
        <v>#N/A</v>
      </c>
    </row>
    <row r="110" spans="10:34" x14ac:dyDescent="0.2">
      <c r="J110" s="28" t="e">
        <f>MATCH(MIN(L110:M110),L110:M110,0)</f>
        <v>#N/A</v>
      </c>
      <c r="K110" s="28">
        <v>97</v>
      </c>
      <c r="L110" s="32" t="e">
        <f t="shared" si="12"/>
        <v>#N/A</v>
      </c>
      <c r="M110" s="28" t="e">
        <f>SQRT( ((VLOOKUP(K110,$A$2:$E$151,2,FALSE)-VLOOKUP(2,$J$4:$O$6,3,FALSE)) ^2) + ((VLOOKUP(K110,$A$2:$E$151,3,FALSE)-VLOOKUP(2,$J$4:$O$6,4,FALSE))^2) + ((VLOOKUP(K110,$A$2:$E$151,4,FALSE)-VLOOKUP(2,$J$4:$O$6,5,FALSE))^2) + ((VLOOKUP(K110,$A$2:$E$151,5,FALSE)-VLOOKUP(2,$J$4:$O$6,6,FALSE))^2))</f>
        <v>#N/A</v>
      </c>
      <c r="Q110" s="28" t="e">
        <f t="shared" si="13"/>
        <v>#N/A</v>
      </c>
      <c r="R110" s="28">
        <v>97</v>
      </c>
      <c r="S110" s="28" t="e">
        <f t="shared" si="14"/>
        <v>#N/A</v>
      </c>
      <c r="T110" s="28" t="e">
        <f t="shared" si="15"/>
        <v>#N/A</v>
      </c>
      <c r="W110" s="28" t="e">
        <f t="shared" si="16"/>
        <v>#N/A</v>
      </c>
      <c r="X110" s="28">
        <v>97</v>
      </c>
      <c r="Y110" s="28" t="e">
        <f t="shared" si="17"/>
        <v>#N/A</v>
      </c>
      <c r="Z110" s="28" t="e">
        <f t="shared" si="18"/>
        <v>#N/A</v>
      </c>
      <c r="AA110" s="28" t="e">
        <f t="shared" si="19"/>
        <v>#N/A</v>
      </c>
      <c r="AD110" s="28" t="e">
        <f t="shared" si="20"/>
        <v>#N/A</v>
      </c>
      <c r="AE110" s="28">
        <v>97</v>
      </c>
      <c r="AF110" s="28" t="e">
        <f t="shared" si="21"/>
        <v>#N/A</v>
      </c>
      <c r="AG110" s="28" t="e">
        <f t="shared" si="22"/>
        <v>#N/A</v>
      </c>
      <c r="AH110" s="28" t="e">
        <f t="shared" si="23"/>
        <v>#N/A</v>
      </c>
    </row>
    <row r="111" spans="10:34" x14ac:dyDescent="0.2">
      <c r="J111" s="28" t="e">
        <f>MATCH(MIN(L111:M111),L111:M111,0)</f>
        <v>#N/A</v>
      </c>
      <c r="K111" s="28">
        <v>98</v>
      </c>
      <c r="L111" s="32" t="e">
        <f t="shared" si="12"/>
        <v>#N/A</v>
      </c>
      <c r="M111" s="28" t="e">
        <f>SQRT( ((VLOOKUP(K111,$A$2:$E$151,2,FALSE)-VLOOKUP(2,$J$4:$O$6,3,FALSE)) ^2) + ((VLOOKUP(K111,$A$2:$E$151,3,FALSE)-VLOOKUP(2,$J$4:$O$6,4,FALSE))^2) + ((VLOOKUP(K111,$A$2:$E$151,4,FALSE)-VLOOKUP(2,$J$4:$O$6,5,FALSE))^2) + ((VLOOKUP(K111,$A$2:$E$151,5,FALSE)-VLOOKUP(2,$J$4:$O$6,6,FALSE))^2))</f>
        <v>#N/A</v>
      </c>
      <c r="Q111" s="28" t="e">
        <f t="shared" si="13"/>
        <v>#N/A</v>
      </c>
      <c r="R111" s="28">
        <v>98</v>
      </c>
      <c r="S111" s="28" t="e">
        <f t="shared" si="14"/>
        <v>#N/A</v>
      </c>
      <c r="T111" s="28" t="e">
        <f t="shared" si="15"/>
        <v>#N/A</v>
      </c>
      <c r="W111" s="28" t="e">
        <f t="shared" si="16"/>
        <v>#N/A</v>
      </c>
      <c r="X111" s="28">
        <v>98</v>
      </c>
      <c r="Y111" s="28" t="e">
        <f t="shared" si="17"/>
        <v>#N/A</v>
      </c>
      <c r="Z111" s="28" t="e">
        <f t="shared" si="18"/>
        <v>#N/A</v>
      </c>
      <c r="AA111" s="28" t="e">
        <f t="shared" si="19"/>
        <v>#N/A</v>
      </c>
      <c r="AD111" s="28" t="e">
        <f t="shared" si="20"/>
        <v>#N/A</v>
      </c>
      <c r="AE111" s="28">
        <v>98</v>
      </c>
      <c r="AF111" s="28" t="e">
        <f t="shared" si="21"/>
        <v>#N/A</v>
      </c>
      <c r="AG111" s="28" t="e">
        <f t="shared" si="22"/>
        <v>#N/A</v>
      </c>
      <c r="AH111" s="28" t="e">
        <f t="shared" si="23"/>
        <v>#N/A</v>
      </c>
    </row>
    <row r="112" spans="10:34" x14ac:dyDescent="0.2">
      <c r="J112" s="28" t="e">
        <f>MATCH(MIN(L112:M112),L112:M112,0)</f>
        <v>#N/A</v>
      </c>
      <c r="K112" s="28">
        <v>99</v>
      </c>
      <c r="L112" s="32" t="e">
        <f t="shared" si="12"/>
        <v>#N/A</v>
      </c>
      <c r="M112" s="28" t="e">
        <f>SQRT( ((VLOOKUP(K112,$A$2:$E$151,2,FALSE)-VLOOKUP(2,$J$4:$O$6,3,FALSE)) ^2) + ((VLOOKUP(K112,$A$2:$E$151,3,FALSE)-VLOOKUP(2,$J$4:$O$6,4,FALSE))^2) + ((VLOOKUP(K112,$A$2:$E$151,4,FALSE)-VLOOKUP(2,$J$4:$O$6,5,FALSE))^2) + ((VLOOKUP(K112,$A$2:$E$151,5,FALSE)-VLOOKUP(2,$J$4:$O$6,6,FALSE))^2))</f>
        <v>#N/A</v>
      </c>
      <c r="Q112" s="28" t="e">
        <f t="shared" si="13"/>
        <v>#N/A</v>
      </c>
      <c r="R112" s="28">
        <v>99</v>
      </c>
      <c r="S112" s="28" t="e">
        <f t="shared" si="14"/>
        <v>#N/A</v>
      </c>
      <c r="T112" s="28" t="e">
        <f t="shared" si="15"/>
        <v>#N/A</v>
      </c>
      <c r="W112" s="28" t="e">
        <f t="shared" si="16"/>
        <v>#N/A</v>
      </c>
      <c r="X112" s="28">
        <v>99</v>
      </c>
      <c r="Y112" s="28" t="e">
        <f t="shared" si="17"/>
        <v>#N/A</v>
      </c>
      <c r="Z112" s="28" t="e">
        <f t="shared" si="18"/>
        <v>#N/A</v>
      </c>
      <c r="AA112" s="28" t="e">
        <f t="shared" si="19"/>
        <v>#N/A</v>
      </c>
      <c r="AD112" s="28" t="e">
        <f t="shared" si="20"/>
        <v>#N/A</v>
      </c>
      <c r="AE112" s="28">
        <v>99</v>
      </c>
      <c r="AF112" s="28" t="e">
        <f t="shared" si="21"/>
        <v>#N/A</v>
      </c>
      <c r="AG112" s="28" t="e">
        <f t="shared" si="22"/>
        <v>#N/A</v>
      </c>
      <c r="AH112" s="28" t="e">
        <f t="shared" si="23"/>
        <v>#N/A</v>
      </c>
    </row>
    <row r="113" spans="10:34" x14ac:dyDescent="0.2">
      <c r="J113" s="28" t="e">
        <f>MATCH(MIN(L113:M113),L113:M113,0)</f>
        <v>#N/A</v>
      </c>
      <c r="K113" s="28">
        <v>100</v>
      </c>
      <c r="L113" s="32" t="e">
        <f t="shared" si="12"/>
        <v>#N/A</v>
      </c>
      <c r="M113" s="28" t="e">
        <f>SQRT( ((VLOOKUP(K113,$A$2:$E$151,2,FALSE)-VLOOKUP(2,$J$4:$O$6,3,FALSE)) ^2) + ((VLOOKUP(K113,$A$2:$E$151,3,FALSE)-VLOOKUP(2,$J$4:$O$6,4,FALSE))^2) + ((VLOOKUP(K113,$A$2:$E$151,4,FALSE)-VLOOKUP(2,$J$4:$O$6,5,FALSE))^2) + ((VLOOKUP(K113,$A$2:$E$151,5,FALSE)-VLOOKUP(2,$J$4:$O$6,6,FALSE))^2))</f>
        <v>#N/A</v>
      </c>
      <c r="Q113" s="28" t="e">
        <f t="shared" si="13"/>
        <v>#N/A</v>
      </c>
      <c r="R113" s="28">
        <v>100</v>
      </c>
      <c r="S113" s="28" t="e">
        <f t="shared" si="14"/>
        <v>#N/A</v>
      </c>
      <c r="T113" s="28" t="e">
        <f t="shared" si="15"/>
        <v>#N/A</v>
      </c>
      <c r="W113" s="28" t="e">
        <f t="shared" si="16"/>
        <v>#N/A</v>
      </c>
      <c r="X113" s="28">
        <v>100</v>
      </c>
      <c r="Y113" s="28" t="e">
        <f t="shared" si="17"/>
        <v>#N/A</v>
      </c>
      <c r="Z113" s="28" t="e">
        <f t="shared" si="18"/>
        <v>#N/A</v>
      </c>
      <c r="AA113" s="28" t="e">
        <f t="shared" si="19"/>
        <v>#N/A</v>
      </c>
      <c r="AD113" s="28" t="e">
        <f t="shared" si="20"/>
        <v>#N/A</v>
      </c>
      <c r="AE113" s="28">
        <v>100</v>
      </c>
      <c r="AF113" s="28" t="e">
        <f t="shared" si="21"/>
        <v>#N/A</v>
      </c>
      <c r="AG113" s="28" t="e">
        <f t="shared" si="22"/>
        <v>#N/A</v>
      </c>
      <c r="AH113" s="28" t="e">
        <f t="shared" si="23"/>
        <v>#N/A</v>
      </c>
    </row>
    <row r="114" spans="10:34" x14ac:dyDescent="0.2">
      <c r="J114" s="28" t="e">
        <f>MATCH(MIN(L114:M114),L114:M114,0)</f>
        <v>#N/A</v>
      </c>
      <c r="K114" s="28">
        <v>101</v>
      </c>
      <c r="L114" s="32" t="e">
        <f t="shared" si="12"/>
        <v>#N/A</v>
      </c>
      <c r="M114" s="28" t="e">
        <f>SQRT( ((VLOOKUP(K114,$A$2:$E$151,2,FALSE)-VLOOKUP(2,$J$4:$O$6,3,FALSE)) ^2) + ((VLOOKUP(K114,$A$2:$E$151,3,FALSE)-VLOOKUP(2,$J$4:$O$6,4,FALSE))^2) + ((VLOOKUP(K114,$A$2:$E$151,4,FALSE)-VLOOKUP(2,$J$4:$O$6,5,FALSE))^2) + ((VLOOKUP(K114,$A$2:$E$151,5,FALSE)-VLOOKUP(2,$J$4:$O$6,6,FALSE))^2))</f>
        <v>#N/A</v>
      </c>
      <c r="Q114" s="28" t="e">
        <f t="shared" si="13"/>
        <v>#N/A</v>
      </c>
      <c r="R114" s="28">
        <v>101</v>
      </c>
      <c r="S114" s="28" t="e">
        <f t="shared" si="14"/>
        <v>#N/A</v>
      </c>
      <c r="T114" s="28" t="e">
        <f t="shared" si="15"/>
        <v>#N/A</v>
      </c>
      <c r="W114" s="28" t="e">
        <f t="shared" si="16"/>
        <v>#N/A</v>
      </c>
      <c r="X114" s="28">
        <v>101</v>
      </c>
      <c r="Y114" s="28" t="e">
        <f t="shared" si="17"/>
        <v>#N/A</v>
      </c>
      <c r="Z114" s="28" t="e">
        <f t="shared" si="18"/>
        <v>#N/A</v>
      </c>
      <c r="AA114" s="28" t="e">
        <f t="shared" si="19"/>
        <v>#N/A</v>
      </c>
      <c r="AD114" s="28" t="e">
        <f t="shared" si="20"/>
        <v>#N/A</v>
      </c>
      <c r="AE114" s="28">
        <v>101</v>
      </c>
      <c r="AF114" s="28" t="e">
        <f t="shared" si="21"/>
        <v>#N/A</v>
      </c>
      <c r="AG114" s="28" t="e">
        <f t="shared" si="22"/>
        <v>#N/A</v>
      </c>
      <c r="AH114" s="28" t="e">
        <f t="shared" si="23"/>
        <v>#N/A</v>
      </c>
    </row>
    <row r="115" spans="10:34" x14ac:dyDescent="0.2">
      <c r="J115" s="28" t="e">
        <f>MATCH(MIN(L115:M115),L115:M115,0)</f>
        <v>#N/A</v>
      </c>
      <c r="K115" s="28">
        <v>102</v>
      </c>
      <c r="L115" s="32" t="e">
        <f t="shared" si="12"/>
        <v>#N/A</v>
      </c>
      <c r="M115" s="28" t="e">
        <f>SQRT( ((VLOOKUP(K115,$A$2:$E$151,2,FALSE)-VLOOKUP(2,$J$4:$O$6,3,FALSE)) ^2) + ((VLOOKUP(K115,$A$2:$E$151,3,FALSE)-VLOOKUP(2,$J$4:$O$6,4,FALSE))^2) + ((VLOOKUP(K115,$A$2:$E$151,4,FALSE)-VLOOKUP(2,$J$4:$O$6,5,FALSE))^2) + ((VLOOKUP(K115,$A$2:$E$151,5,FALSE)-VLOOKUP(2,$J$4:$O$6,6,FALSE))^2))</f>
        <v>#N/A</v>
      </c>
      <c r="Q115" s="28" t="e">
        <f t="shared" si="13"/>
        <v>#N/A</v>
      </c>
      <c r="R115" s="28">
        <v>102</v>
      </c>
      <c r="S115" s="28" t="e">
        <f t="shared" si="14"/>
        <v>#N/A</v>
      </c>
      <c r="T115" s="28" t="e">
        <f t="shared" si="15"/>
        <v>#N/A</v>
      </c>
      <c r="W115" s="28" t="e">
        <f t="shared" si="16"/>
        <v>#N/A</v>
      </c>
      <c r="X115" s="28">
        <v>102</v>
      </c>
      <c r="Y115" s="28" t="e">
        <f t="shared" si="17"/>
        <v>#N/A</v>
      </c>
      <c r="Z115" s="28" t="e">
        <f t="shared" si="18"/>
        <v>#N/A</v>
      </c>
      <c r="AA115" s="28" t="e">
        <f t="shared" si="19"/>
        <v>#N/A</v>
      </c>
      <c r="AD115" s="28" t="e">
        <f t="shared" si="20"/>
        <v>#N/A</v>
      </c>
      <c r="AE115" s="28">
        <v>102</v>
      </c>
      <c r="AF115" s="28" t="e">
        <f t="shared" si="21"/>
        <v>#N/A</v>
      </c>
      <c r="AG115" s="28" t="e">
        <f t="shared" si="22"/>
        <v>#N/A</v>
      </c>
      <c r="AH115" s="28" t="e">
        <f t="shared" si="23"/>
        <v>#N/A</v>
      </c>
    </row>
    <row r="116" spans="10:34" x14ac:dyDescent="0.2">
      <c r="J116" s="28" t="e">
        <f>MATCH(MIN(L116:M116),L116:M116,0)</f>
        <v>#N/A</v>
      </c>
      <c r="K116" s="28">
        <v>103</v>
      </c>
      <c r="L116" s="32" t="e">
        <f t="shared" si="12"/>
        <v>#N/A</v>
      </c>
      <c r="M116" s="28" t="e">
        <f>SQRT( ((VLOOKUP(K116,$A$2:$E$151,2,FALSE)-VLOOKUP(2,$J$4:$O$6,3,FALSE)) ^2) + ((VLOOKUP(K116,$A$2:$E$151,3,FALSE)-VLOOKUP(2,$J$4:$O$6,4,FALSE))^2) + ((VLOOKUP(K116,$A$2:$E$151,4,FALSE)-VLOOKUP(2,$J$4:$O$6,5,FALSE))^2) + ((VLOOKUP(K116,$A$2:$E$151,5,FALSE)-VLOOKUP(2,$J$4:$O$6,6,FALSE))^2))</f>
        <v>#N/A</v>
      </c>
      <c r="Q116" s="28" t="e">
        <f t="shared" si="13"/>
        <v>#N/A</v>
      </c>
      <c r="R116" s="28">
        <v>103</v>
      </c>
      <c r="S116" s="28" t="e">
        <f t="shared" si="14"/>
        <v>#N/A</v>
      </c>
      <c r="T116" s="28" t="e">
        <f t="shared" si="15"/>
        <v>#N/A</v>
      </c>
      <c r="W116" s="28" t="e">
        <f t="shared" si="16"/>
        <v>#N/A</v>
      </c>
      <c r="X116" s="28">
        <v>103</v>
      </c>
      <c r="Y116" s="28" t="e">
        <f t="shared" si="17"/>
        <v>#N/A</v>
      </c>
      <c r="Z116" s="28" t="e">
        <f t="shared" si="18"/>
        <v>#N/A</v>
      </c>
      <c r="AA116" s="28" t="e">
        <f t="shared" si="19"/>
        <v>#N/A</v>
      </c>
      <c r="AD116" s="28" t="e">
        <f t="shared" si="20"/>
        <v>#N/A</v>
      </c>
      <c r="AE116" s="28">
        <v>103</v>
      </c>
      <c r="AF116" s="28" t="e">
        <f t="shared" si="21"/>
        <v>#N/A</v>
      </c>
      <c r="AG116" s="28" t="e">
        <f t="shared" si="22"/>
        <v>#N/A</v>
      </c>
      <c r="AH116" s="28" t="e">
        <f t="shared" si="23"/>
        <v>#N/A</v>
      </c>
    </row>
    <row r="117" spans="10:34" x14ac:dyDescent="0.2">
      <c r="J117" s="28" t="e">
        <f>MATCH(MIN(L117:M117),L117:M117,0)</f>
        <v>#N/A</v>
      </c>
      <c r="K117" s="28">
        <v>104</v>
      </c>
      <c r="L117" s="32" t="e">
        <f t="shared" si="12"/>
        <v>#N/A</v>
      </c>
      <c r="M117" s="28" t="e">
        <f>SQRT( ((VLOOKUP(K117,$A$2:$E$151,2,FALSE)-VLOOKUP(2,$J$4:$O$6,3,FALSE)) ^2) + ((VLOOKUP(K117,$A$2:$E$151,3,FALSE)-VLOOKUP(2,$J$4:$O$6,4,FALSE))^2) + ((VLOOKUP(K117,$A$2:$E$151,4,FALSE)-VLOOKUP(2,$J$4:$O$6,5,FALSE))^2) + ((VLOOKUP(K117,$A$2:$E$151,5,FALSE)-VLOOKUP(2,$J$4:$O$6,6,FALSE))^2))</f>
        <v>#N/A</v>
      </c>
      <c r="Q117" s="28" t="e">
        <f t="shared" si="13"/>
        <v>#N/A</v>
      </c>
      <c r="R117" s="28">
        <v>104</v>
      </c>
      <c r="S117" s="28" t="e">
        <f t="shared" si="14"/>
        <v>#N/A</v>
      </c>
      <c r="T117" s="28" t="e">
        <f t="shared" si="15"/>
        <v>#N/A</v>
      </c>
      <c r="W117" s="28" t="e">
        <f t="shared" si="16"/>
        <v>#N/A</v>
      </c>
      <c r="X117" s="28">
        <v>104</v>
      </c>
      <c r="Y117" s="28" t="e">
        <f t="shared" si="17"/>
        <v>#N/A</v>
      </c>
      <c r="Z117" s="28" t="e">
        <f t="shared" si="18"/>
        <v>#N/A</v>
      </c>
      <c r="AA117" s="28" t="e">
        <f t="shared" si="19"/>
        <v>#N/A</v>
      </c>
      <c r="AD117" s="28" t="e">
        <f t="shared" si="20"/>
        <v>#N/A</v>
      </c>
      <c r="AE117" s="28">
        <v>104</v>
      </c>
      <c r="AF117" s="28" t="e">
        <f t="shared" si="21"/>
        <v>#N/A</v>
      </c>
      <c r="AG117" s="28" t="e">
        <f t="shared" si="22"/>
        <v>#N/A</v>
      </c>
      <c r="AH117" s="28" t="e">
        <f t="shared" si="23"/>
        <v>#N/A</v>
      </c>
    </row>
    <row r="118" spans="10:34" x14ac:dyDescent="0.2">
      <c r="J118" s="28" t="e">
        <f>MATCH(MIN(L118:M118),L118:M118,0)</f>
        <v>#N/A</v>
      </c>
      <c r="K118" s="28">
        <v>105</v>
      </c>
      <c r="L118" s="32" t="e">
        <f t="shared" si="12"/>
        <v>#N/A</v>
      </c>
      <c r="M118" s="28" t="e">
        <f>SQRT( ((VLOOKUP(K118,$A$2:$E$151,2,FALSE)-VLOOKUP(2,$J$4:$O$6,3,FALSE)) ^2) + ((VLOOKUP(K118,$A$2:$E$151,3,FALSE)-VLOOKUP(2,$J$4:$O$6,4,FALSE))^2) + ((VLOOKUP(K118,$A$2:$E$151,4,FALSE)-VLOOKUP(2,$J$4:$O$6,5,FALSE))^2) + ((VLOOKUP(K118,$A$2:$E$151,5,FALSE)-VLOOKUP(2,$J$4:$O$6,6,FALSE))^2))</f>
        <v>#N/A</v>
      </c>
      <c r="Q118" s="28" t="e">
        <f t="shared" si="13"/>
        <v>#N/A</v>
      </c>
      <c r="R118" s="28">
        <v>105</v>
      </c>
      <c r="S118" s="28" t="e">
        <f t="shared" si="14"/>
        <v>#N/A</v>
      </c>
      <c r="T118" s="28" t="e">
        <f t="shared" si="15"/>
        <v>#N/A</v>
      </c>
      <c r="W118" s="28" t="e">
        <f t="shared" si="16"/>
        <v>#N/A</v>
      </c>
      <c r="X118" s="28">
        <v>105</v>
      </c>
      <c r="Y118" s="28" t="e">
        <f t="shared" si="17"/>
        <v>#N/A</v>
      </c>
      <c r="Z118" s="28" t="e">
        <f t="shared" si="18"/>
        <v>#N/A</v>
      </c>
      <c r="AA118" s="28" t="e">
        <f t="shared" si="19"/>
        <v>#N/A</v>
      </c>
      <c r="AD118" s="28" t="e">
        <f t="shared" si="20"/>
        <v>#N/A</v>
      </c>
      <c r="AE118" s="28">
        <v>105</v>
      </c>
      <c r="AF118" s="28" t="e">
        <f t="shared" si="21"/>
        <v>#N/A</v>
      </c>
      <c r="AG118" s="28" t="e">
        <f t="shared" si="22"/>
        <v>#N/A</v>
      </c>
      <c r="AH118" s="28" t="e">
        <f t="shared" si="23"/>
        <v>#N/A</v>
      </c>
    </row>
    <row r="119" spans="10:34" x14ac:dyDescent="0.2">
      <c r="J119" s="28" t="e">
        <f>MATCH(MIN(L119:M119),L119:M119,0)</f>
        <v>#N/A</v>
      </c>
      <c r="K119" s="28">
        <v>106</v>
      </c>
      <c r="L119" s="32" t="e">
        <f t="shared" si="12"/>
        <v>#N/A</v>
      </c>
      <c r="M119" s="28" t="e">
        <f>SQRT( ((VLOOKUP(K119,$A$2:$E$151,2,FALSE)-VLOOKUP(2,$J$4:$O$6,3,FALSE)) ^2) + ((VLOOKUP(K119,$A$2:$E$151,3,FALSE)-VLOOKUP(2,$J$4:$O$6,4,FALSE))^2) + ((VLOOKUP(K119,$A$2:$E$151,4,FALSE)-VLOOKUP(2,$J$4:$O$6,5,FALSE))^2) + ((VLOOKUP(K119,$A$2:$E$151,5,FALSE)-VLOOKUP(2,$J$4:$O$6,6,FALSE))^2))</f>
        <v>#N/A</v>
      </c>
      <c r="Q119" s="28" t="e">
        <f t="shared" si="13"/>
        <v>#N/A</v>
      </c>
      <c r="R119" s="28">
        <v>106</v>
      </c>
      <c r="S119" s="28" t="e">
        <f t="shared" si="14"/>
        <v>#N/A</v>
      </c>
      <c r="T119" s="28" t="e">
        <f t="shared" si="15"/>
        <v>#N/A</v>
      </c>
      <c r="W119" s="28" t="e">
        <f t="shared" si="16"/>
        <v>#N/A</v>
      </c>
      <c r="X119" s="28">
        <v>106</v>
      </c>
      <c r="Y119" s="28" t="e">
        <f t="shared" si="17"/>
        <v>#N/A</v>
      </c>
      <c r="Z119" s="28" t="e">
        <f t="shared" si="18"/>
        <v>#N/A</v>
      </c>
      <c r="AA119" s="28" t="e">
        <f t="shared" si="19"/>
        <v>#N/A</v>
      </c>
      <c r="AD119" s="28" t="e">
        <f t="shared" si="20"/>
        <v>#N/A</v>
      </c>
      <c r="AE119" s="28">
        <v>106</v>
      </c>
      <c r="AF119" s="28" t="e">
        <f t="shared" si="21"/>
        <v>#N/A</v>
      </c>
      <c r="AG119" s="28" t="e">
        <f t="shared" si="22"/>
        <v>#N/A</v>
      </c>
      <c r="AH119" s="28" t="e">
        <f t="shared" si="23"/>
        <v>#N/A</v>
      </c>
    </row>
    <row r="120" spans="10:34" x14ac:dyDescent="0.2">
      <c r="J120" s="28" t="e">
        <f>MATCH(MIN(L120:M120),L120:M120,0)</f>
        <v>#N/A</v>
      </c>
      <c r="K120" s="28">
        <v>107</v>
      </c>
      <c r="L120" s="32" t="e">
        <f t="shared" si="12"/>
        <v>#N/A</v>
      </c>
      <c r="M120" s="28" t="e">
        <f>SQRT( ((VLOOKUP(K120,$A$2:$E$151,2,FALSE)-VLOOKUP(2,$J$4:$O$6,3,FALSE)) ^2) + ((VLOOKUP(K120,$A$2:$E$151,3,FALSE)-VLOOKUP(2,$J$4:$O$6,4,FALSE))^2) + ((VLOOKUP(K120,$A$2:$E$151,4,FALSE)-VLOOKUP(2,$J$4:$O$6,5,FALSE))^2) + ((VLOOKUP(K120,$A$2:$E$151,5,FALSE)-VLOOKUP(2,$J$4:$O$6,6,FALSE))^2))</f>
        <v>#N/A</v>
      </c>
      <c r="Q120" s="28" t="e">
        <f t="shared" si="13"/>
        <v>#N/A</v>
      </c>
      <c r="R120" s="28">
        <v>107</v>
      </c>
      <c r="S120" s="28" t="e">
        <f t="shared" si="14"/>
        <v>#N/A</v>
      </c>
      <c r="T120" s="28" t="e">
        <f t="shared" si="15"/>
        <v>#N/A</v>
      </c>
      <c r="W120" s="28" t="e">
        <f t="shared" si="16"/>
        <v>#N/A</v>
      </c>
      <c r="X120" s="28">
        <v>107</v>
      </c>
      <c r="Y120" s="28" t="e">
        <f t="shared" si="17"/>
        <v>#N/A</v>
      </c>
      <c r="Z120" s="28" t="e">
        <f t="shared" si="18"/>
        <v>#N/A</v>
      </c>
      <c r="AA120" s="28" t="e">
        <f t="shared" si="19"/>
        <v>#N/A</v>
      </c>
      <c r="AD120" s="28" t="e">
        <f t="shared" si="20"/>
        <v>#N/A</v>
      </c>
      <c r="AE120" s="28">
        <v>107</v>
      </c>
      <c r="AF120" s="28" t="e">
        <f t="shared" si="21"/>
        <v>#N/A</v>
      </c>
      <c r="AG120" s="28" t="e">
        <f t="shared" si="22"/>
        <v>#N/A</v>
      </c>
      <c r="AH120" s="28" t="e">
        <f t="shared" si="23"/>
        <v>#N/A</v>
      </c>
    </row>
    <row r="121" spans="10:34" x14ac:dyDescent="0.2">
      <c r="J121" s="28" t="e">
        <f>MATCH(MIN(L121:M121),L121:M121,0)</f>
        <v>#N/A</v>
      </c>
      <c r="K121" s="28">
        <v>108</v>
      </c>
      <c r="L121" s="32" t="e">
        <f t="shared" si="12"/>
        <v>#N/A</v>
      </c>
      <c r="M121" s="28" t="e">
        <f>SQRT( ((VLOOKUP(K121,$A$2:$E$151,2,FALSE)-VLOOKUP(2,$J$4:$O$6,3,FALSE)) ^2) + ((VLOOKUP(K121,$A$2:$E$151,3,FALSE)-VLOOKUP(2,$J$4:$O$6,4,FALSE))^2) + ((VLOOKUP(K121,$A$2:$E$151,4,FALSE)-VLOOKUP(2,$J$4:$O$6,5,FALSE))^2) + ((VLOOKUP(K121,$A$2:$E$151,5,FALSE)-VLOOKUP(2,$J$4:$O$6,6,FALSE))^2))</f>
        <v>#N/A</v>
      </c>
      <c r="Q121" s="28" t="e">
        <f t="shared" si="13"/>
        <v>#N/A</v>
      </c>
      <c r="R121" s="28">
        <v>108</v>
      </c>
      <c r="S121" s="28" t="e">
        <f t="shared" si="14"/>
        <v>#N/A</v>
      </c>
      <c r="T121" s="28" t="e">
        <f t="shared" si="15"/>
        <v>#N/A</v>
      </c>
      <c r="W121" s="28" t="e">
        <f t="shared" si="16"/>
        <v>#N/A</v>
      </c>
      <c r="X121" s="28">
        <v>108</v>
      </c>
      <c r="Y121" s="28" t="e">
        <f t="shared" si="17"/>
        <v>#N/A</v>
      </c>
      <c r="Z121" s="28" t="e">
        <f t="shared" si="18"/>
        <v>#N/A</v>
      </c>
      <c r="AA121" s="28" t="e">
        <f t="shared" si="19"/>
        <v>#N/A</v>
      </c>
      <c r="AD121" s="28" t="e">
        <f t="shared" si="20"/>
        <v>#N/A</v>
      </c>
      <c r="AE121" s="28">
        <v>108</v>
      </c>
      <c r="AF121" s="28" t="e">
        <f t="shared" si="21"/>
        <v>#N/A</v>
      </c>
      <c r="AG121" s="28" t="e">
        <f t="shared" si="22"/>
        <v>#N/A</v>
      </c>
      <c r="AH121" s="28" t="e">
        <f t="shared" si="23"/>
        <v>#N/A</v>
      </c>
    </row>
    <row r="122" spans="10:34" x14ac:dyDescent="0.2">
      <c r="J122" s="28" t="e">
        <f>MATCH(MIN(L122:M122),L122:M122,0)</f>
        <v>#N/A</v>
      </c>
      <c r="K122" s="28">
        <v>109</v>
      </c>
      <c r="L122" s="32" t="e">
        <f t="shared" si="12"/>
        <v>#N/A</v>
      </c>
      <c r="M122" s="28" t="e">
        <f>SQRT( ((VLOOKUP(K122,$A$2:$E$151,2,FALSE)-VLOOKUP(2,$J$4:$O$6,3,FALSE)) ^2) + ((VLOOKUP(K122,$A$2:$E$151,3,FALSE)-VLOOKUP(2,$J$4:$O$6,4,FALSE))^2) + ((VLOOKUP(K122,$A$2:$E$151,4,FALSE)-VLOOKUP(2,$J$4:$O$6,5,FALSE))^2) + ((VLOOKUP(K122,$A$2:$E$151,5,FALSE)-VLOOKUP(2,$J$4:$O$6,6,FALSE))^2))</f>
        <v>#N/A</v>
      </c>
      <c r="Q122" s="28" t="e">
        <f t="shared" si="13"/>
        <v>#N/A</v>
      </c>
      <c r="R122" s="28">
        <v>109</v>
      </c>
      <c r="S122" s="28" t="e">
        <f t="shared" si="14"/>
        <v>#N/A</v>
      </c>
      <c r="T122" s="28" t="e">
        <f t="shared" si="15"/>
        <v>#N/A</v>
      </c>
      <c r="W122" s="28" t="e">
        <f t="shared" si="16"/>
        <v>#N/A</v>
      </c>
      <c r="X122" s="28">
        <v>109</v>
      </c>
      <c r="Y122" s="28" t="e">
        <f t="shared" si="17"/>
        <v>#N/A</v>
      </c>
      <c r="Z122" s="28" t="e">
        <f t="shared" si="18"/>
        <v>#N/A</v>
      </c>
      <c r="AA122" s="28" t="e">
        <f t="shared" si="19"/>
        <v>#N/A</v>
      </c>
      <c r="AD122" s="28" t="e">
        <f t="shared" si="20"/>
        <v>#N/A</v>
      </c>
      <c r="AE122" s="28">
        <v>109</v>
      </c>
      <c r="AF122" s="28" t="e">
        <f t="shared" si="21"/>
        <v>#N/A</v>
      </c>
      <c r="AG122" s="28" t="e">
        <f t="shared" si="22"/>
        <v>#N/A</v>
      </c>
      <c r="AH122" s="28" t="e">
        <f t="shared" si="23"/>
        <v>#N/A</v>
      </c>
    </row>
    <row r="123" spans="10:34" x14ac:dyDescent="0.2">
      <c r="J123" s="28" t="e">
        <f>MATCH(MIN(L123:M123),L123:M123,0)</f>
        <v>#N/A</v>
      </c>
      <c r="K123" s="28">
        <v>110</v>
      </c>
      <c r="L123" s="32" t="e">
        <f t="shared" si="12"/>
        <v>#N/A</v>
      </c>
      <c r="M123" s="28" t="e">
        <f>SQRT( ((VLOOKUP(K123,$A$2:$E$151,2,FALSE)-VLOOKUP(2,$J$4:$O$6,3,FALSE)) ^2) + ((VLOOKUP(K123,$A$2:$E$151,3,FALSE)-VLOOKUP(2,$J$4:$O$6,4,FALSE))^2) + ((VLOOKUP(K123,$A$2:$E$151,4,FALSE)-VLOOKUP(2,$J$4:$O$6,5,FALSE))^2) + ((VLOOKUP(K123,$A$2:$E$151,5,FALSE)-VLOOKUP(2,$J$4:$O$6,6,FALSE))^2))</f>
        <v>#N/A</v>
      </c>
      <c r="Q123" s="28" t="e">
        <f t="shared" si="13"/>
        <v>#N/A</v>
      </c>
      <c r="R123" s="28">
        <v>110</v>
      </c>
      <c r="S123" s="28" t="e">
        <f t="shared" si="14"/>
        <v>#N/A</v>
      </c>
      <c r="T123" s="28" t="e">
        <f t="shared" si="15"/>
        <v>#N/A</v>
      </c>
      <c r="W123" s="28" t="e">
        <f t="shared" si="16"/>
        <v>#N/A</v>
      </c>
      <c r="X123" s="28">
        <v>110</v>
      </c>
      <c r="Y123" s="28" t="e">
        <f t="shared" si="17"/>
        <v>#N/A</v>
      </c>
      <c r="Z123" s="28" t="e">
        <f t="shared" si="18"/>
        <v>#N/A</v>
      </c>
      <c r="AA123" s="28" t="e">
        <f t="shared" si="19"/>
        <v>#N/A</v>
      </c>
      <c r="AD123" s="28" t="e">
        <f t="shared" si="20"/>
        <v>#N/A</v>
      </c>
      <c r="AE123" s="28">
        <v>110</v>
      </c>
      <c r="AF123" s="28" t="e">
        <f t="shared" si="21"/>
        <v>#N/A</v>
      </c>
      <c r="AG123" s="28" t="e">
        <f t="shared" si="22"/>
        <v>#N/A</v>
      </c>
      <c r="AH123" s="28" t="e">
        <f t="shared" si="23"/>
        <v>#N/A</v>
      </c>
    </row>
    <row r="124" spans="10:34" x14ac:dyDescent="0.2">
      <c r="J124" s="28" t="e">
        <f>MATCH(MIN(L124:M124),L124:M124,0)</f>
        <v>#N/A</v>
      </c>
      <c r="K124" s="28">
        <v>111</v>
      </c>
      <c r="L124" s="32" t="e">
        <f t="shared" si="12"/>
        <v>#N/A</v>
      </c>
      <c r="M124" s="28" t="e">
        <f>SQRT( ((VLOOKUP(K124,$A$2:$E$151,2,FALSE)-VLOOKUP(2,$J$4:$O$6,3,FALSE)) ^2) + ((VLOOKUP(K124,$A$2:$E$151,3,FALSE)-VLOOKUP(2,$J$4:$O$6,4,FALSE))^2) + ((VLOOKUP(K124,$A$2:$E$151,4,FALSE)-VLOOKUP(2,$J$4:$O$6,5,FALSE))^2) + ((VLOOKUP(K124,$A$2:$E$151,5,FALSE)-VLOOKUP(2,$J$4:$O$6,6,FALSE))^2))</f>
        <v>#N/A</v>
      </c>
      <c r="Q124" s="28" t="e">
        <f t="shared" si="13"/>
        <v>#N/A</v>
      </c>
      <c r="R124" s="28">
        <v>111</v>
      </c>
      <c r="S124" s="28" t="e">
        <f t="shared" si="14"/>
        <v>#N/A</v>
      </c>
      <c r="T124" s="28" t="e">
        <f t="shared" si="15"/>
        <v>#N/A</v>
      </c>
      <c r="W124" s="28" t="e">
        <f t="shared" si="16"/>
        <v>#N/A</v>
      </c>
      <c r="X124" s="28">
        <v>111</v>
      </c>
      <c r="Y124" s="28" t="e">
        <f t="shared" si="17"/>
        <v>#N/A</v>
      </c>
      <c r="Z124" s="28" t="e">
        <f t="shared" si="18"/>
        <v>#N/A</v>
      </c>
      <c r="AA124" s="28" t="e">
        <f t="shared" si="19"/>
        <v>#N/A</v>
      </c>
      <c r="AD124" s="28" t="e">
        <f t="shared" si="20"/>
        <v>#N/A</v>
      </c>
      <c r="AE124" s="28">
        <v>111</v>
      </c>
      <c r="AF124" s="28" t="e">
        <f t="shared" si="21"/>
        <v>#N/A</v>
      </c>
      <c r="AG124" s="28" t="e">
        <f t="shared" si="22"/>
        <v>#N/A</v>
      </c>
      <c r="AH124" s="28" t="e">
        <f t="shared" si="23"/>
        <v>#N/A</v>
      </c>
    </row>
    <row r="125" spans="10:34" x14ac:dyDescent="0.2">
      <c r="J125" s="28" t="e">
        <f>MATCH(MIN(L125:M125),L125:M125,0)</f>
        <v>#N/A</v>
      </c>
      <c r="K125" s="28">
        <v>112</v>
      </c>
      <c r="L125" s="32" t="e">
        <f t="shared" si="12"/>
        <v>#N/A</v>
      </c>
      <c r="M125" s="28" t="e">
        <f>SQRT( ((VLOOKUP(K125,$A$2:$E$151,2,FALSE)-VLOOKUP(2,$J$4:$O$6,3,FALSE)) ^2) + ((VLOOKUP(K125,$A$2:$E$151,3,FALSE)-VLOOKUP(2,$J$4:$O$6,4,FALSE))^2) + ((VLOOKUP(K125,$A$2:$E$151,4,FALSE)-VLOOKUP(2,$J$4:$O$6,5,FALSE))^2) + ((VLOOKUP(K125,$A$2:$E$151,5,FALSE)-VLOOKUP(2,$J$4:$O$6,6,FALSE))^2))</f>
        <v>#N/A</v>
      </c>
      <c r="Q125" s="28" t="e">
        <f t="shared" si="13"/>
        <v>#N/A</v>
      </c>
      <c r="R125" s="28">
        <v>112</v>
      </c>
      <c r="S125" s="28" t="e">
        <f t="shared" si="14"/>
        <v>#N/A</v>
      </c>
      <c r="T125" s="28" t="e">
        <f t="shared" si="15"/>
        <v>#N/A</v>
      </c>
      <c r="W125" s="28" t="e">
        <f t="shared" si="16"/>
        <v>#N/A</v>
      </c>
      <c r="X125" s="28">
        <v>112</v>
      </c>
      <c r="Y125" s="28" t="e">
        <f t="shared" si="17"/>
        <v>#N/A</v>
      </c>
      <c r="Z125" s="28" t="e">
        <f t="shared" si="18"/>
        <v>#N/A</v>
      </c>
      <c r="AA125" s="28" t="e">
        <f t="shared" si="19"/>
        <v>#N/A</v>
      </c>
      <c r="AD125" s="28" t="e">
        <f t="shared" si="20"/>
        <v>#N/A</v>
      </c>
      <c r="AE125" s="28">
        <v>112</v>
      </c>
      <c r="AF125" s="28" t="e">
        <f t="shared" si="21"/>
        <v>#N/A</v>
      </c>
      <c r="AG125" s="28" t="e">
        <f t="shared" si="22"/>
        <v>#N/A</v>
      </c>
      <c r="AH125" s="28" t="e">
        <f t="shared" si="23"/>
        <v>#N/A</v>
      </c>
    </row>
    <row r="126" spans="10:34" x14ac:dyDescent="0.2">
      <c r="J126" s="28" t="e">
        <f>MATCH(MIN(L126:M126),L126:M126,0)</f>
        <v>#N/A</v>
      </c>
      <c r="K126" s="28">
        <v>113</v>
      </c>
      <c r="L126" s="32" t="e">
        <f t="shared" si="12"/>
        <v>#N/A</v>
      </c>
      <c r="M126" s="28" t="e">
        <f>SQRT( ((VLOOKUP(K126,$A$2:$E$151,2,FALSE)-VLOOKUP(2,$J$4:$O$6,3,FALSE)) ^2) + ((VLOOKUP(K126,$A$2:$E$151,3,FALSE)-VLOOKUP(2,$J$4:$O$6,4,FALSE))^2) + ((VLOOKUP(K126,$A$2:$E$151,4,FALSE)-VLOOKUP(2,$J$4:$O$6,5,FALSE))^2) + ((VLOOKUP(K126,$A$2:$E$151,5,FALSE)-VLOOKUP(2,$J$4:$O$6,6,FALSE))^2))</f>
        <v>#N/A</v>
      </c>
      <c r="Q126" s="28" t="e">
        <f t="shared" si="13"/>
        <v>#N/A</v>
      </c>
      <c r="R126" s="28">
        <v>113</v>
      </c>
      <c r="S126" s="28" t="e">
        <f t="shared" si="14"/>
        <v>#N/A</v>
      </c>
      <c r="T126" s="28" t="e">
        <f t="shared" si="15"/>
        <v>#N/A</v>
      </c>
      <c r="W126" s="28" t="e">
        <f t="shared" si="16"/>
        <v>#N/A</v>
      </c>
      <c r="X126" s="28">
        <v>113</v>
      </c>
      <c r="Y126" s="28" t="e">
        <f t="shared" si="17"/>
        <v>#N/A</v>
      </c>
      <c r="Z126" s="28" t="e">
        <f t="shared" si="18"/>
        <v>#N/A</v>
      </c>
      <c r="AA126" s="28" t="e">
        <f t="shared" si="19"/>
        <v>#N/A</v>
      </c>
      <c r="AD126" s="28" t="e">
        <f t="shared" si="20"/>
        <v>#N/A</v>
      </c>
      <c r="AE126" s="28">
        <v>113</v>
      </c>
      <c r="AF126" s="28" t="e">
        <f t="shared" si="21"/>
        <v>#N/A</v>
      </c>
      <c r="AG126" s="28" t="e">
        <f t="shared" si="22"/>
        <v>#N/A</v>
      </c>
      <c r="AH126" s="28" t="e">
        <f t="shared" si="23"/>
        <v>#N/A</v>
      </c>
    </row>
    <row r="127" spans="10:34" x14ac:dyDescent="0.2">
      <c r="J127" s="28" t="e">
        <f>MATCH(MIN(L127:M127),L127:M127,0)</f>
        <v>#N/A</v>
      </c>
      <c r="K127" s="28">
        <v>114</v>
      </c>
      <c r="L127" s="32" t="e">
        <f t="shared" si="12"/>
        <v>#N/A</v>
      </c>
      <c r="M127" s="28" t="e">
        <f>SQRT( ((VLOOKUP(K127,$A$2:$E$151,2,FALSE)-VLOOKUP(2,$J$4:$O$6,3,FALSE)) ^2) + ((VLOOKUP(K127,$A$2:$E$151,3,FALSE)-VLOOKUP(2,$J$4:$O$6,4,FALSE))^2) + ((VLOOKUP(K127,$A$2:$E$151,4,FALSE)-VLOOKUP(2,$J$4:$O$6,5,FALSE))^2) + ((VLOOKUP(K127,$A$2:$E$151,5,FALSE)-VLOOKUP(2,$J$4:$O$6,6,FALSE))^2))</f>
        <v>#N/A</v>
      </c>
      <c r="Q127" s="28" t="e">
        <f t="shared" si="13"/>
        <v>#N/A</v>
      </c>
      <c r="R127" s="28">
        <v>114</v>
      </c>
      <c r="S127" s="28" t="e">
        <f t="shared" si="14"/>
        <v>#N/A</v>
      </c>
      <c r="T127" s="28" t="e">
        <f t="shared" si="15"/>
        <v>#N/A</v>
      </c>
      <c r="W127" s="28" t="e">
        <f t="shared" si="16"/>
        <v>#N/A</v>
      </c>
      <c r="X127" s="28">
        <v>114</v>
      </c>
      <c r="Y127" s="28" t="e">
        <f t="shared" si="17"/>
        <v>#N/A</v>
      </c>
      <c r="Z127" s="28" t="e">
        <f t="shared" si="18"/>
        <v>#N/A</v>
      </c>
      <c r="AA127" s="28" t="e">
        <f t="shared" si="19"/>
        <v>#N/A</v>
      </c>
      <c r="AD127" s="28" t="e">
        <f t="shared" si="20"/>
        <v>#N/A</v>
      </c>
      <c r="AE127" s="28">
        <v>114</v>
      </c>
      <c r="AF127" s="28" t="e">
        <f t="shared" si="21"/>
        <v>#N/A</v>
      </c>
      <c r="AG127" s="28" t="e">
        <f t="shared" si="22"/>
        <v>#N/A</v>
      </c>
      <c r="AH127" s="28" t="e">
        <f t="shared" si="23"/>
        <v>#N/A</v>
      </c>
    </row>
    <row r="128" spans="10:34" x14ac:dyDescent="0.2">
      <c r="J128" s="28" t="e">
        <f>MATCH(MIN(L128:M128),L128:M128,0)</f>
        <v>#N/A</v>
      </c>
      <c r="K128" s="28">
        <v>115</v>
      </c>
      <c r="L128" s="32" t="e">
        <f t="shared" si="12"/>
        <v>#N/A</v>
      </c>
      <c r="M128" s="28" t="e">
        <f>SQRT( ((VLOOKUP(K128,$A$2:$E$151,2,FALSE)-VLOOKUP(2,$J$4:$O$6,3,FALSE)) ^2) + ((VLOOKUP(K128,$A$2:$E$151,3,FALSE)-VLOOKUP(2,$J$4:$O$6,4,FALSE))^2) + ((VLOOKUP(K128,$A$2:$E$151,4,FALSE)-VLOOKUP(2,$J$4:$O$6,5,FALSE))^2) + ((VLOOKUP(K128,$A$2:$E$151,5,FALSE)-VLOOKUP(2,$J$4:$O$6,6,FALSE))^2))</f>
        <v>#N/A</v>
      </c>
      <c r="Q128" s="28" t="e">
        <f t="shared" si="13"/>
        <v>#N/A</v>
      </c>
      <c r="R128" s="28">
        <v>115</v>
      </c>
      <c r="S128" s="28" t="e">
        <f t="shared" si="14"/>
        <v>#N/A</v>
      </c>
      <c r="T128" s="28" t="e">
        <f t="shared" si="15"/>
        <v>#N/A</v>
      </c>
      <c r="W128" s="28" t="e">
        <f t="shared" si="16"/>
        <v>#N/A</v>
      </c>
      <c r="X128" s="28">
        <v>115</v>
      </c>
      <c r="Y128" s="28" t="e">
        <f t="shared" si="17"/>
        <v>#N/A</v>
      </c>
      <c r="Z128" s="28" t="e">
        <f t="shared" si="18"/>
        <v>#N/A</v>
      </c>
      <c r="AA128" s="28" t="e">
        <f t="shared" si="19"/>
        <v>#N/A</v>
      </c>
      <c r="AD128" s="28" t="e">
        <f t="shared" si="20"/>
        <v>#N/A</v>
      </c>
      <c r="AE128" s="28">
        <v>115</v>
      </c>
      <c r="AF128" s="28" t="e">
        <f t="shared" si="21"/>
        <v>#N/A</v>
      </c>
      <c r="AG128" s="28" t="e">
        <f t="shared" si="22"/>
        <v>#N/A</v>
      </c>
      <c r="AH128" s="28" t="e">
        <f t="shared" si="23"/>
        <v>#N/A</v>
      </c>
    </row>
    <row r="129" spans="10:34" x14ac:dyDescent="0.2">
      <c r="J129" s="28" t="e">
        <f>MATCH(MIN(L129:M129),L129:M129,0)</f>
        <v>#N/A</v>
      </c>
      <c r="K129" s="28">
        <v>116</v>
      </c>
      <c r="L129" s="32" t="e">
        <f t="shared" si="12"/>
        <v>#N/A</v>
      </c>
      <c r="M129" s="28" t="e">
        <f>SQRT( ((VLOOKUP(K129,$A$2:$E$151,2,FALSE)-VLOOKUP(2,$J$4:$O$6,3,FALSE)) ^2) + ((VLOOKUP(K129,$A$2:$E$151,3,FALSE)-VLOOKUP(2,$J$4:$O$6,4,FALSE))^2) + ((VLOOKUP(K129,$A$2:$E$151,4,FALSE)-VLOOKUP(2,$J$4:$O$6,5,FALSE))^2) + ((VLOOKUP(K129,$A$2:$E$151,5,FALSE)-VLOOKUP(2,$J$4:$O$6,6,FALSE))^2))</f>
        <v>#N/A</v>
      </c>
      <c r="Q129" s="28" t="e">
        <f t="shared" si="13"/>
        <v>#N/A</v>
      </c>
      <c r="R129" s="28">
        <v>116</v>
      </c>
      <c r="S129" s="28" t="e">
        <f t="shared" si="14"/>
        <v>#N/A</v>
      </c>
      <c r="T129" s="28" t="e">
        <f t="shared" si="15"/>
        <v>#N/A</v>
      </c>
      <c r="W129" s="28" t="e">
        <f t="shared" si="16"/>
        <v>#N/A</v>
      </c>
      <c r="X129" s="28">
        <v>116</v>
      </c>
      <c r="Y129" s="28" t="e">
        <f t="shared" si="17"/>
        <v>#N/A</v>
      </c>
      <c r="Z129" s="28" t="e">
        <f t="shared" si="18"/>
        <v>#N/A</v>
      </c>
      <c r="AA129" s="28" t="e">
        <f t="shared" si="19"/>
        <v>#N/A</v>
      </c>
      <c r="AD129" s="28" t="e">
        <f t="shared" si="20"/>
        <v>#N/A</v>
      </c>
      <c r="AE129" s="28">
        <v>116</v>
      </c>
      <c r="AF129" s="28" t="e">
        <f t="shared" si="21"/>
        <v>#N/A</v>
      </c>
      <c r="AG129" s="28" t="e">
        <f t="shared" si="22"/>
        <v>#N/A</v>
      </c>
      <c r="AH129" s="28" t="e">
        <f t="shared" si="23"/>
        <v>#N/A</v>
      </c>
    </row>
    <row r="130" spans="10:34" x14ac:dyDescent="0.2">
      <c r="J130" s="28" t="e">
        <f>MATCH(MIN(L130:M130),L130:M130,0)</f>
        <v>#N/A</v>
      </c>
      <c r="K130" s="28">
        <v>117</v>
      </c>
      <c r="L130" s="32" t="e">
        <f t="shared" si="12"/>
        <v>#N/A</v>
      </c>
      <c r="M130" s="28" t="e">
        <f>SQRT( ((VLOOKUP(K130,$A$2:$E$151,2,FALSE)-VLOOKUP(2,$J$4:$O$6,3,FALSE)) ^2) + ((VLOOKUP(K130,$A$2:$E$151,3,FALSE)-VLOOKUP(2,$J$4:$O$6,4,FALSE))^2) + ((VLOOKUP(K130,$A$2:$E$151,4,FALSE)-VLOOKUP(2,$J$4:$O$6,5,FALSE))^2) + ((VLOOKUP(K130,$A$2:$E$151,5,FALSE)-VLOOKUP(2,$J$4:$O$6,6,FALSE))^2))</f>
        <v>#N/A</v>
      </c>
      <c r="Q130" s="28" t="e">
        <f t="shared" si="13"/>
        <v>#N/A</v>
      </c>
      <c r="R130" s="28">
        <v>117</v>
      </c>
      <c r="S130" s="28" t="e">
        <f t="shared" si="14"/>
        <v>#N/A</v>
      </c>
      <c r="T130" s="28" t="e">
        <f t="shared" si="15"/>
        <v>#N/A</v>
      </c>
      <c r="W130" s="28" t="e">
        <f t="shared" si="16"/>
        <v>#N/A</v>
      </c>
      <c r="X130" s="28">
        <v>117</v>
      </c>
      <c r="Y130" s="28" t="e">
        <f t="shared" si="17"/>
        <v>#N/A</v>
      </c>
      <c r="Z130" s="28" t="e">
        <f t="shared" si="18"/>
        <v>#N/A</v>
      </c>
      <c r="AA130" s="28" t="e">
        <f t="shared" si="19"/>
        <v>#N/A</v>
      </c>
      <c r="AD130" s="28" t="e">
        <f t="shared" si="20"/>
        <v>#N/A</v>
      </c>
      <c r="AE130" s="28">
        <v>117</v>
      </c>
      <c r="AF130" s="28" t="e">
        <f t="shared" si="21"/>
        <v>#N/A</v>
      </c>
      <c r="AG130" s="28" t="e">
        <f t="shared" si="22"/>
        <v>#N/A</v>
      </c>
      <c r="AH130" s="28" t="e">
        <f t="shared" si="23"/>
        <v>#N/A</v>
      </c>
    </row>
    <row r="131" spans="10:34" x14ac:dyDescent="0.2">
      <c r="J131" s="28" t="e">
        <f>MATCH(MIN(L131:M131),L131:M131,0)</f>
        <v>#N/A</v>
      </c>
      <c r="K131" s="28">
        <v>118</v>
      </c>
      <c r="L131" s="32" t="e">
        <f t="shared" si="12"/>
        <v>#N/A</v>
      </c>
      <c r="M131" s="28" t="e">
        <f>SQRT( ((VLOOKUP(K131,$A$2:$E$151,2,FALSE)-VLOOKUP(2,$J$4:$O$6,3,FALSE)) ^2) + ((VLOOKUP(K131,$A$2:$E$151,3,FALSE)-VLOOKUP(2,$J$4:$O$6,4,FALSE))^2) + ((VLOOKUP(K131,$A$2:$E$151,4,FALSE)-VLOOKUP(2,$J$4:$O$6,5,FALSE))^2) + ((VLOOKUP(K131,$A$2:$E$151,5,FALSE)-VLOOKUP(2,$J$4:$O$6,6,FALSE))^2))</f>
        <v>#N/A</v>
      </c>
      <c r="Q131" s="28" t="e">
        <f t="shared" si="13"/>
        <v>#N/A</v>
      </c>
      <c r="R131" s="28">
        <v>118</v>
      </c>
      <c r="S131" s="28" t="e">
        <f t="shared" si="14"/>
        <v>#N/A</v>
      </c>
      <c r="T131" s="28" t="e">
        <f t="shared" si="15"/>
        <v>#N/A</v>
      </c>
      <c r="W131" s="28" t="e">
        <f t="shared" si="16"/>
        <v>#N/A</v>
      </c>
      <c r="X131" s="28">
        <v>118</v>
      </c>
      <c r="Y131" s="28" t="e">
        <f t="shared" si="17"/>
        <v>#N/A</v>
      </c>
      <c r="Z131" s="28" t="e">
        <f t="shared" si="18"/>
        <v>#N/A</v>
      </c>
      <c r="AA131" s="28" t="e">
        <f t="shared" si="19"/>
        <v>#N/A</v>
      </c>
      <c r="AD131" s="28" t="e">
        <f t="shared" si="20"/>
        <v>#N/A</v>
      </c>
      <c r="AE131" s="28">
        <v>118</v>
      </c>
      <c r="AF131" s="28" t="e">
        <f t="shared" si="21"/>
        <v>#N/A</v>
      </c>
      <c r="AG131" s="28" t="e">
        <f t="shared" si="22"/>
        <v>#N/A</v>
      </c>
      <c r="AH131" s="28" t="e">
        <f t="shared" si="23"/>
        <v>#N/A</v>
      </c>
    </row>
    <row r="132" spans="10:34" x14ac:dyDescent="0.2">
      <c r="J132" s="28" t="e">
        <f>MATCH(MIN(L132:M132),L132:M132,0)</f>
        <v>#N/A</v>
      </c>
      <c r="K132" s="28">
        <v>119</v>
      </c>
      <c r="L132" s="32" t="e">
        <f t="shared" si="12"/>
        <v>#N/A</v>
      </c>
      <c r="M132" s="28" t="e">
        <f>SQRT( ((VLOOKUP(K132,$A$2:$E$151,2,FALSE)-VLOOKUP(2,$J$4:$O$6,3,FALSE)) ^2) + ((VLOOKUP(K132,$A$2:$E$151,3,FALSE)-VLOOKUP(2,$J$4:$O$6,4,FALSE))^2) + ((VLOOKUP(K132,$A$2:$E$151,4,FALSE)-VLOOKUP(2,$J$4:$O$6,5,FALSE))^2) + ((VLOOKUP(K132,$A$2:$E$151,5,FALSE)-VLOOKUP(2,$J$4:$O$6,6,FALSE))^2))</f>
        <v>#N/A</v>
      </c>
      <c r="Q132" s="28" t="e">
        <f t="shared" si="13"/>
        <v>#N/A</v>
      </c>
      <c r="R132" s="28">
        <v>119</v>
      </c>
      <c r="S132" s="28" t="e">
        <f t="shared" si="14"/>
        <v>#N/A</v>
      </c>
      <c r="T132" s="28" t="e">
        <f t="shared" si="15"/>
        <v>#N/A</v>
      </c>
      <c r="W132" s="28" t="e">
        <f t="shared" si="16"/>
        <v>#N/A</v>
      </c>
      <c r="X132" s="28">
        <v>119</v>
      </c>
      <c r="Y132" s="28" t="e">
        <f t="shared" si="17"/>
        <v>#N/A</v>
      </c>
      <c r="Z132" s="28" t="e">
        <f t="shared" si="18"/>
        <v>#N/A</v>
      </c>
      <c r="AA132" s="28" t="e">
        <f t="shared" si="19"/>
        <v>#N/A</v>
      </c>
      <c r="AD132" s="28" t="e">
        <f t="shared" si="20"/>
        <v>#N/A</v>
      </c>
      <c r="AE132" s="28">
        <v>119</v>
      </c>
      <c r="AF132" s="28" t="e">
        <f t="shared" si="21"/>
        <v>#N/A</v>
      </c>
      <c r="AG132" s="28" t="e">
        <f t="shared" si="22"/>
        <v>#N/A</v>
      </c>
      <c r="AH132" s="28" t="e">
        <f t="shared" si="23"/>
        <v>#N/A</v>
      </c>
    </row>
    <row r="133" spans="10:34" x14ac:dyDescent="0.2">
      <c r="J133" s="28" t="e">
        <f>MATCH(MIN(L133:M133),L133:M133,0)</f>
        <v>#N/A</v>
      </c>
      <c r="K133" s="28">
        <v>120</v>
      </c>
      <c r="L133" s="32" t="e">
        <f t="shared" si="12"/>
        <v>#N/A</v>
      </c>
      <c r="M133" s="28" t="e">
        <f>SQRT( ((VLOOKUP(K133,$A$2:$E$151,2,FALSE)-VLOOKUP(2,$J$4:$O$6,3,FALSE)) ^2) + ((VLOOKUP(K133,$A$2:$E$151,3,FALSE)-VLOOKUP(2,$J$4:$O$6,4,FALSE))^2) + ((VLOOKUP(K133,$A$2:$E$151,4,FALSE)-VLOOKUP(2,$J$4:$O$6,5,FALSE))^2) + ((VLOOKUP(K133,$A$2:$E$151,5,FALSE)-VLOOKUP(2,$J$4:$O$6,6,FALSE))^2))</f>
        <v>#N/A</v>
      </c>
      <c r="Q133" s="28" t="e">
        <f t="shared" si="13"/>
        <v>#N/A</v>
      </c>
      <c r="R133" s="28">
        <v>120</v>
      </c>
      <c r="S133" s="28" t="e">
        <f t="shared" si="14"/>
        <v>#N/A</v>
      </c>
      <c r="T133" s="28" t="e">
        <f t="shared" si="15"/>
        <v>#N/A</v>
      </c>
      <c r="W133" s="28" t="e">
        <f t="shared" si="16"/>
        <v>#N/A</v>
      </c>
      <c r="X133" s="28">
        <v>120</v>
      </c>
      <c r="Y133" s="28" t="e">
        <f t="shared" si="17"/>
        <v>#N/A</v>
      </c>
      <c r="Z133" s="28" t="e">
        <f t="shared" si="18"/>
        <v>#N/A</v>
      </c>
      <c r="AA133" s="28" t="e">
        <f t="shared" si="19"/>
        <v>#N/A</v>
      </c>
      <c r="AD133" s="28" t="e">
        <f t="shared" si="20"/>
        <v>#N/A</v>
      </c>
      <c r="AE133" s="28">
        <v>120</v>
      </c>
      <c r="AF133" s="28" t="e">
        <f t="shared" si="21"/>
        <v>#N/A</v>
      </c>
      <c r="AG133" s="28" t="e">
        <f t="shared" si="22"/>
        <v>#N/A</v>
      </c>
      <c r="AH133" s="28" t="e">
        <f t="shared" si="23"/>
        <v>#N/A</v>
      </c>
    </row>
    <row r="134" spans="10:34" x14ac:dyDescent="0.2">
      <c r="J134" s="28" t="e">
        <f>MATCH(MIN(L134:M134),L134:M134,0)</f>
        <v>#N/A</v>
      </c>
      <c r="K134" s="28">
        <v>121</v>
      </c>
      <c r="L134" s="32" t="e">
        <f t="shared" si="12"/>
        <v>#N/A</v>
      </c>
      <c r="M134" s="28" t="e">
        <f>SQRT( ((VLOOKUP(K134,$A$2:$E$151,2,FALSE)-VLOOKUP(2,$J$4:$O$6,3,FALSE)) ^2) + ((VLOOKUP(K134,$A$2:$E$151,3,FALSE)-VLOOKUP(2,$J$4:$O$6,4,FALSE))^2) + ((VLOOKUP(K134,$A$2:$E$151,4,FALSE)-VLOOKUP(2,$J$4:$O$6,5,FALSE))^2) + ((VLOOKUP(K134,$A$2:$E$151,5,FALSE)-VLOOKUP(2,$J$4:$O$6,6,FALSE))^2))</f>
        <v>#N/A</v>
      </c>
      <c r="Q134" s="28" t="e">
        <f t="shared" si="13"/>
        <v>#N/A</v>
      </c>
      <c r="R134" s="28">
        <v>121</v>
      </c>
      <c r="S134" s="28" t="e">
        <f t="shared" si="14"/>
        <v>#N/A</v>
      </c>
      <c r="T134" s="28" t="e">
        <f t="shared" si="15"/>
        <v>#N/A</v>
      </c>
      <c r="W134" s="28" t="e">
        <f t="shared" si="16"/>
        <v>#N/A</v>
      </c>
      <c r="X134" s="28">
        <v>121</v>
      </c>
      <c r="Y134" s="28" t="e">
        <f t="shared" si="17"/>
        <v>#N/A</v>
      </c>
      <c r="Z134" s="28" t="e">
        <f t="shared" si="18"/>
        <v>#N/A</v>
      </c>
      <c r="AA134" s="28" t="e">
        <f t="shared" si="19"/>
        <v>#N/A</v>
      </c>
      <c r="AD134" s="28" t="e">
        <f t="shared" si="20"/>
        <v>#N/A</v>
      </c>
      <c r="AE134" s="28">
        <v>121</v>
      </c>
      <c r="AF134" s="28" t="e">
        <f t="shared" si="21"/>
        <v>#N/A</v>
      </c>
      <c r="AG134" s="28" t="e">
        <f t="shared" si="22"/>
        <v>#N/A</v>
      </c>
      <c r="AH134" s="28" t="e">
        <f t="shared" si="23"/>
        <v>#N/A</v>
      </c>
    </row>
    <row r="135" spans="10:34" x14ac:dyDescent="0.2">
      <c r="J135" s="28" t="e">
        <f>MATCH(MIN(L135:M135),L135:M135,0)</f>
        <v>#N/A</v>
      </c>
      <c r="K135" s="28">
        <v>122</v>
      </c>
      <c r="L135" s="32" t="e">
        <f t="shared" si="12"/>
        <v>#N/A</v>
      </c>
      <c r="M135" s="28" t="e">
        <f>SQRT( ((VLOOKUP(K135,$A$2:$E$151,2,FALSE)-VLOOKUP(2,$J$4:$O$6,3,FALSE)) ^2) + ((VLOOKUP(K135,$A$2:$E$151,3,FALSE)-VLOOKUP(2,$J$4:$O$6,4,FALSE))^2) + ((VLOOKUP(K135,$A$2:$E$151,4,FALSE)-VLOOKUP(2,$J$4:$O$6,5,FALSE))^2) + ((VLOOKUP(K135,$A$2:$E$151,5,FALSE)-VLOOKUP(2,$J$4:$O$6,6,FALSE))^2))</f>
        <v>#N/A</v>
      </c>
      <c r="Q135" s="28" t="e">
        <f t="shared" si="13"/>
        <v>#N/A</v>
      </c>
      <c r="R135" s="28">
        <v>122</v>
      </c>
      <c r="S135" s="28" t="e">
        <f t="shared" si="14"/>
        <v>#N/A</v>
      </c>
      <c r="T135" s="28" t="e">
        <f t="shared" si="15"/>
        <v>#N/A</v>
      </c>
      <c r="W135" s="28" t="e">
        <f t="shared" si="16"/>
        <v>#N/A</v>
      </c>
      <c r="X135" s="28">
        <v>122</v>
      </c>
      <c r="Y135" s="28" t="e">
        <f t="shared" si="17"/>
        <v>#N/A</v>
      </c>
      <c r="Z135" s="28" t="e">
        <f t="shared" si="18"/>
        <v>#N/A</v>
      </c>
      <c r="AA135" s="28" t="e">
        <f t="shared" si="19"/>
        <v>#N/A</v>
      </c>
      <c r="AD135" s="28" t="e">
        <f t="shared" si="20"/>
        <v>#N/A</v>
      </c>
      <c r="AE135" s="28">
        <v>122</v>
      </c>
      <c r="AF135" s="28" t="e">
        <f t="shared" si="21"/>
        <v>#N/A</v>
      </c>
      <c r="AG135" s="28" t="e">
        <f t="shared" si="22"/>
        <v>#N/A</v>
      </c>
      <c r="AH135" s="28" t="e">
        <f t="shared" si="23"/>
        <v>#N/A</v>
      </c>
    </row>
    <row r="136" spans="10:34" x14ac:dyDescent="0.2">
      <c r="J136" s="28" t="e">
        <f>MATCH(MIN(L136:M136),L136:M136,0)</f>
        <v>#N/A</v>
      </c>
      <c r="K136" s="28">
        <v>123</v>
      </c>
      <c r="L136" s="32" t="e">
        <f t="shared" si="12"/>
        <v>#N/A</v>
      </c>
      <c r="M136" s="28" t="e">
        <f>SQRT( ((VLOOKUP(K136,$A$2:$E$151,2,FALSE)-VLOOKUP(2,$J$4:$O$6,3,FALSE)) ^2) + ((VLOOKUP(K136,$A$2:$E$151,3,FALSE)-VLOOKUP(2,$J$4:$O$6,4,FALSE))^2) + ((VLOOKUP(K136,$A$2:$E$151,4,FALSE)-VLOOKUP(2,$J$4:$O$6,5,FALSE))^2) + ((VLOOKUP(K136,$A$2:$E$151,5,FALSE)-VLOOKUP(2,$J$4:$O$6,6,FALSE))^2))</f>
        <v>#N/A</v>
      </c>
      <c r="Q136" s="28" t="e">
        <f t="shared" si="13"/>
        <v>#N/A</v>
      </c>
      <c r="R136" s="28">
        <v>123</v>
      </c>
      <c r="S136" s="28" t="e">
        <f t="shared" si="14"/>
        <v>#N/A</v>
      </c>
      <c r="T136" s="28" t="e">
        <f t="shared" si="15"/>
        <v>#N/A</v>
      </c>
      <c r="W136" s="28" t="e">
        <f t="shared" si="16"/>
        <v>#N/A</v>
      </c>
      <c r="X136" s="28">
        <v>123</v>
      </c>
      <c r="Y136" s="28" t="e">
        <f t="shared" si="17"/>
        <v>#N/A</v>
      </c>
      <c r="Z136" s="28" t="e">
        <f t="shared" si="18"/>
        <v>#N/A</v>
      </c>
      <c r="AA136" s="28" t="e">
        <f t="shared" si="19"/>
        <v>#N/A</v>
      </c>
      <c r="AD136" s="28" t="e">
        <f t="shared" si="20"/>
        <v>#N/A</v>
      </c>
      <c r="AE136" s="28">
        <v>123</v>
      </c>
      <c r="AF136" s="28" t="e">
        <f t="shared" si="21"/>
        <v>#N/A</v>
      </c>
      <c r="AG136" s="28" t="e">
        <f t="shared" si="22"/>
        <v>#N/A</v>
      </c>
      <c r="AH136" s="28" t="e">
        <f t="shared" si="23"/>
        <v>#N/A</v>
      </c>
    </row>
    <row r="137" spans="10:34" x14ac:dyDescent="0.2">
      <c r="J137" s="28" t="e">
        <f>MATCH(MIN(L137:M137),L137:M137,0)</f>
        <v>#N/A</v>
      </c>
      <c r="K137" s="28">
        <v>124</v>
      </c>
      <c r="L137" s="32" t="e">
        <f t="shared" si="12"/>
        <v>#N/A</v>
      </c>
      <c r="M137" s="28" t="e">
        <f>SQRT( ((VLOOKUP(K137,$A$2:$E$151,2,FALSE)-VLOOKUP(2,$J$4:$O$6,3,FALSE)) ^2) + ((VLOOKUP(K137,$A$2:$E$151,3,FALSE)-VLOOKUP(2,$J$4:$O$6,4,FALSE))^2) + ((VLOOKUP(K137,$A$2:$E$151,4,FALSE)-VLOOKUP(2,$J$4:$O$6,5,FALSE))^2) + ((VLOOKUP(K137,$A$2:$E$151,5,FALSE)-VLOOKUP(2,$J$4:$O$6,6,FALSE))^2))</f>
        <v>#N/A</v>
      </c>
      <c r="Q137" s="28" t="e">
        <f t="shared" si="13"/>
        <v>#N/A</v>
      </c>
      <c r="R137" s="28">
        <v>124</v>
      </c>
      <c r="S137" s="28" t="e">
        <f t="shared" si="14"/>
        <v>#N/A</v>
      </c>
      <c r="T137" s="28" t="e">
        <f t="shared" si="15"/>
        <v>#N/A</v>
      </c>
      <c r="W137" s="28" t="e">
        <f t="shared" si="16"/>
        <v>#N/A</v>
      </c>
      <c r="X137" s="28">
        <v>124</v>
      </c>
      <c r="Y137" s="28" t="e">
        <f t="shared" si="17"/>
        <v>#N/A</v>
      </c>
      <c r="Z137" s="28" t="e">
        <f t="shared" si="18"/>
        <v>#N/A</v>
      </c>
      <c r="AA137" s="28" t="e">
        <f t="shared" si="19"/>
        <v>#N/A</v>
      </c>
      <c r="AD137" s="28" t="e">
        <f t="shared" si="20"/>
        <v>#N/A</v>
      </c>
      <c r="AE137" s="28">
        <v>124</v>
      </c>
      <c r="AF137" s="28" t="e">
        <f t="shared" si="21"/>
        <v>#N/A</v>
      </c>
      <c r="AG137" s="28" t="e">
        <f t="shared" si="22"/>
        <v>#N/A</v>
      </c>
      <c r="AH137" s="28" t="e">
        <f t="shared" si="23"/>
        <v>#N/A</v>
      </c>
    </row>
    <row r="138" spans="10:34" x14ac:dyDescent="0.2">
      <c r="J138" s="28" t="e">
        <f>MATCH(MIN(L138:M138),L138:M138,0)</f>
        <v>#N/A</v>
      </c>
      <c r="K138" s="28">
        <v>125</v>
      </c>
      <c r="L138" s="32" t="e">
        <f t="shared" si="12"/>
        <v>#N/A</v>
      </c>
      <c r="M138" s="28" t="e">
        <f>SQRT( ((VLOOKUP(K138,$A$2:$E$151,2,FALSE)-VLOOKUP(2,$J$4:$O$6,3,FALSE)) ^2) + ((VLOOKUP(K138,$A$2:$E$151,3,FALSE)-VLOOKUP(2,$J$4:$O$6,4,FALSE))^2) + ((VLOOKUP(K138,$A$2:$E$151,4,FALSE)-VLOOKUP(2,$J$4:$O$6,5,FALSE))^2) + ((VLOOKUP(K138,$A$2:$E$151,5,FALSE)-VLOOKUP(2,$J$4:$O$6,6,FALSE))^2))</f>
        <v>#N/A</v>
      </c>
      <c r="Q138" s="28" t="e">
        <f t="shared" si="13"/>
        <v>#N/A</v>
      </c>
      <c r="R138" s="28">
        <v>125</v>
      </c>
      <c r="S138" s="28" t="e">
        <f t="shared" si="14"/>
        <v>#N/A</v>
      </c>
      <c r="T138" s="28" t="e">
        <f t="shared" si="15"/>
        <v>#N/A</v>
      </c>
      <c r="W138" s="28" t="e">
        <f t="shared" si="16"/>
        <v>#N/A</v>
      </c>
      <c r="X138" s="28">
        <v>125</v>
      </c>
      <c r="Y138" s="28" t="e">
        <f t="shared" si="17"/>
        <v>#N/A</v>
      </c>
      <c r="Z138" s="28" t="e">
        <f t="shared" si="18"/>
        <v>#N/A</v>
      </c>
      <c r="AA138" s="28" t="e">
        <f t="shared" si="19"/>
        <v>#N/A</v>
      </c>
      <c r="AD138" s="28" t="e">
        <f t="shared" si="20"/>
        <v>#N/A</v>
      </c>
      <c r="AE138" s="28">
        <v>125</v>
      </c>
      <c r="AF138" s="28" t="e">
        <f t="shared" si="21"/>
        <v>#N/A</v>
      </c>
      <c r="AG138" s="28" t="e">
        <f t="shared" si="22"/>
        <v>#N/A</v>
      </c>
      <c r="AH138" s="28" t="e">
        <f t="shared" si="23"/>
        <v>#N/A</v>
      </c>
    </row>
    <row r="139" spans="10:34" x14ac:dyDescent="0.2">
      <c r="J139" s="28" t="e">
        <f>MATCH(MIN(L139:M139),L139:M139,0)</f>
        <v>#N/A</v>
      </c>
      <c r="K139" s="28">
        <v>126</v>
      </c>
      <c r="L139" s="32" t="e">
        <f t="shared" si="12"/>
        <v>#N/A</v>
      </c>
      <c r="M139" s="28" t="e">
        <f>SQRT( ((VLOOKUP(K139,$A$2:$E$151,2,FALSE)-VLOOKUP(2,$J$4:$O$6,3,FALSE)) ^2) + ((VLOOKUP(K139,$A$2:$E$151,3,FALSE)-VLOOKUP(2,$J$4:$O$6,4,FALSE))^2) + ((VLOOKUP(K139,$A$2:$E$151,4,FALSE)-VLOOKUP(2,$J$4:$O$6,5,FALSE))^2) + ((VLOOKUP(K139,$A$2:$E$151,5,FALSE)-VLOOKUP(2,$J$4:$O$6,6,FALSE))^2))</f>
        <v>#N/A</v>
      </c>
      <c r="Q139" s="28" t="e">
        <f t="shared" si="13"/>
        <v>#N/A</v>
      </c>
      <c r="R139" s="28">
        <v>126</v>
      </c>
      <c r="S139" s="28" t="e">
        <f t="shared" si="14"/>
        <v>#N/A</v>
      </c>
      <c r="T139" s="28" t="e">
        <f t="shared" si="15"/>
        <v>#N/A</v>
      </c>
      <c r="W139" s="28" t="e">
        <f t="shared" si="16"/>
        <v>#N/A</v>
      </c>
      <c r="X139" s="28">
        <v>126</v>
      </c>
      <c r="Y139" s="28" t="e">
        <f t="shared" si="17"/>
        <v>#N/A</v>
      </c>
      <c r="Z139" s="28" t="e">
        <f t="shared" si="18"/>
        <v>#N/A</v>
      </c>
      <c r="AA139" s="28" t="e">
        <f t="shared" si="19"/>
        <v>#N/A</v>
      </c>
      <c r="AD139" s="28" t="e">
        <f t="shared" si="20"/>
        <v>#N/A</v>
      </c>
      <c r="AE139" s="28">
        <v>126</v>
      </c>
      <c r="AF139" s="28" t="e">
        <f t="shared" si="21"/>
        <v>#N/A</v>
      </c>
      <c r="AG139" s="28" t="e">
        <f t="shared" si="22"/>
        <v>#N/A</v>
      </c>
      <c r="AH139" s="28" t="e">
        <f t="shared" si="23"/>
        <v>#N/A</v>
      </c>
    </row>
    <row r="140" spans="10:34" x14ac:dyDescent="0.2">
      <c r="J140" s="28" t="e">
        <f>MATCH(MIN(L140:M140),L140:M140,0)</f>
        <v>#N/A</v>
      </c>
      <c r="K140" s="28">
        <v>127</v>
      </c>
      <c r="L140" s="32" t="e">
        <f t="shared" si="12"/>
        <v>#N/A</v>
      </c>
      <c r="M140" s="28" t="e">
        <f>SQRT( ((VLOOKUP(K140,$A$2:$E$151,2,FALSE)-VLOOKUP(2,$J$4:$O$6,3,FALSE)) ^2) + ((VLOOKUP(K140,$A$2:$E$151,3,FALSE)-VLOOKUP(2,$J$4:$O$6,4,FALSE))^2) + ((VLOOKUP(K140,$A$2:$E$151,4,FALSE)-VLOOKUP(2,$J$4:$O$6,5,FALSE))^2) + ((VLOOKUP(K140,$A$2:$E$151,5,FALSE)-VLOOKUP(2,$J$4:$O$6,6,FALSE))^2))</f>
        <v>#N/A</v>
      </c>
      <c r="Q140" s="28" t="e">
        <f t="shared" si="13"/>
        <v>#N/A</v>
      </c>
      <c r="R140" s="28">
        <v>127</v>
      </c>
      <c r="S140" s="28" t="e">
        <f t="shared" si="14"/>
        <v>#N/A</v>
      </c>
      <c r="T140" s="28" t="e">
        <f t="shared" si="15"/>
        <v>#N/A</v>
      </c>
      <c r="W140" s="28" t="e">
        <f t="shared" si="16"/>
        <v>#N/A</v>
      </c>
      <c r="X140" s="28">
        <v>127</v>
      </c>
      <c r="Y140" s="28" t="e">
        <f t="shared" si="17"/>
        <v>#N/A</v>
      </c>
      <c r="Z140" s="28" t="e">
        <f t="shared" si="18"/>
        <v>#N/A</v>
      </c>
      <c r="AA140" s="28" t="e">
        <f t="shared" si="19"/>
        <v>#N/A</v>
      </c>
      <c r="AD140" s="28" t="e">
        <f t="shared" si="20"/>
        <v>#N/A</v>
      </c>
      <c r="AE140" s="28">
        <v>127</v>
      </c>
      <c r="AF140" s="28" t="e">
        <f t="shared" si="21"/>
        <v>#N/A</v>
      </c>
      <c r="AG140" s="28" t="e">
        <f t="shared" si="22"/>
        <v>#N/A</v>
      </c>
      <c r="AH140" s="28" t="e">
        <f t="shared" si="23"/>
        <v>#N/A</v>
      </c>
    </row>
    <row r="141" spans="10:34" x14ac:dyDescent="0.2">
      <c r="J141" s="28" t="e">
        <f>MATCH(MIN(L141:M141),L141:M141,0)</f>
        <v>#N/A</v>
      </c>
      <c r="K141" s="28">
        <v>128</v>
      </c>
      <c r="L141" s="32" t="e">
        <f t="shared" si="12"/>
        <v>#N/A</v>
      </c>
      <c r="M141" s="28" t="e">
        <f>SQRT( ((VLOOKUP(K141,$A$2:$E$151,2,FALSE)-VLOOKUP(2,$J$4:$O$6,3,FALSE)) ^2) + ((VLOOKUP(K141,$A$2:$E$151,3,FALSE)-VLOOKUP(2,$J$4:$O$6,4,FALSE))^2) + ((VLOOKUP(K141,$A$2:$E$151,4,FALSE)-VLOOKUP(2,$J$4:$O$6,5,FALSE))^2) + ((VLOOKUP(K141,$A$2:$E$151,5,FALSE)-VLOOKUP(2,$J$4:$O$6,6,FALSE))^2))</f>
        <v>#N/A</v>
      </c>
      <c r="Q141" s="28" t="e">
        <f t="shared" si="13"/>
        <v>#N/A</v>
      </c>
      <c r="R141" s="28">
        <v>128</v>
      </c>
      <c r="S141" s="28" t="e">
        <f t="shared" si="14"/>
        <v>#N/A</v>
      </c>
      <c r="T141" s="28" t="e">
        <f t="shared" si="15"/>
        <v>#N/A</v>
      </c>
      <c r="W141" s="28" t="e">
        <f t="shared" si="16"/>
        <v>#N/A</v>
      </c>
      <c r="X141" s="28">
        <v>128</v>
      </c>
      <c r="Y141" s="28" t="e">
        <f t="shared" si="17"/>
        <v>#N/A</v>
      </c>
      <c r="Z141" s="28" t="e">
        <f t="shared" si="18"/>
        <v>#N/A</v>
      </c>
      <c r="AA141" s="28" t="e">
        <f t="shared" si="19"/>
        <v>#N/A</v>
      </c>
      <c r="AD141" s="28" t="e">
        <f t="shared" si="20"/>
        <v>#N/A</v>
      </c>
      <c r="AE141" s="28">
        <v>128</v>
      </c>
      <c r="AF141" s="28" t="e">
        <f t="shared" si="21"/>
        <v>#N/A</v>
      </c>
      <c r="AG141" s="28" t="e">
        <f t="shared" si="22"/>
        <v>#N/A</v>
      </c>
      <c r="AH141" s="28" t="e">
        <f t="shared" si="23"/>
        <v>#N/A</v>
      </c>
    </row>
    <row r="142" spans="10:34" x14ac:dyDescent="0.2">
      <c r="J142" s="28" t="e">
        <f>MATCH(MIN(L142:M142),L142:M142,0)</f>
        <v>#N/A</v>
      </c>
      <c r="K142" s="28">
        <v>129</v>
      </c>
      <c r="L142" s="32" t="e">
        <f t="shared" ref="L142:L163" si="24">SQRT( ((VLOOKUP(K142,$A$2:$E$151,2,FALSE)-VLOOKUP(1,$J$4:$O$6,3,FALSE)) ^2) + ((VLOOKUP(K142,$A$2:$E$151,3,FALSE)-VLOOKUP(1,$J$4:$O$6,4,FALSE))^2) + ((VLOOKUP(K142,$A$2:$E$151,4,FALSE)-VLOOKUP(1,$J$4:$O$6,5,FALSE))^2) + ((VLOOKUP(K142,$A$2:$E$151,5,FALSE)-VLOOKUP(1,$J$4:$O$6,6,FALSE))^2))</f>
        <v>#N/A</v>
      </c>
      <c r="M142" s="28" t="e">
        <f>SQRT( ((VLOOKUP(K142,$A$2:$E$151,2,FALSE)-VLOOKUP(2,$J$4:$O$6,3,FALSE)) ^2) + ((VLOOKUP(K142,$A$2:$E$151,3,FALSE)-VLOOKUP(2,$J$4:$O$6,4,FALSE))^2) + ((VLOOKUP(K142,$A$2:$E$151,4,FALSE)-VLOOKUP(2,$J$4:$O$6,5,FALSE))^2) + ((VLOOKUP(K142,$A$2:$E$151,5,FALSE)-VLOOKUP(2,$J$4:$O$6,6,FALSE))^2))</f>
        <v>#N/A</v>
      </c>
      <c r="Q142" s="28" t="e">
        <f t="shared" ref="Q142:Q163" si="25">MATCH(MIN(S142:T142),S142:T142,0)</f>
        <v>#N/A</v>
      </c>
      <c r="R142" s="28">
        <v>129</v>
      </c>
      <c r="S142" s="28" t="e">
        <f t="shared" ref="S142:S163" si="26">SQRT( ((VLOOKUP(R142,$A$2:$E$151,2,FALSE)-VLOOKUP(1,$R$4:$V$6,2,FALSE)) ^2) + ((VLOOKUP(R142,$A$2:$E$151,3,FALSE)-VLOOKUP(1,$R$4:$V$6,3,FALSE))^2) + ((VLOOKUP(R142,$A$2:$E$151,4,FALSE)-VLOOKUP(1,$R$4:$V$6,4,FALSE))^2) + ((VLOOKUP(R142,$A$2:$E$151,5,FALSE)-VLOOKUP(1,$R$4:$V$6,5,FALSE))^2))</f>
        <v>#N/A</v>
      </c>
      <c r="T142" s="28" t="e">
        <f t="shared" ref="T142:T163" si="27">SQRT( ((VLOOKUP(R142,$A$2:$E$151,2,FALSE)-VLOOKUP(2,$R$4:$V$6,2,FALSE)) ^2) + ((VLOOKUP(R142,$A$2:$E$151,3,FALSE)-VLOOKUP(2,$R$4:$V$6,3,FALSE))^2) + ((VLOOKUP(R142,$A$2:$E$151,4,FALSE)-VLOOKUP(2,$R$4:$V$6,4,FALSE))^2) + ((VLOOKUP(R142,$A$2:$E$151,5,FALSE)-VLOOKUP(2,$R$4:$V$6,5,FALSE))^2))</f>
        <v>#N/A</v>
      </c>
      <c r="W142" s="28" t="e">
        <f t="shared" ref="W142:W163" si="28">MATCH(MIN(Y142:AA142),Y142:AA142,0)</f>
        <v>#N/A</v>
      </c>
      <c r="X142" s="28">
        <v>129</v>
      </c>
      <c r="Y142" s="28" t="e">
        <f t="shared" ref="Y142:Y163" si="29">SQRT( ((VLOOKUP(R142,$A$2:$E$151,2,FALSE)-VLOOKUP(1,$Y$4:$AC$6,2,FALSE)) ^2) + ((VLOOKUP(R142,$A$2:$E$151,3,FALSE)-VLOOKUP(1,$Y$4:$AC$6,3,FALSE))^2) + ((VLOOKUP(R142,$A$2:$E$151,4,FALSE)-VLOOKUP(1,$Y$4:$AC$6,4,FALSE))^2) + ((VLOOKUP(R142,$A$2:$E$151,5,FALSE)-VLOOKUP(1,$Y$4:$AC$6,5,FALSE))^2))</f>
        <v>#N/A</v>
      </c>
      <c r="Z142" s="28" t="e">
        <f t="shared" ref="Z142:Z163" si="30">SQRT( ((VLOOKUP(R142,$A$2:$E$151,2,FALSE)-VLOOKUP(2,$Y$4:$AC$6,2,FALSE)) ^2) + ((VLOOKUP(R142,$A$2:$E$151,3,FALSE)-VLOOKUP(2,$Y$4:$AC$6,3,FALSE))^2) + ((VLOOKUP(R142,$A$2:$E$151,4,FALSE)-VLOOKUP(2,$Y$4:$AC$6,4,FALSE))^2) + ((VLOOKUP(R142,$A$2:$E$151,5,FALSE)-VLOOKUP(2,$Y$4:$AC$6,5,FALSE))^2))</f>
        <v>#N/A</v>
      </c>
      <c r="AA142" s="28" t="e">
        <f t="shared" ref="AA142:AA163" si="31">SQRT( ((VLOOKUP(R142,$A$2:$E$151,2,FALSE)-VLOOKUP(3,$Y$4:$AC$6,2,FALSE)) ^2) + ((VLOOKUP(R142,$A$2:$E$151,3,FALSE)-VLOOKUP(3,$Y$4:$AC$6,3,FALSE))^2) + ((VLOOKUP(R142,$A$2:$E$151,4,FALSE)-VLOOKUP(3,$Y$4:$AC$6,4,FALSE))^2) + ((VLOOKUP(R142,$A$2:$E$151,5,FALSE)-VLOOKUP(3,$Y$4:$AC$6,5,FALSE))^2))</f>
        <v>#N/A</v>
      </c>
      <c r="AD142" s="28" t="e">
        <f t="shared" ref="AD142:AD163" si="32">MATCH(MIN(AF142:AH142),AF142:AH142,0)</f>
        <v>#N/A</v>
      </c>
      <c r="AE142" s="28">
        <v>129</v>
      </c>
      <c r="AF142" s="28" t="e">
        <f t="shared" ref="AF142:AF163" si="33">SQRT( ((VLOOKUP(R142,$A$2:$E$151,2,FALSE)-VLOOKUP(1,$AF$4:$AJ$6,2,FALSE)) ^2) + ((VLOOKUP(R142,$A$2:$E$151,3,FALSE)-VLOOKUP(1,$AF$4:$AJ$6,3,FALSE))^2) + ((VLOOKUP(R142,$A$2:$E$151,4,FALSE)-VLOOKUP(1,$AF$4:$AJ$6,4,FALSE))^2) + ((VLOOKUP(R142,$A$2:$E$151,5,FALSE)-VLOOKUP(1,$AF$4:$AJ$6,5,FALSE))^2))</f>
        <v>#N/A</v>
      </c>
      <c r="AG142" s="28" t="e">
        <f t="shared" ref="AG142:AG163" si="34">SQRT( ((VLOOKUP(R142,$A$2:$E$151,2,FALSE)-VLOOKUP(2,$AF$4:$AJ$6,2,FALSE)) ^2) + ((VLOOKUP(R142,$A$2:$E$151,3,FALSE)-VLOOKUP(2,$AF$4:$AJ$6,3,FALSE))^2) + ((VLOOKUP(R142,$A$2:$E$151,4,FALSE)-VLOOKUP(2,$AF$4:$AJ$6,4,FALSE))^2) + ((VLOOKUP(R142,$A$2:$E$151,5,FALSE)-VLOOKUP(2,$AF$4:$AJ$6,5,FALSE))^2))</f>
        <v>#N/A</v>
      </c>
      <c r="AH142" s="28" t="e">
        <f t="shared" ref="AH142:AH163" si="35">SQRT( ((VLOOKUP(R142,$A$2:$E$151,2,FALSE)-VLOOKUP(3,$AF$4:$AJ$6,2,FALSE)) ^2) + ((VLOOKUP(R142,$A$2:$E$151,3,FALSE)-VLOOKUP(3,$AF$4:$AJ$6,3,FALSE))^2) + ((VLOOKUP(R142,$A$2:$E$151,4,FALSE)-VLOOKUP(3,$AF$4:$AJ$6,4,FALSE))^2) + ((VLOOKUP(R142,$A$2:$E$151,5,FALSE)-VLOOKUP(3,$AF$4:$AJ$6,5,FALSE))^2))</f>
        <v>#N/A</v>
      </c>
    </row>
    <row r="143" spans="10:34" x14ac:dyDescent="0.2">
      <c r="J143" s="28" t="e">
        <f>MATCH(MIN(L143:M143),L143:M143,0)</f>
        <v>#N/A</v>
      </c>
      <c r="K143" s="28">
        <v>130</v>
      </c>
      <c r="L143" s="32" t="e">
        <f t="shared" si="24"/>
        <v>#N/A</v>
      </c>
      <c r="M143" s="28" t="e">
        <f>SQRT( ((VLOOKUP(K143,$A$2:$E$151,2,FALSE)-VLOOKUP(2,$J$4:$O$6,3,FALSE)) ^2) + ((VLOOKUP(K143,$A$2:$E$151,3,FALSE)-VLOOKUP(2,$J$4:$O$6,4,FALSE))^2) + ((VLOOKUP(K143,$A$2:$E$151,4,FALSE)-VLOOKUP(2,$J$4:$O$6,5,FALSE))^2) + ((VLOOKUP(K143,$A$2:$E$151,5,FALSE)-VLOOKUP(2,$J$4:$O$6,6,FALSE))^2))</f>
        <v>#N/A</v>
      </c>
      <c r="Q143" s="28" t="e">
        <f t="shared" si="25"/>
        <v>#N/A</v>
      </c>
      <c r="R143" s="28">
        <v>130</v>
      </c>
      <c r="S143" s="28" t="e">
        <f t="shared" si="26"/>
        <v>#N/A</v>
      </c>
      <c r="T143" s="28" t="e">
        <f t="shared" si="27"/>
        <v>#N/A</v>
      </c>
      <c r="W143" s="28" t="e">
        <f t="shared" si="28"/>
        <v>#N/A</v>
      </c>
      <c r="X143" s="28">
        <v>130</v>
      </c>
      <c r="Y143" s="28" t="e">
        <f t="shared" si="29"/>
        <v>#N/A</v>
      </c>
      <c r="Z143" s="28" t="e">
        <f t="shared" si="30"/>
        <v>#N/A</v>
      </c>
      <c r="AA143" s="28" t="e">
        <f t="shared" si="31"/>
        <v>#N/A</v>
      </c>
      <c r="AD143" s="28" t="e">
        <f t="shared" si="32"/>
        <v>#N/A</v>
      </c>
      <c r="AE143" s="28">
        <v>130</v>
      </c>
      <c r="AF143" s="28" t="e">
        <f t="shared" si="33"/>
        <v>#N/A</v>
      </c>
      <c r="AG143" s="28" t="e">
        <f t="shared" si="34"/>
        <v>#N/A</v>
      </c>
      <c r="AH143" s="28" t="e">
        <f t="shared" si="35"/>
        <v>#N/A</v>
      </c>
    </row>
    <row r="144" spans="10:34" x14ac:dyDescent="0.2">
      <c r="J144" s="28" t="e">
        <f>MATCH(MIN(L144:M144),L144:M144,0)</f>
        <v>#N/A</v>
      </c>
      <c r="K144" s="28">
        <v>131</v>
      </c>
      <c r="L144" s="32" t="e">
        <f t="shared" si="24"/>
        <v>#N/A</v>
      </c>
      <c r="M144" s="28" t="e">
        <f>SQRT( ((VLOOKUP(K144,$A$2:$E$151,2,FALSE)-VLOOKUP(2,$J$4:$O$6,3,FALSE)) ^2) + ((VLOOKUP(K144,$A$2:$E$151,3,FALSE)-VLOOKUP(2,$J$4:$O$6,4,FALSE))^2) + ((VLOOKUP(K144,$A$2:$E$151,4,FALSE)-VLOOKUP(2,$J$4:$O$6,5,FALSE))^2) + ((VLOOKUP(K144,$A$2:$E$151,5,FALSE)-VLOOKUP(2,$J$4:$O$6,6,FALSE))^2))</f>
        <v>#N/A</v>
      </c>
      <c r="Q144" s="28" t="e">
        <f t="shared" si="25"/>
        <v>#N/A</v>
      </c>
      <c r="R144" s="28">
        <v>131</v>
      </c>
      <c r="S144" s="28" t="e">
        <f t="shared" si="26"/>
        <v>#N/A</v>
      </c>
      <c r="T144" s="28" t="e">
        <f t="shared" si="27"/>
        <v>#N/A</v>
      </c>
      <c r="W144" s="28" t="e">
        <f t="shared" si="28"/>
        <v>#N/A</v>
      </c>
      <c r="X144" s="28">
        <v>131</v>
      </c>
      <c r="Y144" s="28" t="e">
        <f t="shared" si="29"/>
        <v>#N/A</v>
      </c>
      <c r="Z144" s="28" t="e">
        <f t="shared" si="30"/>
        <v>#N/A</v>
      </c>
      <c r="AA144" s="28" t="e">
        <f t="shared" si="31"/>
        <v>#N/A</v>
      </c>
      <c r="AD144" s="28" t="e">
        <f t="shared" si="32"/>
        <v>#N/A</v>
      </c>
      <c r="AE144" s="28">
        <v>131</v>
      </c>
      <c r="AF144" s="28" t="e">
        <f t="shared" si="33"/>
        <v>#N/A</v>
      </c>
      <c r="AG144" s="28" t="e">
        <f t="shared" si="34"/>
        <v>#N/A</v>
      </c>
      <c r="AH144" s="28" t="e">
        <f t="shared" si="35"/>
        <v>#N/A</v>
      </c>
    </row>
    <row r="145" spans="10:34" x14ac:dyDescent="0.2">
      <c r="J145" s="28" t="e">
        <f>MATCH(MIN(L145:M145),L145:M145,0)</f>
        <v>#N/A</v>
      </c>
      <c r="K145" s="28">
        <v>132</v>
      </c>
      <c r="L145" s="32" t="e">
        <f t="shared" si="24"/>
        <v>#N/A</v>
      </c>
      <c r="M145" s="28" t="e">
        <f>SQRT( ((VLOOKUP(K145,$A$2:$E$151,2,FALSE)-VLOOKUP(2,$J$4:$O$6,3,FALSE)) ^2) + ((VLOOKUP(K145,$A$2:$E$151,3,FALSE)-VLOOKUP(2,$J$4:$O$6,4,FALSE))^2) + ((VLOOKUP(K145,$A$2:$E$151,4,FALSE)-VLOOKUP(2,$J$4:$O$6,5,FALSE))^2) + ((VLOOKUP(K145,$A$2:$E$151,5,FALSE)-VLOOKUP(2,$J$4:$O$6,6,FALSE))^2))</f>
        <v>#N/A</v>
      </c>
      <c r="Q145" s="28" t="e">
        <f t="shared" si="25"/>
        <v>#N/A</v>
      </c>
      <c r="R145" s="28">
        <v>132</v>
      </c>
      <c r="S145" s="28" t="e">
        <f t="shared" si="26"/>
        <v>#N/A</v>
      </c>
      <c r="T145" s="28" t="e">
        <f t="shared" si="27"/>
        <v>#N/A</v>
      </c>
      <c r="W145" s="28" t="e">
        <f t="shared" si="28"/>
        <v>#N/A</v>
      </c>
      <c r="X145" s="28">
        <v>132</v>
      </c>
      <c r="Y145" s="28" t="e">
        <f t="shared" si="29"/>
        <v>#N/A</v>
      </c>
      <c r="Z145" s="28" t="e">
        <f t="shared" si="30"/>
        <v>#N/A</v>
      </c>
      <c r="AA145" s="28" t="e">
        <f t="shared" si="31"/>
        <v>#N/A</v>
      </c>
      <c r="AD145" s="28" t="e">
        <f t="shared" si="32"/>
        <v>#N/A</v>
      </c>
      <c r="AE145" s="28">
        <v>132</v>
      </c>
      <c r="AF145" s="28" t="e">
        <f t="shared" si="33"/>
        <v>#N/A</v>
      </c>
      <c r="AG145" s="28" t="e">
        <f t="shared" si="34"/>
        <v>#N/A</v>
      </c>
      <c r="AH145" s="28" t="e">
        <f t="shared" si="35"/>
        <v>#N/A</v>
      </c>
    </row>
    <row r="146" spans="10:34" x14ac:dyDescent="0.2">
      <c r="J146" s="28" t="e">
        <f>MATCH(MIN(L146:M146),L146:M146,0)</f>
        <v>#N/A</v>
      </c>
      <c r="K146" s="28">
        <v>133</v>
      </c>
      <c r="L146" s="32" t="e">
        <f t="shared" si="24"/>
        <v>#N/A</v>
      </c>
      <c r="M146" s="28" t="e">
        <f>SQRT( ((VLOOKUP(K146,$A$2:$E$151,2,FALSE)-VLOOKUP(2,$J$4:$O$6,3,FALSE)) ^2) + ((VLOOKUP(K146,$A$2:$E$151,3,FALSE)-VLOOKUP(2,$J$4:$O$6,4,FALSE))^2) + ((VLOOKUP(K146,$A$2:$E$151,4,FALSE)-VLOOKUP(2,$J$4:$O$6,5,FALSE))^2) + ((VLOOKUP(K146,$A$2:$E$151,5,FALSE)-VLOOKUP(2,$J$4:$O$6,6,FALSE))^2))</f>
        <v>#N/A</v>
      </c>
      <c r="Q146" s="28" t="e">
        <f t="shared" si="25"/>
        <v>#N/A</v>
      </c>
      <c r="R146" s="28">
        <v>133</v>
      </c>
      <c r="S146" s="28" t="e">
        <f t="shared" si="26"/>
        <v>#N/A</v>
      </c>
      <c r="T146" s="28" t="e">
        <f t="shared" si="27"/>
        <v>#N/A</v>
      </c>
      <c r="W146" s="28" t="e">
        <f t="shared" si="28"/>
        <v>#N/A</v>
      </c>
      <c r="X146" s="28">
        <v>133</v>
      </c>
      <c r="Y146" s="28" t="e">
        <f t="shared" si="29"/>
        <v>#N/A</v>
      </c>
      <c r="Z146" s="28" t="e">
        <f t="shared" si="30"/>
        <v>#N/A</v>
      </c>
      <c r="AA146" s="28" t="e">
        <f t="shared" si="31"/>
        <v>#N/A</v>
      </c>
      <c r="AD146" s="28" t="e">
        <f t="shared" si="32"/>
        <v>#N/A</v>
      </c>
      <c r="AE146" s="28">
        <v>133</v>
      </c>
      <c r="AF146" s="28" t="e">
        <f t="shared" si="33"/>
        <v>#N/A</v>
      </c>
      <c r="AG146" s="28" t="e">
        <f t="shared" si="34"/>
        <v>#N/A</v>
      </c>
      <c r="AH146" s="28" t="e">
        <f t="shared" si="35"/>
        <v>#N/A</v>
      </c>
    </row>
    <row r="147" spans="10:34" x14ac:dyDescent="0.2">
      <c r="J147" s="28" t="e">
        <f>MATCH(MIN(L147:M147),L147:M147,0)</f>
        <v>#N/A</v>
      </c>
      <c r="K147" s="28">
        <v>134</v>
      </c>
      <c r="L147" s="32" t="e">
        <f t="shared" si="24"/>
        <v>#N/A</v>
      </c>
      <c r="M147" s="28" t="e">
        <f>SQRT( ((VLOOKUP(K147,$A$2:$E$151,2,FALSE)-VLOOKUP(2,$J$4:$O$6,3,FALSE)) ^2) + ((VLOOKUP(K147,$A$2:$E$151,3,FALSE)-VLOOKUP(2,$J$4:$O$6,4,FALSE))^2) + ((VLOOKUP(K147,$A$2:$E$151,4,FALSE)-VLOOKUP(2,$J$4:$O$6,5,FALSE))^2) + ((VLOOKUP(K147,$A$2:$E$151,5,FALSE)-VLOOKUP(2,$J$4:$O$6,6,FALSE))^2))</f>
        <v>#N/A</v>
      </c>
      <c r="Q147" s="28" t="e">
        <f t="shared" si="25"/>
        <v>#N/A</v>
      </c>
      <c r="R147" s="28">
        <v>134</v>
      </c>
      <c r="S147" s="28" t="e">
        <f t="shared" si="26"/>
        <v>#N/A</v>
      </c>
      <c r="T147" s="28" t="e">
        <f t="shared" si="27"/>
        <v>#N/A</v>
      </c>
      <c r="W147" s="28" t="e">
        <f t="shared" si="28"/>
        <v>#N/A</v>
      </c>
      <c r="X147" s="28">
        <v>134</v>
      </c>
      <c r="Y147" s="28" t="e">
        <f t="shared" si="29"/>
        <v>#N/A</v>
      </c>
      <c r="Z147" s="28" t="e">
        <f t="shared" si="30"/>
        <v>#N/A</v>
      </c>
      <c r="AA147" s="28" t="e">
        <f t="shared" si="31"/>
        <v>#N/A</v>
      </c>
      <c r="AD147" s="28" t="e">
        <f t="shared" si="32"/>
        <v>#N/A</v>
      </c>
      <c r="AE147" s="28">
        <v>134</v>
      </c>
      <c r="AF147" s="28" t="e">
        <f t="shared" si="33"/>
        <v>#N/A</v>
      </c>
      <c r="AG147" s="28" t="e">
        <f t="shared" si="34"/>
        <v>#N/A</v>
      </c>
      <c r="AH147" s="28" t="e">
        <f t="shared" si="35"/>
        <v>#N/A</v>
      </c>
    </row>
    <row r="148" spans="10:34" x14ac:dyDescent="0.2">
      <c r="J148" s="28" t="e">
        <f>MATCH(MIN(L148:M148),L148:M148,0)</f>
        <v>#N/A</v>
      </c>
      <c r="K148" s="28">
        <v>135</v>
      </c>
      <c r="L148" s="32" t="e">
        <f t="shared" si="24"/>
        <v>#N/A</v>
      </c>
      <c r="M148" s="28" t="e">
        <f>SQRT( ((VLOOKUP(K148,$A$2:$E$151,2,FALSE)-VLOOKUP(2,$J$4:$O$6,3,FALSE)) ^2) + ((VLOOKUP(K148,$A$2:$E$151,3,FALSE)-VLOOKUP(2,$J$4:$O$6,4,FALSE))^2) + ((VLOOKUP(K148,$A$2:$E$151,4,FALSE)-VLOOKUP(2,$J$4:$O$6,5,FALSE))^2) + ((VLOOKUP(K148,$A$2:$E$151,5,FALSE)-VLOOKUP(2,$J$4:$O$6,6,FALSE))^2))</f>
        <v>#N/A</v>
      </c>
      <c r="Q148" s="28" t="e">
        <f t="shared" si="25"/>
        <v>#N/A</v>
      </c>
      <c r="R148" s="28">
        <v>135</v>
      </c>
      <c r="S148" s="28" t="e">
        <f t="shared" si="26"/>
        <v>#N/A</v>
      </c>
      <c r="T148" s="28" t="e">
        <f t="shared" si="27"/>
        <v>#N/A</v>
      </c>
      <c r="W148" s="28" t="e">
        <f t="shared" si="28"/>
        <v>#N/A</v>
      </c>
      <c r="X148" s="28">
        <v>135</v>
      </c>
      <c r="Y148" s="28" t="e">
        <f t="shared" si="29"/>
        <v>#N/A</v>
      </c>
      <c r="Z148" s="28" t="e">
        <f t="shared" si="30"/>
        <v>#N/A</v>
      </c>
      <c r="AA148" s="28" t="e">
        <f t="shared" si="31"/>
        <v>#N/A</v>
      </c>
      <c r="AD148" s="28" t="e">
        <f t="shared" si="32"/>
        <v>#N/A</v>
      </c>
      <c r="AE148" s="28">
        <v>135</v>
      </c>
      <c r="AF148" s="28" t="e">
        <f t="shared" si="33"/>
        <v>#N/A</v>
      </c>
      <c r="AG148" s="28" t="e">
        <f t="shared" si="34"/>
        <v>#N/A</v>
      </c>
      <c r="AH148" s="28" t="e">
        <f t="shared" si="35"/>
        <v>#N/A</v>
      </c>
    </row>
    <row r="149" spans="10:34" x14ac:dyDescent="0.2">
      <c r="J149" s="28" t="e">
        <f>MATCH(MIN(L149:M149),L149:M149,0)</f>
        <v>#N/A</v>
      </c>
      <c r="K149" s="28">
        <v>136</v>
      </c>
      <c r="L149" s="32" t="e">
        <f t="shared" si="24"/>
        <v>#N/A</v>
      </c>
      <c r="M149" s="28" t="e">
        <f>SQRT( ((VLOOKUP(K149,$A$2:$E$151,2,FALSE)-VLOOKUP(2,$J$4:$O$6,3,FALSE)) ^2) + ((VLOOKUP(K149,$A$2:$E$151,3,FALSE)-VLOOKUP(2,$J$4:$O$6,4,FALSE))^2) + ((VLOOKUP(K149,$A$2:$E$151,4,FALSE)-VLOOKUP(2,$J$4:$O$6,5,FALSE))^2) + ((VLOOKUP(K149,$A$2:$E$151,5,FALSE)-VLOOKUP(2,$J$4:$O$6,6,FALSE))^2))</f>
        <v>#N/A</v>
      </c>
      <c r="Q149" s="28" t="e">
        <f t="shared" si="25"/>
        <v>#N/A</v>
      </c>
      <c r="R149" s="28">
        <v>136</v>
      </c>
      <c r="S149" s="28" t="e">
        <f t="shared" si="26"/>
        <v>#N/A</v>
      </c>
      <c r="T149" s="28" t="e">
        <f t="shared" si="27"/>
        <v>#N/A</v>
      </c>
      <c r="W149" s="28" t="e">
        <f t="shared" si="28"/>
        <v>#N/A</v>
      </c>
      <c r="X149" s="28">
        <v>136</v>
      </c>
      <c r="Y149" s="28" t="e">
        <f t="shared" si="29"/>
        <v>#N/A</v>
      </c>
      <c r="Z149" s="28" t="e">
        <f t="shared" si="30"/>
        <v>#N/A</v>
      </c>
      <c r="AA149" s="28" t="e">
        <f t="shared" si="31"/>
        <v>#N/A</v>
      </c>
      <c r="AD149" s="28" t="e">
        <f t="shared" si="32"/>
        <v>#N/A</v>
      </c>
      <c r="AE149" s="28">
        <v>136</v>
      </c>
      <c r="AF149" s="28" t="e">
        <f t="shared" si="33"/>
        <v>#N/A</v>
      </c>
      <c r="AG149" s="28" t="e">
        <f t="shared" si="34"/>
        <v>#N/A</v>
      </c>
      <c r="AH149" s="28" t="e">
        <f t="shared" si="35"/>
        <v>#N/A</v>
      </c>
    </row>
    <row r="150" spans="10:34" x14ac:dyDescent="0.2">
      <c r="J150" s="28" t="e">
        <f>MATCH(MIN(L150:M150),L150:M150,0)</f>
        <v>#N/A</v>
      </c>
      <c r="K150" s="28">
        <v>137</v>
      </c>
      <c r="L150" s="32" t="e">
        <f t="shared" si="24"/>
        <v>#N/A</v>
      </c>
      <c r="M150" s="28" t="e">
        <f>SQRT( ((VLOOKUP(K150,$A$2:$E$151,2,FALSE)-VLOOKUP(2,$J$4:$O$6,3,FALSE)) ^2) + ((VLOOKUP(K150,$A$2:$E$151,3,FALSE)-VLOOKUP(2,$J$4:$O$6,4,FALSE))^2) + ((VLOOKUP(K150,$A$2:$E$151,4,FALSE)-VLOOKUP(2,$J$4:$O$6,5,FALSE))^2) + ((VLOOKUP(K150,$A$2:$E$151,5,FALSE)-VLOOKUP(2,$J$4:$O$6,6,FALSE))^2))</f>
        <v>#N/A</v>
      </c>
      <c r="Q150" s="28" t="e">
        <f t="shared" si="25"/>
        <v>#N/A</v>
      </c>
      <c r="R150" s="28">
        <v>137</v>
      </c>
      <c r="S150" s="28" t="e">
        <f t="shared" si="26"/>
        <v>#N/A</v>
      </c>
      <c r="T150" s="28" t="e">
        <f t="shared" si="27"/>
        <v>#N/A</v>
      </c>
      <c r="W150" s="28" t="e">
        <f t="shared" si="28"/>
        <v>#N/A</v>
      </c>
      <c r="X150" s="28">
        <v>137</v>
      </c>
      <c r="Y150" s="28" t="e">
        <f t="shared" si="29"/>
        <v>#N/A</v>
      </c>
      <c r="Z150" s="28" t="e">
        <f t="shared" si="30"/>
        <v>#N/A</v>
      </c>
      <c r="AA150" s="28" t="e">
        <f t="shared" si="31"/>
        <v>#N/A</v>
      </c>
      <c r="AD150" s="28" t="e">
        <f t="shared" si="32"/>
        <v>#N/A</v>
      </c>
      <c r="AE150" s="28">
        <v>137</v>
      </c>
      <c r="AF150" s="28" t="e">
        <f t="shared" si="33"/>
        <v>#N/A</v>
      </c>
      <c r="AG150" s="28" t="e">
        <f t="shared" si="34"/>
        <v>#N/A</v>
      </c>
      <c r="AH150" s="28" t="e">
        <f t="shared" si="35"/>
        <v>#N/A</v>
      </c>
    </row>
    <row r="151" spans="10:34" x14ac:dyDescent="0.2">
      <c r="J151" s="28" t="e">
        <f>MATCH(MIN(L151:M151),L151:M151,0)</f>
        <v>#N/A</v>
      </c>
      <c r="K151" s="28">
        <v>138</v>
      </c>
      <c r="L151" s="32" t="e">
        <f t="shared" si="24"/>
        <v>#N/A</v>
      </c>
      <c r="M151" s="28" t="e">
        <f>SQRT( ((VLOOKUP(K151,$A$2:$E$151,2,FALSE)-VLOOKUP(2,$J$4:$O$6,3,FALSE)) ^2) + ((VLOOKUP(K151,$A$2:$E$151,3,FALSE)-VLOOKUP(2,$J$4:$O$6,4,FALSE))^2) + ((VLOOKUP(K151,$A$2:$E$151,4,FALSE)-VLOOKUP(2,$J$4:$O$6,5,FALSE))^2) + ((VLOOKUP(K151,$A$2:$E$151,5,FALSE)-VLOOKUP(2,$J$4:$O$6,6,FALSE))^2))</f>
        <v>#N/A</v>
      </c>
      <c r="Q151" s="28" t="e">
        <f t="shared" si="25"/>
        <v>#N/A</v>
      </c>
      <c r="R151" s="28">
        <v>138</v>
      </c>
      <c r="S151" s="28" t="e">
        <f t="shared" si="26"/>
        <v>#N/A</v>
      </c>
      <c r="T151" s="28" t="e">
        <f t="shared" si="27"/>
        <v>#N/A</v>
      </c>
      <c r="W151" s="28" t="e">
        <f t="shared" si="28"/>
        <v>#N/A</v>
      </c>
      <c r="X151" s="28">
        <v>138</v>
      </c>
      <c r="Y151" s="28" t="e">
        <f t="shared" si="29"/>
        <v>#N/A</v>
      </c>
      <c r="Z151" s="28" t="e">
        <f t="shared" si="30"/>
        <v>#N/A</v>
      </c>
      <c r="AA151" s="28" t="e">
        <f t="shared" si="31"/>
        <v>#N/A</v>
      </c>
      <c r="AD151" s="28" t="e">
        <f t="shared" si="32"/>
        <v>#N/A</v>
      </c>
      <c r="AE151" s="28">
        <v>138</v>
      </c>
      <c r="AF151" s="28" t="e">
        <f t="shared" si="33"/>
        <v>#N/A</v>
      </c>
      <c r="AG151" s="28" t="e">
        <f t="shared" si="34"/>
        <v>#N/A</v>
      </c>
      <c r="AH151" s="28" t="e">
        <f t="shared" si="35"/>
        <v>#N/A</v>
      </c>
    </row>
    <row r="152" spans="10:34" x14ac:dyDescent="0.2">
      <c r="J152" s="28" t="e">
        <f>MATCH(MIN(L152:M152),L152:M152,0)</f>
        <v>#N/A</v>
      </c>
      <c r="K152" s="28">
        <v>139</v>
      </c>
      <c r="L152" s="32" t="e">
        <f t="shared" si="24"/>
        <v>#N/A</v>
      </c>
      <c r="M152" s="28" t="e">
        <f>SQRT( ((VLOOKUP(K152,$A$2:$E$151,2,FALSE)-VLOOKUP(2,$J$4:$O$6,3,FALSE)) ^2) + ((VLOOKUP(K152,$A$2:$E$151,3,FALSE)-VLOOKUP(2,$J$4:$O$6,4,FALSE))^2) + ((VLOOKUP(K152,$A$2:$E$151,4,FALSE)-VLOOKUP(2,$J$4:$O$6,5,FALSE))^2) + ((VLOOKUP(K152,$A$2:$E$151,5,FALSE)-VLOOKUP(2,$J$4:$O$6,6,FALSE))^2))</f>
        <v>#N/A</v>
      </c>
      <c r="Q152" s="28" t="e">
        <f t="shared" si="25"/>
        <v>#N/A</v>
      </c>
      <c r="R152" s="28">
        <v>139</v>
      </c>
      <c r="S152" s="28" t="e">
        <f t="shared" si="26"/>
        <v>#N/A</v>
      </c>
      <c r="T152" s="28" t="e">
        <f t="shared" si="27"/>
        <v>#N/A</v>
      </c>
      <c r="W152" s="28" t="e">
        <f t="shared" si="28"/>
        <v>#N/A</v>
      </c>
      <c r="X152" s="28">
        <v>139</v>
      </c>
      <c r="Y152" s="28" t="e">
        <f t="shared" si="29"/>
        <v>#N/A</v>
      </c>
      <c r="Z152" s="28" t="e">
        <f t="shared" si="30"/>
        <v>#N/A</v>
      </c>
      <c r="AA152" s="28" t="e">
        <f t="shared" si="31"/>
        <v>#N/A</v>
      </c>
      <c r="AD152" s="28" t="e">
        <f t="shared" si="32"/>
        <v>#N/A</v>
      </c>
      <c r="AE152" s="28">
        <v>139</v>
      </c>
      <c r="AF152" s="28" t="e">
        <f t="shared" si="33"/>
        <v>#N/A</v>
      </c>
      <c r="AG152" s="28" t="e">
        <f t="shared" si="34"/>
        <v>#N/A</v>
      </c>
      <c r="AH152" s="28" t="e">
        <f t="shared" si="35"/>
        <v>#N/A</v>
      </c>
    </row>
    <row r="153" spans="10:34" x14ac:dyDescent="0.2">
      <c r="J153" s="28" t="e">
        <f>MATCH(MIN(L153:M153),L153:M153,0)</f>
        <v>#N/A</v>
      </c>
      <c r="K153" s="28">
        <v>140</v>
      </c>
      <c r="L153" s="32" t="e">
        <f t="shared" si="24"/>
        <v>#N/A</v>
      </c>
      <c r="M153" s="28" t="e">
        <f>SQRT( ((VLOOKUP(K153,$A$2:$E$151,2,FALSE)-VLOOKUP(2,$J$4:$O$6,3,FALSE)) ^2) + ((VLOOKUP(K153,$A$2:$E$151,3,FALSE)-VLOOKUP(2,$J$4:$O$6,4,FALSE))^2) + ((VLOOKUP(K153,$A$2:$E$151,4,FALSE)-VLOOKUP(2,$J$4:$O$6,5,FALSE))^2) + ((VLOOKUP(K153,$A$2:$E$151,5,FALSE)-VLOOKUP(2,$J$4:$O$6,6,FALSE))^2))</f>
        <v>#N/A</v>
      </c>
      <c r="Q153" s="28" t="e">
        <f t="shared" si="25"/>
        <v>#N/A</v>
      </c>
      <c r="R153" s="28">
        <v>140</v>
      </c>
      <c r="S153" s="28" t="e">
        <f t="shared" si="26"/>
        <v>#N/A</v>
      </c>
      <c r="T153" s="28" t="e">
        <f t="shared" si="27"/>
        <v>#N/A</v>
      </c>
      <c r="W153" s="28" t="e">
        <f t="shared" si="28"/>
        <v>#N/A</v>
      </c>
      <c r="X153" s="28">
        <v>140</v>
      </c>
      <c r="Y153" s="28" t="e">
        <f t="shared" si="29"/>
        <v>#N/A</v>
      </c>
      <c r="Z153" s="28" t="e">
        <f t="shared" si="30"/>
        <v>#N/A</v>
      </c>
      <c r="AA153" s="28" t="e">
        <f t="shared" si="31"/>
        <v>#N/A</v>
      </c>
      <c r="AD153" s="28" t="e">
        <f t="shared" si="32"/>
        <v>#N/A</v>
      </c>
      <c r="AE153" s="28">
        <v>140</v>
      </c>
      <c r="AF153" s="28" t="e">
        <f t="shared" si="33"/>
        <v>#N/A</v>
      </c>
      <c r="AG153" s="28" t="e">
        <f t="shared" si="34"/>
        <v>#N/A</v>
      </c>
      <c r="AH153" s="28" t="e">
        <f t="shared" si="35"/>
        <v>#N/A</v>
      </c>
    </row>
    <row r="154" spans="10:34" x14ac:dyDescent="0.2">
      <c r="J154" s="28" t="e">
        <f>MATCH(MIN(L154:M154),L154:M154,0)</f>
        <v>#N/A</v>
      </c>
      <c r="K154" s="28">
        <v>141</v>
      </c>
      <c r="L154" s="32" t="e">
        <f t="shared" si="24"/>
        <v>#N/A</v>
      </c>
      <c r="M154" s="28" t="e">
        <f>SQRT( ((VLOOKUP(K154,$A$2:$E$151,2,FALSE)-VLOOKUP(2,$J$4:$O$6,3,FALSE)) ^2) + ((VLOOKUP(K154,$A$2:$E$151,3,FALSE)-VLOOKUP(2,$J$4:$O$6,4,FALSE))^2) + ((VLOOKUP(K154,$A$2:$E$151,4,FALSE)-VLOOKUP(2,$J$4:$O$6,5,FALSE))^2) + ((VLOOKUP(K154,$A$2:$E$151,5,FALSE)-VLOOKUP(2,$J$4:$O$6,6,FALSE))^2))</f>
        <v>#N/A</v>
      </c>
      <c r="Q154" s="28" t="e">
        <f t="shared" si="25"/>
        <v>#N/A</v>
      </c>
      <c r="R154" s="28">
        <v>141</v>
      </c>
      <c r="S154" s="28" t="e">
        <f t="shared" si="26"/>
        <v>#N/A</v>
      </c>
      <c r="T154" s="28" t="e">
        <f t="shared" si="27"/>
        <v>#N/A</v>
      </c>
      <c r="W154" s="28" t="e">
        <f t="shared" si="28"/>
        <v>#N/A</v>
      </c>
      <c r="X154" s="28">
        <v>141</v>
      </c>
      <c r="Y154" s="28" t="e">
        <f t="shared" si="29"/>
        <v>#N/A</v>
      </c>
      <c r="Z154" s="28" t="e">
        <f t="shared" si="30"/>
        <v>#N/A</v>
      </c>
      <c r="AA154" s="28" t="e">
        <f t="shared" si="31"/>
        <v>#N/A</v>
      </c>
      <c r="AD154" s="28" t="e">
        <f t="shared" si="32"/>
        <v>#N/A</v>
      </c>
      <c r="AE154" s="28">
        <v>141</v>
      </c>
      <c r="AF154" s="28" t="e">
        <f t="shared" si="33"/>
        <v>#N/A</v>
      </c>
      <c r="AG154" s="28" t="e">
        <f t="shared" si="34"/>
        <v>#N/A</v>
      </c>
      <c r="AH154" s="28" t="e">
        <f t="shared" si="35"/>
        <v>#N/A</v>
      </c>
    </row>
    <row r="155" spans="10:34" x14ac:dyDescent="0.2">
      <c r="J155" s="28" t="e">
        <f>MATCH(MIN(L155:M155),L155:M155,0)</f>
        <v>#N/A</v>
      </c>
      <c r="K155" s="28">
        <v>142</v>
      </c>
      <c r="L155" s="32" t="e">
        <f t="shared" si="24"/>
        <v>#N/A</v>
      </c>
      <c r="M155" s="28" t="e">
        <f>SQRT( ((VLOOKUP(K155,$A$2:$E$151,2,FALSE)-VLOOKUP(2,$J$4:$O$6,3,FALSE)) ^2) + ((VLOOKUP(K155,$A$2:$E$151,3,FALSE)-VLOOKUP(2,$J$4:$O$6,4,FALSE))^2) + ((VLOOKUP(K155,$A$2:$E$151,4,FALSE)-VLOOKUP(2,$J$4:$O$6,5,FALSE))^2) + ((VLOOKUP(K155,$A$2:$E$151,5,FALSE)-VLOOKUP(2,$J$4:$O$6,6,FALSE))^2))</f>
        <v>#N/A</v>
      </c>
      <c r="Q155" s="28" t="e">
        <f t="shared" si="25"/>
        <v>#N/A</v>
      </c>
      <c r="R155" s="28">
        <v>142</v>
      </c>
      <c r="S155" s="28" t="e">
        <f t="shared" si="26"/>
        <v>#N/A</v>
      </c>
      <c r="T155" s="28" t="e">
        <f t="shared" si="27"/>
        <v>#N/A</v>
      </c>
      <c r="W155" s="28" t="e">
        <f t="shared" si="28"/>
        <v>#N/A</v>
      </c>
      <c r="X155" s="28">
        <v>142</v>
      </c>
      <c r="Y155" s="28" t="e">
        <f t="shared" si="29"/>
        <v>#N/A</v>
      </c>
      <c r="Z155" s="28" t="e">
        <f t="shared" si="30"/>
        <v>#N/A</v>
      </c>
      <c r="AA155" s="28" t="e">
        <f t="shared" si="31"/>
        <v>#N/A</v>
      </c>
      <c r="AD155" s="28" t="e">
        <f t="shared" si="32"/>
        <v>#N/A</v>
      </c>
      <c r="AE155" s="28">
        <v>142</v>
      </c>
      <c r="AF155" s="28" t="e">
        <f t="shared" si="33"/>
        <v>#N/A</v>
      </c>
      <c r="AG155" s="28" t="e">
        <f t="shared" si="34"/>
        <v>#N/A</v>
      </c>
      <c r="AH155" s="28" t="e">
        <f t="shared" si="35"/>
        <v>#N/A</v>
      </c>
    </row>
    <row r="156" spans="10:34" x14ac:dyDescent="0.2">
      <c r="J156" s="28" t="e">
        <f>MATCH(MIN(L156:M156),L156:M156,0)</f>
        <v>#N/A</v>
      </c>
      <c r="K156" s="28">
        <v>143</v>
      </c>
      <c r="L156" s="32" t="e">
        <f t="shared" si="24"/>
        <v>#N/A</v>
      </c>
      <c r="M156" s="28" t="e">
        <f>SQRT( ((VLOOKUP(K156,$A$2:$E$151,2,FALSE)-VLOOKUP(2,$J$4:$O$6,3,FALSE)) ^2) + ((VLOOKUP(K156,$A$2:$E$151,3,FALSE)-VLOOKUP(2,$J$4:$O$6,4,FALSE))^2) + ((VLOOKUP(K156,$A$2:$E$151,4,FALSE)-VLOOKUP(2,$J$4:$O$6,5,FALSE))^2) + ((VLOOKUP(K156,$A$2:$E$151,5,FALSE)-VLOOKUP(2,$J$4:$O$6,6,FALSE))^2))</f>
        <v>#N/A</v>
      </c>
      <c r="Q156" s="28" t="e">
        <f t="shared" si="25"/>
        <v>#N/A</v>
      </c>
      <c r="R156" s="28">
        <v>143</v>
      </c>
      <c r="S156" s="28" t="e">
        <f t="shared" si="26"/>
        <v>#N/A</v>
      </c>
      <c r="T156" s="28" t="e">
        <f t="shared" si="27"/>
        <v>#N/A</v>
      </c>
      <c r="W156" s="28" t="e">
        <f t="shared" si="28"/>
        <v>#N/A</v>
      </c>
      <c r="X156" s="28">
        <v>143</v>
      </c>
      <c r="Y156" s="28" t="e">
        <f t="shared" si="29"/>
        <v>#N/A</v>
      </c>
      <c r="Z156" s="28" t="e">
        <f t="shared" si="30"/>
        <v>#N/A</v>
      </c>
      <c r="AA156" s="28" t="e">
        <f t="shared" si="31"/>
        <v>#N/A</v>
      </c>
      <c r="AD156" s="28" t="e">
        <f t="shared" si="32"/>
        <v>#N/A</v>
      </c>
      <c r="AE156" s="28">
        <v>143</v>
      </c>
      <c r="AF156" s="28" t="e">
        <f t="shared" si="33"/>
        <v>#N/A</v>
      </c>
      <c r="AG156" s="28" t="e">
        <f t="shared" si="34"/>
        <v>#N/A</v>
      </c>
      <c r="AH156" s="28" t="e">
        <f t="shared" si="35"/>
        <v>#N/A</v>
      </c>
    </row>
    <row r="157" spans="10:34" x14ac:dyDescent="0.2">
      <c r="J157" s="28" t="e">
        <f>MATCH(MIN(L157:M157),L157:M157,0)</f>
        <v>#N/A</v>
      </c>
      <c r="K157" s="28">
        <v>144</v>
      </c>
      <c r="L157" s="32" t="e">
        <f t="shared" si="24"/>
        <v>#N/A</v>
      </c>
      <c r="M157" s="28" t="e">
        <f>SQRT( ((VLOOKUP(K157,$A$2:$E$151,2,FALSE)-VLOOKUP(2,$J$4:$O$6,3,FALSE)) ^2) + ((VLOOKUP(K157,$A$2:$E$151,3,FALSE)-VLOOKUP(2,$J$4:$O$6,4,FALSE))^2) + ((VLOOKUP(K157,$A$2:$E$151,4,FALSE)-VLOOKUP(2,$J$4:$O$6,5,FALSE))^2) + ((VLOOKUP(K157,$A$2:$E$151,5,FALSE)-VLOOKUP(2,$J$4:$O$6,6,FALSE))^2))</f>
        <v>#N/A</v>
      </c>
      <c r="Q157" s="28" t="e">
        <f t="shared" si="25"/>
        <v>#N/A</v>
      </c>
      <c r="R157" s="28">
        <v>144</v>
      </c>
      <c r="S157" s="28" t="e">
        <f t="shared" si="26"/>
        <v>#N/A</v>
      </c>
      <c r="T157" s="28" t="e">
        <f t="shared" si="27"/>
        <v>#N/A</v>
      </c>
      <c r="W157" s="28" t="e">
        <f t="shared" si="28"/>
        <v>#N/A</v>
      </c>
      <c r="X157" s="28">
        <v>144</v>
      </c>
      <c r="Y157" s="28" t="e">
        <f t="shared" si="29"/>
        <v>#N/A</v>
      </c>
      <c r="Z157" s="28" t="e">
        <f t="shared" si="30"/>
        <v>#N/A</v>
      </c>
      <c r="AA157" s="28" t="e">
        <f t="shared" si="31"/>
        <v>#N/A</v>
      </c>
      <c r="AD157" s="28" t="e">
        <f t="shared" si="32"/>
        <v>#N/A</v>
      </c>
      <c r="AE157" s="28">
        <v>144</v>
      </c>
      <c r="AF157" s="28" t="e">
        <f t="shared" si="33"/>
        <v>#N/A</v>
      </c>
      <c r="AG157" s="28" t="e">
        <f t="shared" si="34"/>
        <v>#N/A</v>
      </c>
      <c r="AH157" s="28" t="e">
        <f t="shared" si="35"/>
        <v>#N/A</v>
      </c>
    </row>
    <row r="158" spans="10:34" x14ac:dyDescent="0.2">
      <c r="J158" s="28" t="e">
        <f>MATCH(MIN(L158:M158),L158:M158,0)</f>
        <v>#N/A</v>
      </c>
      <c r="K158" s="28">
        <v>145</v>
      </c>
      <c r="L158" s="32" t="e">
        <f t="shared" si="24"/>
        <v>#N/A</v>
      </c>
      <c r="M158" s="28" t="e">
        <f>SQRT( ((VLOOKUP(K158,$A$2:$E$151,2,FALSE)-VLOOKUP(2,$J$4:$O$6,3,FALSE)) ^2) + ((VLOOKUP(K158,$A$2:$E$151,3,FALSE)-VLOOKUP(2,$J$4:$O$6,4,FALSE))^2) + ((VLOOKUP(K158,$A$2:$E$151,4,FALSE)-VLOOKUP(2,$J$4:$O$6,5,FALSE))^2) + ((VLOOKUP(K158,$A$2:$E$151,5,FALSE)-VLOOKUP(2,$J$4:$O$6,6,FALSE))^2))</f>
        <v>#N/A</v>
      </c>
      <c r="Q158" s="28" t="e">
        <f t="shared" si="25"/>
        <v>#N/A</v>
      </c>
      <c r="R158" s="28">
        <v>145</v>
      </c>
      <c r="S158" s="28" t="e">
        <f t="shared" si="26"/>
        <v>#N/A</v>
      </c>
      <c r="T158" s="28" t="e">
        <f t="shared" si="27"/>
        <v>#N/A</v>
      </c>
      <c r="W158" s="28" t="e">
        <f t="shared" si="28"/>
        <v>#N/A</v>
      </c>
      <c r="X158" s="28">
        <v>145</v>
      </c>
      <c r="Y158" s="28" t="e">
        <f t="shared" si="29"/>
        <v>#N/A</v>
      </c>
      <c r="Z158" s="28" t="e">
        <f t="shared" si="30"/>
        <v>#N/A</v>
      </c>
      <c r="AA158" s="28" t="e">
        <f t="shared" si="31"/>
        <v>#N/A</v>
      </c>
      <c r="AD158" s="28" t="e">
        <f t="shared" si="32"/>
        <v>#N/A</v>
      </c>
      <c r="AE158" s="28">
        <v>145</v>
      </c>
      <c r="AF158" s="28" t="e">
        <f t="shared" si="33"/>
        <v>#N/A</v>
      </c>
      <c r="AG158" s="28" t="e">
        <f t="shared" si="34"/>
        <v>#N/A</v>
      </c>
      <c r="AH158" s="28" t="e">
        <f t="shared" si="35"/>
        <v>#N/A</v>
      </c>
    </row>
    <row r="159" spans="10:34" x14ac:dyDescent="0.2">
      <c r="J159" s="28" t="e">
        <f>MATCH(MIN(L159:M159),L159:M159,0)</f>
        <v>#N/A</v>
      </c>
      <c r="K159" s="28">
        <v>146</v>
      </c>
      <c r="L159" s="32" t="e">
        <f t="shared" si="24"/>
        <v>#N/A</v>
      </c>
      <c r="M159" s="28" t="e">
        <f>SQRT( ((VLOOKUP(K159,$A$2:$E$151,2,FALSE)-VLOOKUP(2,$J$4:$O$6,3,FALSE)) ^2) + ((VLOOKUP(K159,$A$2:$E$151,3,FALSE)-VLOOKUP(2,$J$4:$O$6,4,FALSE))^2) + ((VLOOKUP(K159,$A$2:$E$151,4,FALSE)-VLOOKUP(2,$J$4:$O$6,5,FALSE))^2) + ((VLOOKUP(K159,$A$2:$E$151,5,FALSE)-VLOOKUP(2,$J$4:$O$6,6,FALSE))^2))</f>
        <v>#N/A</v>
      </c>
      <c r="Q159" s="28" t="e">
        <f t="shared" si="25"/>
        <v>#N/A</v>
      </c>
      <c r="R159" s="28">
        <v>146</v>
      </c>
      <c r="S159" s="28" t="e">
        <f t="shared" si="26"/>
        <v>#N/A</v>
      </c>
      <c r="T159" s="28" t="e">
        <f t="shared" si="27"/>
        <v>#N/A</v>
      </c>
      <c r="W159" s="28" t="e">
        <f t="shared" si="28"/>
        <v>#N/A</v>
      </c>
      <c r="X159" s="28">
        <v>146</v>
      </c>
      <c r="Y159" s="28" t="e">
        <f t="shared" si="29"/>
        <v>#N/A</v>
      </c>
      <c r="Z159" s="28" t="e">
        <f t="shared" si="30"/>
        <v>#N/A</v>
      </c>
      <c r="AA159" s="28" t="e">
        <f t="shared" si="31"/>
        <v>#N/A</v>
      </c>
      <c r="AD159" s="28" t="e">
        <f t="shared" si="32"/>
        <v>#N/A</v>
      </c>
      <c r="AE159" s="28">
        <v>146</v>
      </c>
      <c r="AF159" s="28" t="e">
        <f t="shared" si="33"/>
        <v>#N/A</v>
      </c>
      <c r="AG159" s="28" t="e">
        <f t="shared" si="34"/>
        <v>#N/A</v>
      </c>
      <c r="AH159" s="28" t="e">
        <f t="shared" si="35"/>
        <v>#N/A</v>
      </c>
    </row>
    <row r="160" spans="10:34" x14ac:dyDescent="0.2">
      <c r="J160" s="28" t="e">
        <f>MATCH(MIN(L160:M160),L160:M160,0)</f>
        <v>#N/A</v>
      </c>
      <c r="K160" s="28">
        <v>147</v>
      </c>
      <c r="L160" s="32" t="e">
        <f t="shared" si="24"/>
        <v>#N/A</v>
      </c>
      <c r="M160" s="28" t="e">
        <f>SQRT( ((VLOOKUP(K160,$A$2:$E$151,2,FALSE)-VLOOKUP(2,$J$4:$O$6,3,FALSE)) ^2) + ((VLOOKUP(K160,$A$2:$E$151,3,FALSE)-VLOOKUP(2,$J$4:$O$6,4,FALSE))^2) + ((VLOOKUP(K160,$A$2:$E$151,4,FALSE)-VLOOKUP(2,$J$4:$O$6,5,FALSE))^2) + ((VLOOKUP(K160,$A$2:$E$151,5,FALSE)-VLOOKUP(2,$J$4:$O$6,6,FALSE))^2))</f>
        <v>#N/A</v>
      </c>
      <c r="Q160" s="28" t="e">
        <f t="shared" si="25"/>
        <v>#N/A</v>
      </c>
      <c r="R160" s="28">
        <v>147</v>
      </c>
      <c r="S160" s="28" t="e">
        <f t="shared" si="26"/>
        <v>#N/A</v>
      </c>
      <c r="T160" s="28" t="e">
        <f t="shared" si="27"/>
        <v>#N/A</v>
      </c>
      <c r="W160" s="28" t="e">
        <f t="shared" si="28"/>
        <v>#N/A</v>
      </c>
      <c r="X160" s="28">
        <v>147</v>
      </c>
      <c r="Y160" s="28" t="e">
        <f t="shared" si="29"/>
        <v>#N/A</v>
      </c>
      <c r="Z160" s="28" t="e">
        <f t="shared" si="30"/>
        <v>#N/A</v>
      </c>
      <c r="AA160" s="28" t="e">
        <f t="shared" si="31"/>
        <v>#N/A</v>
      </c>
      <c r="AD160" s="28" t="e">
        <f t="shared" si="32"/>
        <v>#N/A</v>
      </c>
      <c r="AE160" s="28">
        <v>147</v>
      </c>
      <c r="AF160" s="28" t="e">
        <f t="shared" si="33"/>
        <v>#N/A</v>
      </c>
      <c r="AG160" s="28" t="e">
        <f t="shared" si="34"/>
        <v>#N/A</v>
      </c>
      <c r="AH160" s="28" t="e">
        <f t="shared" si="35"/>
        <v>#N/A</v>
      </c>
    </row>
    <row r="161" spans="10:34" x14ac:dyDescent="0.2">
      <c r="J161" s="28" t="e">
        <f>MATCH(MIN(L161:M161),L161:M161,0)</f>
        <v>#N/A</v>
      </c>
      <c r="K161" s="28">
        <v>148</v>
      </c>
      <c r="L161" s="32" t="e">
        <f t="shared" si="24"/>
        <v>#N/A</v>
      </c>
      <c r="M161" s="28" t="e">
        <f>SQRT( ((VLOOKUP(K161,$A$2:$E$151,2,FALSE)-VLOOKUP(2,$J$4:$O$6,3,FALSE)) ^2) + ((VLOOKUP(K161,$A$2:$E$151,3,FALSE)-VLOOKUP(2,$J$4:$O$6,4,FALSE))^2) + ((VLOOKUP(K161,$A$2:$E$151,4,FALSE)-VLOOKUP(2,$J$4:$O$6,5,FALSE))^2) + ((VLOOKUP(K161,$A$2:$E$151,5,FALSE)-VLOOKUP(2,$J$4:$O$6,6,FALSE))^2))</f>
        <v>#N/A</v>
      </c>
      <c r="Q161" s="28" t="e">
        <f t="shared" si="25"/>
        <v>#N/A</v>
      </c>
      <c r="R161" s="28">
        <v>148</v>
      </c>
      <c r="S161" s="28" t="e">
        <f t="shared" si="26"/>
        <v>#N/A</v>
      </c>
      <c r="T161" s="28" t="e">
        <f t="shared" si="27"/>
        <v>#N/A</v>
      </c>
      <c r="W161" s="28" t="e">
        <f t="shared" si="28"/>
        <v>#N/A</v>
      </c>
      <c r="X161" s="28">
        <v>148</v>
      </c>
      <c r="Y161" s="28" t="e">
        <f t="shared" si="29"/>
        <v>#N/A</v>
      </c>
      <c r="Z161" s="28" t="e">
        <f t="shared" si="30"/>
        <v>#N/A</v>
      </c>
      <c r="AA161" s="28" t="e">
        <f t="shared" si="31"/>
        <v>#N/A</v>
      </c>
      <c r="AD161" s="28" t="e">
        <f t="shared" si="32"/>
        <v>#N/A</v>
      </c>
      <c r="AE161" s="28">
        <v>148</v>
      </c>
      <c r="AF161" s="28" t="e">
        <f t="shared" si="33"/>
        <v>#N/A</v>
      </c>
      <c r="AG161" s="28" t="e">
        <f t="shared" si="34"/>
        <v>#N/A</v>
      </c>
      <c r="AH161" s="28" t="e">
        <f t="shared" si="35"/>
        <v>#N/A</v>
      </c>
    </row>
    <row r="162" spans="10:34" x14ac:dyDescent="0.2">
      <c r="J162" s="28" t="e">
        <f>MATCH(MIN(L162:M162),L162:M162,0)</f>
        <v>#N/A</v>
      </c>
      <c r="K162" s="28">
        <v>149</v>
      </c>
      <c r="L162" s="32" t="e">
        <f t="shared" si="24"/>
        <v>#N/A</v>
      </c>
      <c r="M162" s="28" t="e">
        <f>SQRT( ((VLOOKUP(K162,$A$2:$E$151,2,FALSE)-VLOOKUP(2,$J$4:$O$6,3,FALSE)) ^2) + ((VLOOKUP(K162,$A$2:$E$151,3,FALSE)-VLOOKUP(2,$J$4:$O$6,4,FALSE))^2) + ((VLOOKUP(K162,$A$2:$E$151,4,FALSE)-VLOOKUP(2,$J$4:$O$6,5,FALSE))^2) + ((VLOOKUP(K162,$A$2:$E$151,5,FALSE)-VLOOKUP(2,$J$4:$O$6,6,FALSE))^2))</f>
        <v>#N/A</v>
      </c>
      <c r="Q162" s="28" t="e">
        <f t="shared" si="25"/>
        <v>#N/A</v>
      </c>
      <c r="R162" s="28">
        <v>149</v>
      </c>
      <c r="S162" s="28" t="e">
        <f t="shared" si="26"/>
        <v>#N/A</v>
      </c>
      <c r="T162" s="28" t="e">
        <f t="shared" si="27"/>
        <v>#N/A</v>
      </c>
      <c r="W162" s="28" t="e">
        <f t="shared" si="28"/>
        <v>#N/A</v>
      </c>
      <c r="X162" s="28">
        <v>149</v>
      </c>
      <c r="Y162" s="28" t="e">
        <f t="shared" si="29"/>
        <v>#N/A</v>
      </c>
      <c r="Z162" s="28" t="e">
        <f t="shared" si="30"/>
        <v>#N/A</v>
      </c>
      <c r="AA162" s="28" t="e">
        <f t="shared" si="31"/>
        <v>#N/A</v>
      </c>
      <c r="AD162" s="28" t="e">
        <f t="shared" si="32"/>
        <v>#N/A</v>
      </c>
      <c r="AE162" s="28">
        <v>149</v>
      </c>
      <c r="AF162" s="28" t="e">
        <f t="shared" si="33"/>
        <v>#N/A</v>
      </c>
      <c r="AG162" s="28" t="e">
        <f t="shared" si="34"/>
        <v>#N/A</v>
      </c>
      <c r="AH162" s="28" t="e">
        <f t="shared" si="35"/>
        <v>#N/A</v>
      </c>
    </row>
    <row r="163" spans="10:34" x14ac:dyDescent="0.2">
      <c r="J163" s="28" t="e">
        <f>MATCH(MIN(L163:M163),L163:M163,0)</f>
        <v>#N/A</v>
      </c>
      <c r="K163" s="28">
        <v>150</v>
      </c>
      <c r="L163" s="32" t="e">
        <f t="shared" si="24"/>
        <v>#N/A</v>
      </c>
      <c r="M163" s="28" t="e">
        <f>SQRT( ((VLOOKUP(K163,$A$2:$E$151,2,FALSE)-VLOOKUP(2,$J$4:$O$6,3,FALSE)) ^2) + ((VLOOKUP(K163,$A$2:$E$151,3,FALSE)-VLOOKUP(2,$J$4:$O$6,4,FALSE))^2) + ((VLOOKUP(K163,$A$2:$E$151,4,FALSE)-VLOOKUP(2,$J$4:$O$6,5,FALSE))^2) + ((VLOOKUP(K163,$A$2:$E$151,5,FALSE)-VLOOKUP(2,$J$4:$O$6,6,FALSE))^2))</f>
        <v>#N/A</v>
      </c>
      <c r="Q163" s="28" t="e">
        <f t="shared" si="25"/>
        <v>#N/A</v>
      </c>
      <c r="R163" s="28">
        <v>150</v>
      </c>
      <c r="S163" s="28" t="e">
        <f t="shared" si="26"/>
        <v>#N/A</v>
      </c>
      <c r="T163" s="28" t="e">
        <f t="shared" si="27"/>
        <v>#N/A</v>
      </c>
      <c r="W163" s="28" t="e">
        <f t="shared" si="28"/>
        <v>#N/A</v>
      </c>
      <c r="X163" s="28">
        <v>150</v>
      </c>
      <c r="Y163" s="28" t="e">
        <f t="shared" si="29"/>
        <v>#N/A</v>
      </c>
      <c r="Z163" s="28" t="e">
        <f t="shared" si="30"/>
        <v>#N/A</v>
      </c>
      <c r="AA163" s="28" t="e">
        <f t="shared" si="31"/>
        <v>#N/A</v>
      </c>
      <c r="AD163" s="28" t="e">
        <f t="shared" si="32"/>
        <v>#N/A</v>
      </c>
      <c r="AE163" s="28">
        <v>150</v>
      </c>
      <c r="AF163" s="28" t="e">
        <f t="shared" si="33"/>
        <v>#N/A</v>
      </c>
      <c r="AG163" s="28" t="e">
        <f t="shared" si="34"/>
        <v>#N/A</v>
      </c>
      <c r="AH163" s="28" t="e">
        <f t="shared" si="35"/>
        <v>#N/A</v>
      </c>
    </row>
  </sheetData>
  <mergeCells count="9">
    <mergeCell ref="AM1:AQ2"/>
    <mergeCell ref="J11:N12"/>
    <mergeCell ref="R11:V12"/>
    <mergeCell ref="Y11:AC12"/>
    <mergeCell ref="AF11:AJ12"/>
    <mergeCell ref="J1:O2"/>
    <mergeCell ref="R1:V2"/>
    <mergeCell ref="Y1:AC2"/>
    <mergeCell ref="AF1:AJ2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E828-B2B0-FE4A-A4AB-AB75DAF04A71}">
  <sheetPr codeName="Sheet2"/>
  <dimension ref="A1:S40"/>
  <sheetViews>
    <sheetView topLeftCell="A5" zoomScale="99" workbookViewId="0">
      <selection activeCell="P40" sqref="P40"/>
    </sheetView>
  </sheetViews>
  <sheetFormatPr baseColWidth="10" defaultColWidth="8.83203125" defaultRowHeight="13" x14ac:dyDescent="0.15"/>
  <cols>
    <col min="1" max="16384" width="8.83203125" style="6"/>
  </cols>
  <sheetData>
    <row r="1" spans="1:19" x14ac:dyDescent="0.15">
      <c r="A1" s="5" t="s">
        <v>64</v>
      </c>
    </row>
    <row r="2" spans="1:19" x14ac:dyDescent="0.15">
      <c r="A2" s="5"/>
    </row>
    <row r="3" spans="1:19" ht="14" thickBot="1" x14ac:dyDescent="0.2">
      <c r="A3" s="5"/>
      <c r="B3" s="5" t="s">
        <v>65</v>
      </c>
      <c r="F3" s="5" t="s">
        <v>66</v>
      </c>
    </row>
    <row r="4" spans="1:19" x14ac:dyDescent="0.15">
      <c r="A4" s="6" t="s">
        <v>67</v>
      </c>
      <c r="B4" s="7" t="s">
        <v>68</v>
      </c>
      <c r="C4" s="8" t="s">
        <v>69</v>
      </c>
      <c r="D4" s="9" t="s">
        <v>68</v>
      </c>
      <c r="F4" s="6" t="s">
        <v>70</v>
      </c>
      <c r="G4" s="6" t="s">
        <v>71</v>
      </c>
      <c r="J4" s="5" t="s">
        <v>72</v>
      </c>
      <c r="L4" s="6" t="s">
        <v>73</v>
      </c>
      <c r="N4" s="6" t="s">
        <v>74</v>
      </c>
      <c r="S4" s="6" t="s">
        <v>75</v>
      </c>
    </row>
    <row r="5" spans="1:19" x14ac:dyDescent="0.15">
      <c r="A5" s="6">
        <v>1</v>
      </c>
      <c r="B5" s="10">
        <v>5</v>
      </c>
      <c r="C5" s="11">
        <v>7</v>
      </c>
      <c r="D5" s="12" t="s">
        <v>76</v>
      </c>
      <c r="F5" s="6">
        <f t="shared" ref="F5:F28" si="0">(B5-B$29)^2+(C5-C$29)^2</f>
        <v>4</v>
      </c>
      <c r="G5" s="13" t="str">
        <f>IF(J5&lt;=SMALL(J$5:J$28,$D$31),D5,"")</f>
        <v>P</v>
      </c>
      <c r="J5" s="14">
        <f>SQRT(F5)</f>
        <v>2</v>
      </c>
      <c r="L5" s="15">
        <f>1/J5</f>
        <v>0.5</v>
      </c>
      <c r="N5" s="6" t="str">
        <f>IF(L5&gt;=LARGE(L$5:L$28,$P$29),D5,"")</f>
        <v>P</v>
      </c>
      <c r="S5" s="16">
        <f t="shared" ref="S5:S28" si="1">1/J5^2</f>
        <v>0.25</v>
      </c>
    </row>
    <row r="6" spans="1:19" x14ac:dyDescent="0.15">
      <c r="A6" s="6">
        <v>2</v>
      </c>
      <c r="B6" s="10">
        <v>7</v>
      </c>
      <c r="C6" s="11">
        <v>6</v>
      </c>
      <c r="D6" s="12" t="s">
        <v>76</v>
      </c>
      <c r="F6" s="6">
        <f>(B6-B$29)^2+(C6-C$29)^2</f>
        <v>5</v>
      </c>
      <c r="G6" s="13" t="str">
        <f t="shared" ref="G6:G28" si="2">IF(J6&lt;=SMALL(J$5:J$28,$D$31),D6,"")</f>
        <v>P</v>
      </c>
      <c r="J6" s="14">
        <f t="shared" ref="J6:J28" si="3">SQRT(F6)</f>
        <v>2.2360679774997898</v>
      </c>
      <c r="L6" s="15">
        <f t="shared" ref="L6:L28" si="4">1/J6</f>
        <v>0.44721359549995793</v>
      </c>
      <c r="N6" s="6" t="str">
        <f t="shared" ref="N6:N28" si="5">IF(L6&gt;=LARGE(L$5:L$28,$P$29),D6,"")</f>
        <v>P</v>
      </c>
      <c r="S6" s="16">
        <f t="shared" si="1"/>
        <v>0.19999999999999996</v>
      </c>
    </row>
    <row r="7" spans="1:19" x14ac:dyDescent="0.15">
      <c r="A7" s="6">
        <v>3</v>
      </c>
      <c r="B7" s="10">
        <v>4</v>
      </c>
      <c r="C7" s="11">
        <v>5</v>
      </c>
      <c r="D7" s="12" t="s">
        <v>77</v>
      </c>
      <c r="F7" s="6">
        <f t="shared" si="0"/>
        <v>1</v>
      </c>
      <c r="G7" s="13" t="str">
        <f t="shared" si="2"/>
        <v>Q</v>
      </c>
      <c r="J7" s="14">
        <f t="shared" si="3"/>
        <v>1</v>
      </c>
      <c r="L7" s="15">
        <f t="shared" si="4"/>
        <v>1</v>
      </c>
      <c r="N7" s="6" t="str">
        <f t="shared" si="5"/>
        <v>Q</v>
      </c>
      <c r="S7" s="16">
        <f t="shared" si="1"/>
        <v>1</v>
      </c>
    </row>
    <row r="8" spans="1:19" x14ac:dyDescent="0.15">
      <c r="A8" s="6">
        <v>4</v>
      </c>
      <c r="B8" s="10">
        <v>9</v>
      </c>
      <c r="C8" s="11">
        <v>9</v>
      </c>
      <c r="D8" s="12" t="s">
        <v>76</v>
      </c>
      <c r="F8" s="6">
        <f t="shared" si="0"/>
        <v>32</v>
      </c>
      <c r="G8" s="13" t="str">
        <f t="shared" si="2"/>
        <v>P</v>
      </c>
      <c r="J8" s="14">
        <f t="shared" si="3"/>
        <v>5.6568542494923806</v>
      </c>
      <c r="L8" s="15">
        <f t="shared" si="4"/>
        <v>0.17677669529663687</v>
      </c>
      <c r="N8" s="6" t="str">
        <f t="shared" si="5"/>
        <v/>
      </c>
      <c r="S8" s="16">
        <f t="shared" si="1"/>
        <v>3.1249999999999993E-2</v>
      </c>
    </row>
    <row r="9" spans="1:19" x14ac:dyDescent="0.15">
      <c r="A9" s="6">
        <v>5</v>
      </c>
      <c r="B9" s="10">
        <v>10</v>
      </c>
      <c r="C9" s="11">
        <v>10</v>
      </c>
      <c r="D9" s="12" t="s">
        <v>76</v>
      </c>
      <c r="F9" s="6">
        <f t="shared" si="0"/>
        <v>50</v>
      </c>
      <c r="G9" s="13" t="str">
        <f t="shared" si="2"/>
        <v/>
      </c>
      <c r="J9" s="14">
        <f t="shared" si="3"/>
        <v>7.0710678118654755</v>
      </c>
      <c r="L9" s="15">
        <f t="shared" si="4"/>
        <v>0.1414213562373095</v>
      </c>
      <c r="N9" s="6" t="str">
        <f t="shared" si="5"/>
        <v/>
      </c>
      <c r="S9" s="16">
        <f t="shared" si="1"/>
        <v>1.9999999999999997E-2</v>
      </c>
    </row>
    <row r="10" spans="1:19" x14ac:dyDescent="0.15">
      <c r="A10" s="6">
        <v>6</v>
      </c>
      <c r="B10" s="10">
        <v>3</v>
      </c>
      <c r="C10" s="11">
        <v>3</v>
      </c>
      <c r="D10" s="12" t="s">
        <v>77</v>
      </c>
      <c r="F10" s="6">
        <f t="shared" si="0"/>
        <v>8</v>
      </c>
      <c r="G10" s="13" t="str">
        <f t="shared" si="2"/>
        <v>Q</v>
      </c>
      <c r="J10" s="14">
        <f t="shared" si="3"/>
        <v>2.8284271247461903</v>
      </c>
      <c r="L10" s="15">
        <f t="shared" si="4"/>
        <v>0.35355339059327373</v>
      </c>
      <c r="N10" s="6" t="str">
        <f t="shared" si="5"/>
        <v/>
      </c>
      <c r="S10" s="16">
        <f t="shared" si="1"/>
        <v>0.12499999999999997</v>
      </c>
    </row>
    <row r="11" spans="1:19" x14ac:dyDescent="0.15">
      <c r="B11" s="10"/>
      <c r="C11" s="11"/>
      <c r="D11" s="12"/>
      <c r="F11" s="6">
        <f t="shared" si="0"/>
        <v>50</v>
      </c>
      <c r="G11" s="13" t="str">
        <f t="shared" si="2"/>
        <v/>
      </c>
      <c r="J11" s="14">
        <f t="shared" si="3"/>
        <v>7.0710678118654755</v>
      </c>
      <c r="L11" s="15">
        <f t="shared" si="4"/>
        <v>0.1414213562373095</v>
      </c>
      <c r="N11" s="6" t="str">
        <f t="shared" si="5"/>
        <v/>
      </c>
      <c r="S11" s="16">
        <f t="shared" si="1"/>
        <v>1.9999999999999997E-2</v>
      </c>
    </row>
    <row r="12" spans="1:19" x14ac:dyDescent="0.15">
      <c r="B12" s="10"/>
      <c r="C12" s="11"/>
      <c r="D12" s="12"/>
      <c r="F12" s="6">
        <f t="shared" si="0"/>
        <v>50</v>
      </c>
      <c r="G12" s="13" t="str">
        <f t="shared" si="2"/>
        <v/>
      </c>
      <c r="J12" s="14">
        <f t="shared" si="3"/>
        <v>7.0710678118654755</v>
      </c>
      <c r="L12" s="15">
        <f t="shared" si="4"/>
        <v>0.1414213562373095</v>
      </c>
      <c r="N12" s="6" t="str">
        <f t="shared" si="5"/>
        <v/>
      </c>
      <c r="S12" s="16">
        <f t="shared" si="1"/>
        <v>1.9999999999999997E-2</v>
      </c>
    </row>
    <row r="13" spans="1:19" x14ac:dyDescent="0.15">
      <c r="B13" s="10"/>
      <c r="C13" s="11"/>
      <c r="D13" s="12"/>
      <c r="F13" s="6">
        <f t="shared" si="0"/>
        <v>50</v>
      </c>
      <c r="G13" s="13" t="str">
        <f t="shared" si="2"/>
        <v/>
      </c>
      <c r="J13" s="14">
        <f t="shared" si="3"/>
        <v>7.0710678118654755</v>
      </c>
      <c r="L13" s="15">
        <f t="shared" si="4"/>
        <v>0.1414213562373095</v>
      </c>
      <c r="N13" s="6" t="str">
        <f t="shared" si="5"/>
        <v/>
      </c>
      <c r="S13" s="16">
        <f t="shared" si="1"/>
        <v>1.9999999999999997E-2</v>
      </c>
    </row>
    <row r="14" spans="1:19" x14ac:dyDescent="0.15">
      <c r="B14" s="10"/>
      <c r="C14" s="11"/>
      <c r="D14" s="12"/>
      <c r="F14" s="6">
        <f t="shared" si="0"/>
        <v>50</v>
      </c>
      <c r="G14" s="13" t="str">
        <f t="shared" si="2"/>
        <v/>
      </c>
      <c r="J14" s="14">
        <f t="shared" si="3"/>
        <v>7.0710678118654755</v>
      </c>
      <c r="L14" s="15">
        <f t="shared" si="4"/>
        <v>0.1414213562373095</v>
      </c>
      <c r="N14" s="6" t="str">
        <f t="shared" si="5"/>
        <v/>
      </c>
      <c r="S14" s="16">
        <f t="shared" si="1"/>
        <v>1.9999999999999997E-2</v>
      </c>
    </row>
    <row r="15" spans="1:19" x14ac:dyDescent="0.15">
      <c r="B15" s="10"/>
      <c r="C15" s="11"/>
      <c r="D15" s="12"/>
      <c r="F15" s="6">
        <f t="shared" si="0"/>
        <v>50</v>
      </c>
      <c r="G15" s="13" t="str">
        <f t="shared" si="2"/>
        <v/>
      </c>
      <c r="J15" s="14">
        <f t="shared" si="3"/>
        <v>7.0710678118654755</v>
      </c>
      <c r="L15" s="15">
        <f t="shared" si="4"/>
        <v>0.1414213562373095</v>
      </c>
      <c r="N15" s="6" t="str">
        <f t="shared" si="5"/>
        <v/>
      </c>
      <c r="S15" s="16">
        <f t="shared" si="1"/>
        <v>1.9999999999999997E-2</v>
      </c>
    </row>
    <row r="16" spans="1:19" x14ac:dyDescent="0.15">
      <c r="B16" s="10"/>
      <c r="C16" s="11"/>
      <c r="D16" s="12"/>
      <c r="F16" s="6">
        <f t="shared" si="0"/>
        <v>50</v>
      </c>
      <c r="G16" s="13" t="str">
        <f t="shared" si="2"/>
        <v/>
      </c>
      <c r="J16" s="14">
        <f t="shared" si="3"/>
        <v>7.0710678118654755</v>
      </c>
      <c r="L16" s="15">
        <f t="shared" si="4"/>
        <v>0.1414213562373095</v>
      </c>
      <c r="N16" s="6" t="str">
        <f t="shared" si="5"/>
        <v/>
      </c>
      <c r="S16" s="16">
        <f t="shared" si="1"/>
        <v>1.9999999999999997E-2</v>
      </c>
    </row>
    <row r="17" spans="2:19" x14ac:dyDescent="0.15">
      <c r="B17" s="10"/>
      <c r="C17" s="11"/>
      <c r="D17" s="12"/>
      <c r="F17" s="6">
        <f t="shared" si="0"/>
        <v>50</v>
      </c>
      <c r="G17" s="13" t="str">
        <f t="shared" si="2"/>
        <v/>
      </c>
      <c r="J17" s="14">
        <f t="shared" si="3"/>
        <v>7.0710678118654755</v>
      </c>
      <c r="L17" s="15">
        <f t="shared" si="4"/>
        <v>0.1414213562373095</v>
      </c>
      <c r="N17" s="6" t="str">
        <f t="shared" si="5"/>
        <v/>
      </c>
      <c r="S17" s="16">
        <f t="shared" si="1"/>
        <v>1.9999999999999997E-2</v>
      </c>
    </row>
    <row r="18" spans="2:19" x14ac:dyDescent="0.15">
      <c r="B18" s="10"/>
      <c r="C18" s="11"/>
      <c r="D18" s="12"/>
      <c r="F18" s="6">
        <f t="shared" si="0"/>
        <v>50</v>
      </c>
      <c r="G18" s="13" t="str">
        <f t="shared" si="2"/>
        <v/>
      </c>
      <c r="J18" s="14">
        <f t="shared" si="3"/>
        <v>7.0710678118654755</v>
      </c>
      <c r="L18" s="15">
        <f t="shared" si="4"/>
        <v>0.1414213562373095</v>
      </c>
      <c r="N18" s="6" t="str">
        <f t="shared" si="5"/>
        <v/>
      </c>
      <c r="S18" s="16">
        <f t="shared" si="1"/>
        <v>1.9999999999999997E-2</v>
      </c>
    </row>
    <row r="19" spans="2:19" x14ac:dyDescent="0.15">
      <c r="B19" s="10"/>
      <c r="C19" s="11"/>
      <c r="D19" s="12"/>
      <c r="F19" s="6">
        <f t="shared" si="0"/>
        <v>50</v>
      </c>
      <c r="G19" s="13" t="str">
        <f t="shared" si="2"/>
        <v/>
      </c>
      <c r="J19" s="14">
        <f t="shared" si="3"/>
        <v>7.0710678118654755</v>
      </c>
      <c r="L19" s="15">
        <f t="shared" si="4"/>
        <v>0.1414213562373095</v>
      </c>
      <c r="N19" s="6" t="str">
        <f t="shared" si="5"/>
        <v/>
      </c>
      <c r="S19" s="16">
        <f t="shared" si="1"/>
        <v>1.9999999999999997E-2</v>
      </c>
    </row>
    <row r="20" spans="2:19" x14ac:dyDescent="0.15">
      <c r="B20" s="10"/>
      <c r="C20" s="11"/>
      <c r="D20" s="12"/>
      <c r="F20" s="6">
        <f t="shared" si="0"/>
        <v>50</v>
      </c>
      <c r="G20" s="13" t="str">
        <f t="shared" si="2"/>
        <v/>
      </c>
      <c r="J20" s="14">
        <f t="shared" si="3"/>
        <v>7.0710678118654755</v>
      </c>
      <c r="L20" s="15">
        <f t="shared" si="4"/>
        <v>0.1414213562373095</v>
      </c>
      <c r="N20" s="6" t="str">
        <f t="shared" si="5"/>
        <v/>
      </c>
      <c r="S20" s="16">
        <f t="shared" si="1"/>
        <v>1.9999999999999997E-2</v>
      </c>
    </row>
    <row r="21" spans="2:19" x14ac:dyDescent="0.15">
      <c r="B21" s="10"/>
      <c r="C21" s="11"/>
      <c r="D21" s="12"/>
      <c r="F21" s="6">
        <f t="shared" si="0"/>
        <v>50</v>
      </c>
      <c r="G21" s="13" t="str">
        <f t="shared" si="2"/>
        <v/>
      </c>
      <c r="J21" s="14">
        <f t="shared" si="3"/>
        <v>7.0710678118654755</v>
      </c>
      <c r="L21" s="15">
        <f t="shared" si="4"/>
        <v>0.1414213562373095</v>
      </c>
      <c r="N21" s="6" t="str">
        <f t="shared" si="5"/>
        <v/>
      </c>
      <c r="S21" s="16">
        <f t="shared" si="1"/>
        <v>1.9999999999999997E-2</v>
      </c>
    </row>
    <row r="22" spans="2:19" x14ac:dyDescent="0.15">
      <c r="B22" s="10"/>
      <c r="C22" s="11"/>
      <c r="D22" s="12"/>
      <c r="F22" s="6">
        <f t="shared" si="0"/>
        <v>50</v>
      </c>
      <c r="G22" s="13" t="str">
        <f t="shared" si="2"/>
        <v/>
      </c>
      <c r="J22" s="14">
        <f t="shared" si="3"/>
        <v>7.0710678118654755</v>
      </c>
      <c r="L22" s="15">
        <f t="shared" si="4"/>
        <v>0.1414213562373095</v>
      </c>
      <c r="N22" s="6" t="str">
        <f t="shared" si="5"/>
        <v/>
      </c>
      <c r="S22" s="16">
        <f t="shared" si="1"/>
        <v>1.9999999999999997E-2</v>
      </c>
    </row>
    <row r="23" spans="2:19" x14ac:dyDescent="0.15">
      <c r="B23" s="10"/>
      <c r="C23" s="11"/>
      <c r="D23" s="12"/>
      <c r="F23" s="6">
        <f t="shared" si="0"/>
        <v>50</v>
      </c>
      <c r="G23" s="13" t="str">
        <f t="shared" si="2"/>
        <v/>
      </c>
      <c r="J23" s="14">
        <f t="shared" si="3"/>
        <v>7.0710678118654755</v>
      </c>
      <c r="L23" s="15">
        <f t="shared" si="4"/>
        <v>0.1414213562373095</v>
      </c>
      <c r="N23" s="6" t="str">
        <f t="shared" si="5"/>
        <v/>
      </c>
      <c r="S23" s="16">
        <f t="shared" si="1"/>
        <v>1.9999999999999997E-2</v>
      </c>
    </row>
    <row r="24" spans="2:19" x14ac:dyDescent="0.15">
      <c r="B24" s="10"/>
      <c r="C24" s="11"/>
      <c r="D24" s="12"/>
      <c r="F24" s="6">
        <f t="shared" si="0"/>
        <v>50</v>
      </c>
      <c r="G24" s="13" t="str">
        <f t="shared" si="2"/>
        <v/>
      </c>
      <c r="J24" s="14">
        <f t="shared" si="3"/>
        <v>7.0710678118654755</v>
      </c>
      <c r="L24" s="15">
        <f t="shared" si="4"/>
        <v>0.1414213562373095</v>
      </c>
      <c r="N24" s="6" t="str">
        <f t="shared" si="5"/>
        <v/>
      </c>
      <c r="S24" s="16">
        <f t="shared" si="1"/>
        <v>1.9999999999999997E-2</v>
      </c>
    </row>
    <row r="25" spans="2:19" x14ac:dyDescent="0.15">
      <c r="B25" s="10"/>
      <c r="C25" s="11"/>
      <c r="D25" s="12"/>
      <c r="F25" s="6">
        <f t="shared" si="0"/>
        <v>50</v>
      </c>
      <c r="G25" s="13" t="str">
        <f t="shared" si="2"/>
        <v/>
      </c>
      <c r="J25" s="14">
        <f t="shared" si="3"/>
        <v>7.0710678118654755</v>
      </c>
      <c r="L25" s="15">
        <f t="shared" si="4"/>
        <v>0.1414213562373095</v>
      </c>
      <c r="N25" s="6" t="str">
        <f t="shared" si="5"/>
        <v/>
      </c>
      <c r="S25" s="16">
        <f t="shared" si="1"/>
        <v>1.9999999999999997E-2</v>
      </c>
    </row>
    <row r="26" spans="2:19" x14ac:dyDescent="0.15">
      <c r="B26" s="10"/>
      <c r="C26" s="11"/>
      <c r="D26" s="12"/>
      <c r="F26" s="6">
        <f t="shared" si="0"/>
        <v>50</v>
      </c>
      <c r="G26" s="13" t="str">
        <f t="shared" si="2"/>
        <v/>
      </c>
      <c r="J26" s="14">
        <f t="shared" si="3"/>
        <v>7.0710678118654755</v>
      </c>
      <c r="L26" s="15">
        <f t="shared" si="4"/>
        <v>0.1414213562373095</v>
      </c>
      <c r="N26" s="6" t="str">
        <f t="shared" si="5"/>
        <v/>
      </c>
      <c r="S26" s="16">
        <f t="shared" si="1"/>
        <v>1.9999999999999997E-2</v>
      </c>
    </row>
    <row r="27" spans="2:19" x14ac:dyDescent="0.15">
      <c r="B27" s="10"/>
      <c r="C27" s="11"/>
      <c r="D27" s="12"/>
      <c r="F27" s="6">
        <f t="shared" si="0"/>
        <v>50</v>
      </c>
      <c r="G27" s="13" t="str">
        <f t="shared" si="2"/>
        <v/>
      </c>
      <c r="J27" s="14">
        <f t="shared" si="3"/>
        <v>7.0710678118654755</v>
      </c>
      <c r="L27" s="15">
        <f t="shared" si="4"/>
        <v>0.1414213562373095</v>
      </c>
      <c r="N27" s="6" t="str">
        <f t="shared" si="5"/>
        <v/>
      </c>
      <c r="S27" s="16">
        <f t="shared" si="1"/>
        <v>1.9999999999999997E-2</v>
      </c>
    </row>
    <row r="28" spans="2:19" ht="14" thickBot="1" x14ac:dyDescent="0.2">
      <c r="B28" s="10"/>
      <c r="C28" s="11"/>
      <c r="D28" s="17"/>
      <c r="F28" s="6">
        <f t="shared" si="0"/>
        <v>50</v>
      </c>
      <c r="G28" s="13" t="str">
        <f t="shared" si="2"/>
        <v/>
      </c>
      <c r="J28" s="14">
        <f t="shared" si="3"/>
        <v>7.0710678118654755</v>
      </c>
      <c r="L28" s="15">
        <f t="shared" si="4"/>
        <v>0.1414213562373095</v>
      </c>
      <c r="N28" s="6" t="str">
        <f t="shared" si="5"/>
        <v/>
      </c>
      <c r="S28" s="16">
        <f t="shared" si="1"/>
        <v>1.9999999999999997E-2</v>
      </c>
    </row>
    <row r="29" spans="2:19" ht="14" thickBot="1" x14ac:dyDescent="0.2">
      <c r="B29" s="18">
        <v>5</v>
      </c>
      <c r="C29" s="19">
        <v>5</v>
      </c>
      <c r="D29" s="20" t="s">
        <v>78</v>
      </c>
      <c r="O29" s="21" t="s">
        <v>79</v>
      </c>
      <c r="P29" s="22">
        <v>3</v>
      </c>
    </row>
    <row r="31" spans="2:19" x14ac:dyDescent="0.15">
      <c r="C31" s="21" t="s">
        <v>79</v>
      </c>
      <c r="D31" s="22">
        <v>5</v>
      </c>
      <c r="O31" s="5" t="s">
        <v>80</v>
      </c>
    </row>
    <row r="32" spans="2:19" x14ac:dyDescent="0.15">
      <c r="O32" s="21"/>
      <c r="P32" s="23" t="str">
        <f>IF(COUNTIF(N5:N28,"P")&lt;COUNTIF(N5:N28,"Q"),"P","Q")</f>
        <v>Q</v>
      </c>
    </row>
    <row r="33" spans="3:9" ht="18" x14ac:dyDescent="0.2">
      <c r="C33" s="5" t="s">
        <v>80</v>
      </c>
      <c r="I33" s="24"/>
    </row>
    <row r="34" spans="3:9" x14ac:dyDescent="0.15">
      <c r="C34" s="21" t="s">
        <v>81</v>
      </c>
      <c r="D34" s="23" t="str">
        <f>IF(COUNTIF(G5:G28,"P")&gt;COUNTIF(G5:G28,"Q"),"P","Q")</f>
        <v>P</v>
      </c>
    </row>
    <row r="36" spans="3:9" x14ac:dyDescent="0.15">
      <c r="F36" s="21"/>
      <c r="G36" s="13"/>
    </row>
    <row r="37" spans="3:9" x14ac:dyDescent="0.15">
      <c r="C37" s="25"/>
      <c r="D37" s="6" t="s">
        <v>82</v>
      </c>
    </row>
    <row r="38" spans="3:9" x14ac:dyDescent="0.15">
      <c r="C38" s="5"/>
    </row>
    <row r="39" spans="3:9" x14ac:dyDescent="0.15">
      <c r="C39" s="26"/>
    </row>
    <row r="40" spans="3:9" x14ac:dyDescent="0.15">
      <c r="G40" s="2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9772-02D8-B341-A2F0-E8BDFC73BA35}">
  <sheetPr codeName="Sheet7"/>
  <dimension ref="A1:G48"/>
  <sheetViews>
    <sheetView zoomScale="81" workbookViewId="0">
      <selection activeCell="F27" sqref="F27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3" width="12.33203125" style="1" bestFit="1" customWidth="1"/>
    <col min="4" max="4" width="11.6640625" style="1" bestFit="1" customWidth="1"/>
    <col min="5" max="5" width="10.83203125" style="1"/>
    <col min="6" max="6" width="12.33203125" style="1" bestFit="1" customWidth="1"/>
    <col min="7" max="16384" width="10.83203125" style="1"/>
  </cols>
  <sheetData>
    <row r="1" spans="2:7" ht="34" x14ac:dyDescent="0.2">
      <c r="B1" s="1" t="s">
        <v>42</v>
      </c>
      <c r="E1" s="1" t="s">
        <v>63</v>
      </c>
      <c r="G1" s="1" t="s">
        <v>41</v>
      </c>
    </row>
    <row r="2" spans="2:7" ht="17" x14ac:dyDescent="0.2">
      <c r="B2" s="1" t="s">
        <v>40</v>
      </c>
      <c r="C2" s="1">
        <v>0</v>
      </c>
      <c r="E2" s="1">
        <v>1</v>
      </c>
      <c r="G2" s="1">
        <v>0.6</v>
      </c>
    </row>
    <row r="3" spans="2:7" ht="17" x14ac:dyDescent="0.2">
      <c r="B3" s="1" t="s">
        <v>39</v>
      </c>
      <c r="C3" s="1">
        <v>0</v>
      </c>
      <c r="E3" s="1">
        <v>1</v>
      </c>
    </row>
    <row r="4" spans="2:7" ht="17" x14ac:dyDescent="0.2">
      <c r="B4" s="1" t="s">
        <v>38</v>
      </c>
      <c r="E4" s="1">
        <v>0</v>
      </c>
    </row>
    <row r="7" spans="2:7" ht="17" x14ac:dyDescent="0.2">
      <c r="D7" s="1" t="s">
        <v>37</v>
      </c>
    </row>
    <row r="8" spans="2:7" ht="34" x14ac:dyDescent="0.2">
      <c r="B8" s="1" t="s">
        <v>36</v>
      </c>
      <c r="C8" s="1">
        <v>0.7</v>
      </c>
      <c r="D8" s="1" t="s">
        <v>35</v>
      </c>
      <c r="E8" s="1">
        <v>0.3</v>
      </c>
      <c r="F8" s="1" t="s">
        <v>34</v>
      </c>
    </row>
    <row r="9" spans="2:7" ht="34" x14ac:dyDescent="0.2">
      <c r="B9" s="1" t="s">
        <v>33</v>
      </c>
      <c r="C9" s="1">
        <v>0.8</v>
      </c>
      <c r="D9" s="1" t="s">
        <v>32</v>
      </c>
      <c r="E9" s="1">
        <v>-0.2</v>
      </c>
      <c r="F9" s="1" t="s">
        <v>31</v>
      </c>
    </row>
    <row r="10" spans="2:7" ht="34" x14ac:dyDescent="0.2">
      <c r="B10" s="1" t="s">
        <v>30</v>
      </c>
      <c r="D10" s="1" t="s">
        <v>29</v>
      </c>
      <c r="F10" s="1" t="s">
        <v>28</v>
      </c>
    </row>
    <row r="13" spans="2:7" ht="68" x14ac:dyDescent="0.2">
      <c r="D13" s="1" t="s">
        <v>27</v>
      </c>
    </row>
    <row r="14" spans="2:7" ht="34" x14ac:dyDescent="0.2">
      <c r="B14" s="1" t="s">
        <v>26</v>
      </c>
      <c r="C14" s="1">
        <v>-0.3</v>
      </c>
      <c r="D14" s="1" t="s">
        <v>25</v>
      </c>
      <c r="E14" s="1">
        <v>-0.4</v>
      </c>
      <c r="F14" s="1" t="s">
        <v>24</v>
      </c>
    </row>
    <row r="16" spans="2:7" ht="34" x14ac:dyDescent="0.2">
      <c r="B16" s="1" t="s">
        <v>23</v>
      </c>
      <c r="C16" s="1">
        <v>0.5</v>
      </c>
      <c r="D16" s="1" t="s">
        <v>22</v>
      </c>
      <c r="E16" s="1">
        <v>0.6</v>
      </c>
      <c r="F16" s="1" t="s">
        <v>21</v>
      </c>
    </row>
    <row r="18" spans="1:6" ht="34" x14ac:dyDescent="0.2">
      <c r="B18" s="1" t="s">
        <v>20</v>
      </c>
      <c r="C18" s="1">
        <v>0.4</v>
      </c>
      <c r="D18" s="1" t="s">
        <v>19</v>
      </c>
      <c r="E18" s="1">
        <v>-0.1</v>
      </c>
      <c r="F18" s="1" t="s">
        <v>18</v>
      </c>
    </row>
    <row r="20" spans="1:6" ht="17" x14ac:dyDescent="0.2">
      <c r="C20" s="1" t="s">
        <v>43</v>
      </c>
    </row>
    <row r="21" spans="1:6" ht="51" x14ac:dyDescent="0.2">
      <c r="A21" s="1" t="s">
        <v>17</v>
      </c>
      <c r="B21" s="1">
        <f>C2*C8+C3*E8+C4*G8</f>
        <v>0</v>
      </c>
      <c r="C21" s="1" t="s">
        <v>16</v>
      </c>
      <c r="D21" s="2">
        <f>B22*C14+B25*E14+0*G14</f>
        <v>-0.35</v>
      </c>
      <c r="E21" s="1" t="s">
        <v>15</v>
      </c>
      <c r="F21" s="4">
        <f>(E2-D22)*D22*(1-D22)</f>
        <v>0.14225323476185842</v>
      </c>
    </row>
    <row r="22" spans="1:6" ht="68" x14ac:dyDescent="0.2">
      <c r="A22" s="1" t="s">
        <v>14</v>
      </c>
      <c r="B22" s="1">
        <f>1/(1+EXP(-B21))</f>
        <v>0.5</v>
      </c>
      <c r="C22" s="1" t="s">
        <v>13</v>
      </c>
      <c r="D22" s="1">
        <f>1/(1+EXP(-D21))</f>
        <v>0.41338242108266998</v>
      </c>
      <c r="E22" s="1" t="s">
        <v>12</v>
      </c>
      <c r="F22" s="4">
        <f>(E3-D25)*D25*(1-D25)</f>
        <v>8.4883339269192781E-2</v>
      </c>
    </row>
    <row r="23" spans="1:6" x14ac:dyDescent="0.2">
      <c r="F23" s="4"/>
    </row>
    <row r="24" spans="1:6" ht="51" x14ac:dyDescent="0.2">
      <c r="A24" s="1" t="s">
        <v>11</v>
      </c>
      <c r="B24" s="1">
        <f>C2*C9+C3*E9+C4*G9</f>
        <v>0</v>
      </c>
      <c r="C24" s="1" t="s">
        <v>10</v>
      </c>
      <c r="D24" s="1">
        <f>B22*C16+B25*E16+B27*G16</f>
        <v>0.55000000000000004</v>
      </c>
      <c r="E24" s="1" t="s">
        <v>9</v>
      </c>
      <c r="F24" s="4">
        <f>(E4-D28)*D28*(1-D28)</f>
        <v>-0.1336045257113217</v>
      </c>
    </row>
    <row r="25" spans="1:6" ht="68" x14ac:dyDescent="0.2">
      <c r="A25" s="1" t="s">
        <v>8</v>
      </c>
      <c r="B25" s="1">
        <f>1/(1+EXP(-B24))</f>
        <v>0.5</v>
      </c>
      <c r="C25" s="1" t="s">
        <v>7</v>
      </c>
      <c r="D25" s="1">
        <f>1/(1+EXP(-D24))</f>
        <v>0.63413559101080075</v>
      </c>
      <c r="E25" s="1" t="s">
        <v>6</v>
      </c>
      <c r="F25" s="4">
        <f>(F21*C14+F22*C16+F24*C18)*B22*(1-B22)</f>
        <v>-1.3419027769622454E-2</v>
      </c>
    </row>
    <row r="26" spans="1:6" x14ac:dyDescent="0.2">
      <c r="F26" s="4"/>
    </row>
    <row r="27" spans="1:6" ht="51" x14ac:dyDescent="0.2">
      <c r="A27" s="1" t="s">
        <v>5</v>
      </c>
      <c r="B27" s="1">
        <f>C2*C10+C3*E10+C4*G10</f>
        <v>0</v>
      </c>
      <c r="C27" s="1" t="s">
        <v>4</v>
      </c>
      <c r="D27" s="1">
        <f>B22*C18+B25*E18+0*G18</f>
        <v>0.15000000000000002</v>
      </c>
      <c r="E27" s="1" t="s">
        <v>3</v>
      </c>
      <c r="F27" s="4">
        <f>(F21*E14+F22*E16+F24*E18)*B25*(1-B25)</f>
        <v>1.8472905569761177E-3</v>
      </c>
    </row>
    <row r="28" spans="1:6" ht="68" x14ac:dyDescent="0.2">
      <c r="A28" s="1" t="s">
        <v>2</v>
      </c>
      <c r="B28" s="1">
        <f>1/(1+EXP(-B27))</f>
        <v>0.5</v>
      </c>
      <c r="C28" s="1" t="s">
        <v>1</v>
      </c>
      <c r="D28" s="1">
        <f>1/(1+EXP(-D27))</f>
        <v>0.5374298453437496</v>
      </c>
      <c r="E28" s="1" t="s">
        <v>0</v>
      </c>
      <c r="F28" s="4">
        <f>(F21*G14+F22*G16+F24*G18)*B28*(1-B28)</f>
        <v>0</v>
      </c>
    </row>
    <row r="30" spans="1:6" ht="34" x14ac:dyDescent="0.2">
      <c r="C30" s="1" t="s">
        <v>44</v>
      </c>
    </row>
    <row r="31" spans="1:6" ht="17" x14ac:dyDescent="0.2">
      <c r="A31" s="3" t="s">
        <v>62</v>
      </c>
      <c r="C31" s="1">
        <f>C8+G2*F25*C2</f>
        <v>0.7</v>
      </c>
    </row>
    <row r="32" spans="1:6" ht="17" x14ac:dyDescent="0.2">
      <c r="A32" s="3" t="s">
        <v>45</v>
      </c>
      <c r="C32" s="1">
        <f>C9+G2*F27*C2</f>
        <v>0.8</v>
      </c>
    </row>
    <row r="33" spans="1:3" ht="17" x14ac:dyDescent="0.2">
      <c r="A33" s="3" t="s">
        <v>46</v>
      </c>
      <c r="C33" s="1">
        <f>C10+G2*F28*C2</f>
        <v>0</v>
      </c>
    </row>
    <row r="34" spans="1:3" ht="17" x14ac:dyDescent="0.2">
      <c r="A34" s="3" t="s">
        <v>47</v>
      </c>
      <c r="C34" s="1">
        <f>E8+$G$2*F25*$C$3</f>
        <v>0.3</v>
      </c>
    </row>
    <row r="35" spans="1:3" ht="17" x14ac:dyDescent="0.2">
      <c r="A35" s="3" t="s">
        <v>48</v>
      </c>
      <c r="C35" s="1">
        <f>E9+$G$2*F27*$C$3</f>
        <v>-0.2</v>
      </c>
    </row>
    <row r="36" spans="1:3" ht="17" x14ac:dyDescent="0.2">
      <c r="A36" s="3" t="s">
        <v>49</v>
      </c>
      <c r="C36" s="1">
        <f>E10+$G$2*F28*$C$3</f>
        <v>0</v>
      </c>
    </row>
    <row r="37" spans="1:3" ht="17" x14ac:dyDescent="0.2">
      <c r="A37" s="3" t="s">
        <v>50</v>
      </c>
      <c r="C37" s="1">
        <f>G8+$G$2*F25*$C$4</f>
        <v>0</v>
      </c>
    </row>
    <row r="38" spans="1:3" ht="17" x14ac:dyDescent="0.2">
      <c r="A38" s="3" t="s">
        <v>51</v>
      </c>
      <c r="C38" s="1">
        <f>G9+$G$2*F27*$C$4</f>
        <v>0</v>
      </c>
    </row>
    <row r="39" spans="1:3" ht="17" x14ac:dyDescent="0.2">
      <c r="A39" s="3" t="s">
        <v>52</v>
      </c>
      <c r="C39" s="1">
        <f>G10+$G$2*F28*$C$4</f>
        <v>0</v>
      </c>
    </row>
    <row r="40" spans="1:3" ht="17" x14ac:dyDescent="0.2">
      <c r="A40" s="3" t="s">
        <v>53</v>
      </c>
      <c r="C40" s="1">
        <f>C14+G2*F21*B22</f>
        <v>-0.25732402957144246</v>
      </c>
    </row>
    <row r="41" spans="1:3" ht="17" x14ac:dyDescent="0.2">
      <c r="A41" s="3" t="s">
        <v>54</v>
      </c>
      <c r="C41" s="1">
        <f>C16+G2*F22*B22</f>
        <v>0.52546500178075783</v>
      </c>
    </row>
    <row r="42" spans="1:3" ht="17" x14ac:dyDescent="0.2">
      <c r="A42" s="3" t="s">
        <v>55</v>
      </c>
      <c r="C42" s="1">
        <f>C18+G2*F24*B22</f>
        <v>0.35991864228660353</v>
      </c>
    </row>
    <row r="43" spans="1:3" ht="17" x14ac:dyDescent="0.2">
      <c r="A43" s="3" t="s">
        <v>56</v>
      </c>
      <c r="C43" s="1">
        <f>E14+G2*F21*B25</f>
        <v>-0.35732402957144249</v>
      </c>
    </row>
    <row r="44" spans="1:3" ht="17" x14ac:dyDescent="0.2">
      <c r="A44" s="3" t="s">
        <v>57</v>
      </c>
      <c r="C44" s="1">
        <f>E16+G2*F22*B25</f>
        <v>0.62546500178075781</v>
      </c>
    </row>
    <row r="45" spans="1:3" ht="17" x14ac:dyDescent="0.2">
      <c r="A45" s="3" t="s">
        <v>58</v>
      </c>
      <c r="C45" s="1">
        <f>E18+G2*F24*B25</f>
        <v>-0.14008135771339653</v>
      </c>
    </row>
    <row r="46" spans="1:3" ht="17" x14ac:dyDescent="0.2">
      <c r="A46" s="3" t="s">
        <v>59</v>
      </c>
      <c r="C46" s="1">
        <f>G14+G2*F21*B28</f>
        <v>4.2675970428557523E-2</v>
      </c>
    </row>
    <row r="47" spans="1:3" ht="17" x14ac:dyDescent="0.2">
      <c r="A47" s="3" t="s">
        <v>60</v>
      </c>
      <c r="C47" s="1">
        <f>G16+G2*F22*B28</f>
        <v>2.5465001780757834E-2</v>
      </c>
    </row>
    <row r="48" spans="1:3" ht="17" x14ac:dyDescent="0.2">
      <c r="A48" s="3" t="s">
        <v>61</v>
      </c>
      <c r="C48" s="1">
        <f>G18+G2*F24*B28</f>
        <v>-4.0081357713396507E-2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8A480-F328-9B4B-8DBD-9CE283423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HOTFIELD</vt:lpstr>
      <vt:lpstr>COMPETITIVE LEARNING</vt:lpstr>
      <vt:lpstr>iris</vt:lpstr>
      <vt:lpstr>K-MEANS</vt:lpstr>
      <vt:lpstr>K-NN</vt:lpstr>
      <vt:lpstr>BACK PROPAGATION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2022-12-06T12:39:17Z</dcterms:created>
  <dcterms:modified xsi:type="dcterms:W3CDTF">2022-12-13T06:28:55Z</dcterms:modified>
</cp:coreProperties>
</file>