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nintern09\Documents\Repo\StreamlitDashboard\"/>
    </mc:Choice>
  </mc:AlternateContent>
  <xr:revisionPtr revIDLastSave="0" documentId="13_ncr:1_{26A4B807-21B8-42DE-B2C1-949731B22DE0}" xr6:coauthVersionLast="36" xr6:coauthVersionMax="47" xr10:uidLastSave="{00000000-0000-0000-0000-000000000000}"/>
  <bookViews>
    <workbookView xWindow="0" yWindow="0" windowWidth="15345" windowHeight="4380" activeTab="3" xr2:uid="{00000000-000D-0000-FFFF-FFFF00000000}"/>
  </bookViews>
  <sheets>
    <sheet name="CHUNG" sheetId="1" r:id="rId1"/>
    <sheet name="Vị Trí" sheetId="2" r:id="rId2"/>
    <sheet name="ASSY" sheetId="11" r:id="rId3"/>
    <sheet name="PROCESS" sheetId="12" r:id="rId4"/>
    <sheet name="KATAMENTE" sheetId="14" r:id="rId5"/>
    <sheet name="cũ" sheetId="7" r:id="rId6"/>
  </sheets>
  <externalReferences>
    <externalReference r:id="rId7"/>
    <externalReference r:id="rId8"/>
  </externalReferences>
  <definedNames>
    <definedName name="_xlnm._FilterDatabase" localSheetId="2" hidden="1">ASSY!$A$4:$AL$49</definedName>
    <definedName name="_xlnm._FilterDatabase" localSheetId="0" hidden="1">CHUNG!$A$4:$AL$82</definedName>
    <definedName name="_xlnm._FilterDatabase" localSheetId="5" hidden="1">cũ!$A$4:$AP$42</definedName>
    <definedName name="_xlnm._FilterDatabase" localSheetId="4" hidden="1">KATAMENTE!$A$4:$AL$15</definedName>
    <definedName name="_xlnm._FilterDatabase" localSheetId="3" hidden="1">PROCESS!$A$4:$AL$42</definedName>
    <definedName name="_xlnm.Print_Area" localSheetId="2">ASSY!$A:$U</definedName>
    <definedName name="_xlnm.Print_Area" localSheetId="0">CHUNG!$A:$U</definedName>
    <definedName name="_xlnm.Print_Area" localSheetId="5">cũ!$A:$Y</definedName>
    <definedName name="_xlnm.Print_Area" localSheetId="4">KATAMENTE!$A:$U</definedName>
    <definedName name="_xlnm.Print_Area" localSheetId="3">PROCESS!$A:$U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0" i="1" l="1"/>
  <c r="K47" i="12" l="1"/>
  <c r="J47" i="12"/>
  <c r="K54" i="11"/>
  <c r="J54" i="11"/>
  <c r="AL12" i="14"/>
  <c r="AL11" i="14"/>
  <c r="AL10" i="14"/>
  <c r="AL9" i="14"/>
  <c r="AL8" i="14"/>
  <c r="AL7" i="14"/>
  <c r="AL6" i="14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46" i="11"/>
  <c r="AL45" i="11"/>
  <c r="AL44" i="11"/>
  <c r="AL43" i="11"/>
  <c r="AL42" i="11"/>
  <c r="AL41" i="11"/>
  <c r="AL40" i="11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41" i="1"/>
  <c r="AL42" i="1"/>
  <c r="AL43" i="1"/>
  <c r="AL44" i="1"/>
  <c r="AL45" i="1"/>
  <c r="AL46" i="1"/>
  <c r="AL47" i="1"/>
  <c r="AL48" i="1"/>
  <c r="AL49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T87" i="1"/>
  <c r="U87" i="1"/>
  <c r="AL9" i="1" l="1"/>
  <c r="AL6" i="1" l="1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6" i="7"/>
  <c r="G49" i="7" l="1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48" i="7"/>
  <c r="AP19" i="7" l="1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18" i="7" l="1"/>
  <c r="AP17" i="7"/>
  <c r="AP16" i="7"/>
  <c r="AP15" i="7"/>
  <c r="AP14" i="7"/>
  <c r="AP13" i="7"/>
  <c r="AP12" i="7"/>
  <c r="AP11" i="7"/>
  <c r="AP10" i="7"/>
  <c r="AP9" i="7"/>
  <c r="AP8" i="7"/>
  <c r="AP7" i="7"/>
  <c r="AP6" i="7"/>
  <c r="AL7" i="1"/>
  <c r="AL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L9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F44BDD16-DB37-4FB2-84FD-79EC80D69C16}">
      <text>
        <r>
          <rPr>
            <sz val="11"/>
            <color rgb="FF000000"/>
            <rFont val="Calibri"/>
            <family val="2"/>
          </rPr>
          <t>Đặt theo cấu trúc đơn vị, ví dụ: NM1 (Nhà máy 1), NM1.PX1 (Phân xưởng 1 trong nhà máy 1)</t>
        </r>
      </text>
    </comment>
    <comment ref="C1" authorId="0" shapeId="0" xr:uid="{E7F23C1A-B827-4E66-8BED-54EE6F2F1D21}">
      <text>
        <r>
          <rPr>
            <sz val="11"/>
            <color rgb="FF000000"/>
            <rFont val="Calibri"/>
            <family val="2"/>
          </rPr>
          <t>Tên Vị trí</t>
        </r>
      </text>
    </comment>
    <comment ref="E1" authorId="0" shapeId="0" xr:uid="{87EA7FEE-4DCB-4F71-B251-2A3F858897C8}">
      <text>
        <r>
          <rPr>
            <sz val="11"/>
            <color rgb="FF000000"/>
            <rFont val="Calibri"/>
            <family val="2"/>
          </rPr>
          <t>Vị trí cha</t>
        </r>
      </text>
    </comment>
    <comment ref="F1" authorId="0" shapeId="0" xr:uid="{12F84F04-B8BB-48AD-B8C3-006B76DA2785}">
      <text>
        <r>
          <rPr>
            <sz val="11"/>
            <color rgb="FF000000"/>
            <rFont val="Calibri"/>
            <family val="2"/>
          </rPr>
          <t>- Cột dữ liệu dạng tích chọn, với giá trị đúng hoặc giá trị chọn nhập 1, với giá trị sai hoặc không chọn nhập 0. Ví dụ: ô tích hoạt động nhập 1 cho hoạt động và 0 cho không hoạt động.</t>
        </r>
      </text>
    </comment>
    <comment ref="G1" authorId="0" shapeId="0" xr:uid="{E4C4B702-A9A2-4EE8-85CB-907469AC40B3}">
      <text>
        <r>
          <rPr>
            <sz val="11"/>
            <color rgb="FF000000"/>
            <rFont val="Calibri"/>
            <family val="2"/>
          </rPr>
          <t>Định dạng dd-mm-yyyy</t>
        </r>
      </text>
    </comment>
    <comment ref="H1" authorId="0" shapeId="0" xr:uid="{FA77E553-D9C5-49CA-AA3E-69C4F0BA00C5}">
      <text>
        <r>
          <rPr>
            <sz val="11"/>
            <color rgb="FF000000"/>
            <rFont val="Calibri"/>
            <family val="2"/>
          </rPr>
          <t xml:space="preserve">- Cột dữ liệu được lấy từ "Mã" thuộc mô-đun M654 - Layout nhà máy (Phải nhập đúng chữ hoa chữ thường, dấu chấm, phẩy và dấu cách)
</t>
        </r>
      </text>
    </comment>
  </commentList>
</comments>
</file>

<file path=xl/sharedStrings.xml><?xml version="1.0" encoding="utf-8"?>
<sst xmlns="http://schemas.openxmlformats.org/spreadsheetml/2006/main" count="4623" uniqueCount="1558">
  <si>
    <t xml:space="preserve">BÁO CÁO TÌNH HÌNH  SỬA CHỮA, BẢO DƯỠNG THIẾT BỊ </t>
  </si>
  <si>
    <t>Bộ phận:</t>
  </si>
  <si>
    <t>No
 番号</t>
  </si>
  <si>
    <t>Trạng thái</t>
  </si>
  <si>
    <t>Số chỉ thị</t>
  </si>
  <si>
    <t>Line</t>
  </si>
  <si>
    <t>Tên thiết bị</t>
  </si>
  <si>
    <t>Số quản lý thiết bị</t>
  </si>
  <si>
    <t>Loại công trình</t>
  </si>
  <si>
    <t>PP bảo dưỡng</t>
  </si>
  <si>
    <t xml:space="preserve">Vùng thao tác </t>
  </si>
  <si>
    <t>LK đồng bộ</t>
  </si>
  <si>
    <t>LK không thể tháo rời</t>
  </si>
  <si>
    <t xml:space="preserve">Mã xử lý </t>
  </si>
  <si>
    <t>Mã Hiện tượng</t>
  </si>
  <si>
    <t>Mã Nguyên nhân</t>
  </si>
  <si>
    <t xml:space="preserve">Nguyên nhân gốc </t>
  </si>
  <si>
    <t>Phân chia PCTP</t>
  </si>
  <si>
    <t>Ngày phát sinh</t>
  </si>
  <si>
    <t>TG bắt đầu BD</t>
  </si>
  <si>
    <t>Ngày hoàn thành</t>
  </si>
  <si>
    <t>TG kết
thúc BD</t>
  </si>
  <si>
    <t>Thời gian dừng máy</t>
  </si>
  <si>
    <t>Người thực hiện</t>
  </si>
  <si>
    <t>Số người thực hiện</t>
  </si>
  <si>
    <t>Nắm bắt hiện tượng</t>
  </si>
  <si>
    <t>Truy tìm nguyên nhân 原因</t>
  </si>
  <si>
    <t>Xử lý</t>
  </si>
  <si>
    <t>Nội dung phòng chống tái phát</t>
  </si>
  <si>
    <t>Ngày PCTP</t>
  </si>
  <si>
    <t xml:space="preserve">Nội dung chỉ đạo </t>
  </si>
  <si>
    <t>Thông tin xuất kho Linh kiện   部品出庫情報</t>
  </si>
  <si>
    <t>状況</t>
  </si>
  <si>
    <t>指示番</t>
  </si>
  <si>
    <t>ライン</t>
  </si>
  <si>
    <t>機名</t>
  </si>
  <si>
    <t>機番</t>
  </si>
  <si>
    <t>保全方法ｺｰﾄﾞ</t>
  </si>
  <si>
    <t>SUB-ASSY分類</t>
  </si>
  <si>
    <t>同期部品</t>
  </si>
  <si>
    <t>分解不可部品</t>
  </si>
  <si>
    <t>処置ｺｰﾄﾞ</t>
  </si>
  <si>
    <t>現象ｺｰﾄﾞ</t>
  </si>
  <si>
    <t>原因ｺｰﾄﾞ</t>
  </si>
  <si>
    <t>真因ｺｰﾄﾞ</t>
  </si>
  <si>
    <t>再発防止ｺｰﾄﾞ</t>
  </si>
  <si>
    <t>発生日</t>
  </si>
  <si>
    <t>修理開始
時間</t>
  </si>
  <si>
    <t>完了日</t>
  </si>
  <si>
    <t>修理最
後時間</t>
  </si>
  <si>
    <t>停止時間</t>
  </si>
  <si>
    <t>実施者</t>
  </si>
  <si>
    <t>開業医の数</t>
  </si>
  <si>
    <t>故障状況</t>
  </si>
  <si>
    <t>Nguyên nhân 1
原因１</t>
  </si>
  <si>
    <t>Nguyên nhân 2
原因２</t>
  </si>
  <si>
    <t>Nguyên nhân gốc
原因</t>
  </si>
  <si>
    <t>処置</t>
  </si>
  <si>
    <t>再発防止</t>
  </si>
  <si>
    <t>再発防日</t>
  </si>
  <si>
    <t>作業者に指導内容</t>
  </si>
  <si>
    <t>Model
型式</t>
  </si>
  <si>
    <t>Tên linh kiện
部品名</t>
  </si>
  <si>
    <t>Vị trí xuất kho
出庫場所</t>
  </si>
  <si>
    <t>Lượng xuất kho
出庫量</t>
  </si>
  <si>
    <t>Phiếu xuất
出庫票</t>
  </si>
  <si>
    <t xml:space="preserve">Group </t>
  </si>
  <si>
    <t>Hoàn thành</t>
  </si>
  <si>
    <t>DIECAST 2</t>
  </si>
  <si>
    <t>Máy Diecasting machine</t>
  </si>
  <si>
    <t>VDCM 0002</t>
  </si>
  <si>
    <t>BM</t>
  </si>
  <si>
    <t>BA14</t>
  </si>
  <si>
    <t>AO2</t>
  </si>
  <si>
    <t>14:00</t>
  </si>
  <si>
    <t>SOLENOIL 1</t>
  </si>
  <si>
    <t>BA3</t>
  </si>
  <si>
    <t>16:00</t>
  </si>
  <si>
    <t>18:30</t>
  </si>
  <si>
    <t>VALVE</t>
  </si>
  <si>
    <t>BẢO DƯỠNG KHUÔN</t>
  </si>
  <si>
    <t>BM26</t>
  </si>
  <si>
    <t>MY3</t>
  </si>
  <si>
    <t>04-01-2025</t>
  </si>
  <si>
    <t>Trần Đức Thiện</t>
  </si>
  <si>
    <t>CVT BODY 2</t>
  </si>
  <si>
    <t>BM22</t>
  </si>
  <si>
    <t>MU2</t>
  </si>
  <si>
    <t>05:20</t>
  </si>
  <si>
    <t>Nguyễn Văn Quang</t>
  </si>
  <si>
    <t>Chưa rõ nguyên nhân gốc</t>
  </si>
  <si>
    <t>CVT MID L2</t>
  </si>
  <si>
    <t>BE20</t>
  </si>
  <si>
    <t>Trần Thanh Liêm</t>
  </si>
  <si>
    <t>OCV1</t>
  </si>
  <si>
    <t>LAZER CORE 20N</t>
  </si>
  <si>
    <t>Máy Rửa linh kiện</t>
  </si>
  <si>
    <t>MA 3</t>
  </si>
  <si>
    <t>SLEEVE 6</t>
  </si>
  <si>
    <t>O2 SENSOR</t>
  </si>
  <si>
    <t>BE5</t>
  </si>
  <si>
    <t>EF4</t>
  </si>
  <si>
    <t>Nguyễn Đình Thi, Nguyễn Anh Tuấn</t>
  </si>
  <si>
    <t>Nguyễn Minh Hiếu</t>
  </si>
  <si>
    <t>HÀN BRACKET</t>
  </si>
  <si>
    <t>07:00</t>
  </si>
  <si>
    <t>09:55</t>
  </si>
  <si>
    <t>.</t>
  </si>
  <si>
    <t>WASHING</t>
  </si>
  <si>
    <t>BA7</t>
  </si>
  <si>
    <t>AG1</t>
  </si>
  <si>
    <t>Lê Trung Đức</t>
  </si>
  <si>
    <t>CYLINDER</t>
  </si>
  <si>
    <t>17:20</t>
  </si>
  <si>
    <t>VCT RT4</t>
  </si>
  <si>
    <t>BM12</t>
  </si>
  <si>
    <t>MK14</t>
  </si>
  <si>
    <t>09:25</t>
  </si>
  <si>
    <t>CVT MID L4</t>
  </si>
  <si>
    <t>Máy rửa L4</t>
  </si>
  <si>
    <t>VSC 0033</t>
  </si>
  <si>
    <t>BM16</t>
  </si>
  <si>
    <t>MO3</t>
  </si>
  <si>
    <t>00:00</t>
  </si>
  <si>
    <t>--- 1: Thay thế</t>
  </si>
  <si>
    <t>SLEEVE 3</t>
  </si>
  <si>
    <t>Máy gia công OP5</t>
  </si>
  <si>
    <t>VLA 0054</t>
  </si>
  <si>
    <t>MY2</t>
  </si>
  <si>
    <t>08:00</t>
  </si>
  <si>
    <t>08:10</t>
  </si>
  <si>
    <t>Nguyễn Hữu Hà</t>
  </si>
  <si>
    <t>IVLV-ZE</t>
  </si>
  <si>
    <t>09:30</t>
  </si>
  <si>
    <t>VCT RT2</t>
  </si>
  <si>
    <t>Máy gia công bề mặt Rô-to A-4(A1)</t>
  </si>
  <si>
    <t>VLA 0014</t>
  </si>
  <si>
    <t>06:30</t>
  </si>
  <si>
    <t>Ngô Thành Huy, Trần Văn Anh</t>
  </si>
  <si>
    <t>15:30</t>
  </si>
  <si>
    <t>16:30</t>
  </si>
  <si>
    <t>SLEEVE 5</t>
  </si>
  <si>
    <t>Máy Bavia OP6</t>
  </si>
  <si>
    <t>VMI 0078</t>
  </si>
  <si>
    <t>CVT MID L3</t>
  </si>
  <si>
    <t>BA18</t>
  </si>
  <si>
    <t>AZ15</t>
  </si>
  <si>
    <t>06:15</t>
  </si>
  <si>
    <t>Nguyễn Văn Duy</t>
  </si>
  <si>
    <t>Đảo Yoke</t>
  </si>
  <si>
    <t>VAP 0093</t>
  </si>
  <si>
    <t>07:10</t>
  </si>
  <si>
    <t>chưa rõ nguyên nhân</t>
  </si>
  <si>
    <t>DIECAST 1</t>
  </si>
  <si>
    <t>Máy đúc Die cast machine</t>
  </si>
  <si>
    <t>10:00</t>
  </si>
  <si>
    <t>Nguyễn Dương Tiến</t>
  </si>
  <si>
    <t>Máy Gia công bề mặt Mid-L4 OP4</t>
  </si>
  <si>
    <t>VMI 0082</t>
  </si>
  <si>
    <t>09:15</t>
  </si>
  <si>
    <t>SPEED CONTROLLER</t>
  </si>
  <si>
    <t>VCT RT3</t>
  </si>
  <si>
    <t>Khuôn OCV-C</t>
  </si>
  <si>
    <t>VDCD 0014</t>
  </si>
  <si>
    <t>MY9</t>
  </si>
  <si>
    <t>BE3</t>
  </si>
  <si>
    <t>EC1</t>
  </si>
  <si>
    <t>AFM SENSOR</t>
  </si>
  <si>
    <t>04:00</t>
  </si>
  <si>
    <t>Do linh kiện hoạt động lâu ngày dẫn tới lão hoá</t>
  </si>
  <si>
    <t>APM3</t>
  </si>
  <si>
    <t>Hoàng Hữu Sơn</t>
  </si>
  <si>
    <t>AFM3-1</t>
  </si>
  <si>
    <t>Trần Hữu Linh</t>
  </si>
  <si>
    <t>Nguyễn Văn Tư</t>
  </si>
  <si>
    <t>ONE-TOUCH　FITTINGS</t>
  </si>
  <si>
    <t>AT-SOL 4 (JATCO)</t>
  </si>
  <si>
    <t>GUIDE</t>
  </si>
  <si>
    <t>LAZER CORE 10N</t>
  </si>
  <si>
    <t>BE13</t>
  </si>
  <si>
    <t>EP2</t>
  </si>
  <si>
    <t>08:30</t>
  </si>
  <si>
    <t>CVT MID L6</t>
  </si>
  <si>
    <t>Máy GC Ø15 BBT Mid-L6 OP4</t>
  </si>
  <si>
    <t>VMI 0127</t>
  </si>
  <si>
    <t>23:50</t>
  </si>
  <si>
    <t>Đóng</t>
  </si>
  <si>
    <t>BA16</t>
  </si>
  <si>
    <t>06:20</t>
  </si>
  <si>
    <t>Mai Đức Chiến</t>
  </si>
  <si>
    <t>03-02-2025</t>
  </si>
  <si>
    <t>APM6.1</t>
  </si>
  <si>
    <t>07:30</t>
  </si>
  <si>
    <t>SOLENOIL 2</t>
  </si>
  <si>
    <t>BACKUP 1</t>
  </si>
  <si>
    <t>Belt</t>
  </si>
  <si>
    <t>FZ-SOLENOILD</t>
  </si>
  <si>
    <t xml:space="preserve">Người lập
</t>
  </si>
  <si>
    <t xml:space="preserve">Trưởng phòng 
</t>
  </si>
  <si>
    <t xml:space="preserve">Giám đốc nhà máy
</t>
  </si>
  <si>
    <t>BM
( T1.25)</t>
  </si>
  <si>
    <t>Assy 1</t>
  </si>
  <si>
    <t>Assy 2</t>
  </si>
  <si>
    <t>Assy 3</t>
  </si>
  <si>
    <t>Process</t>
  </si>
  <si>
    <t>KATA</t>
  </si>
  <si>
    <t>ALL MA</t>
  </si>
  <si>
    <t>SV: L.Q.Đông</t>
  </si>
  <si>
    <t>SV: Đ.V.Hường</t>
  </si>
  <si>
    <t>SV: P.Q.Toản</t>
  </si>
  <si>
    <t>SV: B.N.Cường</t>
  </si>
  <si>
    <t>SV C.Đ.Điện(SLE)</t>
  </si>
  <si>
    <t>SV C.Đ.Điện(CVT)</t>
  </si>
  <si>
    <t>SV C.Đ.Điện(DIE)</t>
  </si>
  <si>
    <t>SV: N.T.Vũ</t>
  </si>
  <si>
    <t>SV: L.K.Chiết</t>
  </si>
  <si>
    <t>Số vụ</t>
  </si>
  <si>
    <t>Số giờ</t>
  </si>
  <si>
    <t>*</t>
  </si>
  <si>
    <t>Mã vị trí</t>
  </si>
  <si>
    <t>Tên vị trí</t>
  </si>
  <si>
    <t>Mô tả</t>
  </si>
  <si>
    <t>Trực thuộc</t>
  </si>
  <si>
    <t>Ngừng hoạt động</t>
  </si>
  <si>
    <t>Ngày ngừng hoạt động</t>
  </si>
  <si>
    <t>Layout</t>
  </si>
  <si>
    <t>LayoutM273</t>
  </si>
  <si>
    <t>vụ</t>
  </si>
  <si>
    <t>Giờ</t>
  </si>
  <si>
    <t>DENSO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</si>
  <si>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</si>
  <si>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</si>
  <si>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</si>
  <si>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</si>
  <si>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</si>
  <si>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</si>
  <si>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</si>
  <si>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</si>
  <si>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</si>
  <si>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</si>
  <si>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</si>
  <si>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</si>
  <si>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PROCESS</t>
  </si>
  <si>
    <t>GIA CÔNG</t>
  </si>
  <si>
    <t>SLEEVE</t>
  </si>
  <si>
    <t>SLEEVE Group</t>
  </si>
  <si>
    <t>SLEEVE 1</t>
  </si>
  <si>
    <t>SL1</t>
  </si>
  <si>
    <t>MAP MP</t>
  </si>
  <si>
    <t>SL3</t>
  </si>
  <si>
    <t>SLEEVE 4</t>
  </si>
  <si>
    <t>SL4</t>
  </si>
  <si>
    <t>SL5</t>
  </si>
  <si>
    <t>SL6</t>
  </si>
  <si>
    <t>SLEEVE 7</t>
  </si>
  <si>
    <t>SL7</t>
  </si>
  <si>
    <t>BU1</t>
  </si>
  <si>
    <t>BACKUP 2</t>
  </si>
  <si>
    <t>BU2</t>
  </si>
  <si>
    <t>VCT RT</t>
  </si>
  <si>
    <t>VCT  Group</t>
  </si>
  <si>
    <t>VCT2</t>
  </si>
  <si>
    <t>SV Vũ</t>
  </si>
  <si>
    <t>VCT3</t>
  </si>
  <si>
    <t>VCT4</t>
  </si>
  <si>
    <t>VCT HG1</t>
  </si>
  <si>
    <t>HG1</t>
  </si>
  <si>
    <t>VCT HG2</t>
  </si>
  <si>
    <t>HG2</t>
  </si>
  <si>
    <t>CVT MID</t>
  </si>
  <si>
    <t>CVT MID L- H Group</t>
  </si>
  <si>
    <t>CVT MID L1</t>
  </si>
  <si>
    <t>L1</t>
  </si>
  <si>
    <t>L2</t>
  </si>
  <si>
    <t>L3</t>
  </si>
  <si>
    <t>L4</t>
  </si>
  <si>
    <t>CVT MID L5</t>
  </si>
  <si>
    <t>L5</t>
  </si>
  <si>
    <t>L6</t>
  </si>
  <si>
    <t>CVT MID H1</t>
  </si>
  <si>
    <t>H1</t>
  </si>
  <si>
    <t>CVT MID H2</t>
  </si>
  <si>
    <t>H2</t>
  </si>
  <si>
    <t>CVT MID H3</t>
  </si>
  <si>
    <t>H3</t>
  </si>
  <si>
    <t>CVT MID H4</t>
  </si>
  <si>
    <t>H4</t>
  </si>
  <si>
    <t>DCT MID group</t>
  </si>
  <si>
    <t>DCT MID</t>
  </si>
  <si>
    <t>UPPER</t>
  </si>
  <si>
    <t>UP</t>
  </si>
  <si>
    <t>LOWER</t>
  </si>
  <si>
    <t>LO</t>
  </si>
  <si>
    <t>MIDDLE</t>
  </si>
  <si>
    <t>MID</t>
  </si>
  <si>
    <t>LẮP RÁP</t>
  </si>
  <si>
    <t>ASSY</t>
  </si>
  <si>
    <t>ASSY G1</t>
  </si>
  <si>
    <t>ASSY1</t>
  </si>
  <si>
    <t>SV Đông</t>
  </si>
  <si>
    <t>AFM5-1</t>
  </si>
  <si>
    <t>AFM5-2</t>
  </si>
  <si>
    <t>AFM3-W</t>
  </si>
  <si>
    <t>AFM5-W</t>
  </si>
  <si>
    <t>HR14 (DC-EGR1)</t>
  </si>
  <si>
    <t>HR14</t>
  </si>
  <si>
    <t>DC-EGR2</t>
  </si>
  <si>
    <t>DC2</t>
  </si>
  <si>
    <t>2022-01-01</t>
  </si>
  <si>
    <t>DC-EGR3</t>
  </si>
  <si>
    <t>DC3</t>
  </si>
  <si>
    <t>DC-EGR4</t>
  </si>
  <si>
    <t>DC4</t>
  </si>
  <si>
    <t>LS-EGR</t>
  </si>
  <si>
    <t>LS</t>
  </si>
  <si>
    <t>V-EGR</t>
  </si>
  <si>
    <t>EGR</t>
  </si>
  <si>
    <t>AVS1</t>
  </si>
  <si>
    <t>AVS2</t>
  </si>
  <si>
    <t>WAS</t>
  </si>
  <si>
    <t xml:space="preserve">SV Toản </t>
  </si>
  <si>
    <t>LAZER10N</t>
  </si>
  <si>
    <t>LAZER20N</t>
  </si>
  <si>
    <t>LAZER CORE-615K</t>
  </si>
  <si>
    <t>AT-SOL (OLD)</t>
  </si>
  <si>
    <t>AT-SOL1</t>
  </si>
  <si>
    <t>AFM SS</t>
  </si>
  <si>
    <t>LOGISTICS</t>
  </si>
  <si>
    <t>LOG</t>
  </si>
  <si>
    <t>MCV-e</t>
  </si>
  <si>
    <t>ASSY G2</t>
  </si>
  <si>
    <t>ASSY2</t>
  </si>
  <si>
    <t>AT-SOL4(JATCO)</t>
  </si>
  <si>
    <t>AT-SOL5(615K)</t>
  </si>
  <si>
    <t>AT-SOL 5 (615K)</t>
  </si>
  <si>
    <t>CVT1</t>
  </si>
  <si>
    <t>CVT BODY 1</t>
  </si>
  <si>
    <t>SV Hường</t>
  </si>
  <si>
    <t>CVT2</t>
  </si>
  <si>
    <t>CVTF1</t>
  </si>
  <si>
    <t>CVT KIỂM TRA 1</t>
  </si>
  <si>
    <t>CVTF2</t>
  </si>
  <si>
    <t>CVT KIỂM TRA 2</t>
  </si>
  <si>
    <t>SOL1</t>
  </si>
  <si>
    <t>SOL2</t>
  </si>
  <si>
    <t>DCT</t>
  </si>
  <si>
    <t>DCT BODY</t>
  </si>
  <si>
    <t>BRACKET</t>
  </si>
  <si>
    <t>WAS 615K</t>
  </si>
  <si>
    <t>WASHING 615K, I-VLV</t>
  </si>
  <si>
    <t>NỘISOI</t>
  </si>
  <si>
    <t>NỘI SOI (FZ, JATCO, 615K)</t>
  </si>
  <si>
    <t>ASSY3</t>
  </si>
  <si>
    <t>ASSY G3</t>
  </si>
  <si>
    <t>APM1</t>
  </si>
  <si>
    <t>APM2</t>
  </si>
  <si>
    <t>APM6.2</t>
  </si>
  <si>
    <t>VIC1</t>
  </si>
  <si>
    <t>SV Cường</t>
  </si>
  <si>
    <t>VIC2</t>
  </si>
  <si>
    <t>VIC3</t>
  </si>
  <si>
    <t>VIC4</t>
  </si>
  <si>
    <t>VIC5</t>
  </si>
  <si>
    <t>VIC6</t>
  </si>
  <si>
    <t>OCV2</t>
  </si>
  <si>
    <t>OCV3</t>
  </si>
  <si>
    <t>IVLV1</t>
  </si>
  <si>
    <t>MANI</t>
  </si>
  <si>
    <t>MANIFOLD</t>
  </si>
  <si>
    <t>HÀN IVLV</t>
  </si>
  <si>
    <t>IVLV3</t>
  </si>
  <si>
    <t>DIECAST-MACHINE</t>
  </si>
  <si>
    <t>DIECAST</t>
  </si>
  <si>
    <t>SV Chiết</t>
  </si>
  <si>
    <t>DIE1</t>
  </si>
  <si>
    <t>DIE2</t>
  </si>
  <si>
    <t>DIE3</t>
  </si>
  <si>
    <t>DIECAST 3</t>
  </si>
  <si>
    <t>KATA-DIE</t>
  </si>
  <si>
    <t>OFFICE.</t>
  </si>
  <si>
    <t>Văn phòng</t>
  </si>
  <si>
    <t>MAKATA-MACHINE</t>
  </si>
  <si>
    <t>Thiết bị máy móc MA</t>
  </si>
  <si>
    <t>KOUKI-MACHINE</t>
  </si>
  <si>
    <t>Thiết bị thuộc KOUKI</t>
  </si>
  <si>
    <t>KOUKI-LẮPMÁY</t>
  </si>
  <si>
    <t>Phòng lắp máy KOUKI</t>
  </si>
  <si>
    <t>MA-TRAINING</t>
  </si>
  <si>
    <t>Phòng đào tạo MA</t>
  </si>
  <si>
    <t>DTA-VN</t>
  </si>
  <si>
    <t>Học viện DENSO</t>
  </si>
  <si>
    <t>ALL ASSY</t>
  </si>
  <si>
    <t xml:space="preserve">Báo cáo bảo dưỡng tháng: Từ ngày 01 tháng 12 năm 2024  đến ngày 31 tháng 12 năm 2024  </t>
  </si>
  <si>
    <t xml:space="preserve">Bộ phận: </t>
  </si>
  <si>
    <t>Vuj</t>
  </si>
  <si>
    <t>HT</t>
  </si>
  <si>
    <t>NN</t>
  </si>
  <si>
    <t>NNG</t>
  </si>
  <si>
    <t>H120032</t>
  </si>
  <si>
    <t>02-12-2024</t>
  </si>
  <si>
    <t>12:45</t>
  </si>
  <si>
    <t>Nguyễn Dương Tiến, Vũ Văn Hải,Nguyễn Hữu Hà</t>
  </si>
  <si>
    <t>#16120: Máy báo lỗi máng đổ ingot vào lò quá tải</t>
  </si>
  <si>
    <t>Do trục shaft của cơ cấu cấp Ingot bị gãy</t>
  </si>
  <si>
    <t>Do mắc Ingot gây kẹt</t>
  </si>
  <si>
    <t xml:space="preserve"> --- 1: Trục shaft cơ cấu cấp Ingot</t>
  </si>
  <si>
    <t>Làm cover chắn không cho runner, Ingot rơi vào vị trí trục Shaft</t>
  </si>
  <si>
    <t>DMVN-DIECAST01</t>
  </si>
  <si>
    <t>Trục shaf</t>
  </si>
  <si>
    <t>H120042</t>
  </si>
  <si>
    <t>04:23</t>
  </si>
  <si>
    <t>05:23</t>
  </si>
  <si>
    <t>#16121: Lỗi DS 0300 Z ( APC)</t>
  </si>
  <si>
    <t>Hỏng Encoder mottor trục Z</t>
  </si>
  <si>
    <t>Chưa rõ nn gốc</t>
  </si>
  <si>
    <t xml:space="preserve"> --- 1: Thay thế Encoder mới</t>
  </si>
  <si>
    <t>A860-2020-T301</t>
  </si>
  <si>
    <t>PULSE CODER</t>
  </si>
  <si>
    <t>H120044</t>
  </si>
  <si>
    <t>Máy gia công bề mặt Rô-to A-10 (A1)</t>
  </si>
  <si>
    <t>VLA 0029</t>
  </si>
  <si>
    <t>EF3</t>
  </si>
  <si>
    <t>06:50</t>
  </si>
  <si>
    <t>09:00</t>
  </si>
  <si>
    <t>Trần Văn Anh</t>
  </si>
  <si>
    <t>#16127: Máy báo lỗi 2059</t>
  </si>
  <si>
    <t>do tín hiều X8.2  sensor XN milling clutch không on</t>
  </si>
  <si>
    <t>Do bất thường lão hóa sensor tuổi thọ LK</t>
  </si>
  <si>
    <t xml:space="preserve"> --- 1: kiểm tra nguồn 24v --- 2: thay thế sensor X8.2</t>
  </si>
  <si>
    <t>kiêm tra tín hiệu, đi dây các máy còn lại PCTP lỗi2059 sensor X8.2 không On</t>
  </si>
  <si>
    <t>H120054</t>
  </si>
  <si>
    <t>MÁY GIA CÔNG MC20 SỐ 1 - OP1.2.3</t>
  </si>
  <si>
    <t>VALA 004</t>
  </si>
  <si>
    <t>MK7</t>
  </si>
  <si>
    <t>08:45</t>
  </si>
  <si>
    <t>Nguyễn Văn Duy, Nguyễn Văn Đồng</t>
  </si>
  <si>
    <t>#16124: máy báo lỗi : T01 In absolute position alarm 0138 $3</t>
  </si>
  <si>
    <t>trựơt,lỏng coupling phanh trục vít</t>
  </si>
  <si>
    <t>gãy vị trí xiết giữ coupling</t>
  </si>
  <si>
    <t>nghi nghờ xiết quá lực bulong</t>
  </si>
  <si>
    <t xml:space="preserve"> --- 1: Thay thế couling chế mới --- 2: Kiểm tra chuyển động trục+ Phanh --- 3: đồng tâm dao với chuck</t>
  </si>
  <si>
    <t>kiểm tra các máy tương tự</t>
  </si>
  <si>
    <t>1.kiểm tra vị trí tương tự cùng dòng máy check lực.
2. oder nhập mới LK không để dừng không có LK</t>
  </si>
  <si>
    <t>SFC-040DA2-10B-18B</t>
  </si>
  <si>
    <t>COUPLING X</t>
  </si>
  <si>
    <t>H120102</t>
  </si>
  <si>
    <t>Máy GC Lỗ Ø15 BBP&amp; CC Mid-L5 OP3</t>
  </si>
  <si>
    <t>VMI 0104</t>
  </si>
  <si>
    <t>AG4</t>
  </si>
  <si>
    <t>03-12-2024</t>
  </si>
  <si>
    <t>04:35</t>
  </si>
  <si>
    <t>05:15</t>
  </si>
  <si>
    <t>#16181: lỗi 2026 kẹt cửa magazin trái</t>
  </si>
  <si>
    <t>trục xilanh , silde dẫn hướng bị bám bẩn kẹt</t>
  </si>
  <si>
    <t>môi trường hoạt động</t>
  </si>
  <si>
    <t xml:space="preserve"> --- 1: vệ sinh trục xilanh , slide dẫn hướng</t>
  </si>
  <si>
    <t>H120127</t>
  </si>
  <si>
    <t>Máy Gia công bề mặt Mid-L4 OP1</t>
  </si>
  <si>
    <t>VMI 0079</t>
  </si>
  <si>
    <t>11:55</t>
  </si>
  <si>
    <t>12:50</t>
  </si>
  <si>
    <t>Nguyễn Văn Duy, Trần Gia Đức</t>
  </si>
  <si>
    <t>#16201: Lỗi cửa 2031 (kẹt cửa trái)</t>
  </si>
  <si>
    <t>Đọng cặn bẩn trong thân xilanh</t>
  </si>
  <si>
    <t>Lão hóa seal cổ xylanh</t>
  </si>
  <si>
    <t>Lão hóa tuổi thọ( &gt;8 năm)</t>
  </si>
  <si>
    <t xml:space="preserve"> --- 1: Thay thế xylanh cửa trái</t>
  </si>
  <si>
    <t>Kiểm tra tình trạng xylanh cửa cấp</t>
  </si>
  <si>
    <t>09-12-2024</t>
  </si>
  <si>
    <t>H120163</t>
  </si>
  <si>
    <t>Máy gia công OP2</t>
  </si>
  <si>
    <t>VLA 0052</t>
  </si>
  <si>
    <t>20:31</t>
  </si>
  <si>
    <t>21:10</t>
  </si>
  <si>
    <t>Ngô Thành Huy</t>
  </si>
  <si>
    <t>#16218: tràn nước làm mát do tuột ống nước</t>
  </si>
  <si>
    <t>do ống bị lão hóa,cứng</t>
  </si>
  <si>
    <t xml:space="preserve"> --- 1: vỡ đường ống nước làm mát phun bàn giao gia công.</t>
  </si>
  <si>
    <t>mua ống nước đúng loại thay thế trả máy.</t>
  </si>
  <si>
    <t>1.phục hồi lại đường ống theo tiêu chuẩn máy ngày 
2.oder thay thế ông mới</t>
  </si>
  <si>
    <t>H120205</t>
  </si>
  <si>
    <t>04-12-2024</t>
  </si>
  <si>
    <t>19:47</t>
  </si>
  <si>
    <t>20:10</t>
  </si>
  <si>
    <t>#16238: bục ống nước làm mát</t>
  </si>
  <si>
    <t>do lão hóa tuổi thọ</t>
  </si>
  <si>
    <t xml:space="preserve"> --- 1: rách đường ống nước.</t>
  </si>
  <si>
    <t>đã thay thế đúng loại ống của máy sử dụng.</t>
  </si>
  <si>
    <t>oder ống mới thay thế cho các máy còn lại</t>
  </si>
  <si>
    <t>H120313</t>
  </si>
  <si>
    <t>Máy Rửa SLE 6</t>
  </si>
  <si>
    <t>VSC 0047</t>
  </si>
  <si>
    <t>BM15</t>
  </si>
  <si>
    <t>MN4</t>
  </si>
  <si>
    <t>05-12-2024</t>
  </si>
  <si>
    <t>14:48</t>
  </si>
  <si>
    <t>Mai Đức Chiến, Chu Đăng Điện</t>
  </si>
  <si>
    <t>#16267: sau rửa hộp khí thổi khô SP trc kiểm tra ngoại quan đang không làm khô được SP ảnh hưởng dến kiểm tra ngoại quan không đảm bảo chất lượng</t>
  </si>
  <si>
    <t>Do lưu lược xì khô hộp thổi khí yếu</t>
  </si>
  <si>
    <t>do tắc đầu vòi xì</t>
  </si>
  <si>
    <t>Do dầu và nước đọng cặn lại</t>
  </si>
  <si>
    <t xml:space="preserve"> --- 1: Vệ sinh giàn thổi khí bên trong máy --- 2: Kiểm tra box thổi khí bên ngoài --- 3: sản phẩm sau khi xì khô qua box --- 4: Điều chỉnh lại vòi xì khô bên trong máy rửa</t>
  </si>
  <si>
    <t>thực hiện vệ sinh định kì giàn thổi khí trong máy và box thổi khí bên ngoài máy</t>
  </si>
  <si>
    <t>triển khai pro thực hiện vệ sinh định kỳ tránh sự cố.</t>
  </si>
  <si>
    <t>H120317</t>
  </si>
  <si>
    <t>Máy Gia công bề mặt Mid-L3 OP6</t>
  </si>
  <si>
    <t>VMI 0070</t>
  </si>
  <si>
    <t>BE12</t>
  </si>
  <si>
    <t>EO2</t>
  </si>
  <si>
    <t>20:15</t>
  </si>
  <si>
    <t>20:35</t>
  </si>
  <si>
    <t>#16272: Lỗi EX 1032</t>
  </si>
  <si>
    <t>do kẹt truc spool valve điều khiển.</t>
  </si>
  <si>
    <t>dầu lão hóa tạo cặn trong trục spool</t>
  </si>
  <si>
    <t xml:space="preserve"> --- 1: xilanh lock khuôn không đi hết hành trình.( sau giờ giải lao ).</t>
  </si>
  <si>
    <t>Điều tra tiếp nguyên nhân lỗi</t>
  </si>
  <si>
    <t>31-12-2024</t>
  </si>
  <si>
    <t>H120322</t>
  </si>
  <si>
    <t>MÁY GIA CÔNG MC20 số 1- OP1.2.3</t>
  </si>
  <si>
    <t>VALA 0001</t>
  </si>
  <si>
    <t>BM4</t>
  </si>
  <si>
    <t>MB 3</t>
  </si>
  <si>
    <t>06-12-2024</t>
  </si>
  <si>
    <t>00:27</t>
  </si>
  <si>
    <t>Trần Thanh Liêm, Nguyễn Văn Đồng</t>
  </si>
  <si>
    <t>#16276: Chuck máy OP1-1 bất thường ko đóng mở chuck</t>
  </si>
  <si>
    <t>NG độ dảo naono chuck với xylanh lệch nhau dẫn đến xung lực khi quay</t>
  </si>
  <si>
    <t xml:space="preserve"> --- 1: vale điều khiển --- 2: áp lực đóng mở chuck --- 3: xilanh chuck --- 4: tháo đầu bò kiểm tra trục xilanh --- 5: trục shaff drabaw,Adapter --- 6: chế độ tĩnh thiết bị spindle S3</t>
  </si>
  <si>
    <t>kiểm tra cơ cấu máy tương tự</t>
  </si>
  <si>
    <t>kết hợp MFG phản ánh kết quả kiểm tra và DX  quản lý xu hướng, phát cản báo khi xu hướng tăng</t>
  </si>
  <si>
    <t>591-1006-1</t>
  </si>
  <si>
    <t>DRAW BAR OF S45C</t>
  </si>
  <si>
    <t>H120361</t>
  </si>
  <si>
    <t>Máy lấy Ba-via Rô-to No.2</t>
  </si>
  <si>
    <t>VMI 0010</t>
  </si>
  <si>
    <t>12:20</t>
  </si>
  <si>
    <t>13:00</t>
  </si>
  <si>
    <t>#16294: sét sản phẩm vào đồ gá 2 ko sáng đèn</t>
  </si>
  <si>
    <t>Kẹp lỏng sản phẩm</t>
  </si>
  <si>
    <t>Mòn Base giữ sản phẩm</t>
  </si>
  <si>
    <t>Lão hóa mài mòn</t>
  </si>
  <si>
    <t xml:space="preserve"> --- 1: Thay thế má kẹp sản phẩm</t>
  </si>
  <si>
    <t>07DA0313</t>
  </si>
  <si>
    <t>Receip Product RV3-1stR</t>
  </si>
  <si>
    <t>H120693</t>
  </si>
  <si>
    <t>Máy gia công mặt trong Housing No.2</t>
  </si>
  <si>
    <t>VMI 0004</t>
  </si>
  <si>
    <t>EW6</t>
  </si>
  <si>
    <t>12-12-2024</t>
  </si>
  <si>
    <t>11:00</t>
  </si>
  <si>
    <t>#16417: vát mép mặt chuẩn sau gia công bị lệch</t>
  </si>
  <si>
    <t>bất thường bộ encoder motor trục Y.</t>
  </si>
  <si>
    <t>do hơi dầu xâm nhập encoder</t>
  </si>
  <si>
    <t>lớp keo encoder không chống được dầu xâm nhập.</t>
  </si>
  <si>
    <t xml:space="preserve"> --- 1: bất thường bộ encoder motor trục Y. --- 2: test chất lượng sản phẩm.</t>
  </si>
  <si>
    <t>bôi threed bon encoder chống dầu xâm nhập.</t>
  </si>
  <si>
    <t>19-12-2024</t>
  </si>
  <si>
    <t>1. bôi threbol phòng chống xâm nhập 
2. kiểm tra các máy còn lại 13/12 (Huy</t>
  </si>
  <si>
    <t>A860-2000-T301</t>
  </si>
  <si>
    <t>H120964</t>
  </si>
  <si>
    <t>MÁY GIA CÔNG MC20 số 2- OP1.2.3</t>
  </si>
  <si>
    <t>VALA 0002</t>
  </si>
  <si>
    <t>15-12-2024</t>
  </si>
  <si>
    <t>16:25</t>
  </si>
  <si>
    <t>18:00</t>
  </si>
  <si>
    <t>#16473: máy phát sinh lỗi EX122 T.D.C sensor alarm lỗi mới phát sinh BÊN SX không đánh giá đc nguy cơ phát sinh dừng dài hoặc ảnh hưởng chất lượng</t>
  </si>
  <si>
    <t>sensor bị bung lớp keo chống dầu</t>
  </si>
  <si>
    <t>Lão hóa tuổi thọ &gt;5 năm</t>
  </si>
  <si>
    <t xml:space="preserve"> --- 1: Thay thế sensor</t>
  </si>
  <si>
    <t>kiểm tra Thay thế các máy tương tự</t>
  </si>
  <si>
    <t>159-103-98072(734-104-2)</t>
  </si>
  <si>
    <t>THERMISTOR SENSOR</t>
  </si>
  <si>
    <t>H120977</t>
  </si>
  <si>
    <t>Máy gia công bề mặt Rô-to  A-5 (A2)</t>
  </si>
  <si>
    <t>VLA 0015</t>
  </si>
  <si>
    <t>BE16</t>
  </si>
  <si>
    <t>ES2</t>
  </si>
  <si>
    <t>16-12-2024</t>
  </si>
  <si>
    <t>11:32</t>
  </si>
  <si>
    <t>11:50</t>
  </si>
  <si>
    <t>#16488: máy đang gia công báo lỗi sập nguồn tổng</t>
  </si>
  <si>
    <t>nứt vỏ cách điện dây nguồn quạt.</t>
  </si>
  <si>
    <t>dây quạt lau ngày lão hóa cứng</t>
  </si>
  <si>
    <t xml:space="preserve"> --- 1: nứt vỏ cách điện dây nguồn quạt.</t>
  </si>
  <si>
    <t>kiểm tra các máy còn lại, suy nghĩ phương án đưa dây nguồn ra ngoài máy</t>
  </si>
  <si>
    <t>24-12-2024</t>
  </si>
  <si>
    <t>H121094</t>
  </si>
  <si>
    <t>Máy Gia công bề mặt Mid-H2 OP1</t>
  </si>
  <si>
    <t>VMI 0038</t>
  </si>
  <si>
    <t>18-12-2024</t>
  </si>
  <si>
    <t>06:10</t>
  </si>
  <si>
    <t>#16524: LỖI CỬA 2033 KO MỞ ĐƯỢC CỬA</t>
  </si>
  <si>
    <t>gãy base xilanh cửa</t>
  </si>
  <si>
    <t>hoạt động lâu ngày không có giảm chấn ( gãy nứt base giảm chấn  )</t>
  </si>
  <si>
    <t>lão hóa cưỡng chế  ,chấn động cửa đóng mở lâu ngày</t>
  </si>
  <si>
    <t xml:space="preserve"> --- 1: slide cửa --- 2: base giảm chấn --- 3: base trung gian xilanh và cửa</t>
  </si>
  <si>
    <t>H121095</t>
  </si>
  <si>
    <t>09:19</t>
  </si>
  <si>
    <t>Trần Thanh Liêm, Trần Văn Anh</t>
  </si>
  <si>
    <t>#16528: máy báo lỗi 2095</t>
  </si>
  <si>
    <t>vale điều khiển đổi trạng thái chậm</t>
  </si>
  <si>
    <t>kẹt trục spool</t>
  </si>
  <si>
    <t>mỡ bôi trơn trục spool sử dụng lâu ngày lão hóa</t>
  </si>
  <si>
    <t xml:space="preserve"> --- 1: vale điều khiển</t>
  </si>
  <si>
    <t>thay vale mới</t>
  </si>
  <si>
    <t>VQ1401-51</t>
  </si>
  <si>
    <t>Valve solenoid</t>
  </si>
  <si>
    <t>H121155</t>
  </si>
  <si>
    <t>Máy gia công bề mặt Rô-to G-4(G1)</t>
  </si>
  <si>
    <t>VLA 0011</t>
  </si>
  <si>
    <t>11:30</t>
  </si>
  <si>
    <t>12:27</t>
  </si>
  <si>
    <t>Trần Thanh Liêm, Trần Văn Anh,Chu Đăng Điện</t>
  </si>
  <si>
    <t>#16536: máy báo lỗi 2015</t>
  </si>
  <si>
    <t>quá dòng motor bơm dầu 1.64 A  ( thiết đặt 0.48 A )</t>
  </si>
  <si>
    <t>kẹt bearing motor bơm dầu</t>
  </si>
  <si>
    <t>lão hóa tuổi thọ trên 15 năm</t>
  </si>
  <si>
    <t xml:space="preserve"> --- 1: Thay thế bơm</t>
  </si>
  <si>
    <t>kiểm tra áp lực, tình trạng bơm dầu làm trục chính các máy còn lại</t>
  </si>
  <si>
    <t>23-12-2024</t>
  </si>
  <si>
    <t>●VKN065A 3phase 200V</t>
  </si>
  <si>
    <t>●Colant pumb</t>
  </si>
  <si>
    <t>H121242</t>
  </si>
  <si>
    <t>EO1</t>
  </si>
  <si>
    <t>20-12-2024</t>
  </si>
  <si>
    <t>03:44</t>
  </si>
  <si>
    <t>04:04</t>
  </si>
  <si>
    <t>#16573: 63A1(331) ROBO CHUCK NG</t>
  </si>
  <si>
    <t>Do valve điều khiển không đổi được trạng thái</t>
  </si>
  <si>
    <t>Do sol của valve bị hỏng</t>
  </si>
  <si>
    <t>Do valve được đặt trong buồng gia công nên hơi dầu ngấm vào sol</t>
  </si>
  <si>
    <t xml:space="preserve"> --- 1: Kiểm tra grip --- 2: Kiểm tra valve --- 3: valve --- 4: thay thế sol</t>
  </si>
  <si>
    <t>cải tiến đưa van điều khiển đóng chuck kẹp rakhỏi buồng máy</t>
  </si>
  <si>
    <t>31-03-2025</t>
  </si>
  <si>
    <t>cải tiến đưa van ra ngoài buồng máy</t>
  </si>
  <si>
    <t>SY3320-5LZD-C4</t>
  </si>
  <si>
    <t>H121243</t>
  </si>
  <si>
    <t>Robot cộng tác (Máy rửa)</t>
  </si>
  <si>
    <t>VIR 0053</t>
  </si>
  <si>
    <t>03:01</t>
  </si>
  <si>
    <t>04:30</t>
  </si>
  <si>
    <t>Nguyễn Đình Thi, Mai Đức Chiến</t>
  </si>
  <si>
    <t>#16572: Lỗi LR 2000 Master OFF</t>
  </si>
  <si>
    <t>Do thiếu điều kiện an toàn laser scaner OK.(MR208)</t>
  </si>
  <si>
    <t>do mắt lazescan bị bẩn</t>
  </si>
  <si>
    <t>do hơi dầu bám vào</t>
  </si>
  <si>
    <t xml:space="preserve"> --- 1: Áp lực khí. --- 2: Điều kiện an toàn. --- 3: Chương trình PLC.</t>
  </si>
  <si>
    <t>Liên lạc Kouki Hỗ trợ điều tra nguyên nhân gốc.</t>
  </si>
  <si>
    <t>liên lạc pro thêm hạng mục vệ sinh mặt sensor laze scan tránh lặp lại sự cố</t>
  </si>
  <si>
    <t>H121318</t>
  </si>
  <si>
    <t>AO1</t>
  </si>
  <si>
    <t>08:35</t>
  </si>
  <si>
    <t>Vũ Văn Hải, Lê Khắc Chiết,Nguyễn Hữu Hà</t>
  </si>
  <si>
    <t>#16617: Máy báo NG áp lực hút chân không của sleeve và cavity</t>
  </si>
  <si>
    <t>Do dầu của bơm chân không rỉ sang khoang tạo chân không làm cho bột dính lại</t>
  </si>
  <si>
    <t>Nghi ngờ do phớt chặn dầu bị mòn</t>
  </si>
  <si>
    <t xml:space="preserve"> --- 1: hệ thống tạo chân không</t>
  </si>
  <si>
    <t>H121336</t>
  </si>
  <si>
    <t>Máy gia công OP6</t>
  </si>
  <si>
    <t>VLA 0055</t>
  </si>
  <si>
    <t>13:31</t>
  </si>
  <si>
    <t>#16629: BT hàn đuôi 100%</t>
  </si>
  <si>
    <t>Xylanh di chuyển giật cục mạnh</t>
  </si>
  <si>
    <t>Đọng cặn bẩn trong thân xylanh</t>
  </si>
  <si>
    <t xml:space="preserve"> --- 1: Xylanh pushet đẩy</t>
  </si>
  <si>
    <t>Kiểm tra các vị trí tương tự</t>
  </si>
  <si>
    <t>kiểm tra lại đường cấp khí,fillter lọc đầu vào</t>
  </si>
  <si>
    <t>AS2002F-04</t>
  </si>
  <si>
    <t>H121372</t>
  </si>
  <si>
    <t>Máy Kiểm tra bề mặt rỗ khí Mid-H4</t>
  </si>
  <si>
    <t>VIM 0215</t>
  </si>
  <si>
    <t>07:27</t>
  </si>
  <si>
    <t>Nguyễn Văn Duy, Phạm Huy Điệp</t>
  </si>
  <si>
    <t>#16636: máy báo lỗi 020</t>
  </si>
  <si>
    <t>Chập chờn tín hiệu từ Drive và bộ laze</t>
  </si>
  <si>
    <t>Lỗi cáp kết nối</t>
  </si>
  <si>
    <t xml:space="preserve"> --- 1: Thay thế cáp kết nối Đầu laze và Driver</t>
  </si>
  <si>
    <t>AQ240F-04-00</t>
  </si>
  <si>
    <t>Quick exhaust valve</t>
  </si>
  <si>
    <t>H121507</t>
  </si>
  <si>
    <t>19:50</t>
  </si>
  <si>
    <t>21:47</t>
  </si>
  <si>
    <t>Nguyễn Văn Đồng</t>
  </si>
  <si>
    <t>#16650: cấp lệch sp lồi đuôi sp 100%</t>
  </si>
  <si>
    <t>rotary chuyển động theo spindle bị kẹt( lệch góc xoay)</t>
  </si>
  <si>
    <t>do bearing rotary dầu két lại</t>
  </si>
  <si>
    <t xml:space="preserve"> --- 1: spindle --- 2: rotary spindle</t>
  </si>
  <si>
    <t>kiểm tra chuyển động Spindle,rotary ALL line</t>
  </si>
  <si>
    <t>thêm kế hoạch vệ sinh base spindle 3M/1 lần</t>
  </si>
  <si>
    <t>●FE800-LR580</t>
  </si>
  <si>
    <t>ROTARY UNION FOR OP-6,7</t>
  </si>
  <si>
    <t>H121510</t>
  </si>
  <si>
    <t>Máy Gia công bề mặt OP3.2</t>
  </si>
  <si>
    <t>VMI 0024</t>
  </si>
  <si>
    <t>MB 1</t>
  </si>
  <si>
    <t>23:40</t>
  </si>
  <si>
    <t>25-12-2024</t>
  </si>
  <si>
    <t>02:00</t>
  </si>
  <si>
    <t>#16655: 096 lỗi chuyển đổi dao</t>
  </si>
  <si>
    <t>do collet mở không đều</t>
  </si>
  <si>
    <t>do collet bị kẹt</t>
  </si>
  <si>
    <t>do có dầu,bụi bẩn bám</t>
  </si>
  <si>
    <t xml:space="preserve"> --- 1: collet trục chính --- 2: sx đo xác nhận chất lượng năng lực --- 3: vệ sinh trục chính</t>
  </si>
  <si>
    <t>thay collet mới , điều chỉnh khoảng cách đúng HDTT 8.3 ( QC 8.3-8.35)</t>
  </si>
  <si>
    <t>triển khai kiểm tra các máy còn lại.vệ sinh tra dầu,mỡ phòng chống kẹt</t>
  </si>
  <si>
    <t>HK24 963.18016.000.0</t>
  </si>
  <si>
    <t>BERG Clamping unit (For HSK-E32) (include collet &amp; draw bar set)</t>
  </si>
  <si>
    <t>H121512</t>
  </si>
  <si>
    <t>22:11</t>
  </si>
  <si>
    <t>23:30</t>
  </si>
  <si>
    <t>#16654: lồi đuôi sp 100%</t>
  </si>
  <si>
    <t>tọa độ cấp A3 gripper A cấp vào chuck bị lệch</t>
  </si>
  <si>
    <t>kẹt rotery lệch góc trục chính</t>
  </si>
  <si>
    <t xml:space="preserve"> --- 1: teaching tọa độ A1 , A3 --- 2: test giảm áp lực kẹp --- 3: đóng kẹp chuck bằng tay</t>
  </si>
  <si>
    <t>teching lại tọa độ A1, A3 thay rotery</t>
  </si>
  <si>
    <t>H121538</t>
  </si>
  <si>
    <t>Máy GC Mặt Chuẩn Z Mid-L5 OP1</t>
  </si>
  <si>
    <t>VMI 0102</t>
  </si>
  <si>
    <t>10:24</t>
  </si>
  <si>
    <t>12:00</t>
  </si>
  <si>
    <t>#16667: Qúa tải Y2</t>
  </si>
  <si>
    <t>Ngấm dầu</t>
  </si>
  <si>
    <t>Lão hóa trong môi trường dầu</t>
  </si>
  <si>
    <t>Tuổi thọ &gt;5 năm</t>
  </si>
  <si>
    <t xml:space="preserve"> --- 1: Thay thế dây đai Y1+2 --- 2: Vệ sinh trục vít Y1,2 , cân bằng tiải</t>
  </si>
  <si>
    <t>H121587</t>
  </si>
  <si>
    <t>26-12-2024</t>
  </si>
  <si>
    <t>07:16</t>
  </si>
  <si>
    <t>#16682: BT hằn đuôi sp</t>
  </si>
  <si>
    <t>Kẹp sản phẩm tì hằn má đuôi sản phẩm</t>
  </si>
  <si>
    <t>Hằn lồi má chuck</t>
  </si>
  <si>
    <t>Tuổi thọ &gt;8 năm</t>
  </si>
  <si>
    <t xml:space="preserve"> --- 1: Thay thế mặt chuck mới</t>
  </si>
  <si>
    <t>Kiểm tra vệ sinh</t>
  </si>
  <si>
    <t>H121896</t>
  </si>
  <si>
    <t>12:02</t>
  </si>
  <si>
    <t>13:15</t>
  </si>
  <si>
    <t>Dương Mạnh Toàn</t>
  </si>
  <si>
    <t>#16686: Máy báo NG áp lực hút chân không sleeve</t>
  </si>
  <si>
    <t>Do đường ống hút bị chân không Sleeve bị hở</t>
  </si>
  <si>
    <t>Do đường ống bị lão hóa ở môi trường nóng</t>
  </si>
  <si>
    <t xml:space="preserve"> --- 1: Máy báo NG = 3.2 áp lực hút chân không sleeve) QC: &lt; 3.0 --- 2: Sleeve máy</t>
  </si>
  <si>
    <t>đã thay đường ống bị rò và dầu cút nối mới</t>
  </si>
  <si>
    <t>D-D03285-0040-1</t>
  </si>
  <si>
    <t>Cooling Sleeve for DCM</t>
  </si>
  <si>
    <t>H122071</t>
  </si>
  <si>
    <t>Máy gia công bề mặt Rô-to G-11 (G2,)</t>
  </si>
  <si>
    <t>VLA 0027</t>
  </si>
  <si>
    <t>28-12-2024</t>
  </si>
  <si>
    <t>12:09</t>
  </si>
  <si>
    <t>12:39</t>
  </si>
  <si>
    <t>Nguyễn Văn Duy, Ngô Thành Huy</t>
  </si>
  <si>
    <t>#16713: Máy G2 lỗi Turet</t>
  </si>
  <si>
    <t>Valve ko chuyển trạng thái đóng mở</t>
  </si>
  <si>
    <t>bất thường cuộn hút valve ( Spun ko kẹt)</t>
  </si>
  <si>
    <t>Lão hóa tuổi thọ ( &gt;8 năm)</t>
  </si>
  <si>
    <t xml:space="preserve"> --- 1: Thay thế valve đóng mở Gear</t>
  </si>
  <si>
    <t>SL-G01-A3X-GR-C1-31</t>
  </si>
  <si>
    <t>Valve</t>
  </si>
  <si>
    <t>H122077</t>
  </si>
  <si>
    <t>BE8</t>
  </si>
  <si>
    <t>EK5</t>
  </si>
  <si>
    <t>10:08</t>
  </si>
  <si>
    <t>10:30</t>
  </si>
  <si>
    <t>Vũ Văn Hải</t>
  </si>
  <si>
    <t>#16712: Không bật đươc master on của robot</t>
  </si>
  <si>
    <t>Không bật đươc master on của robot</t>
  </si>
  <si>
    <t>CHưa rõ nguyên nhân</t>
  </si>
  <si>
    <t xml:space="preserve"> --- 1: Không bật đươc master on của robot)</t>
  </si>
  <si>
    <t>tuân thủ kiểm tra, vệ sinh bo mạch</t>
  </si>
  <si>
    <t>H122420</t>
  </si>
  <si>
    <t>30-12-2024</t>
  </si>
  <si>
    <t>10:50</t>
  </si>
  <si>
    <t>#16739: máy khi gia công quay tollet dao  có tiếng kêu to</t>
  </si>
  <si>
    <t>muội tiếp điểm relay</t>
  </si>
  <si>
    <t>lão hóa linh kiện ( &gt; 5 năm )</t>
  </si>
  <si>
    <t xml:space="preserve"> --- 1: muội tiếp điểm relay</t>
  </si>
  <si>
    <t>đổi cặp tiếp điểm rơ le đóng mở tallet dao</t>
  </si>
  <si>
    <t>1. kiểm tra các máy còn lại
2. chuyển tiếp điểm mơi</t>
  </si>
  <si>
    <t>H122432</t>
  </si>
  <si>
    <t xml:space="preserve">Robot gắp sản phẩm </t>
  </si>
  <si>
    <t>VIR 0047</t>
  </si>
  <si>
    <t>10:59</t>
  </si>
  <si>
    <t>#16740: Robot không về home. Máy báo lỗi " Rb1 robot fault</t>
  </si>
  <si>
    <t xml:space="preserve"> --- 1: Lỗi về gốc robot</t>
  </si>
  <si>
    <t>H122474</t>
  </si>
  <si>
    <t>BA12</t>
  </si>
  <si>
    <t>AM7</t>
  </si>
  <si>
    <t>08:50</t>
  </si>
  <si>
    <t>Mai Đức Chiến, Chu Đăng Điện,Nguyễn Văn Đồng,Trần Thanh Liêm,Nguyễn Văn Duy</t>
  </si>
  <si>
    <t>#16738: máy báo lỗi EX148 mani spindle3 chuck</t>
  </si>
  <si>
    <t>phân tích thêm nguyên nhân gốc</t>
  </si>
  <si>
    <t xml:space="preserve"> --- 1: đâs</t>
  </si>
  <si>
    <t>liên lạc lại hãng xem lại thao tác lắp đặt , vật liệu</t>
  </si>
  <si>
    <t>H122476</t>
  </si>
  <si>
    <t>Máy gia công bề mặt Rô-to A-11(A2)</t>
  </si>
  <si>
    <t>VLA 0030</t>
  </si>
  <si>
    <t>BM27</t>
  </si>
  <si>
    <t>MZ15</t>
  </si>
  <si>
    <t>06:13</t>
  </si>
  <si>
    <t>06:43</t>
  </si>
  <si>
    <t>#16750: máy không bật được mater one</t>
  </si>
  <si>
    <t xml:space="preserve"> --- 1: Kiểm tra cách điện --- 2: Kiểm tra quạt 2 bên</t>
  </si>
  <si>
    <t>xử lsy bất thường lỗi 31</t>
  </si>
  <si>
    <t>H122485</t>
  </si>
  <si>
    <t>EF1</t>
  </si>
  <si>
    <t>13:01</t>
  </si>
  <si>
    <t>Mai Đức Chiến, Trần Thanh Liêm</t>
  </si>
  <si>
    <t>#16756: máy báo lỗi NO2024 LS lỗi cửa manazin</t>
  </si>
  <si>
    <t>lão hóa cưỡng chế trong môi trường hơi dầu nước làm mát</t>
  </si>
  <si>
    <t xml:space="preserve"> --- 1: thay senser xác nhận chiều mở cửa bên L</t>
  </si>
  <si>
    <t>thay senser mới</t>
  </si>
  <si>
    <t>Row Labels</t>
  </si>
  <si>
    <t>Sum of Vuj</t>
  </si>
  <si>
    <t>Grand Total</t>
  </si>
  <si>
    <t>Báo cáo bảo dưỡng tháng: Từ ngày 01 tháng 02 năm 2025  đến ngày 28 tháng 02 năm 2025</t>
  </si>
  <si>
    <t>I020025</t>
  </si>
  <si>
    <t>Máy rửa Rô-to No.2</t>
  </si>
  <si>
    <t>VSC 0006</t>
  </si>
  <si>
    <t>BA6</t>
  </si>
  <si>
    <t>AF1</t>
  </si>
  <si>
    <t>#17125: ko rửa sản phẩm,kẹt sản phẩm</t>
  </si>
  <si>
    <t>kẹt trục spool valve.</t>
  </si>
  <si>
    <t>sau kỳ nghỉ dài, khô dầu bôi trơn trục valve.</t>
  </si>
  <si>
    <t>--- 1: valve điều khiển không chuyển đổi trạng thái.</t>
  </si>
  <si>
    <t>kiểm tra hệ thống bôi trơn cụm vavle</t>
  </si>
  <si>
    <t>12-02-2025</t>
  </si>
  <si>
    <t>VQ4400-51</t>
  </si>
  <si>
    <t>I020028</t>
  </si>
  <si>
    <t>Máy lấy via Mid-L2 OP7</t>
  </si>
  <si>
    <t>VMI 0062</t>
  </si>
  <si>
    <t>Ngô Thành Huy, Trần Thanh Liêm,Trần Văn Anh,Mai Đức Chiến</t>
  </si>
  <si>
    <t>#17121: Lỗi 1072</t>
  </si>
  <si>
    <t>rò khí lòng xilanh.</t>
  </si>
  <si>
    <t>móp oring trục pittong xilanh</t>
  </si>
  <si>
    <t>lão hoá linh kiện ( &gt; 10 năm ).</t>
  </si>
  <si>
    <t>--- 1: valve quay khuôn --- 2: valve lock khuôn --- 3: xilanh quay khuôn --- 4: xilanh quay khuôn rò lòng.</t>
  </si>
  <si>
    <t>I020104</t>
  </si>
  <si>
    <t>Máy kiểm tra tính năng NO.1</t>
  </si>
  <si>
    <t>VIM 0262</t>
  </si>
  <si>
    <t>04-02-2025</t>
  </si>
  <si>
    <t>10:15</t>
  </si>
  <si>
    <t>Ngô Văn Thân</t>
  </si>
  <si>
    <t>#17139: Máy KTTN máy 1 lỗi không home được máy</t>
  </si>
  <si>
    <t>do xylanh cụm điều chỉnh ( chiều BWD) bất thường</t>
  </si>
  <si>
    <t>do giảm chấn của xylanh lão hóa</t>
  </si>
  <si>
    <t>--- 1: Giảm chấn</t>
  </si>
  <si>
    <t>I020109</t>
  </si>
  <si>
    <t>Kiểm tra rò khí</t>
  </si>
  <si>
    <t>VIM 0130</t>
  </si>
  <si>
    <t>AC2</t>
  </si>
  <si>
    <t>12:03</t>
  </si>
  <si>
    <t>13:07</t>
  </si>
  <si>
    <t>#17142: NG dò khí 5pcs không liên tiếp</t>
  </si>
  <si>
    <t>do áp lực khí kiểm tra nằm ngoài quy cách</t>
  </si>
  <si>
    <t>do regulator bị kẹt không điều chỉnh được áp lực khí</t>
  </si>
  <si>
    <t>--- 1: kiểm tra áp lực khí kiểm tra</t>
  </si>
  <si>
    <t>Thay thế packing, lò xo xử lý lỗi NG rò khí</t>
  </si>
  <si>
    <t>16-02-2025</t>
  </si>
  <si>
    <t>IR2020-02-A</t>
  </si>
  <si>
    <t>REGUILATOR</t>
  </si>
  <si>
    <t>I020135</t>
  </si>
  <si>
    <t>Siết Screw</t>
  </si>
  <si>
    <t>VAS 0082</t>
  </si>
  <si>
    <t>17:30</t>
  </si>
  <si>
    <t>Nguyễn Đình Thi</t>
  </si>
  <si>
    <t>#17145: Gãy tay cầm máy siết screw</t>
  </si>
  <si>
    <t>Do bu lông (M4) bắt tay cầm vào máy yếu+Lực kéo của NTT không đồng đều.</t>
  </si>
  <si>
    <t>Do lỗi thiết kế từ ban đầu.</t>
  </si>
  <si>
    <t>--- 1: Hai vị trí lỗ bắt tay cầm bên phải.</t>
  </si>
  <si>
    <t>I020140</t>
  </si>
  <si>
    <t>Máy Gia công bề mặt Mid-L1 OP5</t>
  </si>
  <si>
    <t>VMI 0051</t>
  </si>
  <si>
    <t>Phạm Huy Điệp, Trần Thanh Liêm,Trần Gia Đức,Chu Đăng Điện,Ngô Thành Huy,Trần Văn Anh,Nguyễn Văn Trung</t>
  </si>
  <si>
    <t>Bất thường lệch bậc lỗ Φ10</t>
  </si>
  <si>
    <t>Do trục vít X bị flacking dẫn đến lệch vị trí gia công</t>
  </si>
  <si>
    <t>Do tuổi thọ linh kiện (linh kiện hoạt động trên 4 năm)</t>
  </si>
  <si>
    <t>--- 1: Bất thường lệch bậc lỗ Φ10 --- 2: Kiểm tra ngoại quan trục X --- 3: Kiểm tra lực kẹp, độ đảo --- 4: Flacking trục X</t>
  </si>
  <si>
    <t>I020194</t>
  </si>
  <si>
    <t>Máy sự OCV</t>
  </si>
  <si>
    <t>VIM 0299</t>
  </si>
  <si>
    <t>BC4</t>
  </si>
  <si>
    <t>CD1</t>
  </si>
  <si>
    <t>19:34</t>
  </si>
  <si>
    <t>22:20</t>
  </si>
  <si>
    <t>#17163: Đen màn hình (tất cả các khuôn)</t>
  </si>
  <si>
    <t>Do đầu lazer Probe không có ánh sáng kiểm tra</t>
  </si>
  <si>
    <t>Do lão hóa</t>
  </si>
  <si>
    <t>--- 1: Đọ sáng lazer --- 2: Đầu lazer Probe --- 3: Độ hội tụ tia sáng --- 4: Độ thẳng tia lazer --- 5: Độ đồng tâm --- 6: Độ sáng kiểm tra</t>
  </si>
  <si>
    <t>I020139</t>
  </si>
  <si>
    <t>Máy rửa</t>
  </si>
  <si>
    <t>VSC 0056</t>
  </si>
  <si>
    <t>MK6</t>
  </si>
  <si>
    <t>05-02-2025</t>
  </si>
  <si>
    <t>01:10</t>
  </si>
  <si>
    <t>02:40</t>
  </si>
  <si>
    <t>#17166: máy báo lỗi 85</t>
  </si>
  <si>
    <t>Do base nối hai đầu xích vị trí thanh gạt palet bị gãy</t>
  </si>
  <si>
    <t>--- 1: base nối hai đầu xích --- 2: bulong bắt xích với base nối</t>
  </si>
  <si>
    <t>I020213</t>
  </si>
  <si>
    <t>Máy gia công OP1</t>
  </si>
  <si>
    <t>VLA 0064</t>
  </si>
  <si>
    <t>20:07</t>
  </si>
  <si>
    <t>21:07</t>
  </si>
  <si>
    <t>#17189: Lỗi  LD Finger</t>
  </si>
  <si>
    <t>Chập Ls xác nhận Grip A đóng</t>
  </si>
  <si>
    <t>LÃo hóa tuổi thọ trong môi trường dầu</t>
  </si>
  <si>
    <t>--- 1: Thay thế LS Finger Clamb</t>
  </si>
  <si>
    <t>Thay thế các máy tương tự</t>
  </si>
  <si>
    <t>D-M9BAVL</t>
  </si>
  <si>
    <t>Auto switch</t>
  </si>
  <si>
    <t>I020217</t>
  </si>
  <si>
    <t>Máy Potting No.5. 2 (AFM5-W chuyển sang)</t>
  </si>
  <si>
    <t>VIR 0002</t>
  </si>
  <si>
    <t>MU6</t>
  </si>
  <si>
    <t>Nguyễn Văn Hiếu</t>
  </si>
  <si>
    <t>#17170: Lượng posting sát QC trên 0.198g ( QC : 0.16-0.20g)</t>
  </si>
  <si>
    <t>--- 1: Đầu đạn chống rò keo</t>
  </si>
  <si>
    <t>Thay thế các oring packing định kỳ</t>
  </si>
  <si>
    <t>I020218</t>
  </si>
  <si>
    <t>VDCM 0003</t>
  </si>
  <si>
    <t>MK10</t>
  </si>
  <si>
    <t>13:34</t>
  </si>
  <si>
    <t>Nguyễn Dương Tiến, Vũ Văn Hải,Trịnh Khắc Nhất</t>
  </si>
  <si>
    <t>#17175: Băng tải dưới không quay</t>
  </si>
  <si>
    <t>Băng tải bị kẹt</t>
  </si>
  <si>
    <t>Runner over mắc vào băng tải</t>
  </si>
  <si>
    <t>Băng tải bị rách, runner over mắc vào trong</t>
  </si>
  <si>
    <t>--- 1: băng tải dưới line3</t>
  </si>
  <si>
    <t>Kiểm tra định kỳ 1 tuần/ lần</t>
  </si>
  <si>
    <t>HHBLT300-3.33</t>
  </si>
  <si>
    <t>BELTS</t>
  </si>
  <si>
    <t>I020228</t>
  </si>
  <si>
    <t>06-02-2025</t>
  </si>
  <si>
    <t>10:25</t>
  </si>
  <si>
    <t>#17193: lẹch chiều dày cánh ản phẩm 13um</t>
  </si>
  <si>
    <t>đổi mã sp có kích thước bé hơn.vị trí kẹp thay đổi.</t>
  </si>
  <si>
    <t>--- 1: đổi mã từ 2670 -&gt; 3440. lệch chiều dầy cánh 0.013 mm ( QC: &lt; 0.010 mm )</t>
  </si>
  <si>
    <t>I020309</t>
  </si>
  <si>
    <t>Thổi khí Hisu Cover</t>
  </si>
  <si>
    <t>VEH 0046</t>
  </si>
  <si>
    <t>16:34</t>
  </si>
  <si>
    <t>16:50</t>
  </si>
  <si>
    <t>#17204: Bất thường kẹt hisu cover</t>
  </si>
  <si>
    <t>cuộn coil điều khiển xylanh đi xuống không có trở</t>
  </si>
  <si>
    <t>lão hóa linh kiện</t>
  </si>
  <si>
    <t>--- 1: cuộn coil</t>
  </si>
  <si>
    <t>I020925</t>
  </si>
  <si>
    <t>VSC 0058</t>
  </si>
  <si>
    <t>01:15</t>
  </si>
  <si>
    <t>#17190: Máy rửa không hoạt động</t>
  </si>
  <si>
    <t>Do plc nhớ đang có sp trạng thái đó, dẫn tới không hoạt động</t>
  </si>
  <si>
    <t>Nghi ngờ do quá trình xử lý lỗi của sx gây ra lỗi trên.</t>
  </si>
  <si>
    <t>--- 1: ô nhớ trên plc</t>
  </si>
  <si>
    <t>I020514</t>
  </si>
  <si>
    <t>Tán 8 điểm lần 2</t>
  </si>
  <si>
    <t>VAP 0075</t>
  </si>
  <si>
    <t>07-02-2025</t>
  </si>
  <si>
    <t>06:55</t>
  </si>
  <si>
    <t>07:50</t>
  </si>
  <si>
    <t>#17212: máy tán 8 điểm lần 2 báo NG lực ( lỗi 06)</t>
  </si>
  <si>
    <t>Do oring trục piston bị mòn.</t>
  </si>
  <si>
    <t>Do linh kiện hoạt động lâu ngày dẫn tới lão hóa ( 1.8 năm ).</t>
  </si>
  <si>
    <t>--- 1: Đầu tán --- 2: Bushing, trục shaft dẫn hướng đàu tán --- 3: Xylanh tán</t>
  </si>
  <si>
    <t>I020518</t>
  </si>
  <si>
    <t>Máy lắp Sleeve</t>
  </si>
  <si>
    <t>VJG 0339</t>
  </si>
  <si>
    <t>BA9</t>
  </si>
  <si>
    <t>AI3</t>
  </si>
  <si>
    <t>17:45</t>
  </si>
  <si>
    <t>#17221: Clam kẹp Sleeve bị tụt slide</t>
  </si>
  <si>
    <t>Do lỗ ren vị trí bulong bắt slide của xi lanh bị toét không cố định được slide.</t>
  </si>
  <si>
    <t>Chưa rõ nguyên nhân gốc.</t>
  </si>
  <si>
    <t>--- 1: Xi lanh kẹp sản phẩm.</t>
  </si>
  <si>
    <t>MHF2-8D1</t>
  </si>
  <si>
    <t>Cylinder</t>
  </si>
  <si>
    <t>I022329</t>
  </si>
  <si>
    <t>Máy gia công bề mặt Rô-to A-2</t>
  </si>
  <si>
    <t>VLA 0023</t>
  </si>
  <si>
    <t>AM2</t>
  </si>
  <si>
    <t>xử lý bất thường NG chiều dày cánh trong ngoài lệch 0.013mm</t>
  </si>
  <si>
    <t>do lão hóa oring linh kiện -&gt;rò dầu</t>
  </si>
  <si>
    <t>do tuổi thọ LK &gt; 10 năm hoạt động</t>
  </si>
  <si>
    <t>--- 1: kiểm tra chế độ tĩnh mãy --- 2: thay thế xylanh thủy lực mới</t>
  </si>
  <si>
    <t>kiểm tra rò dầu xylanh thủy lực các máy còn lại</t>
  </si>
  <si>
    <t>27-02-2025</t>
  </si>
  <si>
    <t>I020526</t>
  </si>
  <si>
    <t>Khuôn OCV-B</t>
  </si>
  <si>
    <t>VDCD 0013</t>
  </si>
  <si>
    <t>08-02-2025</t>
  </si>
  <si>
    <t>00:15</t>
  </si>
  <si>
    <t>Nguyễn Hữu Hà, Đinh Khắc Hoàn,Dương Mạnh Toàn</t>
  </si>
  <si>
    <t>#17224: 811 shotSx line 2 Sản phẩm dính FD cav3Pm định kỳ thay mark lot c2</t>
  </si>
  <si>
    <t>đối ứng sx</t>
  </si>
  <si>
    <t>--- 1: dính sp cav 3</t>
  </si>
  <si>
    <t>I020552</t>
  </si>
  <si>
    <t>Máy hàn dây  No.2.2</t>
  </si>
  <si>
    <t>VEW 0015</t>
  </si>
  <si>
    <t>10-02-2025</t>
  </si>
  <si>
    <t>06:25</t>
  </si>
  <si>
    <t>#17245: Máy hàn dây 2 lỗi điểm nhìn do đèn led đầu hàn không sáng</t>
  </si>
  <si>
    <t>Chưa rõ nguyên nhân gốc ( board thay mới ngày 2.2.2025 ).</t>
  </si>
  <si>
    <t>--- 1: ĐÈn chiếu sáng --- 2: Board mạch cụm đầu hàn --- 3: Board mạch điều khiển  cụm đầu hàn --- 4: Board điều khiển cụm đầu hàn</t>
  </si>
  <si>
    <t>Thay thế board điều khiển đầu hàn</t>
  </si>
  <si>
    <t>1. Gửi maker điều tra nguyên nhân hỏng board.</t>
  </si>
  <si>
    <t>I020574</t>
  </si>
  <si>
    <t>Công đoạn lắp motor</t>
  </si>
  <si>
    <t>VAS 0020</t>
  </si>
  <si>
    <t>13:03</t>
  </si>
  <si>
    <t>Nguyễn Văn Hiếu, Lê Quang Đông</t>
  </si>
  <si>
    <t>Hanso motor báo lỗi 8st process</t>
  </si>
  <si>
    <t>do trục shaft mòn đầu đo di xuống đo không ổn định</t>
  </si>
  <si>
    <t>--- 1: trục shaft dẫn hướng base đỡ --- 2: Jig đo chiều cao motor --- 3: stop hàn trình xi lanh đi xuống đo</t>
  </si>
  <si>
    <t>I020921</t>
  </si>
  <si>
    <t>Máy GC Mặt Chuẩn Z Mid-L6 OP1</t>
  </si>
  <si>
    <t>VMI 0124</t>
  </si>
  <si>
    <t>BM5</t>
  </si>
  <si>
    <t>MC3</t>
  </si>
  <si>
    <t>14:40</t>
  </si>
  <si>
    <t>15:20</t>
  </si>
  <si>
    <t>#17252: Máy op1 bị rơi dao T13</t>
  </si>
  <si>
    <t>Do dao T13 cắm nhầm tại bot số 3 bị NG</t>
  </si>
  <si>
    <t>Do bot 3 không có key giữ dao nên đã thực hiện chuyển sang bot khác trước đó</t>
  </si>
  <si>
    <t>Do thao tác đổi dao lên</t>
  </si>
  <si>
    <t>--- 1: Kiểm tra bot dao --- 2: Xử lý đối ứng --- 3: Xử lý bot dao</t>
  </si>
  <si>
    <t>I020927</t>
  </si>
  <si>
    <t>Máy gia công OP7</t>
  </si>
  <si>
    <t>VLA 0056</t>
  </si>
  <si>
    <t>AI2</t>
  </si>
  <si>
    <t>15:58</t>
  </si>
  <si>
    <t>16:28</t>
  </si>
  <si>
    <t>#17255: lỗi handA ko kẹp dk sp</t>
  </si>
  <si>
    <t>Do chiều đóng Grip A chậm, có hiện tượng bị kẹt</t>
  </si>
  <si>
    <t>Do nước làm mát xâm nhập làm kẹt trục xilanh</t>
  </si>
  <si>
    <t>Do phần seal chống rò nước chưa kín</t>
  </si>
  <si>
    <t>--- 1: Thay thês</t>
  </si>
  <si>
    <t>Thực hiện bôi xilicon chống nước xâm nhập</t>
  </si>
  <si>
    <t>M-5HLH-4</t>
  </si>
  <si>
    <t>I020930</t>
  </si>
  <si>
    <t>BA15</t>
  </si>
  <si>
    <t>AP2</t>
  </si>
  <si>
    <t>20:03</t>
  </si>
  <si>
    <t>20:40</t>
  </si>
  <si>
    <t>#17259: Sụt khí máy tăng áp</t>
  </si>
  <si>
    <t>Chưa rõ nguyên nhân gốc: Nghi ngờ năng lực máy nén không đạt</t>
  </si>
  <si>
    <t>--- 1: Máy nén --- 2: Khí nguồn nhà máy --- 3: Rò khí của thiết bị ( cút khí, đường ống )</t>
  </si>
  <si>
    <t>Thay thế máy nén mới</t>
  </si>
  <si>
    <t>kiểm tra thêm các vị trí đường ống khí,valve,xylanh chuck xem có vị trí nào rò rỉ không</t>
  </si>
  <si>
    <t>I020977</t>
  </si>
  <si>
    <t>Máy gia công bề mặt Rô-to G-3</t>
  </si>
  <si>
    <t>VLA 0021</t>
  </si>
  <si>
    <t>BM3</t>
  </si>
  <si>
    <t>11-02-2025</t>
  </si>
  <si>
    <t>#17263: máy báo lỗi 2050</t>
  </si>
  <si>
    <t>kẹt gear bơm</t>
  </si>
  <si>
    <t>lão hóa tuổi thọ</t>
  </si>
  <si>
    <t>--- 1: gear bơm</t>
  </si>
  <si>
    <t>đã thay gear bơm mới , kiểm tra các máy tương tự mua linh kiện dự phòng thay thế</t>
  </si>
  <si>
    <t>TOP-208HWMVB</t>
  </si>
  <si>
    <t>Pump head only</t>
  </si>
  <si>
    <t>I020981</t>
  </si>
  <si>
    <t>Check khoảng cách motor</t>
  </si>
  <si>
    <t>VAS 0195</t>
  </si>
  <si>
    <t>BC6</t>
  </si>
  <si>
    <t>CF5</t>
  </si>
  <si>
    <t>04:33</t>
  </si>
  <si>
    <t>08:20</t>
  </si>
  <si>
    <t>#17262: Máy báo lỗi 8 ST process liên tiếp 2 pcs</t>
  </si>
  <si>
    <t>--- 1: đầu đo</t>
  </si>
  <si>
    <t>I020982</t>
  </si>
  <si>
    <t>Máy Gia công bề mặt Mid-L3 OP5</t>
  </si>
  <si>
    <t>VMI 0069</t>
  </si>
  <si>
    <t>06:07</t>
  </si>
  <si>
    <t>06:37</t>
  </si>
  <si>
    <t>#17266: Bơm dầu NO6 không hoạt động</t>
  </si>
  <si>
    <t>Bất thường boad và màn hình điều khiển</t>
  </si>
  <si>
    <t>Lão hóa tuổi thọ</t>
  </si>
  <si>
    <t>--- 1: Thay thế bình dầu mới</t>
  </si>
  <si>
    <t>●AMO-III DSL(100V)</t>
  </si>
  <si>
    <t>Oil Pumb Ass’y for Spindle</t>
  </si>
  <si>
    <t>I020985</t>
  </si>
  <si>
    <t>08:08</t>
  </si>
  <si>
    <t>09:08</t>
  </si>
  <si>
    <t>Nguyễn Văn Duy, Trần Xuân Sang,Phạm Huy Đoàn</t>
  </si>
  <si>
    <t>#17268: Khi gia công ko có nước, kiểm tra thấy bơm bị nóng</t>
  </si>
  <si>
    <t>Tắc đường ống, cút nối</t>
  </si>
  <si>
    <t>Cặn,phoi gây tắc</t>
  </si>
  <si>
    <t>--- 1: Vệ sinh valve --- 2: Vệ sinh đường ống, cút nối</t>
  </si>
  <si>
    <t>Yêu cầu pro thay nước, vệ sinh tank</t>
  </si>
  <si>
    <t>phản ánh Pro thay thế fillter, nước định kỳ tránh tắc nghẽn</t>
  </si>
  <si>
    <t>I021000</t>
  </si>
  <si>
    <t>Máy hàn Filter No.1</t>
  </si>
  <si>
    <t>VSP 0040</t>
  </si>
  <si>
    <t>11:04</t>
  </si>
  <si>
    <t>13:20</t>
  </si>
  <si>
    <t>Nguyễn Anh Tuấn, Bùi Nam Cường,Nguyễn Đình Thi</t>
  </si>
  <si>
    <t>#17270: Máy hàn báo lỗi "C/V OverLoad conveyor"</t>
  </si>
  <si>
    <t>Do dòng motor khi quay không ổn định</t>
  </si>
  <si>
    <t>--- 1: Cơ cấu băng tải --- 2: Gear và xích --- 3: Dòng điện khi motor hoạt động</t>
  </si>
  <si>
    <t>I021283</t>
  </si>
  <si>
    <t>Máy kiểm tra tính năng NO 2</t>
  </si>
  <si>
    <t>VIM 0292</t>
  </si>
  <si>
    <t>19:40</t>
  </si>
  <si>
    <t>22:05</t>
  </si>
  <si>
    <t>#17286: Máy báo lỗi B2B2 2R ko reset được lỗi</t>
  </si>
  <si>
    <t>Do bất thường từ bo A/D của PC khi kiểm tra tính năng.</t>
  </si>
  <si>
    <t>--- 1: Phần wire hanso 2. --- 2: Sản phẩm trong máy. --- 3: Ô nhớ sản phẩm. --- 4: Lỗi B2B2. --- 5: Vị trí chuck kẹp cụm vận chuyển đầu vào.</t>
  </si>
  <si>
    <t>Triển khai phương pháp xử lí bất thường cho sản xuất.</t>
  </si>
  <si>
    <t>13-02-2025</t>
  </si>
  <si>
    <t>I021418</t>
  </si>
  <si>
    <t>EK2</t>
  </si>
  <si>
    <t>17:13</t>
  </si>
  <si>
    <t>#17297: Robot không vào lấy sản phẩm trong khuôn sau khi đúc</t>
  </si>
  <si>
    <t>Tay parameta bị đơ không thao tác được</t>
  </si>
  <si>
    <t>Chưa rõ nguyên nhân</t>
  </si>
  <si>
    <t>--- 1: Parameta robot diecast2</t>
  </si>
  <si>
    <t>I021423</t>
  </si>
  <si>
    <t>22:45</t>
  </si>
  <si>
    <t>14-02-2025</t>
  </si>
  <si>
    <t>00:45</t>
  </si>
  <si>
    <t>Trần Xuân Sang, Nguyễn Văn Đồng</t>
  </si>
  <si>
    <t>#17299: Vỡ ống nước</t>
  </si>
  <si>
    <t>vỡ ở vị trí nơm siết ống kẽm</t>
  </si>
  <si>
    <t>--- 1: ống nước cao áp</t>
  </si>
  <si>
    <t>I021431</t>
  </si>
  <si>
    <t>Máy hàn dây  No.2.1</t>
  </si>
  <si>
    <t>VEW 0019</t>
  </si>
  <si>
    <t>MZ7</t>
  </si>
  <si>
    <t>06:45</t>
  </si>
  <si>
    <t>07:40</t>
  </si>
  <si>
    <t>#17288: Máy hàn dây 1 giá trị Pultest data ngoài QC ( QC &gt;0)</t>
  </si>
  <si>
    <t>--- 1: Kim hàn --- 2: Điều kiện máy</t>
  </si>
  <si>
    <t>Thay thế các ống dẫn dây, kim hàn, dao cắt, dẫn hướng dây</t>
  </si>
  <si>
    <t>I021482</t>
  </si>
  <si>
    <t>Máy rót thủy tinh</t>
  </si>
  <si>
    <t>VSM 0007</t>
  </si>
  <si>
    <t>16:32</t>
  </si>
  <si>
    <t>Nguyễn Minh Hiếu, Lê Quang Đông,Nguyễn Văn Hiếu</t>
  </si>
  <si>
    <t>#17307: Máy báo lỗi 82.</t>
  </si>
  <si>
    <t>Do bering của kẹp mở pipe bị kẹt</t>
  </si>
  <si>
    <t>Do lão hóa  LK &gt;2Y</t>
  </si>
  <si>
    <t>--- 1: agfaefae --- 2: Xylanh mở kẹp pipe</t>
  </si>
  <si>
    <t>Thay thế bearing mở kẹp vị trí cấp sp st2 do bị kẹt</t>
  </si>
  <si>
    <t>PARTS NO.P117(DDL-630ZZ)</t>
  </si>
  <si>
    <t>BEARING</t>
  </si>
  <si>
    <t>I021495</t>
  </si>
  <si>
    <t>Khuôn 1410C</t>
  </si>
  <si>
    <t>VDCD 0003</t>
  </si>
  <si>
    <t>20:54</t>
  </si>
  <si>
    <t>21:00</t>
  </si>
  <si>
    <t>#17311: 274 shotsx line 1 kẹt cum ejector</t>
  </si>
  <si>
    <t>bám dính nhôm</t>
  </si>
  <si>
    <t>--- 1: 274 shotsx line 1 kẹt cum ejector</t>
  </si>
  <si>
    <t>I021498</t>
  </si>
  <si>
    <t>Máy gia công mặt chuẩn Housing No.2</t>
  </si>
  <si>
    <t>VLA 0017</t>
  </si>
  <si>
    <t>22:36</t>
  </si>
  <si>
    <t>23:06</t>
  </si>
  <si>
    <t>#17312: máy báo lỗi 2052 (roi san phẩm cấp vào)</t>
  </si>
  <si>
    <t>tắc đường xả nhanh</t>
  </si>
  <si>
    <t>tốc độ quay của tay cấp sản phẩm nhanh</t>
  </si>
  <si>
    <t>--- 1: xả nhanh --- 2: tốc độ quay của tay cấp</t>
  </si>
  <si>
    <t>I021500</t>
  </si>
  <si>
    <t>BE6</t>
  </si>
  <si>
    <t>EH1</t>
  </si>
  <si>
    <t>15-02-2025</t>
  </si>
  <si>
    <t>00:05</t>
  </si>
  <si>
    <t>01:05</t>
  </si>
  <si>
    <t>Trần Xuân Sang</t>
  </si>
  <si>
    <t>#17316: NG nhiệt độ xử lý nhiệt lò T5 : Thực tế 202.0 ( Quy cách : 245 ± 5 )  NG</t>
  </si>
  <si>
    <t>do heater nhiệt độ suy giảm</t>
  </si>
  <si>
    <t>do dây dẫn bị già,biến màu</t>
  </si>
  <si>
    <t>--- 1: heater gia nhiệt bên phải</t>
  </si>
  <si>
    <t>●Heater unit 1.8kWx2 AC200V</t>
  </si>
  <si>
    <t>Heater unit (1 set=2pcs)</t>
  </si>
  <si>
    <t>I021506</t>
  </si>
  <si>
    <t>#17319: BT Grip A luôn ON</t>
  </si>
  <si>
    <t>do bị dính tiếp điểm</t>
  </si>
  <si>
    <t>do lão hóa cưỡng chế</t>
  </si>
  <si>
    <t>--- 1: senson xác nhận mở kẹp grip A</t>
  </si>
  <si>
    <t>thay thế sang loại chống dầu tốt hơn</t>
  </si>
  <si>
    <t>I021511</t>
  </si>
  <si>
    <t>Máy tán nhiệt Plate No.1</t>
  </si>
  <si>
    <t>VAP 0011</t>
  </si>
  <si>
    <t>BC3</t>
  </si>
  <si>
    <t>CC4</t>
  </si>
  <si>
    <t>07:45</t>
  </si>
  <si>
    <t>09:10</t>
  </si>
  <si>
    <t>Hoàng Hữu Sơn, Nguyễn Đình Thi,Nguyễn Văn Dũng,Nguyễn Anh Tuấn,Trần Qúy Dương,Đỗ Minh Huy</t>
  </si>
  <si>
    <t>#17321: Đồng hồ đo độ rơ assy ko set O được</t>
  </si>
  <si>
    <t>Do không có tín hiệu set 0 tới đồng hồ khi ấn PB set 0.</t>
  </si>
  <si>
    <t>Do chân terminal của dây calbe bị bung không tiếp xúc được với terminal của đồng hồ.</t>
  </si>
  <si>
    <t>Do vị trí chân cable connector kết nối với đồng hồ không đc cố định.</t>
  </si>
  <si>
    <t>--- 1: Nút ấn PB set 0. --- 2: Calbe kết nối.</t>
  </si>
  <si>
    <t>Cố định lại vị trí tiếp xúc giữa cáp conector và đồng hồ.</t>
  </si>
  <si>
    <t>I021512</t>
  </si>
  <si>
    <t>Máy khắc lazer DCT</t>
  </si>
  <si>
    <t>VSP 0012</t>
  </si>
  <si>
    <t>08:11</t>
  </si>
  <si>
    <t>#17323: máy bao lỗi 017 không reset được lỗi</t>
  </si>
  <si>
    <t>Do giá trị của đầu đo thấp hơn giá trị thiết đặt cảnh báo lỗi vệ sinh trên PLC (Qc &lt;=27000)TT 26410</t>
  </si>
  <si>
    <t>Do đầu do bị hỏng</t>
  </si>
  <si>
    <t>Hoạt động trong môi trường dầu (lão hóa)</t>
  </si>
  <si>
    <t>I021522</t>
  </si>
  <si>
    <t>Ép Nhiệt Collar No1</t>
  </si>
  <si>
    <t>VAP 0180</t>
  </si>
  <si>
    <t>BE4</t>
  </si>
  <si>
    <t>ED1</t>
  </si>
  <si>
    <t>07:05</t>
  </si>
  <si>
    <t>Nguyễn Anh Tuấn, Nguyễn Văn Dũng</t>
  </si>
  <si>
    <t>#17320: Check master không hiển thị Ok ,NG  mất master on Khi đồ gá đi ra</t>
  </si>
  <si>
    <t>Do khi check master ngoài QC trên . Quá 950 N máy sập nguồn</t>
  </si>
  <si>
    <t>Do stop hành trình jig đo bị đề xe gây lực ép lớn</t>
  </si>
  <si>
    <t>--- 1: Đồ gá đo lực ép ( set sản phẩm )</t>
  </si>
  <si>
    <t>I021610</t>
  </si>
  <si>
    <t>MY11</t>
  </si>
  <si>
    <t>17-02-2025</t>
  </si>
  <si>
    <t>01:00</t>
  </si>
  <si>
    <t>Nguyễn Huy Long</t>
  </si>
  <si>
    <t>#17335: 275shot sx line2Rò nước tunnel pin cav4Thay ml c7 sang c8</t>
  </si>
  <si>
    <t>Tuổi thọ tunnel pin 64.619/50k</t>
  </si>
  <si>
    <t>Nghi ngờ do quá tuổi thọ =&gt; Rò nước</t>
  </si>
  <si>
    <t>--- 1: Tunnel pin</t>
  </si>
  <si>
    <t>D-D05125-0264</t>
  </si>
  <si>
    <t>TUNNEL PIN OCV</t>
  </si>
  <si>
    <t>I021615</t>
  </si>
  <si>
    <t>Máy lắp Shaft</t>
  </si>
  <si>
    <t>VJG 0336</t>
  </si>
  <si>
    <t>06:27</t>
  </si>
  <si>
    <t>#17337: Máy báo NG lắp shaft, kẹt shaft, busser không đi xuống</t>
  </si>
  <si>
    <t>sensor bẩn báo giả</t>
  </si>
  <si>
    <t>bụi bẩn trong quá trình hoạt động</t>
  </si>
  <si>
    <t>--- 1: Lưu lượng khí thổi làm sạch shafft</t>
  </si>
  <si>
    <t>I021616</t>
  </si>
  <si>
    <t>ROBOT số 3</t>
  </si>
  <si>
    <t>VIR 0042</t>
  </si>
  <si>
    <t>EK1</t>
  </si>
  <si>
    <t>Nguyễn Văn Đồng, Chu Đăng Điện</t>
  </si>
  <si>
    <t>#17336: Line bật máy phát sinh lỗi tín hiệu của robot không thao tác phục hồi được robot về gốc.</t>
  </si>
  <si>
    <t>mất kết nối boad IO</t>
  </si>
  <si>
    <t>dầu xâm nhập gây lão hóa</t>
  </si>
  <si>
    <t>--- 1: boad IO controller robot --- 2: cotroller robot</t>
  </si>
  <si>
    <t>triển khai gửi maker kiểm tra vệ sinh controllter 2 vị trí còn lại</t>
  </si>
  <si>
    <t>410200-8990,410010-6970</t>
  </si>
  <si>
    <t>RC8A Controller , DeviceNet slave board</t>
  </si>
  <si>
    <t>I021626</t>
  </si>
  <si>
    <t>Khuôn D11K</t>
  </si>
  <si>
    <t>VDCD 0012</t>
  </si>
  <si>
    <t>11:33</t>
  </si>
  <si>
    <t>12:25</t>
  </si>
  <si>
    <t>Nguyễn Hữu Hà, Dương Mạnh Toàn</t>
  </si>
  <si>
    <t>#17342: line3 -363 shotrò nước tunnel pin cav 4 Pm thay mart lot từ C3 sang C4</t>
  </si>
  <si>
    <t>dang dieu tra nguyen nhan</t>
  </si>
  <si>
    <t>--- 1: Kiểm tra 4 sản phẩm cuối,lý lịch khuôn, tình trang khuôn sau đúc --- 2: Làm vệ sinh Cut off bush, sprue bush (check tuổi thọ thay thế) --- 3: Làm vệ sinh kiểm tra chất lượng O-Ring FD (không xước, sứt, rách nhỏ hơn 9mm ( thay thế) --- 4: Làm vệ sinh bề mặt  MD, lõi khuôn --- 5: Làm sạch các hệ thông Ejector pin, sleeve (sứt, xước thay thế) --- 6: Làm vệ sinh Cut off bush MD, spurue core (check tuổi thọ thay thế) --- 7: Kiểm tra bề mặt pin lòng vệ sinh gell, đánh bóng --- 8: Làm vệ sinh và kiểm tra hệ thống điện connector --- 9: shotrò nước tunnel pin cav 4 --- 10: thay mart lot từ C3 sang C4</t>
  </si>
  <si>
    <t>D-D05436-0261</t>
  </si>
  <si>
    <t>TUNNEL PIN D11K</t>
  </si>
  <si>
    <t>I021904</t>
  </si>
  <si>
    <t>Kiểm tra thông mạch 1</t>
  </si>
  <si>
    <t>VIM 0131</t>
  </si>
  <si>
    <t>20:17</t>
  </si>
  <si>
    <t>20:47</t>
  </si>
  <si>
    <t>Trần Hữu Linh, Nguyễn Văn Tư</t>
  </si>
  <si>
    <t>#17350: Máy báo NG kiểm tra điện trở cao ngoài quy cách.</t>
  </si>
  <si>
    <t>houder plus bị lỏng ở phần bóp cốt nối -&gt; tiếp xúc kém</t>
  </si>
  <si>
    <t>khi di heater di chuyển lên xuống dây dẫn bị va chạm vào cover máy</t>
  </si>
  <si>
    <t>--- 1: dây dẫn vào houder plus --- 2: huoder plus</t>
  </si>
  <si>
    <t>I021906</t>
  </si>
  <si>
    <t>23:37</t>
  </si>
  <si>
    <t>18-02-2025</t>
  </si>
  <si>
    <t>Trần Văn Anh, Trần Đức Thiện</t>
  </si>
  <si>
    <t>#17353: Lỗi quá tải băng tải trên</t>
  </si>
  <si>
    <t>do trục đỡ băng tải kẹt không chuyển động</t>
  </si>
  <si>
    <t>do tuột e ring cố đính bearing -&gt;bearing bị tuôt ra ngoài trục</t>
  </si>
  <si>
    <t>do via,sợi vải băng tải rách cuốn vào ering làm tuột</t>
  </si>
  <si>
    <t>--- 1: thay trụ đỡ bẳn tải mới --- 2: thay ering mới</t>
  </si>
  <si>
    <t>STWN12</t>
  </si>
  <si>
    <t>RETAINING RINGS</t>
  </si>
  <si>
    <t>I022016</t>
  </si>
  <si>
    <t>Máy tán Yoke</t>
  </si>
  <si>
    <t>VAP 0220</t>
  </si>
  <si>
    <t>13:40</t>
  </si>
  <si>
    <t>Dương Tiến Đạt, Lê Ngọc Quân</t>
  </si>
  <si>
    <t>#17362: Máy báo lỗi Xilanh kẹp pallet</t>
  </si>
  <si>
    <t>Do xi lanh kéo pallet vào vị trí tán không chuyển động</t>
  </si>
  <si>
    <t>Do gãy ren xylanh bắt với khớp nối dẫn động đồ gá kéo pallet</t>
  </si>
  <si>
    <t>Xylanh lỏng ecu cố định  (Tốc độ di chuyển xylanh max, điều chỉnh sau Add ON TDH cấp Sleeve)</t>
  </si>
  <si>
    <t>--- 1: xi lanh</t>
  </si>
  <si>
    <t>CDJ2B10-220Z-B</t>
  </si>
  <si>
    <t>I022146</t>
  </si>
  <si>
    <t>Kiểm tra tính năng và khắc laze M2.1</t>
  </si>
  <si>
    <t>VIM 0185</t>
  </si>
  <si>
    <t>BM21</t>
  </si>
  <si>
    <t>MR2</t>
  </si>
  <si>
    <t>19:12</t>
  </si>
  <si>
    <t>22:00</t>
  </si>
  <si>
    <t>#17367: Băng tải sô 2 không hoạt động</t>
  </si>
  <si>
    <t>Do phần dẫn động giữa motor và băng tải không hoạt động</t>
  </si>
  <si>
    <t>DO gear bị mài mòn</t>
  </si>
  <si>
    <t>Lão hóa cưỡng chế</t>
  </si>
  <si>
    <t>--- 1: Motor băng tải --- 2: băng tải</t>
  </si>
  <si>
    <t>1. Xác nhận các linh kiện dự phòng cho băng tải , Motor ( Đạt ) CỤM APM</t>
  </si>
  <si>
    <t>I022150</t>
  </si>
  <si>
    <t>BE10</t>
  </si>
  <si>
    <t>EM1</t>
  </si>
  <si>
    <t>19-02-2025</t>
  </si>
  <si>
    <t>Hoàng Thế Chiến</t>
  </si>
  <si>
    <t>#17373: Máy đảo yoke đảo nửa chừng</t>
  </si>
  <si>
    <t>Sai vị trí xylanh Stoper</t>
  </si>
  <si>
    <t>--- 1: data hinban 8 --- 2: chuyện động cụm xylanh Stoper</t>
  </si>
  <si>
    <t>I022151</t>
  </si>
  <si>
    <t>VLA 0051</t>
  </si>
  <si>
    <t>08:25</t>
  </si>
  <si>
    <t>Mai Đức Chiến, Nguyễn Văn Đồng</t>
  </si>
  <si>
    <t>#17372: 386 lỗi kín khí liên tục.sau khi MA thay rotary</t>
  </si>
  <si>
    <t>tắc đường xả rotery cặn bẩn xâm nhập ngược vào bearing</t>
  </si>
  <si>
    <t>dầu + nước gia công đóng cặn lâu ngày</t>
  </si>
  <si>
    <t>--- 1: thay lại rotery rebuil</t>
  </si>
  <si>
    <t>thay check toàn bộ đường xả các máy tương tự sleeve3 , đưa vào kế hoạch KTĐK , mua linh kiện bearing thay thế định kỳ</t>
  </si>
  <si>
    <t>I022152</t>
  </si>
  <si>
    <t>Máy Gia công bề mặt OP1</t>
  </si>
  <si>
    <t>VLA 0032</t>
  </si>
  <si>
    <t>AQ4</t>
  </si>
  <si>
    <t>08:39</t>
  </si>
  <si>
    <t>10:39</t>
  </si>
  <si>
    <t>#17377: máy đang gia công sập nguồn máy</t>
  </si>
  <si>
    <t>Nhảy át tổng là do điều hòa làm mát nước</t>
  </si>
  <si>
    <t>hỏng lock điều hòa</t>
  </si>
  <si>
    <t>--- 1: Kiểm tra cách điện toàn bộ motor --- 2: Kiểm tra rolay nhiệt --- 3: Kiểm tra contactor --- 4: Thực hiện tách lần lượt các roley nhiệt ra khỏi motor --- 5: Xử lý đối ứng</t>
  </si>
  <si>
    <t>I022174</t>
  </si>
  <si>
    <t>Tán Yoke và kiểm tra kích thước tán</t>
  </si>
  <si>
    <t>VJG 0135</t>
  </si>
  <si>
    <t>Nguyễn Minh Hiếu, Nguyễn Văn Tư,Trần Hữu Linh</t>
  </si>
  <si>
    <t>#17381: Máy vận chuyển sản phẩm  lister nâng hạ hanso bị tụt xuống</t>
  </si>
  <si>
    <t>xylanh bị rò khí làm gây tụt vị trí</t>
  </si>
  <si>
    <t>--- 1: xylanh lifter</t>
  </si>
  <si>
    <t>CY1H15-300B</t>
  </si>
  <si>
    <t>I022191</t>
  </si>
  <si>
    <t>Máy hàn Filter</t>
  </si>
  <si>
    <t>VSP 0044</t>
  </si>
  <si>
    <t>Hoàng Hữu Sơn, Ngô Văn Thân,Nguyễn Văn Hiếu,Trần Tuấn Hiệp</t>
  </si>
  <si>
    <t>#17385: Bất thường máy hàn báo lỗi 0995 quá thời gian lắp Sleeve</t>
  </si>
  <si>
    <t>do áp trong ống khí không được xả</t>
  </si>
  <si>
    <t>do valve xả áp dư của xylanh bị hỏng</t>
  </si>
  <si>
    <t>--- 1: valve xả áp dư của xylanh</t>
  </si>
  <si>
    <t>Thay thế valve xả áp dư</t>
  </si>
  <si>
    <t>20-02-2025</t>
  </si>
  <si>
    <t>I022204</t>
  </si>
  <si>
    <t>AI1</t>
  </si>
  <si>
    <t>07:39</t>
  </si>
  <si>
    <t>08:09</t>
  </si>
  <si>
    <t>#17389: sét sản phẩm vào đồ gá bị rơi</t>
  </si>
  <si>
    <t>do xilanh kẹp lùi về không hết hành trình nên khi cấp sản phẩm kẹp bị lỏng</t>
  </si>
  <si>
    <t>Do cặn bẩn bám vào trục xilanh</t>
  </si>
  <si>
    <t>Do oring chống rò bị lão hóa nên các cặn bẩn xâm nhập</t>
  </si>
  <si>
    <t>kiểm tra hiện tượng các máy còn lại</t>
  </si>
  <si>
    <t>M-5HL-4</t>
  </si>
  <si>
    <t>I022391</t>
  </si>
  <si>
    <t>12:54</t>
  </si>
  <si>
    <t>13:24</t>
  </si>
  <si>
    <t>Dương Tiến Đạt</t>
  </si>
  <si>
    <t>#17394: Máy vận chuyển sản phẩm lifter nâng hạ không đi xuống</t>
  </si>
  <si>
    <t>Do xi lanh lifter chưa đi lên hết hành trình ( chưa chạm stopper )</t>
  </si>
  <si>
    <t>Do giảm chấn tụt xuống</t>
  </si>
  <si>
    <t>Do xi lanh di chuyển lên xuống va đập liên tục</t>
  </si>
  <si>
    <t>I022373</t>
  </si>
  <si>
    <t>21-02-2025</t>
  </si>
  <si>
    <t>03:59</t>
  </si>
  <si>
    <t>04:58</t>
  </si>
  <si>
    <t>#17400: Máy hàn dây 2 báo lỗi pulltesst</t>
  </si>
  <si>
    <t>chưa rõ nguyên nhân gốc</t>
  </si>
  <si>
    <t>--- 1: trục cam chuyển động --- 2: moter</t>
  </si>
  <si>
    <t>I022369</t>
  </si>
  <si>
    <t>Hanso Block A</t>
  </si>
  <si>
    <t>VPC 0010</t>
  </si>
  <si>
    <t>BM11</t>
  </si>
  <si>
    <t>MI2</t>
  </si>
  <si>
    <t>#17401: Tranfer không kéo pallet</t>
  </si>
  <si>
    <t>Do cụm lifter bị lệch với dẫn hướng</t>
  </si>
  <si>
    <t>Nghi ngờ do tranfer đi vào kéo tác động lực vào lifter gây lệch</t>
  </si>
  <si>
    <t>--- 1: stop --- 2: lifter</t>
  </si>
  <si>
    <t>I022356</t>
  </si>
  <si>
    <t>Gia công tinh lỗ Ø9xØ10 OP7</t>
  </si>
  <si>
    <t>VLA 0077</t>
  </si>
  <si>
    <t>Mai Đức Chiến, Nguyễn Văn Đồng,Phạm Huy Đoàn,Trần Xuân Sang</t>
  </si>
  <si>
    <t>#17402: Máy OP7 khi gia công có tiếng kêu lạ</t>
  </si>
  <si>
    <t>Do lệch xung tín hiệu encoder làm tốc độ vòng quay bị sai</t>
  </si>
  <si>
    <t>Do đĩa phản chiếu tín hiệu đếm số vòng quay bị vỡ</t>
  </si>
  <si>
    <t>Do trục đi liền với đĩa độ đảo cao &gt;30 um</t>
  </si>
  <si>
    <t>--- 1: Kiểm tra motor spindle --- 2: Lắp lại dây đai để kiểm tra encoder --- 3: Thay thế apm --- 4: Thay test encoder spindle từ op9 sang op7</t>
  </si>
  <si>
    <t>thay thế ecoder mới</t>
  </si>
  <si>
    <t>thêm lk dự phòng tránh phát sinh thiếu lk</t>
  </si>
  <si>
    <t>I022324</t>
  </si>
  <si>
    <t>22-02-2025</t>
  </si>
  <si>
    <t>10:35</t>
  </si>
  <si>
    <t>#17415: 1560 shotRò nước tunnel pin cav 4Pm khuôn định kỳ thay mArk lot C9</t>
  </si>
  <si>
    <t>dang điều tra</t>
  </si>
  <si>
    <t>--- 1: Rò nước tunnel pin cav 4</t>
  </si>
  <si>
    <t>I022297</t>
  </si>
  <si>
    <t>24-02-2025</t>
  </si>
  <si>
    <t>06:51</t>
  </si>
  <si>
    <t>09:14</t>
  </si>
  <si>
    <t>#17428: Cụm TĐH 2 báo lỗi RB vận chuyển ST1</t>
  </si>
  <si>
    <t>do phần base trung gian bắt sevor và đồ gá gắp sản phẩm bị công</t>
  </si>
  <si>
    <t>do pin đồ gá bị tụt , lấp ráp ban đầu setup  máy</t>
  </si>
  <si>
    <t>--- 1: cơ cấu di chuyển --- 2: tách phần base gắp ra dheck chuyển động --- 3: setup giá trị quá lực sevor</t>
  </si>
  <si>
    <t>CF6UUR/P/# 8861204</t>
  </si>
  <si>
    <t>●Cam Follower</t>
  </si>
  <si>
    <t>I022294</t>
  </si>
  <si>
    <t>Máy khắc laser</t>
  </si>
  <si>
    <t>VSP 0045</t>
  </si>
  <si>
    <t>EF8</t>
  </si>
  <si>
    <t>#17424: không đồng bộ mã sản phẩm</t>
  </si>
  <si>
    <t>Không reset được mã chương trình</t>
  </si>
  <si>
    <t>màn hình reset hỏng cảm ứng</t>
  </si>
  <si>
    <t>Ngấm dầu</t>
  </si>
  <si>
    <t>--- 1: PLC</t>
  </si>
  <si>
    <t>Thay thế, nâng đời màn hình HMI reset mã khi phát sinh nhận nhầm mã sản phẩm do màn hình cũ bị hỏng cảm ứng (25/5/2025)</t>
  </si>
  <si>
    <t>I022291</t>
  </si>
  <si>
    <t>Kiểm tra lưu lượng</t>
  </si>
  <si>
    <t>VIM 0165</t>
  </si>
  <si>
    <t>BC5</t>
  </si>
  <si>
    <t>CE1</t>
  </si>
  <si>
    <t>09:24</t>
  </si>
  <si>
    <t>Nguyễn Văn Tư, Lang Văn Hiếu,Đinh Văn Hường</t>
  </si>
  <si>
    <t>#17425: Check master ok giá trị Q2 ngoài quy cách</t>
  </si>
  <si>
    <t>do regulator đầu out bị rò rỉ khí</t>
  </si>
  <si>
    <t>lão hóa</t>
  </si>
  <si>
    <t>--- 1: oring má kẹp --- 2: cây máy tính --- 3: isolator 1,2 --- 4: sensor chênh áp --- 5: regulator</t>
  </si>
  <si>
    <t>FKM-70 P48-N (C000046-X0A00XA)CO00046X0</t>
  </si>
  <si>
    <t>O-ring(P48)</t>
  </si>
  <si>
    <t>I022290</t>
  </si>
  <si>
    <t>09:46</t>
  </si>
  <si>
    <t>#17429: Máy hàn dây phát sinh phế phẩm pultest</t>
  </si>
  <si>
    <t>--- 1: Điều kiện máy</t>
  </si>
  <si>
    <t>Điều tra lỗi NG pulltest</t>
  </si>
  <si>
    <t>I022246</t>
  </si>
  <si>
    <t>Khuôn OCV-A</t>
  </si>
  <si>
    <t>VDCD 0011</t>
  </si>
  <si>
    <t>21:15</t>
  </si>
  <si>
    <t>#17442: 765shot sx line3Rò nước tunnel pin cav1Thay ml CA sang CB</t>
  </si>
  <si>
    <t>Quá trình rút lực rút lớn</t>
  </si>
  <si>
    <t>Do bề mặt lớp phủ kém</t>
  </si>
  <si>
    <t>Do tuổi thọ tự nhiên</t>
  </si>
  <si>
    <t>--- 1: Thay tunnel pin CAV2 --- 2: Mark lot</t>
  </si>
  <si>
    <t>Đã thay đổi lớp mạ mới tháng 4/2025 áp dụng</t>
  </si>
  <si>
    <t>I022238</t>
  </si>
  <si>
    <t>Tán nguội</t>
  </si>
  <si>
    <t>VAP 0070</t>
  </si>
  <si>
    <t>25-02-2025</t>
  </si>
  <si>
    <t>Nguyễn Văn Dũng</t>
  </si>
  <si>
    <t>#17445: đồ gá đi vào mạnh</t>
  </si>
  <si>
    <t>Do đồ gá giữ sản phẩm khi đi vào bị giật mạnh nảy sản phẩm gây rơi ring ra ngoài</t>
  </si>
  <si>
    <t>Bất thường slide của đồ gá bôi dầu bị rơ lỏng không ổn định gây mắc khi đi vào vị trí tán</t>
  </si>
  <si>
    <t>Do lão hóa cưỡng chế mòn thanh day của slide</t>
  </si>
  <si>
    <t>--- 1: slide</t>
  </si>
  <si>
    <t>I022229</t>
  </si>
  <si>
    <t>Máy Gia công bề mặt Mid-L2 OP1</t>
  </si>
  <si>
    <t>VMI 0056</t>
  </si>
  <si>
    <t>MC4</t>
  </si>
  <si>
    <t>02:49</t>
  </si>
  <si>
    <t>05:30</t>
  </si>
  <si>
    <t>Trần Thanh Liêm, Mai Đức Chiến</t>
  </si>
  <si>
    <t>#17447: Rơi dao T13, 17</t>
  </si>
  <si>
    <t>mất cá giữ port dao số 3</t>
  </si>
  <si>
    <t>bulong bắt bị rơ lỏng</t>
  </si>
  <si>
    <t>lão hóa vật liệu port dao bằng nhựa ( tuổi thọ 11 năm )</t>
  </si>
  <si>
    <t>--- 1: kiểm tra phanh ATC --- 2: đồng tâm orien --- 3: tay ATC --- 4: port giữ dao --- 5: dầu ATC --- 6: cá trục chính</t>
  </si>
  <si>
    <t>I022948</t>
  </si>
  <si>
    <t>Vận chuyển SP trước bôi thủy tinh</t>
  </si>
  <si>
    <t>VPC 0036</t>
  </si>
  <si>
    <t>26-02-2025</t>
  </si>
  <si>
    <t>07:31</t>
  </si>
  <si>
    <t>#17470: Máy báo lỗi 83 ( bất thường vị trí lắp sản phẩm vào pallet bôi)</t>
  </si>
  <si>
    <t>Do kẹp nắn hoạt động lâu ngày, các mạt ma sát tích tụ lại gây rỉ, kẹt</t>
  </si>
  <si>
    <t>Do không có chế độ vệ sinh định kì.</t>
  </si>
  <si>
    <t>--- 1: Vị trí lỗ giữa kẹp sản phẩm và pallet --- 2: Kẹp nắn sản phẩm --- 3: Tọa độ kẹp nắn</t>
  </si>
  <si>
    <t>Xử lý lỗi rơi sản phẩm khi đưa vào pallet nhúng thủy tinh</t>
  </si>
  <si>
    <t>1. Lập kế hoạch vệ sinh định kỳ theo kế hoạch tra dầu mỡ.</t>
  </si>
  <si>
    <t>M-2801670-493</t>
  </si>
  <si>
    <t>I022950</t>
  </si>
  <si>
    <t>Máy Rửa linh kiện To</t>
  </si>
  <si>
    <t>VSC 0032</t>
  </si>
  <si>
    <t>#17471: Sau  khi rửa linh kiện qua máy rửa, linh kiện bị ố vàng, cháy dầu</t>
  </si>
  <si>
    <t>Do linh kiện sau khi rửa qua khoang 6,7 không được xì khô hết nước.</t>
  </si>
  <si>
    <t>Do Valve đóng mở cấp khí xì không đóng mở được.(Valve cấp khí giàn xì dưới khoang 7).</t>
  </si>
  <si>
    <t>Do màng caosu Diaphagm bị rách(Lão hóa).</t>
  </si>
  <si>
    <t>--- 1: Valve đóng mở cấp khí giàn xì dưới khoang 7.</t>
  </si>
  <si>
    <t>VXD260NZ2A</t>
  </si>
  <si>
    <t>I022951</t>
  </si>
  <si>
    <t>Máy kiểm tra rò khí sau tán lỗ No.2.2</t>
  </si>
  <si>
    <t>VIM 0119</t>
  </si>
  <si>
    <t>CE3</t>
  </si>
  <si>
    <t>07:20</t>
  </si>
  <si>
    <t>Nguyễn Văn Tư, Nguyễn Văn Hiếu</t>
  </si>
  <si>
    <t>#17469: Check leakmaster ngoài QC: 199 ( QC : 208-224)</t>
  </si>
  <si>
    <t>Do lỗi bảo quản dụng cụ đo của sx</t>
  </si>
  <si>
    <t>--- 1: Master ống</t>
  </si>
  <si>
    <t>Xử lý lỗi NG rò khí thấp ngoài quy cách</t>
  </si>
  <si>
    <t>I022953</t>
  </si>
  <si>
    <t>Máy cắt Laser</t>
  </si>
  <si>
    <t>VSP 0038</t>
  </si>
  <si>
    <t>AM5</t>
  </si>
  <si>
    <t>07:36</t>
  </si>
  <si>
    <t>08:36</t>
  </si>
  <si>
    <t>#17474: Máy laze phát sinh PP NG oucours 3pcs liên tiếp</t>
  </si>
  <si>
    <t>Do mối hàn hoạt động lâu ngày bị lão</t>
  </si>
  <si>
    <t>--- 1: Master --- 2: Vị trí chân probe --- 3: Tấm probe</t>
  </si>
  <si>
    <t>Xử lý lỗi oucours</t>
  </si>
  <si>
    <t>I023009</t>
  </si>
  <si>
    <t>Tán yoke 2</t>
  </si>
  <si>
    <t>VAS 0096</t>
  </si>
  <si>
    <t>BM19</t>
  </si>
  <si>
    <t>MR3</t>
  </si>
  <si>
    <t>11:20</t>
  </si>
  <si>
    <t>Trần Tuấn Hiệp, Nguyễn Văn Quang</t>
  </si>
  <si>
    <t>Thay thế Pin chém gãy</t>
  </si>
  <si>
    <t>--- 1: Pin chém Yoke</t>
  </si>
  <si>
    <t>VNM-70101-2010-003-3(TA430-01-160-466A-2)</t>
  </si>
  <si>
    <t>Punch(Chem yoku)</t>
  </si>
  <si>
    <t>I023008</t>
  </si>
  <si>
    <t>Tán Nhiệt Spring Cover</t>
  </si>
  <si>
    <t>VAP 0192</t>
  </si>
  <si>
    <t>16:20</t>
  </si>
  <si>
    <t>#17480: Bất thường gãy stop chặn hành trình máy tán nhiệt spring cover</t>
  </si>
  <si>
    <t>Do sensor không xác nhận đồ gá  ( đồ gá đi quá vị trí )</t>
  </si>
  <si>
    <t>DO stop chặn hành trình đồ gá bị gãy</t>
  </si>
  <si>
    <t>Do va chạm đồ gá lấu ngày</t>
  </si>
  <si>
    <t>--- 1: stop chặn đồ gá</t>
  </si>
  <si>
    <t>STCA6-30</t>
  </si>
  <si>
    <t>LOCATING BOLT</t>
  </si>
  <si>
    <t>I023022</t>
  </si>
  <si>
    <t>22:50</t>
  </si>
  <si>
    <t>#17481: 1449 shot line2 lot CARò nước tunnel pin cavity số 1Pm die thay mark lot CA sang CBVệ sinh đường ống nước ,chân không</t>
  </si>
  <si>
    <t>tuổi thọ 45k/50k shot</t>
  </si>
  <si>
    <t>--- 1: Kiểm tra 4 sản phẩm cuối,lý lịch khuôn, tình trang khuôn sau đúc --- 2: Check hạng mục lý lịch khuôn sản xuất yêu cầu --- 3: Kiểm tra chiều cao lõi khuôn với cavity theo quy cách ≥0.02 NG sửa lại --- 4: Tháo FD vệ sinh khuôn --- 5: Làm vệ sinh Cut off bush, sprue bush (check tuổi thọ thay thế) --- 6: Làm vệ sinh kiểm tra chất lượng O-Ring FD (không xước, sứt, rách nhỏ hơn 9mm ( thay thế) --- 7: Làm vệ sinh bề mặt  MD, lõi khuôn --- 8: Làm vệ sinh Cut off bush MD, spurue core (check tuổi thọ thay thế) --- 9: Kiểm tra kích thước chiều cao lõi khuôn  FD =40mm , MD=50mm NG sửa lại --- 10: Kiểm tra bề mặt pin lòng vệ sinh gell, đánh bóng --- 11: Check chân không sau PM QC: &lt;2.0 kpa 0.2sec --- 12: rò nước tunnel pin số 1</t>
  </si>
  <si>
    <t>I023069</t>
  </si>
  <si>
    <t>Máy gia công OP4</t>
  </si>
  <si>
    <t>VLA 0066</t>
  </si>
  <si>
    <t>19:04</t>
  </si>
  <si>
    <t>Trần Gia Đức, Ngô Thành Huy,Trần Thanh Tuyền</t>
  </si>
  <si>
    <t>#17487: loi senser khi trả sản phẩm</t>
  </si>
  <si>
    <t>Do sensor quang không xác nhận được sản phẩm trên băng tải</t>
  </si>
  <si>
    <t>Do tay gắp thả sản phẩm rơi xuống băng tải, sản phẩm rơi lệch khỏi vị trí sensor nhìn thấy sản phẩm</t>
  </si>
  <si>
    <t>--- 1: Sensor quang --- 2: Kiểm tra apm quang --- 3: Điều chỉnh vị trí sensor --- 4: tay gắp sản phẩm</t>
  </si>
  <si>
    <t>I023107</t>
  </si>
  <si>
    <t>Máy Gia công bề mặt Mid-H3 OP1</t>
  </si>
  <si>
    <t>VMI 0088</t>
  </si>
  <si>
    <t>28-02-2025</t>
  </si>
  <si>
    <t>14:06</t>
  </si>
  <si>
    <t>15:06</t>
  </si>
  <si>
    <t>#17499: Lỗi SV 0001 căn chỉnh tải Y1,Y2</t>
  </si>
  <si>
    <t>Đứt dây đai Y1</t>
  </si>
  <si>
    <t>Ngấm dầu lão hóa</t>
  </si>
  <si>
    <t>Tuổi thọ linh kiện &gt; 3 năm</t>
  </si>
  <si>
    <t>--- 1: Thay thế dây đai Y1,2</t>
  </si>
  <si>
    <t>560-5GT-305GX10N37</t>
  </si>
  <si>
    <t>BM
( T2.25)</t>
  </si>
  <si>
    <t>ALL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</si>
</sst>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_(* #,##0.0_);_(* \(#,##0.0\);_(* &quot;-&quot;??_);_(@_)"/>
    <numFmt numFmtId="166" formatCode="_(* #,##0_);_(* \(#,##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E7E6E6"/>
        <bgColor rgb="FFFFFFFF"/>
      </patternFill>
    </fill>
    <fill>
      <patternFill patternType="solid">
        <fgColor rgb="FFFFC0C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5" fillId="2" borderId="0"/>
    <xf numFmtId="0" fontId="5" fillId="2" borderId="0"/>
    <xf numFmtId="43" fontId="1" fillId="2" borderId="0" applyFont="0" applyFill="0" applyBorder="0" applyAlignment="0" applyProtection="0"/>
  </cellStyleXfs>
  <cellXfs count="96"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0" fillId="2" borderId="1" xfId="0" applyFill="1" applyBorder="1" applyAlignment="1">
      <alignment horizontal="right" vertical="center" wrapText="1"/>
    </xf>
    <xf numFmtId="4" fontId="0" fillId="2" borderId="1" xfId="0" applyNumberFormat="1" applyFill="1" applyBorder="1" applyAlignment="1">
      <alignment horizontal="right" vertical="center" wrapText="1"/>
    </xf>
    <xf numFmtId="4" fontId="0" fillId="2" borderId="1" xfId="0" applyNumberFormat="1" applyFill="1" applyBorder="1" applyAlignment="1">
      <alignment horizontal="left" vertical="center" wrapText="1"/>
    </xf>
    <xf numFmtId="0" fontId="6" fillId="2" borderId="0" xfId="1" applyFont="1"/>
    <xf numFmtId="0" fontId="5" fillId="4" borderId="0" xfId="1" applyFill="1"/>
    <xf numFmtId="0" fontId="5" fillId="2" borderId="0" xfId="1"/>
    <xf numFmtId="0" fontId="5" fillId="2" borderId="0" xfId="2"/>
    <xf numFmtId="0" fontId="5" fillId="5" borderId="0" xfId="2" applyFill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9" xfId="0" pivotButton="1" applyFill="1" applyBorder="1"/>
    <xf numFmtId="0" fontId="0" fillId="2" borderId="11" xfId="0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2" xfId="0" applyFill="1" applyBorder="1"/>
    <xf numFmtId="0" fontId="0" fillId="2" borderId="14" xfId="0" applyFill="1" applyBorder="1" applyAlignment="1">
      <alignment horizontal="left"/>
    </xf>
    <xf numFmtId="0" fontId="0" fillId="2" borderId="13" xfId="0" applyFill="1" applyBorder="1"/>
    <xf numFmtId="0" fontId="0" fillId="2" borderId="10" xfId="0" applyFill="1" applyBorder="1" applyAlignment="1">
      <alignment horizontal="left" indent="1"/>
    </xf>
    <xf numFmtId="0" fontId="0" fillId="5" borderId="12" xfId="0" applyFill="1" applyBorder="1"/>
    <xf numFmtId="0" fontId="0" fillId="6" borderId="12" xfId="0" applyFill="1" applyBorder="1"/>
    <xf numFmtId="0" fontId="0" fillId="7" borderId="12" xfId="0" applyFill="1" applyBorder="1"/>
    <xf numFmtId="0" fontId="0" fillId="5" borderId="10" xfId="0" applyFill="1" applyBorder="1" applyAlignment="1">
      <alignment horizontal="left" indent="1"/>
    </xf>
    <xf numFmtId="0" fontId="0" fillId="6" borderId="10" xfId="0" applyFill="1" applyBorder="1" applyAlignment="1">
      <alignment horizontal="left" indent="1"/>
    </xf>
    <xf numFmtId="0" fontId="0" fillId="7" borderId="10" xfId="0" applyFill="1" applyBorder="1" applyAlignment="1">
      <alignment horizontal="left" inden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5" fillId="8" borderId="0" xfId="0" applyFont="1" applyFill="1"/>
    <xf numFmtId="165" fontId="5" fillId="2" borderId="16" xfId="3" applyNumberFormat="1" applyFont="1" applyBorder="1" applyAlignment="1">
      <alignment vertical="center"/>
    </xf>
    <xf numFmtId="165" fontId="0" fillId="2" borderId="16" xfId="3" applyNumberFormat="1" applyFont="1" applyBorder="1" applyAlignment="1">
      <alignment vertical="center"/>
    </xf>
    <xf numFmtId="166" fontId="8" fillId="10" borderId="16" xfId="3" applyNumberFormat="1" applyFont="1" applyFill="1" applyBorder="1" applyAlignment="1">
      <alignment vertical="center"/>
    </xf>
    <xf numFmtId="165" fontId="0" fillId="10" borderId="16" xfId="3" applyNumberFormat="1" applyFont="1" applyFill="1" applyBorder="1" applyAlignment="1">
      <alignment vertical="center"/>
    </xf>
    <xf numFmtId="165" fontId="0" fillId="2" borderId="16" xfId="3" applyNumberFormat="1" applyFont="1" applyFill="1" applyBorder="1" applyAlignment="1">
      <alignment vertical="center"/>
    </xf>
    <xf numFmtId="165" fontId="1" fillId="9" borderId="16" xfId="3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4" fontId="0" fillId="2" borderId="3" xfId="0" applyNumberFormat="1" applyFill="1" applyBorder="1" applyAlignment="1">
      <alignment horizontal="right" vertical="center" wrapText="1"/>
    </xf>
    <xf numFmtId="4" fontId="0" fillId="2" borderId="7" xfId="0" applyNumberForma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" fontId="0" fillId="2" borderId="1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165" fontId="0" fillId="2" borderId="16" xfId="3" applyNumberFormat="1" applyFont="1" applyBorder="1" applyAlignment="1">
      <alignment horizontal="left" vertical="center"/>
    </xf>
    <xf numFmtId="165" fontId="0" fillId="10" borderId="16" xfId="3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top"/>
    </xf>
    <xf numFmtId="165" fontId="0" fillId="2" borderId="16" xfId="3" applyNumberFormat="1" applyFont="1" applyBorder="1" applyAlignment="1">
      <alignment horizontal="center" vertical="center"/>
    </xf>
    <xf numFmtId="165" fontId="0" fillId="2" borderId="16" xfId="3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5" fontId="0" fillId="10" borderId="16" xfId="3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65" fontId="1" fillId="9" borderId="17" xfId="3" applyNumberFormat="1" applyFont="1" applyFill="1" applyBorder="1" applyAlignment="1">
      <alignment horizontal="center" vertical="center"/>
    </xf>
    <xf numFmtId="165" fontId="1" fillId="9" borderId="19" xfId="3" applyNumberFormat="1" applyFont="1" applyFill="1" applyBorder="1" applyAlignment="1">
      <alignment horizontal="center" vertical="center"/>
    </xf>
    <xf numFmtId="165" fontId="11" fillId="2" borderId="15" xfId="3" applyNumberFormat="1" applyFont="1" applyBorder="1" applyAlignment="1">
      <alignment horizontal="center" vertical="center" wrapText="1"/>
    </xf>
    <xf numFmtId="165" fontId="11" fillId="2" borderId="22" xfId="3" applyNumberFormat="1" applyFont="1" applyBorder="1" applyAlignment="1">
      <alignment horizontal="center" vertical="center" wrapText="1"/>
    </xf>
    <xf numFmtId="165" fontId="11" fillId="2" borderId="25" xfId="3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165" fontId="7" fillId="9" borderId="17" xfId="3" applyNumberFormat="1" applyFont="1" applyFill="1" applyBorder="1" applyAlignment="1">
      <alignment horizontal="center" vertical="center"/>
    </xf>
    <xf numFmtId="165" fontId="7" fillId="9" borderId="19" xfId="3" applyNumberFormat="1" applyFont="1" applyFill="1" applyBorder="1" applyAlignment="1">
      <alignment horizontal="center" vertical="center"/>
    </xf>
    <xf numFmtId="165" fontId="7" fillId="9" borderId="18" xfId="3" applyNumberFormat="1" applyFont="1" applyFill="1" applyBorder="1" applyAlignment="1">
      <alignment horizontal="center" vertical="center"/>
    </xf>
    <xf numFmtId="165" fontId="7" fillId="9" borderId="20" xfId="3" applyNumberFormat="1" applyFont="1" applyFill="1" applyBorder="1" applyAlignment="1">
      <alignment horizontal="center" vertical="center"/>
    </xf>
    <xf numFmtId="165" fontId="7" fillId="9" borderId="21" xfId="3" applyNumberFormat="1" applyFont="1" applyFill="1" applyBorder="1" applyAlignment="1">
      <alignment horizontal="center" vertical="center"/>
    </xf>
    <xf numFmtId="165" fontId="7" fillId="9" borderId="23" xfId="3" applyNumberFormat="1" applyFont="1" applyFill="1" applyBorder="1" applyAlignment="1">
      <alignment horizontal="center" vertical="center"/>
    </xf>
    <xf numFmtId="165" fontId="7" fillId="9" borderId="24" xfId="3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4">
    <cellStyle name="Comma 2" xfId="3" xr:uid="{09C2B1B8-9C72-4A8C-987E-EB830C12E7FF}"/>
    <cellStyle name="Normal" xfId="0" builtinId="0"/>
    <cellStyle name="Normal 2 3" xfId="2" xr:uid="{35B34606-C113-4A8A-9B0C-E06251AFD8B9}"/>
    <cellStyle name="Normal 8" xfId="1" xr:uid="{0C73109C-8A3D-489C-A88C-D23B47F7A1FC}"/>
  </cellStyles>
  <dxfs count="17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58</xdr:row>
      <xdr:rowOff>9525</xdr:rowOff>
    </xdr:from>
    <xdr:to>
      <xdr:col>20</xdr:col>
      <xdr:colOff>266700</xdr:colOff>
      <xdr:row>76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4BA3F8-8A8D-77B2-018A-93B62DDD2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2011025"/>
          <a:ext cx="59055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972296/Desktop/c&#244;ng%20vi&#7879;c%20c&#7911;a%20qu&#7923;nh/File%20data/1.Ma%20viet%20BCBD(sua%20280820)%20FQI-MS01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972296/Desktop/c&#244;ng%20vi&#7879;c%20c&#7911;a%20qu&#7923;nh/File%20data/Ma%20linh%20kien%20bao%20duong%202020%20FinalV2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MA VIET BCBD"/>
      <sheetName val="Mã PP BD"/>
      <sheetName val="HT"/>
      <sheetName val="NN"/>
      <sheetName val="NNG"/>
    </sheetNames>
    <sheetDataSet>
      <sheetData sheetId="0"/>
      <sheetData sheetId="1"/>
      <sheetData sheetId="2">
        <row r="2">
          <cell r="B2">
            <v>0</v>
          </cell>
          <cell r="C2" t="str">
            <v>Không chuẩn bị hoạt động</v>
          </cell>
        </row>
        <row r="3">
          <cell r="B3">
            <v>1</v>
          </cell>
          <cell r="C3" t="str">
            <v>Không dẫn điện</v>
          </cell>
        </row>
        <row r="4">
          <cell r="B4">
            <v>2</v>
          </cell>
          <cell r="C4" t="str">
            <v>Lỗi hút dính</v>
          </cell>
        </row>
        <row r="5">
          <cell r="B5">
            <v>3</v>
          </cell>
          <cell r="C5" t="str">
            <v>Không sáng</v>
          </cell>
        </row>
        <row r="6">
          <cell r="B6">
            <v>4</v>
          </cell>
          <cell r="C6" t="str">
            <v>Không xác nhận</v>
          </cell>
        </row>
        <row r="7">
          <cell r="B7">
            <v>5</v>
          </cell>
          <cell r="C7" t="str">
            <v>Không vận chuyển</v>
          </cell>
        </row>
        <row r="8">
          <cell r="B8">
            <v>10</v>
          </cell>
          <cell r="C8" t="str">
            <v>Đứt cầu chì</v>
          </cell>
        </row>
        <row r="9">
          <cell r="B9">
            <v>11</v>
          </cell>
          <cell r="C9" t="str">
            <v>Hiển thị bất thường</v>
          </cell>
        </row>
        <row r="10">
          <cell r="B10">
            <v>12</v>
          </cell>
          <cell r="C10" t="str">
            <v>Nguồn điện bị mất</v>
          </cell>
        </row>
        <row r="11">
          <cell r="B11">
            <v>13</v>
          </cell>
          <cell r="C11" t="str">
            <v>Không vào điện</v>
          </cell>
        </row>
        <row r="12">
          <cell r="B12">
            <v>14</v>
          </cell>
          <cell r="C12" t="str">
            <v>Phán đoán nhầm(OK-NG)</v>
          </cell>
        </row>
        <row r="13">
          <cell r="B13">
            <v>15</v>
          </cell>
          <cell r="C13" t="str">
            <v>Phán đoán nhầm(NG-OK)</v>
          </cell>
        </row>
        <row r="14">
          <cell r="B14">
            <v>16</v>
          </cell>
          <cell r="C14" t="str">
            <v>Không start(khởi động)</v>
          </cell>
        </row>
        <row r="15">
          <cell r="B15">
            <v>17</v>
          </cell>
          <cell r="C15" t="str">
            <v>Không dừng</v>
          </cell>
        </row>
        <row r="16">
          <cell r="B16">
            <v>18</v>
          </cell>
          <cell r="C16" t="str">
            <v>Sai trình tự thao tác</v>
          </cell>
        </row>
        <row r="17">
          <cell r="B17">
            <v>20</v>
          </cell>
          <cell r="C17" t="str">
            <v>Không tiến phía trước</v>
          </cell>
        </row>
        <row r="18">
          <cell r="B18">
            <v>21</v>
          </cell>
          <cell r="C18" t="str">
            <v>Không lùi</v>
          </cell>
        </row>
        <row r="19">
          <cell r="B19">
            <v>22</v>
          </cell>
          <cell r="C19" t="str">
            <v>Không nâng</v>
          </cell>
        </row>
        <row r="20">
          <cell r="B20">
            <v>23</v>
          </cell>
          <cell r="C20" t="str">
            <v>Không hạ</v>
          </cell>
        </row>
        <row r="21">
          <cell r="B21">
            <v>24</v>
          </cell>
          <cell r="C21" t="str">
            <v>Không dừng giữa chừng</v>
          </cell>
        </row>
        <row r="22">
          <cell r="B22">
            <v>25</v>
          </cell>
          <cell r="C22" t="str">
            <v>Chạy quá tải</v>
          </cell>
        </row>
        <row r="23">
          <cell r="B23">
            <v>26</v>
          </cell>
          <cell r="C23" t="str">
            <v>Không chuyển động</v>
          </cell>
        </row>
        <row r="24">
          <cell r="B24">
            <v>27</v>
          </cell>
          <cell r="C24" t="str">
            <v>Vướng</v>
          </cell>
        </row>
        <row r="25">
          <cell r="B25">
            <v>30</v>
          </cell>
          <cell r="C25" t="str">
            <v>Trượt</v>
          </cell>
        </row>
        <row r="26">
          <cell r="B26">
            <v>31</v>
          </cell>
          <cell r="C26" t="str">
            <v>Lệch vị trí</v>
          </cell>
        </row>
        <row r="27">
          <cell r="B27">
            <v>32</v>
          </cell>
          <cell r="C27" t="str">
            <v>Chậm</v>
          </cell>
        </row>
        <row r="28">
          <cell r="B28">
            <v>33</v>
          </cell>
          <cell r="C28" t="str">
            <v>Nhanh</v>
          </cell>
        </row>
        <row r="29">
          <cell r="B29">
            <v>34</v>
          </cell>
          <cell r="C29" t="str">
            <v>Lỗi quy định vị trí</v>
          </cell>
        </row>
        <row r="30">
          <cell r="B30">
            <v>40</v>
          </cell>
          <cell r="C30" t="str">
            <v>Bị tổn hại</v>
          </cell>
        </row>
        <row r="31">
          <cell r="B31">
            <v>41</v>
          </cell>
          <cell r="C31" t="str">
            <v>Biến dạng</v>
          </cell>
        </row>
        <row r="32">
          <cell r="B32">
            <v>42</v>
          </cell>
          <cell r="C32" t="str">
            <v>Nứt</v>
          </cell>
        </row>
        <row r="33">
          <cell r="B33">
            <v>43</v>
          </cell>
          <cell r="C33" t="str">
            <v>Rơ</v>
          </cell>
        </row>
        <row r="34">
          <cell r="B34">
            <v>44</v>
          </cell>
          <cell r="C34" t="str">
            <v>Va đập</v>
          </cell>
        </row>
        <row r="35">
          <cell r="B35">
            <v>45</v>
          </cell>
          <cell r="C35" t="str">
            <v>Bị kẹt</v>
          </cell>
        </row>
        <row r="36">
          <cell r="B36">
            <v>46</v>
          </cell>
          <cell r="C36" t="str">
            <v>Cháy</v>
          </cell>
        </row>
        <row r="37">
          <cell r="B37">
            <v>47</v>
          </cell>
          <cell r="C37" t="str">
            <v>Hàn</v>
          </cell>
        </row>
        <row r="38">
          <cell r="B38">
            <v>50</v>
          </cell>
          <cell r="C38" t="str">
            <v>Lẫn dị vật</v>
          </cell>
        </row>
        <row r="39">
          <cell r="B39">
            <v>51</v>
          </cell>
          <cell r="C39" t="str">
            <v>Bẩn</v>
          </cell>
        </row>
        <row r="40">
          <cell r="B40">
            <v>52</v>
          </cell>
          <cell r="C40" t="str">
            <v>Bong</v>
          </cell>
        </row>
        <row r="41">
          <cell r="B41">
            <v>60</v>
          </cell>
          <cell r="C41" t="str">
            <v>Hoá cứng</v>
          </cell>
        </row>
        <row r="42">
          <cell r="B42">
            <v>61</v>
          </cell>
          <cell r="C42" t="str">
            <v>Làm mềm</v>
          </cell>
        </row>
        <row r="43">
          <cell r="B43">
            <v>70</v>
          </cell>
          <cell r="C43" t="str">
            <v>Lỗi bốc hơi</v>
          </cell>
        </row>
        <row r="44">
          <cell r="B44">
            <v>71</v>
          </cell>
          <cell r="C44" t="str">
            <v>Lỗi hút áp âm</v>
          </cell>
        </row>
        <row r="45">
          <cell r="B45">
            <v>72</v>
          </cell>
          <cell r="C45" t="str">
            <v>Áp suất bất thường</v>
          </cell>
        </row>
        <row r="46">
          <cell r="B46">
            <v>73</v>
          </cell>
          <cell r="C46" t="str">
            <v>Âm thanh bất thường</v>
          </cell>
        </row>
        <row r="47">
          <cell r="B47">
            <v>74</v>
          </cell>
          <cell r="C47" t="str">
            <v>Rò</v>
          </cell>
        </row>
        <row r="48">
          <cell r="B48">
            <v>75</v>
          </cell>
          <cell r="C48" t="str">
            <v>Tắc</v>
          </cell>
        </row>
        <row r="49">
          <cell r="B49">
            <v>76</v>
          </cell>
          <cell r="C49" t="str">
            <v>Chấn động</v>
          </cell>
        </row>
        <row r="50">
          <cell r="B50">
            <v>77</v>
          </cell>
          <cell r="C50" t="str">
            <v>Nhiệt độ bất thường</v>
          </cell>
        </row>
        <row r="51">
          <cell r="B51">
            <v>78</v>
          </cell>
          <cell r="C51" t="str">
            <v>Không bắt lửa</v>
          </cell>
        </row>
        <row r="52">
          <cell r="B52">
            <v>79</v>
          </cell>
          <cell r="C52" t="str">
            <v>Tải trọng bất thường</v>
          </cell>
        </row>
        <row r="53">
          <cell r="B53">
            <v>80</v>
          </cell>
          <cell r="C53" t="str">
            <v>Kích thước không đều</v>
          </cell>
        </row>
        <row r="54">
          <cell r="B54">
            <v>81</v>
          </cell>
          <cell r="C54" t="str">
            <v xml:space="preserve">Bề mặt sản phẩm </v>
          </cell>
        </row>
        <row r="55">
          <cell r="B55">
            <v>82</v>
          </cell>
          <cell r="C55" t="str">
            <v>Lỗi độ nhám</v>
          </cell>
        </row>
        <row r="56">
          <cell r="B56">
            <v>83</v>
          </cell>
          <cell r="C56" t="str">
            <v>Lỗi bị Cháy</v>
          </cell>
        </row>
        <row r="57">
          <cell r="B57">
            <v>84</v>
          </cell>
          <cell r="C57" t="str">
            <v>phế phẩm độ tròn</v>
          </cell>
        </row>
        <row r="58">
          <cell r="B58">
            <v>85</v>
          </cell>
          <cell r="C58" t="str">
            <v>phế phẩm cuốn dây</v>
          </cell>
        </row>
        <row r="59">
          <cell r="B59">
            <v>86</v>
          </cell>
          <cell r="C59" t="str">
            <v>phế phẩm hàn</v>
          </cell>
        </row>
        <row r="60">
          <cell r="B60">
            <v>87</v>
          </cell>
          <cell r="C60" t="str">
            <v xml:space="preserve">Phế phẩm tôi( bao gồm </v>
          </cell>
        </row>
        <row r="61">
          <cell r="B61">
            <v>88</v>
          </cell>
          <cell r="C61" t="str">
            <v>Phế phẩm sơn, mạ</v>
          </cell>
        </row>
        <row r="62">
          <cell r="B62">
            <v>89</v>
          </cell>
          <cell r="C62" t="str">
            <v>Phế phẩm gia công</v>
          </cell>
        </row>
        <row r="63">
          <cell r="B63">
            <v>97</v>
          </cell>
          <cell r="C63" t="str">
            <v>Hoả hoạn</v>
          </cell>
        </row>
        <row r="64">
          <cell r="B64">
            <v>98</v>
          </cell>
          <cell r="C64" t="str">
            <v>Phát nổ</v>
          </cell>
        </row>
        <row r="65">
          <cell r="B65">
            <v>99</v>
          </cell>
          <cell r="C65" t="str">
            <v>Không tương ứng</v>
          </cell>
        </row>
      </sheetData>
      <sheetData sheetId="3">
        <row r="3">
          <cell r="B3">
            <v>3</v>
          </cell>
          <cell r="C3" t="str">
            <v>Mòn điện cực</v>
          </cell>
        </row>
        <row r="4">
          <cell r="B4">
            <v>4</v>
          </cell>
          <cell r="C4" t="str">
            <v>Tăng giá trị điện trở</v>
          </cell>
        </row>
        <row r="5">
          <cell r="B5">
            <v>5</v>
          </cell>
          <cell r="C5" t="str">
            <v>Thoát nhiệt</v>
          </cell>
        </row>
        <row r="6">
          <cell r="B6">
            <v>6</v>
          </cell>
          <cell r="C6" t="str">
            <v>Nhiễu ( noise )</v>
          </cell>
        </row>
        <row r="7">
          <cell r="B7">
            <v>8</v>
          </cell>
          <cell r="C7" t="str">
            <v>Rò điện</v>
          </cell>
        </row>
        <row r="8">
          <cell r="B8">
            <v>9</v>
          </cell>
          <cell r="C8" t="str">
            <v>Phóng điện</v>
          </cell>
        </row>
        <row r="9">
          <cell r="B9">
            <v>11</v>
          </cell>
          <cell r="C9" t="str">
            <v>Ngắn mạch</v>
          </cell>
        </row>
        <row r="10">
          <cell r="B10">
            <v>12</v>
          </cell>
          <cell r="C10" t="str">
            <v>Đứt dây</v>
          </cell>
        </row>
        <row r="11">
          <cell r="B11">
            <v>13</v>
          </cell>
          <cell r="C11" t="str">
            <v>Tiếp đất</v>
          </cell>
        </row>
        <row r="12">
          <cell r="B12">
            <v>14</v>
          </cell>
          <cell r="C12" t="str">
            <v>Lỗi tiếp xúc</v>
          </cell>
        </row>
        <row r="13">
          <cell r="B13">
            <v>15</v>
          </cell>
          <cell r="C13" t="str">
            <v>Lỗicách điện</v>
          </cell>
        </row>
        <row r="14">
          <cell r="B14">
            <v>16</v>
          </cell>
          <cell r="C14" t="str">
            <v>Thay đổi chương trình</v>
          </cell>
        </row>
        <row r="15">
          <cell r="B15">
            <v>17</v>
          </cell>
          <cell r="C15" t="str">
            <v>Thay đổi chương trình (Dừng)</v>
          </cell>
        </row>
        <row r="16">
          <cell r="B16">
            <v>18</v>
          </cell>
          <cell r="C16" t="str">
            <v>Mất dữ liệu</v>
          </cell>
        </row>
        <row r="17">
          <cell r="B17">
            <v>19</v>
          </cell>
          <cell r="C17" t="str">
            <v>Hàn dính</v>
          </cell>
        </row>
        <row r="18">
          <cell r="B18">
            <v>21</v>
          </cell>
          <cell r="C18" t="str">
            <v>Mòn</v>
          </cell>
        </row>
        <row r="19">
          <cell r="B19">
            <v>22</v>
          </cell>
          <cell r="C19" t="str">
            <v>Bị ăn mòn</v>
          </cell>
        </row>
        <row r="20">
          <cell r="B20">
            <v>23</v>
          </cell>
          <cell r="C20" t="str">
            <v>Lão hóa</v>
          </cell>
        </row>
        <row r="21">
          <cell r="B21">
            <v>30</v>
          </cell>
          <cell r="C21" t="str">
            <v>Lỏng</v>
          </cell>
        </row>
        <row r="22">
          <cell r="B22">
            <v>31</v>
          </cell>
          <cell r="C22" t="str">
            <v>Lệch ( võng, chệch hướng )</v>
          </cell>
        </row>
        <row r="23">
          <cell r="B23">
            <v>32</v>
          </cell>
          <cell r="C23" t="str">
            <v>Bị tụt lại</v>
          </cell>
        </row>
        <row r="24">
          <cell r="B24">
            <v>33</v>
          </cell>
          <cell r="C24" t="str">
            <v xml:space="preserve">Di chuyển </v>
          </cell>
        </row>
        <row r="25">
          <cell r="B25">
            <v>34</v>
          </cell>
          <cell r="C25" t="str">
            <v>Biến dạng</v>
          </cell>
        </row>
        <row r="26">
          <cell r="B26">
            <v>35</v>
          </cell>
          <cell r="C26" t="str">
            <v>Lệch tâm</v>
          </cell>
        </row>
        <row r="27">
          <cell r="B27">
            <v>36</v>
          </cell>
          <cell r="C27" t="str">
            <v>Rò rỉ</v>
          </cell>
        </row>
        <row r="28">
          <cell r="B28">
            <v>37</v>
          </cell>
          <cell r="C28" t="str">
            <v>Méo mó ( biến dạng )</v>
          </cell>
        </row>
        <row r="29">
          <cell r="B29">
            <v>38</v>
          </cell>
          <cell r="C29" t="str">
            <v>Giãn nở , kéo dãn ra</v>
          </cell>
        </row>
        <row r="30">
          <cell r="B30">
            <v>39</v>
          </cell>
          <cell r="C30" t="str">
            <v>Co lại, thu lại</v>
          </cell>
        </row>
        <row r="31">
          <cell r="B31">
            <v>41</v>
          </cell>
          <cell r="C31" t="str">
            <v>Bị đứt gãy</v>
          </cell>
        </row>
        <row r="32">
          <cell r="B32">
            <v>42</v>
          </cell>
          <cell r="C32" t="str">
            <v>Rạn nứt</v>
          </cell>
        </row>
        <row r="33">
          <cell r="B33">
            <v>43</v>
          </cell>
          <cell r="C33" t="str">
            <v>Bong , tróc</v>
          </cell>
        </row>
        <row r="34">
          <cell r="B34">
            <v>44</v>
          </cell>
          <cell r="C34" t="str">
            <v>Bẩn</v>
          </cell>
        </row>
        <row r="35">
          <cell r="B35">
            <v>45</v>
          </cell>
          <cell r="C35" t="str">
            <v>Đứt</v>
          </cell>
        </row>
        <row r="36">
          <cell r="B36">
            <v>46</v>
          </cell>
          <cell r="C36" t="str">
            <v>Bị kẹt, khó chuyển động</v>
          </cell>
        </row>
        <row r="37">
          <cell r="B37">
            <v>47</v>
          </cell>
          <cell r="C37" t="str">
            <v>Sứt</v>
          </cell>
        </row>
        <row r="38">
          <cell r="B38">
            <v>48</v>
          </cell>
          <cell r="C38" t="str">
            <v>Gãy</v>
          </cell>
        </row>
        <row r="39">
          <cell r="B39">
            <v>49</v>
          </cell>
          <cell r="C39" t="str">
            <v>Ăn mòn</v>
          </cell>
        </row>
        <row r="40">
          <cell r="B40">
            <v>50</v>
          </cell>
          <cell r="C40" t="str">
            <v>Phát lửa</v>
          </cell>
        </row>
        <row r="41">
          <cell r="B41">
            <v>51</v>
          </cell>
          <cell r="C41" t="str">
            <v>Cháy</v>
          </cell>
        </row>
        <row r="42">
          <cell r="B42">
            <v>52</v>
          </cell>
          <cell r="C42" t="str">
            <v>Hàn cắt</v>
          </cell>
        </row>
        <row r="43">
          <cell r="B43">
            <v>53</v>
          </cell>
          <cell r="C43" t="str">
            <v>Nhiệt độ bất thường</v>
          </cell>
        </row>
        <row r="44">
          <cell r="B44">
            <v>54</v>
          </cell>
          <cell r="C44" t="str">
            <v>Phân giải nhiệt</v>
          </cell>
        </row>
        <row r="45">
          <cell r="B45">
            <v>61</v>
          </cell>
          <cell r="C45" t="str">
            <v>Rò rỉ</v>
          </cell>
        </row>
        <row r="46">
          <cell r="B46">
            <v>62</v>
          </cell>
          <cell r="C46" t="str">
            <v>Tắc</v>
          </cell>
        </row>
        <row r="47">
          <cell r="B47">
            <v>63</v>
          </cell>
          <cell r="C47" t="str">
            <v>Áp suất bất thường</v>
          </cell>
        </row>
        <row r="48">
          <cell r="B48">
            <v>71</v>
          </cell>
          <cell r="C48" t="str">
            <v>Âm thanh bất thường</v>
          </cell>
        </row>
        <row r="49">
          <cell r="B49">
            <v>72</v>
          </cell>
          <cell r="C49" t="str">
            <v>Chấn động</v>
          </cell>
        </row>
        <row r="50">
          <cell r="B50">
            <v>81</v>
          </cell>
          <cell r="C50" t="str">
            <v>Chuyển động nhầm</v>
          </cell>
        </row>
        <row r="51">
          <cell r="B51">
            <v>82</v>
          </cell>
          <cell r="C51" t="str">
            <v>Lẫn dị vật</v>
          </cell>
        </row>
        <row r="52">
          <cell r="B52">
            <v>83</v>
          </cell>
          <cell r="C52" t="str">
            <v>Lắp sản phẩm khác loại</v>
          </cell>
        </row>
        <row r="53">
          <cell r="B53">
            <v>86</v>
          </cell>
          <cell r="C53" t="str">
            <v>Biến màu</v>
          </cell>
        </row>
        <row r="54">
          <cell r="B54">
            <v>87</v>
          </cell>
          <cell r="C54" t="str">
            <v>Bám dính</v>
          </cell>
        </row>
        <row r="55">
          <cell r="B55">
            <v>88</v>
          </cell>
          <cell r="C55" t="str">
            <v>Phân tách</v>
          </cell>
        </row>
        <row r="56">
          <cell r="B56">
            <v>89</v>
          </cell>
          <cell r="C56" t="str">
            <v>Bẩn đục, cáu bẩn</v>
          </cell>
        </row>
        <row r="57">
          <cell r="B57">
            <v>90</v>
          </cell>
          <cell r="C57" t="str">
            <v>Oxy hóa</v>
          </cell>
        </row>
        <row r="58">
          <cell r="B58">
            <v>91</v>
          </cell>
          <cell r="C58" t="str">
            <v>Hoá cứng</v>
          </cell>
        </row>
        <row r="59">
          <cell r="B59">
            <v>92</v>
          </cell>
          <cell r="C59" t="str">
            <v>Hóa mềm</v>
          </cell>
        </row>
        <row r="60">
          <cell r="B60">
            <v>93</v>
          </cell>
          <cell r="C60" t="str">
            <v>Lão hóa (tự nhiên)</v>
          </cell>
        </row>
        <row r="61">
          <cell r="B61">
            <v>94</v>
          </cell>
          <cell r="C61" t="str">
            <v>Lão hóa( cưỡng chế)</v>
          </cell>
        </row>
        <row r="62">
          <cell r="B62">
            <v>95</v>
          </cell>
          <cell r="C62" t="str">
            <v>Hút dính</v>
          </cell>
        </row>
        <row r="63">
          <cell r="B63">
            <v>96</v>
          </cell>
          <cell r="C63" t="str">
            <v>Lẫn khí ẩm</v>
          </cell>
        </row>
        <row r="64">
          <cell r="B64">
            <v>97</v>
          </cell>
          <cell r="C64" t="str">
            <v>Tan rữa ( hóa lỏng)</v>
          </cell>
        </row>
        <row r="65">
          <cell r="B65">
            <v>99</v>
          </cell>
          <cell r="C65" t="str">
            <v>Không tái phát hiện tượng</v>
          </cell>
        </row>
      </sheetData>
      <sheetData sheetId="4">
        <row r="2">
          <cell r="B2">
            <v>0</v>
          </cell>
          <cell r="C2" t="str">
            <v>Khí nén</v>
          </cell>
        </row>
        <row r="3">
          <cell r="B3">
            <v>1</v>
          </cell>
          <cell r="C3" t="str">
            <v>Nhiệt độ</v>
          </cell>
        </row>
        <row r="4">
          <cell r="B4">
            <v>2</v>
          </cell>
          <cell r="C4" t="str">
            <v>Độ ẩm</v>
          </cell>
        </row>
        <row r="5">
          <cell r="B5">
            <v>3</v>
          </cell>
          <cell r="C5" t="str">
            <v>Điện áp</v>
          </cell>
        </row>
        <row r="6">
          <cell r="B6">
            <v>4</v>
          </cell>
          <cell r="C6" t="str">
            <v>Noise ( nhiễu )</v>
          </cell>
        </row>
        <row r="7">
          <cell r="B7">
            <v>5</v>
          </cell>
          <cell r="C7" t="str">
            <v>Chấn động</v>
          </cell>
        </row>
        <row r="8">
          <cell r="B8">
            <v>6</v>
          </cell>
          <cell r="C8" t="str">
            <v>Bụi bẩn</v>
          </cell>
        </row>
        <row r="9">
          <cell r="B9">
            <v>7</v>
          </cell>
          <cell r="C9" t="str">
            <v>Khí Gas</v>
          </cell>
        </row>
        <row r="10">
          <cell r="B10">
            <v>8</v>
          </cell>
          <cell r="C10" t="str">
            <v>Nước</v>
          </cell>
        </row>
        <row r="11">
          <cell r="B11">
            <v>9</v>
          </cell>
          <cell r="C11" t="str">
            <v>Dầu</v>
          </cell>
        </row>
        <row r="12">
          <cell r="B12">
            <v>80</v>
          </cell>
          <cell r="C12" t="str">
            <v>Hơi nước</v>
          </cell>
        </row>
        <row r="13">
          <cell r="B13">
            <v>11</v>
          </cell>
          <cell r="C13" t="str">
            <v>Lỗi cơ cấu</v>
          </cell>
        </row>
        <row r="14">
          <cell r="B14">
            <v>12</v>
          </cell>
          <cell r="C14" t="str">
            <v>Lựa chọn linh kiện</v>
          </cell>
        </row>
        <row r="15">
          <cell r="B15">
            <v>13</v>
          </cell>
          <cell r="C15" t="str">
            <v>Lỗi vật liệu</v>
          </cell>
        </row>
        <row r="16">
          <cell r="B16">
            <v>14</v>
          </cell>
          <cell r="C16" t="str">
            <v>Lắp ăn khớp, lắp ráp</v>
          </cell>
        </row>
        <row r="17">
          <cell r="B17">
            <v>15</v>
          </cell>
          <cell r="C17" t="str">
            <v>Lỗi thiết kế mạch</v>
          </cell>
        </row>
        <row r="18">
          <cell r="B18">
            <v>16</v>
          </cell>
          <cell r="C18" t="str">
            <v>Lỗi tự động hóa</v>
          </cell>
        </row>
        <row r="19">
          <cell r="B19">
            <v>21</v>
          </cell>
          <cell r="C19" t="str">
            <v>Gia công linh kiện</v>
          </cell>
        </row>
        <row r="20">
          <cell r="B20">
            <v>22</v>
          </cell>
          <cell r="C20" t="str">
            <v>Lắp ráp, Điều chỉnh</v>
          </cell>
        </row>
        <row r="21">
          <cell r="B21">
            <v>31</v>
          </cell>
          <cell r="C21" t="str">
            <v>Kiểm tra bảo dưỡng</v>
          </cell>
        </row>
        <row r="22">
          <cell r="B22">
            <v>32</v>
          </cell>
          <cell r="C22" t="str">
            <v>Điều chỉnh Bảo dưỡng</v>
          </cell>
        </row>
        <row r="23">
          <cell r="B23">
            <v>33</v>
          </cell>
          <cell r="C23" t="str">
            <v>Sửa chữa bảo Dưỡng</v>
          </cell>
        </row>
        <row r="24">
          <cell r="B24">
            <v>34</v>
          </cell>
          <cell r="C24" t="str">
            <v>Lỗi Xử lý đối ứng gấp</v>
          </cell>
        </row>
        <row r="25">
          <cell r="B25">
            <v>35</v>
          </cell>
          <cell r="C25" t="str">
            <v>Chưa điều chỉnh</v>
          </cell>
        </row>
        <row r="26">
          <cell r="B26">
            <v>41</v>
          </cell>
          <cell r="C26" t="str">
            <v>Lỗi thao tác nhầm</v>
          </cell>
        </row>
        <row r="27">
          <cell r="B27">
            <v>42</v>
          </cell>
          <cell r="C27" t="str">
            <v>Lỗi kiểm tra hàng ngày</v>
          </cell>
        </row>
        <row r="28">
          <cell r="B28">
            <v>43</v>
          </cell>
          <cell r="C28" t="str">
            <v>Lỗi cấp dầu</v>
          </cell>
        </row>
        <row r="29">
          <cell r="B29">
            <v>44</v>
          </cell>
          <cell r="C29" t="str">
            <v>Lỗi vệ sinh</v>
          </cell>
        </row>
        <row r="30">
          <cell r="B30">
            <v>52</v>
          </cell>
          <cell r="C30" t="str">
            <v>Tai nạn</v>
          </cell>
        </row>
        <row r="31">
          <cell r="B31">
            <v>61</v>
          </cell>
          <cell r="C31" t="str">
            <v>Tuổi thọ tự nhiên</v>
          </cell>
        </row>
        <row r="32">
          <cell r="B32">
            <v>62</v>
          </cell>
          <cell r="C32" t="str">
            <v>Lão hóa cưỡng chế</v>
          </cell>
        </row>
        <row r="33">
          <cell r="B33">
            <v>71</v>
          </cell>
          <cell r="C33" t="str">
            <v>Sản phẩm (ワーク)</v>
          </cell>
        </row>
        <row r="34">
          <cell r="B34">
            <v>91</v>
          </cell>
          <cell r="C34" t="str">
            <v xml:space="preserve">Tai họa tự nhiên </v>
          </cell>
        </row>
        <row r="35">
          <cell r="B35">
            <v>99</v>
          </cell>
          <cell r="C35" t="str">
            <v>Khác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0820"/>
      <sheetName val="LK ĐB"/>
      <sheetName val="LK không thao roi"/>
    </sheetNames>
    <sheetDataSet>
      <sheetData sheetId="0"/>
      <sheetData sheetId="1">
        <row r="2">
          <cell r="B2" t="str">
            <v>BM1</v>
          </cell>
          <cell r="C2" t="str">
            <v>Bơm nước rửa</v>
          </cell>
        </row>
        <row r="3">
          <cell r="B3" t="str">
            <v>BM2</v>
          </cell>
          <cell r="C3" t="str">
            <v>Bơm nước làm mát</v>
          </cell>
        </row>
        <row r="4">
          <cell r="B4" t="str">
            <v>BM3</v>
          </cell>
          <cell r="C4" t="str">
            <v>Bơm thủy lực</v>
          </cell>
        </row>
        <row r="5">
          <cell r="B5" t="str">
            <v>BM4</v>
          </cell>
          <cell r="C5" t="str">
            <v>Trục chính</v>
          </cell>
        </row>
        <row r="6">
          <cell r="B6" t="str">
            <v>BM5</v>
          </cell>
          <cell r="C6" t="str">
            <v>Bộ đài dao</v>
          </cell>
        </row>
        <row r="7">
          <cell r="B7" t="str">
            <v>BM6</v>
          </cell>
          <cell r="C7" t="str">
            <v>Bộ ATC</v>
          </cell>
        </row>
        <row r="8">
          <cell r="B8" t="str">
            <v>BM7</v>
          </cell>
          <cell r="C8" t="str">
            <v>Khuôn máy gia công</v>
          </cell>
        </row>
        <row r="9">
          <cell r="B9" t="str">
            <v>BM8</v>
          </cell>
          <cell r="C9" t="str">
            <v>Cơ cấu lò xo</v>
          </cell>
        </row>
        <row r="10">
          <cell r="B10" t="str">
            <v>BM9</v>
          </cell>
          <cell r="C10" t="str">
            <v>Cơ cấu CAM</v>
          </cell>
        </row>
        <row r="11">
          <cell r="B11" t="str">
            <v>BM10</v>
          </cell>
          <cell r="C11" t="str">
            <v>Thiết bị an toàn</v>
          </cell>
        </row>
        <row r="12">
          <cell r="B12" t="str">
            <v>BM11</v>
          </cell>
          <cell r="C12" t="str">
            <v>Thiết bị nâng hạ</v>
          </cell>
        </row>
        <row r="13">
          <cell r="B13" t="str">
            <v>BM12</v>
          </cell>
          <cell r="C13" t="str">
            <v>Thiết bị vận chuyển</v>
          </cell>
        </row>
        <row r="14">
          <cell r="B14" t="str">
            <v>BM13</v>
          </cell>
          <cell r="C14" t="str">
            <v>Thiết bị hãm</v>
          </cell>
        </row>
        <row r="15">
          <cell r="B15" t="str">
            <v>BM14</v>
          </cell>
          <cell r="C15" t="str">
            <v>Thiết bị đóng mở</v>
          </cell>
        </row>
        <row r="16">
          <cell r="B16" t="str">
            <v>BM15</v>
          </cell>
          <cell r="C16" t="str">
            <v>Hệ thống ống dẫn khí</v>
          </cell>
        </row>
        <row r="17">
          <cell r="B17" t="str">
            <v>BM16</v>
          </cell>
          <cell r="C17" t="str">
            <v>Hệ thống ống dẫn nước</v>
          </cell>
        </row>
        <row r="18">
          <cell r="B18" t="str">
            <v>BM17</v>
          </cell>
          <cell r="C18" t="str">
            <v>Hệ thống ống dẫn dầu</v>
          </cell>
        </row>
        <row r="19">
          <cell r="B19" t="str">
            <v>BM18</v>
          </cell>
          <cell r="C19" t="str">
            <v>Hệ thống Pokayoke</v>
          </cell>
        </row>
        <row r="20">
          <cell r="B20" t="str">
            <v>BM19</v>
          </cell>
          <cell r="C20" t="str">
            <v>Máy Ép, tán</v>
          </cell>
        </row>
        <row r="21">
          <cell r="B21" t="str">
            <v>BM20</v>
          </cell>
          <cell r="C21" t="str">
            <v>Bộ dẫn hướng</v>
          </cell>
        </row>
        <row r="22">
          <cell r="B22" t="str">
            <v>BM21</v>
          </cell>
          <cell r="C22" t="str">
            <v>Bộ hộp số</v>
          </cell>
        </row>
        <row r="23">
          <cell r="B23" t="str">
            <v>BM22</v>
          </cell>
          <cell r="C23" t="str">
            <v>Đồ gá</v>
          </cell>
        </row>
        <row r="24">
          <cell r="B24" t="str">
            <v>BM23</v>
          </cell>
          <cell r="C24" t="str">
            <v>Pallet</v>
          </cell>
        </row>
        <row r="25">
          <cell r="B25" t="str">
            <v>BM24</v>
          </cell>
          <cell r="C25" t="str">
            <v>Khung, giá máy</v>
          </cell>
        </row>
        <row r="26">
          <cell r="B26" t="str">
            <v>BM25</v>
          </cell>
          <cell r="C26" t="str">
            <v>Bơm dầu bôi trơn</v>
          </cell>
        </row>
        <row r="27">
          <cell r="B27" t="str">
            <v>BM26</v>
          </cell>
          <cell r="C27" t="str">
            <v>Khuôn (DIE)</v>
          </cell>
        </row>
        <row r="28">
          <cell r="B28" t="str">
            <v>BM27</v>
          </cell>
          <cell r="C28" t="str">
            <v>Khác</v>
          </cell>
        </row>
        <row r="29">
          <cell r="B29" t="str">
            <v>BA1</v>
          </cell>
          <cell r="C29" t="str">
            <v>Bộ FRL</v>
          </cell>
        </row>
        <row r="30">
          <cell r="B30" t="str">
            <v>BA2</v>
          </cell>
          <cell r="C30" t="str">
            <v>Bộ Filter</v>
          </cell>
        </row>
        <row r="31">
          <cell r="B31" t="str">
            <v>BA3</v>
          </cell>
          <cell r="C31" t="str">
            <v>Regulator</v>
          </cell>
        </row>
        <row r="32">
          <cell r="B32" t="str">
            <v>BA4</v>
          </cell>
          <cell r="C32" t="str">
            <v>Lubrication</v>
          </cell>
        </row>
        <row r="33">
          <cell r="B33" t="str">
            <v>BA5</v>
          </cell>
          <cell r="C33" t="str">
            <v>Valve pilot khí</v>
          </cell>
        </row>
        <row r="34">
          <cell r="B34" t="str">
            <v>BA6</v>
          </cell>
          <cell r="C34" t="str">
            <v>Valve 1 chiều</v>
          </cell>
        </row>
        <row r="35">
          <cell r="B35" t="str">
            <v>BA7</v>
          </cell>
          <cell r="C35" t="str">
            <v>Xilanh thường</v>
          </cell>
        </row>
        <row r="36">
          <cell r="B36" t="str">
            <v>BA8</v>
          </cell>
          <cell r="C36" t="str">
            <v>Xilanh quay</v>
          </cell>
        </row>
        <row r="37">
          <cell r="B37" t="str">
            <v>BA9</v>
          </cell>
          <cell r="C37" t="str">
            <v>Xilanh kẹp</v>
          </cell>
        </row>
        <row r="38">
          <cell r="B38" t="str">
            <v>BA10</v>
          </cell>
          <cell r="C38" t="str">
            <v>Xi lanh slide</v>
          </cell>
        </row>
        <row r="39">
          <cell r="B39" t="str">
            <v>BA11</v>
          </cell>
          <cell r="C39" t="str">
            <v>Xi lanh ko trục</v>
          </cell>
        </row>
        <row r="40">
          <cell r="B40" t="str">
            <v>BA12</v>
          </cell>
          <cell r="C40" t="str">
            <v>Xi lanh thủy lực ( Xi lanh dầu )</v>
          </cell>
        </row>
        <row r="41">
          <cell r="B41" t="str">
            <v>BA13</v>
          </cell>
          <cell r="C41" t="str">
            <v>Moto khí</v>
          </cell>
        </row>
        <row r="42">
          <cell r="B42" t="str">
            <v>BA14</v>
          </cell>
          <cell r="C42" t="str">
            <v>Bộ áp âm</v>
          </cell>
        </row>
        <row r="43">
          <cell r="B43" t="str">
            <v>BA15</v>
          </cell>
          <cell r="C43" t="str">
            <v>Bộ tăng áp lực khí</v>
          </cell>
        </row>
        <row r="44">
          <cell r="B44" t="str">
            <v>BA16</v>
          </cell>
          <cell r="C44" t="str">
            <v>Điều hòa</v>
          </cell>
        </row>
        <row r="45">
          <cell r="B45" t="str">
            <v>BA17</v>
          </cell>
          <cell r="C45" t="str">
            <v>Chiller</v>
          </cell>
        </row>
        <row r="46">
          <cell r="B46" t="str">
            <v>BA18</v>
          </cell>
          <cell r="C46" t="str">
            <v>Khác</v>
          </cell>
        </row>
        <row r="47">
          <cell r="B47" t="str">
            <v>BE1</v>
          </cell>
          <cell r="C47" t="str">
            <v>Attomat</v>
          </cell>
        </row>
        <row r="48">
          <cell r="B48" t="str">
            <v>BE2</v>
          </cell>
          <cell r="C48" t="str">
            <v>Bộ nguồn</v>
          </cell>
        </row>
        <row r="49">
          <cell r="B49" t="str">
            <v>BE3</v>
          </cell>
          <cell r="C49" t="str">
            <v>Bộ điều khiển</v>
          </cell>
        </row>
        <row r="50">
          <cell r="B50" t="str">
            <v>BE4</v>
          </cell>
          <cell r="C50" t="str">
            <v>Bộ đo rò</v>
          </cell>
        </row>
        <row r="51">
          <cell r="B51" t="str">
            <v>BE5</v>
          </cell>
          <cell r="C51" t="str">
            <v>Cảm biến</v>
          </cell>
        </row>
        <row r="52">
          <cell r="B52" t="str">
            <v>BE6</v>
          </cell>
          <cell r="C52" t="str">
            <v>Tủ sấy, lò nhiệt</v>
          </cell>
        </row>
        <row r="53">
          <cell r="B53" t="str">
            <v>BE7</v>
          </cell>
          <cell r="C53" t="str">
            <v>Bộ khắc laze</v>
          </cell>
        </row>
        <row r="54">
          <cell r="B54" t="str">
            <v>BE8</v>
          </cell>
          <cell r="C54" t="str">
            <v>Robot</v>
          </cell>
        </row>
        <row r="55">
          <cell r="B55" t="str">
            <v>BE9</v>
          </cell>
          <cell r="C55" t="str">
            <v>Máy tính(PC)</v>
          </cell>
        </row>
        <row r="56">
          <cell r="B56" t="str">
            <v>BE10</v>
          </cell>
          <cell r="C56" t="str">
            <v>Tín hiệu vào</v>
          </cell>
        </row>
        <row r="57">
          <cell r="B57" t="str">
            <v>BE11</v>
          </cell>
          <cell r="C57" t="str">
            <v>Tín hiệu ra</v>
          </cell>
        </row>
        <row r="58">
          <cell r="B58" t="str">
            <v>BE12</v>
          </cell>
          <cell r="C58" t="str">
            <v>Valve điện từ</v>
          </cell>
        </row>
        <row r="59">
          <cell r="B59" t="str">
            <v>BE13</v>
          </cell>
          <cell r="C59" t="str">
            <v>Relay</v>
          </cell>
        </row>
        <row r="60">
          <cell r="B60" t="str">
            <v>BE14</v>
          </cell>
          <cell r="C60" t="str">
            <v>Contactor</v>
          </cell>
        </row>
        <row r="61">
          <cell r="B61" t="str">
            <v>BE15</v>
          </cell>
          <cell r="C61" t="str">
            <v>Biến tần</v>
          </cell>
        </row>
        <row r="62">
          <cell r="B62" t="str">
            <v>BE16</v>
          </cell>
          <cell r="C62" t="str">
            <v>Motor 3 pha</v>
          </cell>
        </row>
        <row r="63">
          <cell r="B63" t="str">
            <v>BE17</v>
          </cell>
          <cell r="C63" t="str">
            <v>Motor 1 pha</v>
          </cell>
        </row>
        <row r="64">
          <cell r="B64" t="str">
            <v>BE18</v>
          </cell>
          <cell r="C64" t="str">
            <v>Motor 1 chiều</v>
          </cell>
        </row>
        <row r="65">
          <cell r="B65" t="str">
            <v>BE19</v>
          </cell>
          <cell r="C65" t="str">
            <v>Step Motor</v>
          </cell>
        </row>
        <row r="66">
          <cell r="B66" t="str">
            <v>BE20</v>
          </cell>
          <cell r="C66" t="str">
            <v>Servo Motor</v>
          </cell>
        </row>
        <row r="67">
          <cell r="B67" t="str">
            <v>BE21</v>
          </cell>
          <cell r="C67" t="str">
            <v>Tovit điện</v>
          </cell>
        </row>
        <row r="68">
          <cell r="B68" t="str">
            <v>BE22</v>
          </cell>
          <cell r="C68" t="str">
            <v>Thiết bị tạo rung</v>
          </cell>
        </row>
        <row r="69">
          <cell r="B69" t="str">
            <v>BE23</v>
          </cell>
          <cell r="C69" t="str">
            <v>Khác</v>
          </cell>
        </row>
        <row r="70">
          <cell r="B70" t="str">
            <v>BC1</v>
          </cell>
          <cell r="C70" t="str">
            <v>APU</v>
          </cell>
        </row>
        <row r="71">
          <cell r="B71" t="str">
            <v>BC2</v>
          </cell>
          <cell r="C71" t="str">
            <v>ECU</v>
          </cell>
        </row>
        <row r="72">
          <cell r="B72" t="str">
            <v>BC3</v>
          </cell>
          <cell r="C72" t="str">
            <v>Cơ cấu đo cơ khí</v>
          </cell>
        </row>
        <row r="73">
          <cell r="B73" t="str">
            <v>BC4</v>
          </cell>
          <cell r="C73" t="str">
            <v>Cơ cấu đo CAMERA</v>
          </cell>
        </row>
        <row r="74">
          <cell r="B74" t="str">
            <v>BC5</v>
          </cell>
          <cell r="C74" t="str">
            <v>cơ cấu đo khí nén</v>
          </cell>
        </row>
        <row r="75">
          <cell r="B75" t="str">
            <v>BC6</v>
          </cell>
          <cell r="C75" t="str">
            <v>Cơ cấu đo điện</v>
          </cell>
        </row>
        <row r="76">
          <cell r="B76" t="str">
            <v>BC7</v>
          </cell>
          <cell r="C76" t="str">
            <v>Bộ màn hình</v>
          </cell>
        </row>
        <row r="77">
          <cell r="B77" t="str">
            <v>BC8</v>
          </cell>
          <cell r="C77" t="str">
            <v>Máy hiện sóng</v>
          </cell>
        </row>
        <row r="78">
          <cell r="B78" t="str">
            <v>BC9</v>
          </cell>
          <cell r="C78" t="str">
            <v>Khác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Thi Quynh (DMVN)" refreshedDate="45670.35756261574" createdVersion="8" refreshedVersion="8" minRefreshableVersion="3" recordCount="41" xr:uid="{3E214B06-8DAF-4D12-8BFA-9BF5D16D4BE1}">
  <cacheSource type="worksheet">
    <worksheetSource ref="G4:K41" sheet="cũ"/>
  </cacheSource>
  <cacheFields count="5">
    <cacheField name="Loại công trình" numFmtId="0">
      <sharedItems count="2">
        <s v="保全方法ｺｰﾄﾞ"/>
        <s v="BM"/>
      </sharedItems>
    </cacheField>
    <cacheField name="Vuj" numFmtId="0">
      <sharedItems containsString="0" containsBlank="1" containsNumber="1" containsInteger="1" minValue="1" maxValue="1"/>
    </cacheField>
    <cacheField name="PP bảo dưỡng" numFmtId="0">
      <sharedItems containsMixedTypes="1" containsNumber="1" containsInteger="1" minValue="21" maxValue="22"/>
    </cacheField>
    <cacheField name="Vùng thao tác " numFmtId="0">
      <sharedItems containsMixedTypes="1" containsNumber="1" containsInteger="1" minValue="0" maxValue="27"/>
    </cacheField>
    <cacheField name="LK đồng bộ" numFmtId="0">
      <sharedItems count="17">
        <s v="同期部品"/>
        <s v="BM12"/>
        <s v="BA18"/>
        <s v="BE5"/>
        <s v="BA7"/>
        <s v="BM16"/>
        <s v="BM15"/>
        <s v="BE12"/>
        <s v="BM4"/>
        <s v="BM26"/>
        <s v="BE20"/>
        <s v="BE16"/>
        <s v="BA14"/>
        <s v="BE8"/>
        <s v="BE13"/>
        <s v="BA12"/>
        <s v="BM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m/>
    <s v="保全方法ｺｰﾄﾞ"/>
    <s v="SUB-ASSY分類"/>
    <x v="0"/>
  </r>
  <r>
    <x v="1"/>
    <n v="1"/>
    <n v="21"/>
    <n v="1"/>
    <x v="1"/>
  </r>
  <r>
    <x v="1"/>
    <n v="1"/>
    <n v="21"/>
    <n v="2"/>
    <x v="2"/>
  </r>
  <r>
    <x v="1"/>
    <n v="1"/>
    <n v="21"/>
    <n v="27"/>
    <x v="3"/>
  </r>
  <r>
    <x v="1"/>
    <n v="1"/>
    <n v="22"/>
    <n v="2"/>
    <x v="1"/>
  </r>
  <r>
    <x v="1"/>
    <n v="1"/>
    <n v="21"/>
    <n v="2"/>
    <x v="4"/>
  </r>
  <r>
    <x v="1"/>
    <n v="1"/>
    <n v="21"/>
    <n v="2"/>
    <x v="4"/>
  </r>
  <r>
    <x v="1"/>
    <n v="1"/>
    <n v="21"/>
    <n v="26"/>
    <x v="5"/>
  </r>
  <r>
    <x v="1"/>
    <n v="1"/>
    <n v="21"/>
    <n v="26"/>
    <x v="5"/>
  </r>
  <r>
    <x v="1"/>
    <n v="1"/>
    <n v="21"/>
    <n v="4"/>
    <x v="6"/>
  </r>
  <r>
    <x v="1"/>
    <n v="1"/>
    <n v="21"/>
    <n v="4"/>
    <x v="7"/>
  </r>
  <r>
    <x v="1"/>
    <n v="1"/>
    <n v="21"/>
    <n v="2"/>
    <x v="8"/>
  </r>
  <r>
    <x v="1"/>
    <n v="1"/>
    <n v="21"/>
    <n v="0"/>
    <x v="9"/>
  </r>
  <r>
    <x v="1"/>
    <n v="1"/>
    <n v="21"/>
    <n v="2"/>
    <x v="2"/>
  </r>
  <r>
    <x v="1"/>
    <n v="1"/>
    <n v="21"/>
    <n v="0"/>
    <x v="9"/>
  </r>
  <r>
    <x v="1"/>
    <n v="1"/>
    <n v="21"/>
    <n v="0"/>
    <x v="9"/>
  </r>
  <r>
    <x v="1"/>
    <n v="1"/>
    <n v="21"/>
    <n v="5"/>
    <x v="10"/>
  </r>
  <r>
    <x v="1"/>
    <n v="1"/>
    <n v="21"/>
    <n v="2"/>
    <x v="2"/>
  </r>
  <r>
    <x v="1"/>
    <n v="1"/>
    <n v="21"/>
    <n v="5"/>
    <x v="11"/>
  </r>
  <r>
    <x v="1"/>
    <n v="1"/>
    <n v="21"/>
    <n v="0"/>
    <x v="9"/>
  </r>
  <r>
    <x v="1"/>
    <n v="1"/>
    <n v="21"/>
    <n v="20"/>
    <x v="1"/>
  </r>
  <r>
    <x v="1"/>
    <n v="1"/>
    <n v="21"/>
    <n v="5"/>
    <x v="7"/>
  </r>
  <r>
    <x v="1"/>
    <n v="1"/>
    <n v="21"/>
    <n v="5"/>
    <x v="2"/>
  </r>
  <r>
    <x v="1"/>
    <n v="1"/>
    <n v="21"/>
    <n v="13"/>
    <x v="7"/>
  </r>
  <r>
    <x v="1"/>
    <n v="1"/>
    <n v="21"/>
    <n v="16"/>
    <x v="2"/>
  </r>
  <r>
    <x v="1"/>
    <n v="1"/>
    <n v="21"/>
    <n v="1"/>
    <x v="12"/>
  </r>
  <r>
    <x v="1"/>
    <n v="1"/>
    <n v="21"/>
    <n v="2"/>
    <x v="2"/>
  </r>
  <r>
    <x v="1"/>
    <n v="1"/>
    <n v="21"/>
    <n v="2"/>
    <x v="2"/>
  </r>
  <r>
    <x v="1"/>
    <n v="1"/>
    <n v="22"/>
    <n v="2"/>
    <x v="8"/>
  </r>
  <r>
    <x v="1"/>
    <n v="1"/>
    <n v="21"/>
    <n v="27"/>
    <x v="8"/>
  </r>
  <r>
    <x v="1"/>
    <n v="1"/>
    <n v="21"/>
    <n v="0"/>
    <x v="2"/>
  </r>
  <r>
    <x v="1"/>
    <n v="1"/>
    <n v="21"/>
    <n v="2"/>
    <x v="2"/>
  </r>
  <r>
    <x v="1"/>
    <n v="1"/>
    <n v="21"/>
    <n v="2"/>
    <x v="2"/>
  </r>
  <r>
    <x v="1"/>
    <n v="1"/>
    <n v="21"/>
    <n v="1"/>
    <x v="12"/>
  </r>
  <r>
    <x v="1"/>
    <n v="1"/>
    <n v="21"/>
    <n v="2"/>
    <x v="2"/>
  </r>
  <r>
    <x v="1"/>
    <n v="1"/>
    <n v="21"/>
    <n v="1"/>
    <x v="13"/>
  </r>
  <r>
    <x v="1"/>
    <n v="1"/>
    <n v="21"/>
    <n v="5"/>
    <x v="14"/>
  </r>
  <r>
    <x v="1"/>
    <n v="1"/>
    <n v="21"/>
    <n v="0"/>
    <x v="2"/>
  </r>
  <r>
    <x v="1"/>
    <n v="1"/>
    <n v="21"/>
    <n v="15"/>
    <x v="15"/>
  </r>
  <r>
    <x v="1"/>
    <n v="1"/>
    <n v="21"/>
    <n v="2"/>
    <x v="16"/>
  </r>
  <r>
    <x v="1"/>
    <n v="1"/>
    <n v="21"/>
    <n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976D-A7A1-4AC5-9D4C-646D1A9ADE4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6:F66" firstHeaderRow="1" firstDataRow="1" firstDataCol="1"/>
  <pivotFields count="5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axis="axisRow" showAll="0">
      <items count="18">
        <item x="15"/>
        <item x="12"/>
        <item x="2"/>
        <item x="4"/>
        <item x="7"/>
        <item x="14"/>
        <item x="11"/>
        <item x="10"/>
        <item x="3"/>
        <item x="13"/>
        <item x="1"/>
        <item x="6"/>
        <item x="5"/>
        <item x="9"/>
        <item x="16"/>
        <item x="8"/>
        <item x="0"/>
        <item t="default"/>
      </items>
    </pivotField>
  </pivotFields>
  <rowFields count="2">
    <field x="0"/>
    <field x="4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16"/>
    </i>
    <i t="grand">
      <x/>
    </i>
  </rowItems>
  <colItems count="1">
    <i/>
  </colItems>
  <dataFields count="1">
    <dataField name="Sum of Vuj" fld="1" baseField="0" baseItem="0"/>
  </dataFields>
  <formats count="6">
    <format dxfId="5">
      <pivotArea collapsedLevelsAreSubtotals="1" fieldPosition="0">
        <references count="2">
          <reference field="0" count="1" selected="0">
            <x v="0"/>
          </reference>
          <reference field="4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4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4" count="6">
            <x v="4"/>
            <x v="5"/>
            <x v="6"/>
            <x v="7"/>
            <x v="8"/>
            <x v="9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4" count="6">
            <x v="4"/>
            <x v="5"/>
            <x v="6"/>
            <x v="7"/>
            <x v="8"/>
            <x v="9"/>
          </reference>
        </references>
      </pivotArea>
    </format>
    <format dxfId="1">
      <pivotArea collapsedLevelsAreSubtotals="1" fieldPosition="0">
        <references count="2">
          <reference field="0" count="1" selected="0">
            <x v="0"/>
          </reference>
          <reference field="4" count="6">
            <x v="10"/>
            <x v="11"/>
            <x v="12"/>
            <x v="13"/>
            <x v="14"/>
            <x v="15"/>
          </reference>
        </references>
      </pivotArea>
    </format>
    <format dxfId="0">
      <pivotArea dataOnly="0" labelOnly="1" fieldPosition="0">
        <references count="2">
          <reference field="0" count="1" selected="0">
            <x v="0"/>
          </reference>
          <reference field="4" count="6">
            <x v="10"/>
            <x v="11"/>
            <x v="12"/>
            <x v="13"/>
            <x v="14"/>
            <x v="15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87"/>
  <sheetViews>
    <sheetView topLeftCell="A4" workbookViewId="0">
      <selection activeCell="AN6" sqref="AN6"/>
    </sheetView>
  </sheetViews>
  <sheetFormatPr defaultRowHeight="15" x14ac:dyDescent="0.25"/>
  <cols>
    <col min="1" max="1" width="8.5703125" style="60" customWidth="1"/>
    <col min="2" max="2" width="11.28515625" customWidth="1"/>
    <col min="3" max="3" width="11.28515625" style="60" customWidth="1"/>
    <col min="4" max="4" width="11.28515625" customWidth="1"/>
    <col min="5" max="5" width="14.28515625" style="65" customWidth="1"/>
    <col min="6" max="6" width="10.5703125" customWidth="1"/>
    <col min="7" max="7" width="10.5703125" style="60" customWidth="1"/>
    <col min="8" max="16" width="10.5703125" customWidth="1"/>
    <col min="17" max="17" width="11.7109375" customWidth="1"/>
    <col min="18" max="18" width="11.85546875" customWidth="1"/>
    <col min="19" max="19" width="12.42578125" customWidth="1"/>
    <col min="20" max="20" width="14.28515625" customWidth="1"/>
    <col min="21" max="21" width="10.5703125" style="60" customWidth="1"/>
    <col min="22" max="22" width="12" style="60" customWidth="1"/>
    <col min="23" max="24" width="18.42578125" hidden="1" customWidth="1"/>
    <col min="25" max="25" width="14.28515625" hidden="1" customWidth="1"/>
    <col min="26" max="26" width="15.5703125" hidden="1" customWidth="1"/>
    <col min="27" max="27" width="17.42578125" hidden="1" customWidth="1"/>
    <col min="28" max="28" width="19.28515625" hidden="1" customWidth="1"/>
    <col min="29" max="29" width="18.85546875" hidden="1" customWidth="1"/>
    <col min="30" max="30" width="14.28515625" hidden="1" customWidth="1"/>
    <col min="31" max="31" width="0.140625" customWidth="1"/>
    <col min="32" max="32" width="7.5703125" hidden="1" customWidth="1"/>
    <col min="33" max="33" width="7.140625" hidden="1" customWidth="1"/>
    <col min="34" max="34" width="7.42578125" hidden="1" customWidth="1"/>
    <col min="35" max="35" width="7.7109375" hidden="1" customWidth="1"/>
    <col min="36" max="36" width="11.5703125" hidden="1" customWidth="1"/>
    <col min="37" max="37" width="0.5703125" customWidth="1"/>
    <col min="38" max="38" width="17.7109375" style="1" bestFit="1" customWidth="1"/>
  </cols>
  <sheetData>
    <row r="1" spans="1:38" ht="66" customHeight="1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8" s="1" customFormat="1" ht="26.25" customHeight="1" x14ac:dyDescent="0.25">
      <c r="A2" s="83" t="s">
        <v>815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8" s="1" customFormat="1" ht="24.75" customHeight="1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8" s="2" customFormat="1" ht="46.5" customHeight="1" x14ac:dyDescent="0.25">
      <c r="A4" s="80" t="s">
        <v>2</v>
      </c>
      <c r="B4" s="46" t="s">
        <v>3</v>
      </c>
      <c r="C4" s="58" t="s">
        <v>4</v>
      </c>
      <c r="D4" s="46" t="s">
        <v>5</v>
      </c>
      <c r="E4" s="64" t="s">
        <v>6</v>
      </c>
      <c r="F4" s="46" t="s">
        <v>7</v>
      </c>
      <c r="G4" s="58" t="s">
        <v>8</v>
      </c>
      <c r="H4" s="46" t="s">
        <v>9</v>
      </c>
      <c r="I4" s="46" t="s">
        <v>10</v>
      </c>
      <c r="J4" s="46" t="s">
        <v>11</v>
      </c>
      <c r="K4" s="46" t="s">
        <v>12</v>
      </c>
      <c r="L4" s="46" t="s">
        <v>13</v>
      </c>
      <c r="M4" s="46" t="s">
        <v>14</v>
      </c>
      <c r="N4" s="46" t="s">
        <v>15</v>
      </c>
      <c r="O4" s="46" t="s">
        <v>16</v>
      </c>
      <c r="P4" s="46" t="s">
        <v>17</v>
      </c>
      <c r="Q4" s="46" t="s">
        <v>18</v>
      </c>
      <c r="R4" s="35" t="s">
        <v>19</v>
      </c>
      <c r="S4" s="35" t="s">
        <v>20</v>
      </c>
      <c r="T4" s="35" t="s">
        <v>21</v>
      </c>
      <c r="U4" s="80" t="s">
        <v>22</v>
      </c>
      <c r="V4" s="80"/>
      <c r="W4" s="46" t="s">
        <v>23</v>
      </c>
      <c r="X4" s="46" t="s">
        <v>24</v>
      </c>
      <c r="Y4" s="46" t="s">
        <v>25</v>
      </c>
      <c r="Z4" s="79" t="s">
        <v>26</v>
      </c>
      <c r="AA4" s="79"/>
      <c r="AB4" s="79"/>
      <c r="AC4" s="46" t="s">
        <v>27</v>
      </c>
      <c r="AD4" s="46" t="s">
        <v>28</v>
      </c>
      <c r="AE4" s="46" t="s">
        <v>29</v>
      </c>
      <c r="AF4" s="46" t="s">
        <v>30</v>
      </c>
      <c r="AG4" s="79" t="s">
        <v>31</v>
      </c>
      <c r="AH4" s="79"/>
      <c r="AI4" s="79"/>
      <c r="AJ4" s="79"/>
      <c r="AK4" s="79"/>
      <c r="AL4" s="71"/>
    </row>
    <row r="5" spans="1:38" s="2" customFormat="1" ht="36" customHeight="1" x14ac:dyDescent="0.25">
      <c r="A5" s="80"/>
      <c r="B5" s="46" t="s">
        <v>32</v>
      </c>
      <c r="C5" s="58" t="s">
        <v>33</v>
      </c>
      <c r="D5" s="46" t="s">
        <v>34</v>
      </c>
      <c r="E5" s="64" t="s">
        <v>35</v>
      </c>
      <c r="F5" s="46" t="s">
        <v>36</v>
      </c>
      <c r="G5" s="58" t="s">
        <v>37</v>
      </c>
      <c r="H5" s="46" t="s">
        <v>37</v>
      </c>
      <c r="I5" s="46" t="s">
        <v>38</v>
      </c>
      <c r="J5" s="46" t="s">
        <v>39</v>
      </c>
      <c r="K5" s="46" t="s">
        <v>40</v>
      </c>
      <c r="L5" s="46" t="s">
        <v>41</v>
      </c>
      <c r="M5" s="46" t="s">
        <v>42</v>
      </c>
      <c r="N5" s="46" t="s">
        <v>43</v>
      </c>
      <c r="O5" s="46" t="s">
        <v>44</v>
      </c>
      <c r="P5" s="46" t="s">
        <v>45</v>
      </c>
      <c r="Q5" s="46" t="s">
        <v>46</v>
      </c>
      <c r="R5" s="46" t="s">
        <v>47</v>
      </c>
      <c r="S5" s="46" t="s">
        <v>48</v>
      </c>
      <c r="T5" s="46" t="s">
        <v>49</v>
      </c>
      <c r="U5" s="80" t="s">
        <v>50</v>
      </c>
      <c r="V5" s="80"/>
      <c r="W5" s="46" t="s">
        <v>51</v>
      </c>
      <c r="X5" s="46" t="s">
        <v>52</v>
      </c>
      <c r="Y5" s="46" t="s">
        <v>53</v>
      </c>
      <c r="Z5" s="46" t="s">
        <v>54</v>
      </c>
      <c r="AA5" s="46" t="s">
        <v>55</v>
      </c>
      <c r="AB5" s="46" t="s">
        <v>56</v>
      </c>
      <c r="AC5" s="46" t="s">
        <v>57</v>
      </c>
      <c r="AD5" s="46" t="s">
        <v>58</v>
      </c>
      <c r="AE5" s="46" t="s">
        <v>59</v>
      </c>
      <c r="AF5" s="46" t="s">
        <v>60</v>
      </c>
      <c r="AG5" s="46" t="s">
        <v>61</v>
      </c>
      <c r="AH5" s="46" t="s">
        <v>62</v>
      </c>
      <c r="AI5" s="46" t="s">
        <v>63</v>
      </c>
      <c r="AJ5" s="46" t="s">
        <v>64</v>
      </c>
      <c r="AK5" s="46" t="s">
        <v>65</v>
      </c>
      <c r="AL5" s="71" t="s">
        <v>66</v>
      </c>
    </row>
    <row r="6" spans="1:38" ht="30" customHeight="1" x14ac:dyDescent="0.25">
      <c r="A6" s="59">
        <v>1</v>
      </c>
      <c r="B6" s="59" t="s">
        <v>67</v>
      </c>
      <c r="C6" s="59" t="s">
        <v>816</v>
      </c>
      <c r="D6" s="59" t="s">
        <v>134</v>
      </c>
      <c r="E6" s="59" t="s">
        <v>817</v>
      </c>
      <c r="F6" s="59" t="s">
        <v>818</v>
      </c>
      <c r="G6" s="59" t="s">
        <v>71</v>
      </c>
      <c r="H6" s="59">
        <v>21</v>
      </c>
      <c r="I6" s="59">
        <v>4</v>
      </c>
      <c r="J6" s="59" t="s">
        <v>819</v>
      </c>
      <c r="K6" s="59" t="s">
        <v>820</v>
      </c>
      <c r="L6" s="59">
        <v>2</v>
      </c>
      <c r="M6" s="59">
        <v>45</v>
      </c>
      <c r="N6" s="59">
        <v>44</v>
      </c>
      <c r="O6" s="59">
        <v>6</v>
      </c>
      <c r="P6" s="59">
        <v>1</v>
      </c>
      <c r="Q6" s="59" t="s">
        <v>190</v>
      </c>
      <c r="R6" s="59" t="s">
        <v>181</v>
      </c>
      <c r="S6" s="59" t="s">
        <v>190</v>
      </c>
      <c r="T6" s="59" t="s">
        <v>434</v>
      </c>
      <c r="U6" s="59">
        <v>0.25</v>
      </c>
      <c r="V6" s="59">
        <v>15</v>
      </c>
      <c r="W6" s="59" t="s">
        <v>138</v>
      </c>
      <c r="X6" s="59">
        <v>2</v>
      </c>
      <c r="Y6" s="59" t="s">
        <v>821</v>
      </c>
      <c r="Z6" s="59" t="s">
        <v>822</v>
      </c>
      <c r="AA6" s="59" t="s">
        <v>823</v>
      </c>
      <c r="AB6" s="59"/>
      <c r="AC6" s="59" t="s">
        <v>824</v>
      </c>
      <c r="AD6" s="59" t="s">
        <v>825</v>
      </c>
      <c r="AE6" s="59" t="s">
        <v>826</v>
      </c>
      <c r="AF6" s="59"/>
      <c r="AG6" s="59" t="s">
        <v>827</v>
      </c>
      <c r="AH6" s="59" t="s">
        <v>758</v>
      </c>
      <c r="AI6" s="59"/>
      <c r="AJ6" s="61">
        <v>1</v>
      </c>
      <c r="AK6" s="61"/>
      <c r="AL6" s="73" t="str">
        <f>VLOOKUP(D6,'Vị Trí'!$C$2:$E$102,3,0)</f>
        <v>SV Vũ</v>
      </c>
    </row>
    <row r="7" spans="1:38" ht="30" customHeight="1" x14ac:dyDescent="0.25">
      <c r="A7" s="59">
        <v>2</v>
      </c>
      <c r="B7" s="59" t="s">
        <v>67</v>
      </c>
      <c r="C7" s="59" t="s">
        <v>828</v>
      </c>
      <c r="D7" s="59" t="s">
        <v>91</v>
      </c>
      <c r="E7" s="59" t="s">
        <v>829</v>
      </c>
      <c r="F7" s="59" t="s">
        <v>830</v>
      </c>
      <c r="G7" s="59" t="s">
        <v>71</v>
      </c>
      <c r="H7" s="59">
        <v>21</v>
      </c>
      <c r="I7" s="59">
        <v>4</v>
      </c>
      <c r="J7" s="59" t="s">
        <v>109</v>
      </c>
      <c r="K7" s="59" t="s">
        <v>448</v>
      </c>
      <c r="L7" s="59">
        <v>2</v>
      </c>
      <c r="M7" s="59">
        <v>74</v>
      </c>
      <c r="N7" s="59">
        <v>23</v>
      </c>
      <c r="O7" s="59">
        <v>62</v>
      </c>
      <c r="P7" s="59">
        <v>1</v>
      </c>
      <c r="Q7" s="59" t="s">
        <v>190</v>
      </c>
      <c r="R7" s="59" t="s">
        <v>188</v>
      </c>
      <c r="S7" s="59" t="s">
        <v>190</v>
      </c>
      <c r="T7" s="59" t="s">
        <v>423</v>
      </c>
      <c r="U7" s="59">
        <v>2.67</v>
      </c>
      <c r="V7" s="59">
        <v>160.19999999999999</v>
      </c>
      <c r="W7" s="59" t="s">
        <v>831</v>
      </c>
      <c r="X7" s="59">
        <v>4</v>
      </c>
      <c r="Y7" s="59" t="s">
        <v>832</v>
      </c>
      <c r="Z7" s="59" t="s">
        <v>833</v>
      </c>
      <c r="AA7" s="59" t="s">
        <v>834</v>
      </c>
      <c r="AB7" s="59" t="s">
        <v>835</v>
      </c>
      <c r="AC7" s="59" t="s">
        <v>836</v>
      </c>
      <c r="AD7" s="59"/>
      <c r="AE7" s="59"/>
      <c r="AF7" s="59"/>
      <c r="AG7" s="59"/>
      <c r="AH7" s="59"/>
      <c r="AI7" s="59"/>
      <c r="AJ7" s="61"/>
      <c r="AK7" s="61"/>
      <c r="AL7" s="63" t="str">
        <f>VLOOKUP(D7,'Vị Trí'!$C$2:$E$102,3,0)</f>
        <v>CVT MID</v>
      </c>
    </row>
    <row r="8" spans="1:38" ht="30" customHeight="1" x14ac:dyDescent="0.25">
      <c r="A8" s="59">
        <v>3</v>
      </c>
      <c r="B8" s="59" t="s">
        <v>67</v>
      </c>
      <c r="C8" s="59" t="s">
        <v>837</v>
      </c>
      <c r="D8" s="59" t="s">
        <v>176</v>
      </c>
      <c r="E8" s="59" t="s">
        <v>838</v>
      </c>
      <c r="F8" s="59" t="s">
        <v>839</v>
      </c>
      <c r="G8" s="59" t="s">
        <v>71</v>
      </c>
      <c r="H8" s="59">
        <v>21</v>
      </c>
      <c r="I8" s="59">
        <v>1</v>
      </c>
      <c r="J8" s="59" t="s">
        <v>145</v>
      </c>
      <c r="K8" s="59" t="s">
        <v>146</v>
      </c>
      <c r="L8" s="59">
        <v>3</v>
      </c>
      <c r="M8" s="59">
        <v>11</v>
      </c>
      <c r="N8" s="59">
        <v>32</v>
      </c>
      <c r="O8" s="59">
        <v>12</v>
      </c>
      <c r="P8" s="59">
        <v>1</v>
      </c>
      <c r="Q8" s="59" t="s">
        <v>840</v>
      </c>
      <c r="R8" s="59" t="s">
        <v>841</v>
      </c>
      <c r="S8" s="59" t="s">
        <v>840</v>
      </c>
      <c r="T8" s="59" t="s">
        <v>763</v>
      </c>
      <c r="U8" s="59">
        <v>0.25</v>
      </c>
      <c r="V8" s="59">
        <v>15</v>
      </c>
      <c r="W8" s="59" t="s">
        <v>842</v>
      </c>
      <c r="X8" s="59">
        <v>1</v>
      </c>
      <c r="Y8" s="59" t="s">
        <v>843</v>
      </c>
      <c r="Z8" s="59" t="s">
        <v>844</v>
      </c>
      <c r="AA8" s="59" t="s">
        <v>845</v>
      </c>
      <c r="AB8" s="59"/>
      <c r="AC8" s="59" t="s">
        <v>846</v>
      </c>
      <c r="AD8" s="59"/>
      <c r="AE8" s="59"/>
      <c r="AF8" s="59"/>
      <c r="AG8" s="59"/>
      <c r="AH8" s="59"/>
      <c r="AI8" s="59"/>
      <c r="AJ8" s="61"/>
      <c r="AK8" s="61"/>
      <c r="AL8" s="63" t="str">
        <f>VLOOKUP(D8,'Vị Trí'!$C$2:$E$102,3,0)</f>
        <v xml:space="preserve">SV Toản </v>
      </c>
    </row>
    <row r="9" spans="1:38" ht="30" customHeight="1" x14ac:dyDescent="0.25">
      <c r="A9" s="59">
        <v>4</v>
      </c>
      <c r="B9" s="59" t="s">
        <v>67</v>
      </c>
      <c r="C9" s="59" t="s">
        <v>847</v>
      </c>
      <c r="D9" s="59" t="s">
        <v>99</v>
      </c>
      <c r="E9" s="59" t="s">
        <v>848</v>
      </c>
      <c r="F9" s="59" t="s">
        <v>849</v>
      </c>
      <c r="G9" s="59" t="s">
        <v>71</v>
      </c>
      <c r="H9" s="59">
        <v>21</v>
      </c>
      <c r="I9" s="59">
        <v>1</v>
      </c>
      <c r="J9" s="59" t="s">
        <v>76</v>
      </c>
      <c r="K9" s="59" t="s">
        <v>850</v>
      </c>
      <c r="L9" s="59">
        <v>2</v>
      </c>
      <c r="M9" s="59">
        <v>11</v>
      </c>
      <c r="N9" s="59">
        <v>46</v>
      </c>
      <c r="O9" s="59">
        <v>6</v>
      </c>
      <c r="P9" s="59">
        <v>1</v>
      </c>
      <c r="Q9" s="59" t="s">
        <v>840</v>
      </c>
      <c r="R9" s="59" t="s">
        <v>851</v>
      </c>
      <c r="S9" s="59" t="s">
        <v>840</v>
      </c>
      <c r="T9" s="59" t="s">
        <v>852</v>
      </c>
      <c r="U9" s="59">
        <v>1.07</v>
      </c>
      <c r="V9" s="59">
        <v>64.2</v>
      </c>
      <c r="W9" s="59" t="s">
        <v>174</v>
      </c>
      <c r="X9" s="59">
        <v>1</v>
      </c>
      <c r="Y9" s="59" t="s">
        <v>853</v>
      </c>
      <c r="Z9" s="59" t="s">
        <v>854</v>
      </c>
      <c r="AA9" s="59" t="s">
        <v>855</v>
      </c>
      <c r="AB9" s="59"/>
      <c r="AC9" s="59" t="s">
        <v>856</v>
      </c>
      <c r="AD9" s="59" t="s">
        <v>857</v>
      </c>
      <c r="AE9" s="59" t="s">
        <v>858</v>
      </c>
      <c r="AF9" s="59"/>
      <c r="AG9" s="59" t="s">
        <v>859</v>
      </c>
      <c r="AH9" s="59" t="s">
        <v>860</v>
      </c>
      <c r="AI9" s="59"/>
      <c r="AJ9" s="61">
        <v>1</v>
      </c>
      <c r="AK9" s="61"/>
      <c r="AL9" s="63" t="str">
        <f>VLOOKUP(D9,'Vị Trí'!$C$2:$E$102,3,0)</f>
        <v>SV Đông</v>
      </c>
    </row>
    <row r="10" spans="1:38" ht="30" customHeight="1" x14ac:dyDescent="0.25">
      <c r="A10" s="59">
        <v>5</v>
      </c>
      <c r="B10" s="59" t="s">
        <v>67</v>
      </c>
      <c r="C10" s="59" t="s">
        <v>861</v>
      </c>
      <c r="D10" s="59" t="s">
        <v>191</v>
      </c>
      <c r="E10" s="59" t="s">
        <v>862</v>
      </c>
      <c r="F10" s="59" t="s">
        <v>863</v>
      </c>
      <c r="G10" s="59" t="s">
        <v>71</v>
      </c>
      <c r="H10" s="59">
        <v>21</v>
      </c>
      <c r="I10" s="59">
        <v>25</v>
      </c>
      <c r="J10" s="59" t="s">
        <v>145</v>
      </c>
      <c r="K10" s="59" t="s">
        <v>146</v>
      </c>
      <c r="L10" s="59">
        <v>6</v>
      </c>
      <c r="M10" s="59">
        <v>26</v>
      </c>
      <c r="N10" s="59">
        <v>48</v>
      </c>
      <c r="O10" s="59">
        <v>11</v>
      </c>
      <c r="P10" s="59">
        <v>1</v>
      </c>
      <c r="Q10" s="59" t="s">
        <v>840</v>
      </c>
      <c r="R10" s="59" t="s">
        <v>140</v>
      </c>
      <c r="S10" s="59" t="s">
        <v>840</v>
      </c>
      <c r="T10" s="59" t="s">
        <v>864</v>
      </c>
      <c r="U10" s="59">
        <v>1</v>
      </c>
      <c r="V10" s="59">
        <v>60</v>
      </c>
      <c r="W10" s="59" t="s">
        <v>865</v>
      </c>
      <c r="X10" s="59">
        <v>1</v>
      </c>
      <c r="Y10" s="59" t="s">
        <v>866</v>
      </c>
      <c r="Z10" s="59" t="s">
        <v>867</v>
      </c>
      <c r="AA10" s="59" t="s">
        <v>868</v>
      </c>
      <c r="AB10" s="59"/>
      <c r="AC10" s="59" t="s">
        <v>869</v>
      </c>
      <c r="AD10" s="59"/>
      <c r="AE10" s="59"/>
      <c r="AF10" s="59"/>
      <c r="AG10" s="59"/>
      <c r="AH10" s="59"/>
      <c r="AI10" s="59"/>
      <c r="AJ10" s="61"/>
      <c r="AK10" s="61"/>
      <c r="AL10" s="63" t="str">
        <f>VLOOKUP(D10,'Vị Trí'!$C$2:$E$102,3,0)</f>
        <v>SV Đông</v>
      </c>
    </row>
    <row r="11" spans="1:38" ht="30" customHeight="1" x14ac:dyDescent="0.25">
      <c r="A11" s="59">
        <v>6</v>
      </c>
      <c r="B11" s="59" t="s">
        <v>67</v>
      </c>
      <c r="C11" s="59" t="s">
        <v>870</v>
      </c>
      <c r="D11" s="59" t="s">
        <v>271</v>
      </c>
      <c r="E11" s="59" t="s">
        <v>871</v>
      </c>
      <c r="F11" s="59" t="s">
        <v>872</v>
      </c>
      <c r="G11" s="59" t="s">
        <v>71</v>
      </c>
      <c r="H11" s="59">
        <v>21</v>
      </c>
      <c r="I11" s="59">
        <v>2</v>
      </c>
      <c r="J11" s="59" t="s">
        <v>115</v>
      </c>
      <c r="K11" s="59" t="s">
        <v>116</v>
      </c>
      <c r="L11" s="59">
        <v>2</v>
      </c>
      <c r="M11" s="59">
        <v>31</v>
      </c>
      <c r="N11" s="59">
        <v>21</v>
      </c>
      <c r="O11" s="59">
        <v>61</v>
      </c>
      <c r="P11" s="59">
        <v>5</v>
      </c>
      <c r="Q11" s="59" t="s">
        <v>840</v>
      </c>
      <c r="R11" s="59" t="s">
        <v>168</v>
      </c>
      <c r="S11" s="59" t="s">
        <v>840</v>
      </c>
      <c r="T11" s="59" t="s">
        <v>74</v>
      </c>
      <c r="U11" s="59">
        <v>10</v>
      </c>
      <c r="V11" s="59">
        <v>600</v>
      </c>
      <c r="W11" s="59" t="s">
        <v>873</v>
      </c>
      <c r="X11" s="59">
        <v>7</v>
      </c>
      <c r="Y11" s="59" t="s">
        <v>874</v>
      </c>
      <c r="Z11" s="59" t="s">
        <v>875</v>
      </c>
      <c r="AA11" s="59" t="s">
        <v>876</v>
      </c>
      <c r="AB11" s="59"/>
      <c r="AC11" s="59" t="s">
        <v>877</v>
      </c>
      <c r="AD11" s="59" t="s">
        <v>107</v>
      </c>
      <c r="AE11" s="59" t="s">
        <v>840</v>
      </c>
      <c r="AF11" s="59"/>
      <c r="AG11" s="59"/>
      <c r="AH11" s="59"/>
      <c r="AI11" s="59"/>
      <c r="AJ11" s="61"/>
      <c r="AK11" s="61"/>
      <c r="AL11" s="63" t="str">
        <f>VLOOKUP(D11,'Vị Trí'!$C$2:$E$102,3,0)</f>
        <v>CVT MID</v>
      </c>
    </row>
    <row r="12" spans="1:38" ht="30" customHeight="1" x14ac:dyDescent="0.25">
      <c r="A12" s="59">
        <v>7</v>
      </c>
      <c r="B12" s="59" t="s">
        <v>67</v>
      </c>
      <c r="C12" s="59" t="s">
        <v>878</v>
      </c>
      <c r="D12" s="59" t="s">
        <v>351</v>
      </c>
      <c r="E12" s="59" t="s">
        <v>879</v>
      </c>
      <c r="F12" s="59" t="s">
        <v>880</v>
      </c>
      <c r="G12" s="59" t="s">
        <v>71</v>
      </c>
      <c r="H12" s="59">
        <v>21</v>
      </c>
      <c r="I12" s="59">
        <v>1</v>
      </c>
      <c r="J12" s="59" t="s">
        <v>881</v>
      </c>
      <c r="K12" s="59" t="s">
        <v>882</v>
      </c>
      <c r="L12" s="59">
        <v>2</v>
      </c>
      <c r="M12" s="59">
        <v>14</v>
      </c>
      <c r="N12" s="59">
        <v>93</v>
      </c>
      <c r="O12" s="59">
        <v>61</v>
      </c>
      <c r="P12" s="59">
        <v>1</v>
      </c>
      <c r="Q12" s="59" t="s">
        <v>840</v>
      </c>
      <c r="R12" s="59" t="s">
        <v>883</v>
      </c>
      <c r="S12" s="59" t="s">
        <v>840</v>
      </c>
      <c r="T12" s="59" t="s">
        <v>884</v>
      </c>
      <c r="U12" s="59">
        <v>2.77</v>
      </c>
      <c r="V12" s="59">
        <v>166.2</v>
      </c>
      <c r="W12" s="59" t="s">
        <v>865</v>
      </c>
      <c r="X12" s="59">
        <v>1</v>
      </c>
      <c r="Y12" s="59" t="s">
        <v>885</v>
      </c>
      <c r="Z12" s="59" t="s">
        <v>886</v>
      </c>
      <c r="AA12" s="59" t="s">
        <v>887</v>
      </c>
      <c r="AB12" s="59"/>
      <c r="AC12" s="59" t="s">
        <v>888</v>
      </c>
      <c r="AD12" s="59"/>
      <c r="AE12" s="59"/>
      <c r="AF12" s="59"/>
      <c r="AG12" s="59"/>
      <c r="AH12" s="59"/>
      <c r="AI12" s="59"/>
      <c r="AJ12" s="61"/>
      <c r="AK12" s="61"/>
      <c r="AL12" s="63" t="str">
        <f>VLOOKUP(D12,'Vị Trí'!$C$2:$E$102,3,0)</f>
        <v xml:space="preserve">SV Toản </v>
      </c>
    </row>
    <row r="13" spans="1:38" ht="30" customHeight="1" x14ac:dyDescent="0.25">
      <c r="A13" s="59">
        <v>8</v>
      </c>
      <c r="B13" s="59" t="s">
        <v>67</v>
      </c>
      <c r="C13" s="59" t="s">
        <v>889</v>
      </c>
      <c r="D13" s="59" t="s">
        <v>349</v>
      </c>
      <c r="E13" s="59" t="s">
        <v>890</v>
      </c>
      <c r="F13" s="59" t="s">
        <v>891</v>
      </c>
      <c r="G13" s="59" t="s">
        <v>71</v>
      </c>
      <c r="H13" s="59">
        <v>21</v>
      </c>
      <c r="I13" s="59">
        <v>25</v>
      </c>
      <c r="J13" s="59" t="s">
        <v>115</v>
      </c>
      <c r="K13" s="59" t="s">
        <v>892</v>
      </c>
      <c r="L13" s="59">
        <v>7</v>
      </c>
      <c r="M13" s="59">
        <v>0</v>
      </c>
      <c r="N13" s="59">
        <v>48</v>
      </c>
      <c r="O13" s="59">
        <v>99</v>
      </c>
      <c r="P13" s="59">
        <v>1</v>
      </c>
      <c r="Q13" s="59" t="s">
        <v>893</v>
      </c>
      <c r="R13" s="59" t="s">
        <v>894</v>
      </c>
      <c r="S13" s="59" t="s">
        <v>893</v>
      </c>
      <c r="T13" s="59" t="s">
        <v>895</v>
      </c>
      <c r="U13" s="59">
        <v>1.5</v>
      </c>
      <c r="V13" s="59">
        <v>90</v>
      </c>
      <c r="W13" s="59" t="s">
        <v>103</v>
      </c>
      <c r="X13" s="59">
        <v>1</v>
      </c>
      <c r="Y13" s="59" t="s">
        <v>896</v>
      </c>
      <c r="Z13" s="59" t="s">
        <v>897</v>
      </c>
      <c r="AA13" s="59" t="s">
        <v>414</v>
      </c>
      <c r="AB13" s="59"/>
      <c r="AC13" s="59" t="s">
        <v>898</v>
      </c>
      <c r="AD13" s="59"/>
      <c r="AE13" s="59"/>
      <c r="AF13" s="59"/>
      <c r="AG13" s="59"/>
      <c r="AH13" s="59"/>
      <c r="AI13" s="59"/>
      <c r="AJ13" s="61"/>
      <c r="AK13" s="61"/>
      <c r="AL13" s="63" t="str">
        <f>VLOOKUP(D13,'Vị Trí'!$C$2:$E$102,3,0)</f>
        <v xml:space="preserve">SV Toản </v>
      </c>
    </row>
    <row r="14" spans="1:38" ht="30" customHeight="1" x14ac:dyDescent="0.25">
      <c r="A14" s="59">
        <v>9</v>
      </c>
      <c r="B14" s="59" t="s">
        <v>67</v>
      </c>
      <c r="C14" s="59" t="s">
        <v>899</v>
      </c>
      <c r="D14" s="59" t="s">
        <v>250</v>
      </c>
      <c r="E14" s="59" t="s">
        <v>900</v>
      </c>
      <c r="F14" s="59" t="s">
        <v>901</v>
      </c>
      <c r="G14" s="59" t="s">
        <v>71</v>
      </c>
      <c r="H14" s="59">
        <v>21</v>
      </c>
      <c r="I14" s="59">
        <v>2</v>
      </c>
      <c r="J14" s="59" t="s">
        <v>145</v>
      </c>
      <c r="K14" s="59" t="s">
        <v>146</v>
      </c>
      <c r="L14" s="59">
        <v>2</v>
      </c>
      <c r="M14" s="59">
        <v>99</v>
      </c>
      <c r="N14" s="59">
        <v>99</v>
      </c>
      <c r="O14" s="59">
        <v>99</v>
      </c>
      <c r="P14" s="59">
        <v>5</v>
      </c>
      <c r="Q14" s="59" t="s">
        <v>893</v>
      </c>
      <c r="R14" s="59" t="s">
        <v>902</v>
      </c>
      <c r="S14" s="59" t="s">
        <v>893</v>
      </c>
      <c r="T14" s="59" t="s">
        <v>903</v>
      </c>
      <c r="U14" s="59">
        <v>1</v>
      </c>
      <c r="V14" s="59">
        <v>60</v>
      </c>
      <c r="W14" s="59" t="s">
        <v>148</v>
      </c>
      <c r="X14" s="59">
        <v>1</v>
      </c>
      <c r="Y14" s="59" t="s">
        <v>904</v>
      </c>
      <c r="Z14" s="59" t="s">
        <v>905</v>
      </c>
      <c r="AA14" s="59" t="s">
        <v>906</v>
      </c>
      <c r="AB14" s="59"/>
      <c r="AC14" s="59" t="s">
        <v>907</v>
      </c>
      <c r="AD14" s="59" t="s">
        <v>908</v>
      </c>
      <c r="AE14" s="59" t="s">
        <v>893</v>
      </c>
      <c r="AF14" s="59"/>
      <c r="AG14" s="59" t="s">
        <v>909</v>
      </c>
      <c r="AH14" s="59" t="s">
        <v>910</v>
      </c>
      <c r="AI14" s="59"/>
      <c r="AJ14" s="61">
        <v>1</v>
      </c>
      <c r="AK14" s="61"/>
      <c r="AL14" s="63" t="str">
        <f>VLOOKUP(D14,'Vị Trí'!$C$2:$E$102,3,0)</f>
        <v>SLEEVE</v>
      </c>
    </row>
    <row r="15" spans="1:38" ht="30" customHeight="1" x14ac:dyDescent="0.25">
      <c r="A15" s="59">
        <v>10</v>
      </c>
      <c r="B15" s="59" t="s">
        <v>67</v>
      </c>
      <c r="C15" s="59" t="s">
        <v>911</v>
      </c>
      <c r="D15" s="59" t="s">
        <v>300</v>
      </c>
      <c r="E15" s="59" t="s">
        <v>912</v>
      </c>
      <c r="F15" s="59" t="s">
        <v>913</v>
      </c>
      <c r="G15" s="59" t="s">
        <v>71</v>
      </c>
      <c r="H15" s="59">
        <v>22</v>
      </c>
      <c r="I15" s="59">
        <v>26</v>
      </c>
      <c r="J15" s="59" t="s">
        <v>86</v>
      </c>
      <c r="K15" s="59" t="s">
        <v>914</v>
      </c>
      <c r="L15" s="59">
        <v>2</v>
      </c>
      <c r="M15" s="59">
        <v>81</v>
      </c>
      <c r="N15" s="59">
        <v>21</v>
      </c>
      <c r="O15" s="59">
        <v>62</v>
      </c>
      <c r="P15" s="59">
        <v>5</v>
      </c>
      <c r="Q15" s="59" t="s">
        <v>893</v>
      </c>
      <c r="R15" s="59" t="s">
        <v>105</v>
      </c>
      <c r="S15" s="59" t="s">
        <v>893</v>
      </c>
      <c r="T15" s="59" t="s">
        <v>192</v>
      </c>
      <c r="U15" s="59">
        <v>0.5</v>
      </c>
      <c r="V15" s="59">
        <v>30</v>
      </c>
      <c r="W15" s="59" t="s">
        <v>915</v>
      </c>
      <c r="X15" s="59">
        <v>1</v>
      </c>
      <c r="Y15" s="59" t="s">
        <v>916</v>
      </c>
      <c r="Z15" s="59" t="s">
        <v>169</v>
      </c>
      <c r="AA15" s="59"/>
      <c r="AB15" s="59"/>
      <c r="AC15" s="59" t="s">
        <v>917</v>
      </c>
      <c r="AD15" s="59" t="s">
        <v>918</v>
      </c>
      <c r="AE15" s="59" t="s">
        <v>893</v>
      </c>
      <c r="AF15" s="59"/>
      <c r="AG15" s="59"/>
      <c r="AH15" s="59"/>
      <c r="AI15" s="59"/>
      <c r="AJ15" s="61"/>
      <c r="AK15" s="61"/>
      <c r="AL15" s="63" t="str">
        <f>VLOOKUP(D15,'Vị Trí'!$C$2:$E$102,3,0)</f>
        <v>SV Đông</v>
      </c>
    </row>
    <row r="16" spans="1:38" ht="150" x14ac:dyDescent="0.25">
      <c r="A16" s="59">
        <v>11</v>
      </c>
      <c r="B16" s="59" t="s">
        <v>67</v>
      </c>
      <c r="C16" s="59" t="s">
        <v>919</v>
      </c>
      <c r="D16" s="59" t="s">
        <v>377</v>
      </c>
      <c r="E16" s="59" t="s">
        <v>154</v>
      </c>
      <c r="F16" s="59" t="s">
        <v>920</v>
      </c>
      <c r="G16" s="59" t="s">
        <v>71</v>
      </c>
      <c r="H16" s="59">
        <v>21</v>
      </c>
      <c r="I16" s="59">
        <v>0</v>
      </c>
      <c r="J16" s="59" t="s">
        <v>115</v>
      </c>
      <c r="K16" s="59" t="s">
        <v>921</v>
      </c>
      <c r="L16" s="59">
        <v>2</v>
      </c>
      <c r="M16" s="59">
        <v>26</v>
      </c>
      <c r="N16" s="59">
        <v>46</v>
      </c>
      <c r="O16" s="59">
        <v>6</v>
      </c>
      <c r="P16" s="59">
        <v>5</v>
      </c>
      <c r="Q16" s="59" t="s">
        <v>893</v>
      </c>
      <c r="R16" s="59" t="s">
        <v>922</v>
      </c>
      <c r="S16" s="59" t="s">
        <v>893</v>
      </c>
      <c r="T16" s="59" t="s">
        <v>139</v>
      </c>
      <c r="U16" s="59">
        <v>1.93</v>
      </c>
      <c r="V16" s="59">
        <v>115.8</v>
      </c>
      <c r="W16" s="59" t="s">
        <v>923</v>
      </c>
      <c r="X16" s="59">
        <v>3</v>
      </c>
      <c r="Y16" s="59" t="s">
        <v>924</v>
      </c>
      <c r="Z16" s="59" t="s">
        <v>925</v>
      </c>
      <c r="AA16" s="59" t="s">
        <v>926</v>
      </c>
      <c r="AB16" s="59" t="s">
        <v>927</v>
      </c>
      <c r="AC16" s="59" t="s">
        <v>928</v>
      </c>
      <c r="AD16" s="59" t="s">
        <v>929</v>
      </c>
      <c r="AE16" s="59" t="s">
        <v>893</v>
      </c>
      <c r="AF16" s="59"/>
      <c r="AG16" s="59" t="s">
        <v>930</v>
      </c>
      <c r="AH16" s="59" t="s">
        <v>931</v>
      </c>
      <c r="AI16" s="59"/>
      <c r="AJ16" s="61">
        <v>1</v>
      </c>
      <c r="AK16" s="61"/>
      <c r="AL16" s="62" t="str">
        <f>VLOOKUP(D16,'Vị Trí'!$C$2:$E$102,3,0)</f>
        <v>DIECAST-MACHINE</v>
      </c>
    </row>
    <row r="17" spans="1:38" ht="30" customHeight="1" x14ac:dyDescent="0.25">
      <c r="A17" s="59">
        <v>12</v>
      </c>
      <c r="B17" s="59" t="s">
        <v>67</v>
      </c>
      <c r="C17" s="59" t="s">
        <v>932</v>
      </c>
      <c r="D17" s="59" t="s">
        <v>134</v>
      </c>
      <c r="E17" s="59" t="s">
        <v>135</v>
      </c>
      <c r="F17" s="59" t="s">
        <v>136</v>
      </c>
      <c r="G17" s="59" t="s">
        <v>71</v>
      </c>
      <c r="H17" s="59">
        <v>21</v>
      </c>
      <c r="I17" s="59">
        <v>13</v>
      </c>
      <c r="J17" s="59" t="s">
        <v>145</v>
      </c>
      <c r="K17" s="59" t="s">
        <v>146</v>
      </c>
      <c r="L17" s="59">
        <v>3</v>
      </c>
      <c r="M17" s="59">
        <v>31</v>
      </c>
      <c r="N17" s="59">
        <v>21</v>
      </c>
      <c r="O17" s="59">
        <v>62</v>
      </c>
      <c r="P17" s="59">
        <v>1</v>
      </c>
      <c r="Q17" s="59" t="s">
        <v>933</v>
      </c>
      <c r="R17" s="59" t="s">
        <v>117</v>
      </c>
      <c r="S17" s="59" t="s">
        <v>933</v>
      </c>
      <c r="T17" s="59" t="s">
        <v>934</v>
      </c>
      <c r="U17" s="59">
        <v>1</v>
      </c>
      <c r="V17" s="59">
        <v>60</v>
      </c>
      <c r="W17" s="59" t="s">
        <v>138</v>
      </c>
      <c r="X17" s="59">
        <v>2</v>
      </c>
      <c r="Y17" s="59" t="s">
        <v>935</v>
      </c>
      <c r="Z17" s="59" t="s">
        <v>936</v>
      </c>
      <c r="AA17" s="59"/>
      <c r="AB17" s="59"/>
      <c r="AC17" s="59" t="s">
        <v>937</v>
      </c>
      <c r="AD17" s="59"/>
      <c r="AE17" s="59"/>
      <c r="AF17" s="59"/>
      <c r="AG17" s="59"/>
      <c r="AH17" s="59"/>
      <c r="AI17" s="59"/>
      <c r="AJ17" s="61"/>
      <c r="AK17" s="61"/>
      <c r="AL17" s="63" t="str">
        <f>VLOOKUP(D17,'Vị Trí'!$C$2:$E$102,3,0)</f>
        <v>SV Vũ</v>
      </c>
    </row>
    <row r="18" spans="1:38" ht="30" customHeight="1" x14ac:dyDescent="0.25">
      <c r="A18" s="59">
        <v>13</v>
      </c>
      <c r="B18" s="59" t="s">
        <v>67</v>
      </c>
      <c r="C18" s="59" t="s">
        <v>938</v>
      </c>
      <c r="D18" s="59" t="s">
        <v>191</v>
      </c>
      <c r="E18" s="59" t="s">
        <v>939</v>
      </c>
      <c r="F18" s="59" t="s">
        <v>940</v>
      </c>
      <c r="G18" s="59" t="s">
        <v>71</v>
      </c>
      <c r="H18" s="59">
        <v>21</v>
      </c>
      <c r="I18" s="59">
        <v>1</v>
      </c>
      <c r="J18" s="59" t="s">
        <v>507</v>
      </c>
      <c r="K18" s="59" t="s">
        <v>623</v>
      </c>
      <c r="L18" s="59">
        <v>2</v>
      </c>
      <c r="M18" s="59">
        <v>23</v>
      </c>
      <c r="N18" s="59">
        <v>93</v>
      </c>
      <c r="O18" s="59">
        <v>61</v>
      </c>
      <c r="P18" s="59">
        <v>1</v>
      </c>
      <c r="Q18" s="59" t="s">
        <v>933</v>
      </c>
      <c r="R18" s="59" t="s">
        <v>941</v>
      </c>
      <c r="S18" s="59" t="s">
        <v>933</v>
      </c>
      <c r="T18" s="59" t="s">
        <v>942</v>
      </c>
      <c r="U18" s="59">
        <v>0.27</v>
      </c>
      <c r="V18" s="59">
        <v>16.2</v>
      </c>
      <c r="W18" s="59" t="s">
        <v>173</v>
      </c>
      <c r="X18" s="59">
        <v>1</v>
      </c>
      <c r="Y18" s="59" t="s">
        <v>943</v>
      </c>
      <c r="Z18" s="59" t="s">
        <v>944</v>
      </c>
      <c r="AA18" s="59" t="s">
        <v>945</v>
      </c>
      <c r="AB18" s="59"/>
      <c r="AC18" s="59" t="s">
        <v>946</v>
      </c>
      <c r="AD18" s="59"/>
      <c r="AE18" s="59"/>
      <c r="AF18" s="59"/>
      <c r="AG18" s="59"/>
      <c r="AH18" s="59"/>
      <c r="AI18" s="59"/>
      <c r="AJ18" s="61"/>
      <c r="AK18" s="61"/>
      <c r="AL18" s="63" t="str">
        <f>VLOOKUP(D18,'Vị Trí'!$C$2:$E$102,3,0)</f>
        <v>SV Đông</v>
      </c>
    </row>
    <row r="19" spans="1:38" ht="30" customHeight="1" x14ac:dyDescent="0.25">
      <c r="A19" s="59">
        <v>14</v>
      </c>
      <c r="B19" s="59" t="s">
        <v>67</v>
      </c>
      <c r="C19" s="59" t="s">
        <v>947</v>
      </c>
      <c r="D19" s="59" t="s">
        <v>323</v>
      </c>
      <c r="E19" s="59" t="s">
        <v>96</v>
      </c>
      <c r="F19" s="59" t="s">
        <v>948</v>
      </c>
      <c r="G19" s="59" t="s">
        <v>71</v>
      </c>
      <c r="H19" s="59">
        <v>21</v>
      </c>
      <c r="I19" s="59">
        <v>5</v>
      </c>
      <c r="J19" s="59" t="s">
        <v>165</v>
      </c>
      <c r="K19" s="59" t="s">
        <v>166</v>
      </c>
      <c r="L19" s="59">
        <v>3</v>
      </c>
      <c r="M19" s="59">
        <v>26</v>
      </c>
      <c r="N19" s="59">
        <v>16</v>
      </c>
      <c r="O19" s="59">
        <v>41</v>
      </c>
      <c r="P19" s="59">
        <v>1</v>
      </c>
      <c r="Q19" s="59" t="s">
        <v>933</v>
      </c>
      <c r="R19" s="59" t="s">
        <v>949</v>
      </c>
      <c r="S19" s="59" t="s">
        <v>933</v>
      </c>
      <c r="T19" s="59" t="s">
        <v>697</v>
      </c>
      <c r="U19" s="59">
        <v>0.75</v>
      </c>
      <c r="V19" s="59">
        <v>45</v>
      </c>
      <c r="W19" s="59" t="s">
        <v>103</v>
      </c>
      <c r="X19" s="59">
        <v>1</v>
      </c>
      <c r="Y19" s="59" t="s">
        <v>950</v>
      </c>
      <c r="Z19" s="59" t="s">
        <v>951</v>
      </c>
      <c r="AA19" s="59" t="s">
        <v>952</v>
      </c>
      <c r="AB19" s="59"/>
      <c r="AC19" s="59" t="s">
        <v>953</v>
      </c>
      <c r="AD19" s="59"/>
      <c r="AE19" s="59"/>
      <c r="AF19" s="59"/>
      <c r="AG19" s="59"/>
      <c r="AH19" s="59"/>
      <c r="AI19" s="59"/>
      <c r="AJ19" s="61"/>
      <c r="AK19" s="61"/>
      <c r="AL19" s="63" t="str">
        <f>VLOOKUP(D19,'Vị Trí'!$C$2:$E$102,3,0)</f>
        <v xml:space="preserve">SV Toản </v>
      </c>
    </row>
    <row r="20" spans="1:38" ht="30" customHeight="1" x14ac:dyDescent="0.25">
      <c r="A20" s="59">
        <v>15</v>
      </c>
      <c r="B20" s="59" t="s">
        <v>67</v>
      </c>
      <c r="C20" s="59" t="s">
        <v>954</v>
      </c>
      <c r="D20" s="59" t="s">
        <v>99</v>
      </c>
      <c r="E20" s="59" t="s">
        <v>955</v>
      </c>
      <c r="F20" s="59" t="s">
        <v>956</v>
      </c>
      <c r="G20" s="59" t="s">
        <v>71</v>
      </c>
      <c r="H20" s="59">
        <v>21</v>
      </c>
      <c r="I20" s="59">
        <v>12</v>
      </c>
      <c r="J20" s="59" t="s">
        <v>109</v>
      </c>
      <c r="K20" s="59" t="s">
        <v>448</v>
      </c>
      <c r="L20" s="59">
        <v>2</v>
      </c>
      <c r="M20" s="59">
        <v>79</v>
      </c>
      <c r="N20" s="59">
        <v>21</v>
      </c>
      <c r="O20" s="59">
        <v>62</v>
      </c>
      <c r="P20" s="59">
        <v>1</v>
      </c>
      <c r="Q20" s="59" t="s">
        <v>957</v>
      </c>
      <c r="R20" s="59" t="s">
        <v>958</v>
      </c>
      <c r="S20" s="59" t="s">
        <v>957</v>
      </c>
      <c r="T20" s="59" t="s">
        <v>959</v>
      </c>
      <c r="U20" s="59">
        <v>0.92</v>
      </c>
      <c r="V20" s="59">
        <v>55.2</v>
      </c>
      <c r="W20" s="59" t="s">
        <v>915</v>
      </c>
      <c r="X20" s="59">
        <v>1</v>
      </c>
      <c r="Y20" s="59" t="s">
        <v>960</v>
      </c>
      <c r="Z20" s="59" t="s">
        <v>961</v>
      </c>
      <c r="AA20" s="59" t="s">
        <v>962</v>
      </c>
      <c r="AB20" s="59"/>
      <c r="AC20" s="59" t="s">
        <v>963</v>
      </c>
      <c r="AD20" s="59"/>
      <c r="AE20" s="59"/>
      <c r="AF20" s="59"/>
      <c r="AG20" s="59"/>
      <c r="AH20" s="59"/>
      <c r="AI20" s="59"/>
      <c r="AJ20" s="61"/>
      <c r="AK20" s="61"/>
      <c r="AL20" s="63" t="str">
        <f>VLOOKUP(D20,'Vị Trí'!$C$2:$E$102,3,0)</f>
        <v>SV Đông</v>
      </c>
    </row>
    <row r="21" spans="1:38" ht="30" customHeight="1" x14ac:dyDescent="0.25">
      <c r="A21" s="59">
        <v>16</v>
      </c>
      <c r="B21" s="59" t="s">
        <v>67</v>
      </c>
      <c r="C21" s="59" t="s">
        <v>964</v>
      </c>
      <c r="D21" s="59" t="s">
        <v>334</v>
      </c>
      <c r="E21" s="59" t="s">
        <v>965</v>
      </c>
      <c r="F21" s="59" t="s">
        <v>966</v>
      </c>
      <c r="G21" s="59" t="s">
        <v>71</v>
      </c>
      <c r="H21" s="59">
        <v>22</v>
      </c>
      <c r="I21" s="59">
        <v>13</v>
      </c>
      <c r="J21" s="59" t="s">
        <v>967</v>
      </c>
      <c r="K21" s="59" t="s">
        <v>968</v>
      </c>
      <c r="L21" s="59">
        <v>2</v>
      </c>
      <c r="M21" s="59">
        <v>18</v>
      </c>
      <c r="N21" s="59">
        <v>30</v>
      </c>
      <c r="O21" s="59">
        <v>99</v>
      </c>
      <c r="P21" s="59">
        <v>1</v>
      </c>
      <c r="Q21" s="59" t="s">
        <v>957</v>
      </c>
      <c r="R21" s="59" t="s">
        <v>969</v>
      </c>
      <c r="S21" s="59" t="s">
        <v>957</v>
      </c>
      <c r="T21" s="59" t="s">
        <v>78</v>
      </c>
      <c r="U21" s="59">
        <v>0.75</v>
      </c>
      <c r="V21" s="59">
        <v>45</v>
      </c>
      <c r="W21" s="59" t="s">
        <v>102</v>
      </c>
      <c r="X21" s="59">
        <v>2</v>
      </c>
      <c r="Y21" s="59" t="s">
        <v>970</v>
      </c>
      <c r="Z21" s="59" t="s">
        <v>971</v>
      </c>
      <c r="AA21" s="59" t="s">
        <v>972</v>
      </c>
      <c r="AB21" s="59"/>
      <c r="AC21" s="59" t="s">
        <v>973</v>
      </c>
      <c r="AD21" s="59"/>
      <c r="AE21" s="59"/>
      <c r="AF21" s="59"/>
      <c r="AG21" s="59" t="s">
        <v>974</v>
      </c>
      <c r="AH21" s="59" t="s">
        <v>975</v>
      </c>
      <c r="AI21" s="59"/>
      <c r="AJ21" s="61">
        <v>1</v>
      </c>
      <c r="AK21" s="61"/>
      <c r="AL21" s="63" t="str">
        <f>VLOOKUP(D21,'Vị Trí'!$C$2:$E$102,3,0)</f>
        <v xml:space="preserve">SV Toản </v>
      </c>
    </row>
    <row r="22" spans="1:38" ht="30" customHeight="1" x14ac:dyDescent="0.25">
      <c r="A22" s="59">
        <v>17</v>
      </c>
      <c r="B22" s="59" t="s">
        <v>67</v>
      </c>
      <c r="C22" s="59" t="s">
        <v>976</v>
      </c>
      <c r="D22" s="59" t="s">
        <v>161</v>
      </c>
      <c r="E22" s="59" t="s">
        <v>977</v>
      </c>
      <c r="F22" s="59" t="s">
        <v>978</v>
      </c>
      <c r="G22" s="59" t="s">
        <v>71</v>
      </c>
      <c r="H22" s="59">
        <v>21</v>
      </c>
      <c r="I22" s="59">
        <v>13</v>
      </c>
      <c r="J22" s="59" t="s">
        <v>786</v>
      </c>
      <c r="K22" s="59" t="s">
        <v>979</v>
      </c>
      <c r="L22" s="59">
        <v>2</v>
      </c>
      <c r="M22" s="59">
        <v>80</v>
      </c>
      <c r="N22" s="59">
        <v>23</v>
      </c>
      <c r="O22" s="59">
        <v>61</v>
      </c>
      <c r="P22" s="59">
        <v>1</v>
      </c>
      <c r="Q22" s="59" t="s">
        <v>957</v>
      </c>
      <c r="R22" s="59" t="s">
        <v>423</v>
      </c>
      <c r="S22" s="59" t="s">
        <v>957</v>
      </c>
      <c r="T22" s="59" t="s">
        <v>155</v>
      </c>
      <c r="U22" s="59">
        <v>1</v>
      </c>
      <c r="V22" s="59">
        <v>60</v>
      </c>
      <c r="W22" s="59" t="s">
        <v>424</v>
      </c>
      <c r="X22" s="59">
        <v>1</v>
      </c>
      <c r="Y22" s="59" t="s">
        <v>980</v>
      </c>
      <c r="Z22" s="59" t="s">
        <v>981</v>
      </c>
      <c r="AA22" s="59" t="s">
        <v>982</v>
      </c>
      <c r="AB22" s="59"/>
      <c r="AC22" s="59" t="s">
        <v>983</v>
      </c>
      <c r="AD22" s="59" t="s">
        <v>984</v>
      </c>
      <c r="AE22" s="59" t="s">
        <v>985</v>
      </c>
      <c r="AF22" s="59"/>
      <c r="AG22" s="59"/>
      <c r="AH22" s="59"/>
      <c r="AI22" s="59"/>
      <c r="AJ22" s="61"/>
      <c r="AK22" s="61"/>
      <c r="AL22" s="63" t="str">
        <f>VLOOKUP(D22,'Vị Trí'!$C$2:$E$102,3,0)</f>
        <v>SV Vũ</v>
      </c>
    </row>
    <row r="23" spans="1:38" ht="30" customHeight="1" x14ac:dyDescent="0.25">
      <c r="A23" s="59">
        <v>19</v>
      </c>
      <c r="B23" s="59" t="s">
        <v>67</v>
      </c>
      <c r="C23" s="59" t="s">
        <v>995</v>
      </c>
      <c r="D23" s="59" t="s">
        <v>300</v>
      </c>
      <c r="E23" s="59" t="s">
        <v>996</v>
      </c>
      <c r="F23" s="59" t="s">
        <v>997</v>
      </c>
      <c r="G23" s="59" t="s">
        <v>71</v>
      </c>
      <c r="H23" s="59">
        <v>21</v>
      </c>
      <c r="I23" s="59">
        <v>0</v>
      </c>
      <c r="J23" s="59" t="s">
        <v>86</v>
      </c>
      <c r="K23" s="59" t="s">
        <v>87</v>
      </c>
      <c r="L23" s="59">
        <v>2</v>
      </c>
      <c r="M23" s="59">
        <v>0</v>
      </c>
      <c r="N23" s="59">
        <v>21</v>
      </c>
      <c r="O23" s="59">
        <v>6</v>
      </c>
      <c r="P23" s="59">
        <v>5</v>
      </c>
      <c r="Q23" s="59" t="s">
        <v>998</v>
      </c>
      <c r="R23" s="59" t="s">
        <v>999</v>
      </c>
      <c r="S23" s="59" t="s">
        <v>998</v>
      </c>
      <c r="T23" s="59" t="s">
        <v>105</v>
      </c>
      <c r="U23" s="59">
        <v>0.57999999999999996</v>
      </c>
      <c r="V23" s="59">
        <v>34.799999999999997</v>
      </c>
      <c r="W23" s="59" t="s">
        <v>173</v>
      </c>
      <c r="X23" s="59">
        <v>1</v>
      </c>
      <c r="Y23" s="59" t="s">
        <v>1000</v>
      </c>
      <c r="Z23" s="59" t="s">
        <v>1001</v>
      </c>
      <c r="AA23" s="59"/>
      <c r="AB23" s="59"/>
      <c r="AC23" s="59" t="s">
        <v>1002</v>
      </c>
      <c r="AD23" s="59" t="s">
        <v>1003</v>
      </c>
      <c r="AE23" s="59" t="s">
        <v>998</v>
      </c>
      <c r="AF23" s="59" t="s">
        <v>1004</v>
      </c>
      <c r="AG23" s="59"/>
      <c r="AH23" s="59"/>
      <c r="AI23" s="59"/>
      <c r="AJ23" s="61"/>
      <c r="AK23" s="61"/>
      <c r="AL23" s="63" t="str">
        <f>VLOOKUP(D23,'Vị Trí'!$C$2:$E$102,3,0)</f>
        <v>SV Đông</v>
      </c>
    </row>
    <row r="24" spans="1:38" ht="30" customHeight="1" x14ac:dyDescent="0.25">
      <c r="A24" s="59">
        <v>20</v>
      </c>
      <c r="B24" s="59" t="s">
        <v>67</v>
      </c>
      <c r="C24" s="59" t="s">
        <v>1005</v>
      </c>
      <c r="D24" s="59" t="s">
        <v>309</v>
      </c>
      <c r="E24" s="59" t="s">
        <v>1006</v>
      </c>
      <c r="F24" s="59" t="s">
        <v>1007</v>
      </c>
      <c r="G24" s="59" t="s">
        <v>71</v>
      </c>
      <c r="H24" s="59">
        <v>21</v>
      </c>
      <c r="I24" s="59">
        <v>0</v>
      </c>
      <c r="J24" s="59" t="s">
        <v>86</v>
      </c>
      <c r="K24" s="59" t="s">
        <v>87</v>
      </c>
      <c r="L24" s="59">
        <v>2</v>
      </c>
      <c r="M24" s="59">
        <v>14</v>
      </c>
      <c r="N24" s="59">
        <v>21</v>
      </c>
      <c r="O24" s="59">
        <v>61</v>
      </c>
      <c r="P24" s="59">
        <v>1</v>
      </c>
      <c r="Q24" s="59" t="s">
        <v>998</v>
      </c>
      <c r="R24" s="59" t="s">
        <v>1008</v>
      </c>
      <c r="S24" s="59" t="s">
        <v>998</v>
      </c>
      <c r="T24" s="59" t="s">
        <v>74</v>
      </c>
      <c r="U24" s="59">
        <v>0.95</v>
      </c>
      <c r="V24" s="59">
        <v>57</v>
      </c>
      <c r="W24" s="59" t="s">
        <v>1009</v>
      </c>
      <c r="X24" s="59">
        <v>2</v>
      </c>
      <c r="Y24" s="59" t="s">
        <v>1010</v>
      </c>
      <c r="Z24" s="59" t="s">
        <v>1011</v>
      </c>
      <c r="AA24" s="59" t="s">
        <v>945</v>
      </c>
      <c r="AB24" s="59"/>
      <c r="AC24" s="59" t="s">
        <v>1012</v>
      </c>
      <c r="AD24" s="59"/>
      <c r="AE24" s="59"/>
      <c r="AF24" s="59"/>
      <c r="AG24" s="59"/>
      <c r="AH24" s="59"/>
      <c r="AI24" s="59"/>
      <c r="AJ24" s="61"/>
      <c r="AK24" s="61"/>
      <c r="AL24" s="63" t="str">
        <f>VLOOKUP(D24,'Vị Trí'!$C$2:$E$102,3,0)</f>
        <v>SV Đông</v>
      </c>
    </row>
    <row r="25" spans="1:38" ht="30" customHeight="1" x14ac:dyDescent="0.25">
      <c r="A25" s="59">
        <v>21</v>
      </c>
      <c r="B25" s="59" t="s">
        <v>67</v>
      </c>
      <c r="C25" s="59" t="s">
        <v>1013</v>
      </c>
      <c r="D25" s="59" t="s">
        <v>182</v>
      </c>
      <c r="E25" s="59" t="s">
        <v>1014</v>
      </c>
      <c r="F25" s="59" t="s">
        <v>1015</v>
      </c>
      <c r="G25" s="59" t="s">
        <v>71</v>
      </c>
      <c r="H25" s="59">
        <v>21</v>
      </c>
      <c r="I25" s="59">
        <v>2</v>
      </c>
      <c r="J25" s="59" t="s">
        <v>1016</v>
      </c>
      <c r="K25" s="59" t="s">
        <v>1017</v>
      </c>
      <c r="L25" s="59">
        <v>0</v>
      </c>
      <c r="M25" s="59">
        <v>14</v>
      </c>
      <c r="N25" s="59">
        <v>16</v>
      </c>
      <c r="O25" s="59">
        <v>99</v>
      </c>
      <c r="P25" s="59">
        <v>1</v>
      </c>
      <c r="Q25" s="59" t="s">
        <v>998</v>
      </c>
      <c r="R25" s="59" t="s">
        <v>1018</v>
      </c>
      <c r="S25" s="59" t="s">
        <v>998</v>
      </c>
      <c r="T25" s="59" t="s">
        <v>1019</v>
      </c>
      <c r="U25" s="59">
        <v>0.67</v>
      </c>
      <c r="V25" s="59">
        <v>40.200000000000003</v>
      </c>
      <c r="W25" s="59" t="s">
        <v>189</v>
      </c>
      <c r="X25" s="59">
        <v>1</v>
      </c>
      <c r="Y25" s="59" t="s">
        <v>1020</v>
      </c>
      <c r="Z25" s="59" t="s">
        <v>1021</v>
      </c>
      <c r="AA25" s="59" t="s">
        <v>1022</v>
      </c>
      <c r="AB25" s="59" t="s">
        <v>1023</v>
      </c>
      <c r="AC25" s="59" t="s">
        <v>1024</v>
      </c>
      <c r="AD25" s="59"/>
      <c r="AE25" s="59"/>
      <c r="AF25" s="59"/>
      <c r="AG25" s="59"/>
      <c r="AH25" s="59"/>
      <c r="AI25" s="59"/>
      <c r="AJ25" s="61"/>
      <c r="AK25" s="61"/>
      <c r="AL25" s="63" t="str">
        <f>VLOOKUP(D25,'Vị Trí'!$C$2:$E$102,3,0)</f>
        <v>CVT MID</v>
      </c>
    </row>
    <row r="26" spans="1:38" s="63" customFormat="1" ht="21" customHeight="1" x14ac:dyDescent="0.25">
      <c r="A26" s="59">
        <v>22</v>
      </c>
      <c r="B26" s="59" t="s">
        <v>67</v>
      </c>
      <c r="C26" s="59" t="s">
        <v>1025</v>
      </c>
      <c r="D26" s="59" t="s">
        <v>125</v>
      </c>
      <c r="E26" s="59" t="s">
        <v>1026</v>
      </c>
      <c r="F26" s="59" t="s">
        <v>1027</v>
      </c>
      <c r="G26" s="59" t="s">
        <v>71</v>
      </c>
      <c r="H26" s="59">
        <v>21</v>
      </c>
      <c r="I26" s="59">
        <v>13</v>
      </c>
      <c r="J26" s="59" t="s">
        <v>967</v>
      </c>
      <c r="K26" s="59" t="s">
        <v>1028</v>
      </c>
      <c r="L26" s="59">
        <v>2</v>
      </c>
      <c r="M26" s="59">
        <v>45</v>
      </c>
      <c r="N26" s="59">
        <v>61</v>
      </c>
      <c r="O26" s="59">
        <v>8</v>
      </c>
      <c r="P26" s="59">
        <v>5</v>
      </c>
      <c r="Q26" s="59" t="s">
        <v>998</v>
      </c>
      <c r="R26" s="59" t="s">
        <v>1029</v>
      </c>
      <c r="S26" s="59" t="s">
        <v>998</v>
      </c>
      <c r="T26" s="59" t="s">
        <v>1030</v>
      </c>
      <c r="U26" s="59">
        <v>0.5</v>
      </c>
      <c r="V26" s="59">
        <v>30</v>
      </c>
      <c r="W26" s="59" t="s">
        <v>189</v>
      </c>
      <c r="X26" s="59">
        <v>1</v>
      </c>
      <c r="Y26" s="59" t="s">
        <v>1031</v>
      </c>
      <c r="Z26" s="59" t="s">
        <v>1032</v>
      </c>
      <c r="AA26" s="59" t="s">
        <v>1033</v>
      </c>
      <c r="AB26" s="59" t="s">
        <v>1034</v>
      </c>
      <c r="AC26" s="59" t="s">
        <v>1035</v>
      </c>
      <c r="AD26" s="59" t="s">
        <v>1036</v>
      </c>
      <c r="AE26" s="59" t="s">
        <v>998</v>
      </c>
      <c r="AF26" s="59"/>
      <c r="AG26" s="59" t="s">
        <v>1037</v>
      </c>
      <c r="AH26" s="59" t="s">
        <v>175</v>
      </c>
      <c r="AI26" s="59"/>
      <c r="AJ26" s="61">
        <v>1</v>
      </c>
      <c r="AK26" s="61"/>
      <c r="AL26" s="62" t="str">
        <f>VLOOKUP(D26,'Vị Trí'!$C$2:$E$102,3,0)</f>
        <v>SLEEVE</v>
      </c>
    </row>
    <row r="27" spans="1:38" ht="30" customHeight="1" x14ac:dyDescent="0.25">
      <c r="A27" s="59">
        <v>23</v>
      </c>
      <c r="B27" s="59" t="s">
        <v>67</v>
      </c>
      <c r="C27" s="59" t="s">
        <v>1038</v>
      </c>
      <c r="D27" s="59" t="s">
        <v>125</v>
      </c>
      <c r="E27" s="59" t="s">
        <v>1026</v>
      </c>
      <c r="F27" s="59" t="s">
        <v>1027</v>
      </c>
      <c r="G27" s="59" t="s">
        <v>71</v>
      </c>
      <c r="H27" s="59">
        <v>22</v>
      </c>
      <c r="I27" s="59">
        <v>0</v>
      </c>
      <c r="J27" s="59" t="s">
        <v>1039</v>
      </c>
      <c r="K27" s="59" t="s">
        <v>1040</v>
      </c>
      <c r="L27" s="59">
        <v>1</v>
      </c>
      <c r="M27" s="59">
        <v>72</v>
      </c>
      <c r="N27" s="59">
        <v>99</v>
      </c>
      <c r="O27" s="59">
        <v>99</v>
      </c>
      <c r="P27" s="59">
        <v>5</v>
      </c>
      <c r="Q27" s="59" t="s">
        <v>998</v>
      </c>
      <c r="R27" s="59" t="s">
        <v>1041</v>
      </c>
      <c r="S27" s="59" t="s">
        <v>998</v>
      </c>
      <c r="T27" s="59" t="s">
        <v>1042</v>
      </c>
      <c r="U27" s="59">
        <v>0.62</v>
      </c>
      <c r="V27" s="59">
        <v>37.200000000000003</v>
      </c>
      <c r="W27" s="59" t="s">
        <v>764</v>
      </c>
      <c r="X27" s="59">
        <v>1</v>
      </c>
      <c r="Y27" s="59" t="s">
        <v>1043</v>
      </c>
      <c r="Z27" s="59" t="s">
        <v>1044</v>
      </c>
      <c r="AA27" s="59"/>
      <c r="AB27" s="59"/>
      <c r="AC27" s="59" t="s">
        <v>1045</v>
      </c>
      <c r="AD27" s="59" t="s">
        <v>1046</v>
      </c>
      <c r="AE27" s="59" t="s">
        <v>998</v>
      </c>
      <c r="AF27" s="59" t="s">
        <v>1047</v>
      </c>
      <c r="AG27" s="59"/>
      <c r="AH27" s="59"/>
      <c r="AI27" s="59"/>
      <c r="AJ27" s="61"/>
      <c r="AK27" s="61"/>
      <c r="AL27" s="63" t="str">
        <f>VLOOKUP(D27,'Vị Trí'!$C$2:$E$102,3,0)</f>
        <v>SLEEVE</v>
      </c>
    </row>
    <row r="28" spans="1:38" ht="30" customHeight="1" x14ac:dyDescent="0.25">
      <c r="A28" s="59">
        <v>24</v>
      </c>
      <c r="B28" s="59" t="s">
        <v>67</v>
      </c>
      <c r="C28" s="59" t="s">
        <v>1048</v>
      </c>
      <c r="D28" s="59" t="s">
        <v>161</v>
      </c>
      <c r="E28" s="59" t="s">
        <v>1049</v>
      </c>
      <c r="F28" s="59" t="s">
        <v>1050</v>
      </c>
      <c r="G28" s="59" t="s">
        <v>71</v>
      </c>
      <c r="H28" s="59">
        <v>21</v>
      </c>
      <c r="I28" s="59">
        <v>5</v>
      </c>
      <c r="J28" s="59" t="s">
        <v>1051</v>
      </c>
      <c r="K28" s="59" t="s">
        <v>97</v>
      </c>
      <c r="L28" s="59">
        <v>2</v>
      </c>
      <c r="M28" s="59">
        <v>0</v>
      </c>
      <c r="N28" s="59">
        <v>46</v>
      </c>
      <c r="O28" s="59">
        <v>61</v>
      </c>
      <c r="P28" s="59">
        <v>5</v>
      </c>
      <c r="Q28" s="59" t="s">
        <v>1052</v>
      </c>
      <c r="R28" s="59" t="s">
        <v>450</v>
      </c>
      <c r="S28" s="59" t="s">
        <v>1052</v>
      </c>
      <c r="T28" s="59" t="s">
        <v>88</v>
      </c>
      <c r="U28" s="59">
        <v>0.75</v>
      </c>
      <c r="V28" s="59">
        <v>45</v>
      </c>
      <c r="W28" s="59" t="s">
        <v>524</v>
      </c>
      <c r="X28" s="59">
        <v>2</v>
      </c>
      <c r="Y28" s="59" t="s">
        <v>1053</v>
      </c>
      <c r="Z28" s="59" t="s">
        <v>1054</v>
      </c>
      <c r="AA28" s="59" t="s">
        <v>1055</v>
      </c>
      <c r="AB28" s="59"/>
      <c r="AC28" s="59" t="s">
        <v>1056</v>
      </c>
      <c r="AD28" s="59" t="s">
        <v>1057</v>
      </c>
      <c r="AE28" s="59" t="s">
        <v>1052</v>
      </c>
      <c r="AF28" s="59"/>
      <c r="AG28" s="59" t="s">
        <v>1058</v>
      </c>
      <c r="AH28" s="59" t="s">
        <v>1059</v>
      </c>
      <c r="AI28" s="59"/>
      <c r="AJ28" s="61">
        <v>1</v>
      </c>
      <c r="AK28" s="61"/>
      <c r="AL28" s="63" t="str">
        <f>VLOOKUP(D28,'Vị Trí'!$C$2:$E$102,3,0)</f>
        <v>SV Vũ</v>
      </c>
    </row>
    <row r="29" spans="1:38" ht="30" customHeight="1" x14ac:dyDescent="0.25">
      <c r="A29" s="59">
        <v>25</v>
      </c>
      <c r="B29" s="59" t="s">
        <v>67</v>
      </c>
      <c r="C29" s="59" t="s">
        <v>1060</v>
      </c>
      <c r="D29" s="59" t="s">
        <v>309</v>
      </c>
      <c r="E29" s="59" t="s">
        <v>1061</v>
      </c>
      <c r="F29" s="59" t="s">
        <v>1062</v>
      </c>
      <c r="G29" s="59" t="s">
        <v>71</v>
      </c>
      <c r="H29" s="59">
        <v>21</v>
      </c>
      <c r="I29" s="59">
        <v>1</v>
      </c>
      <c r="J29" s="59" t="s">
        <v>1063</v>
      </c>
      <c r="K29" s="59" t="s">
        <v>1064</v>
      </c>
      <c r="L29" s="59">
        <v>1</v>
      </c>
      <c r="M29" s="59">
        <v>11</v>
      </c>
      <c r="N29" s="59">
        <v>99</v>
      </c>
      <c r="O29" s="59">
        <v>99</v>
      </c>
      <c r="P29" s="59">
        <v>1</v>
      </c>
      <c r="Q29" s="59" t="s">
        <v>1052</v>
      </c>
      <c r="R29" s="59" t="s">
        <v>1065</v>
      </c>
      <c r="S29" s="59" t="s">
        <v>1052</v>
      </c>
      <c r="T29" s="59" t="s">
        <v>1066</v>
      </c>
      <c r="U29" s="59">
        <v>3.78</v>
      </c>
      <c r="V29" s="59">
        <v>226.8</v>
      </c>
      <c r="W29" s="59" t="s">
        <v>174</v>
      </c>
      <c r="X29" s="59">
        <v>1</v>
      </c>
      <c r="Y29" s="59" t="s">
        <v>1067</v>
      </c>
      <c r="Z29" s="59" t="s">
        <v>152</v>
      </c>
      <c r="AA29" s="59"/>
      <c r="AB29" s="59"/>
      <c r="AC29" s="59" t="s">
        <v>1068</v>
      </c>
      <c r="AD29" s="59"/>
      <c r="AE29" s="59"/>
      <c r="AF29" s="59"/>
      <c r="AG29" s="59"/>
      <c r="AH29" s="59"/>
      <c r="AI29" s="59"/>
      <c r="AJ29" s="61"/>
      <c r="AK29" s="61"/>
      <c r="AL29" s="63" t="str">
        <f>VLOOKUP(D29,'Vị Trí'!$C$2:$E$102,3,0)</f>
        <v>SV Đông</v>
      </c>
    </row>
    <row r="30" spans="1:38" ht="30" customHeight="1" x14ac:dyDescent="0.25">
      <c r="A30" s="59">
        <v>26</v>
      </c>
      <c r="B30" s="59" t="s">
        <v>67</v>
      </c>
      <c r="C30" s="59" t="s">
        <v>1069</v>
      </c>
      <c r="D30" s="59" t="s">
        <v>144</v>
      </c>
      <c r="E30" s="59" t="s">
        <v>1070</v>
      </c>
      <c r="F30" s="59" t="s">
        <v>1071</v>
      </c>
      <c r="G30" s="59" t="s">
        <v>71</v>
      </c>
      <c r="H30" s="59">
        <v>21</v>
      </c>
      <c r="I30" s="59">
        <v>2</v>
      </c>
      <c r="J30" s="59" t="s">
        <v>145</v>
      </c>
      <c r="K30" s="59" t="s">
        <v>146</v>
      </c>
      <c r="L30" s="59">
        <v>2</v>
      </c>
      <c r="M30" s="59">
        <v>99</v>
      </c>
      <c r="N30" s="59">
        <v>23</v>
      </c>
      <c r="O30" s="59">
        <v>61</v>
      </c>
      <c r="P30" s="59">
        <v>1</v>
      </c>
      <c r="Q30" s="59" t="s">
        <v>1052</v>
      </c>
      <c r="R30" s="59" t="s">
        <v>1072</v>
      </c>
      <c r="S30" s="59" t="s">
        <v>1052</v>
      </c>
      <c r="T30" s="59" t="s">
        <v>1073</v>
      </c>
      <c r="U30" s="59">
        <v>0.5</v>
      </c>
      <c r="V30" s="59">
        <v>30</v>
      </c>
      <c r="W30" s="59" t="s">
        <v>148</v>
      </c>
      <c r="X30" s="59">
        <v>1</v>
      </c>
      <c r="Y30" s="59" t="s">
        <v>1074</v>
      </c>
      <c r="Z30" s="59" t="s">
        <v>1075</v>
      </c>
      <c r="AA30" s="59" t="s">
        <v>1076</v>
      </c>
      <c r="AB30" s="59"/>
      <c r="AC30" s="59" t="s">
        <v>1077</v>
      </c>
      <c r="AD30" s="59"/>
      <c r="AE30" s="59"/>
      <c r="AF30" s="59"/>
      <c r="AG30" s="59" t="s">
        <v>1078</v>
      </c>
      <c r="AH30" s="59" t="s">
        <v>1079</v>
      </c>
      <c r="AI30" s="59"/>
      <c r="AJ30" s="61">
        <v>1</v>
      </c>
      <c r="AK30" s="61"/>
      <c r="AL30" s="63" t="str">
        <f>VLOOKUP(D30,'Vị Trí'!$C$2:$E$102,3,0)</f>
        <v>CVT MID</v>
      </c>
    </row>
    <row r="31" spans="1:38" ht="30" customHeight="1" x14ac:dyDescent="0.25">
      <c r="A31" s="59">
        <v>27</v>
      </c>
      <c r="B31" s="59" t="s">
        <v>67</v>
      </c>
      <c r="C31" s="59" t="s">
        <v>1080</v>
      </c>
      <c r="D31" s="59" t="s">
        <v>141</v>
      </c>
      <c r="E31" s="59" t="s">
        <v>142</v>
      </c>
      <c r="F31" s="59" t="s">
        <v>143</v>
      </c>
      <c r="G31" s="59" t="s">
        <v>71</v>
      </c>
      <c r="H31" s="59">
        <v>21</v>
      </c>
      <c r="I31" s="59">
        <v>2</v>
      </c>
      <c r="J31" s="59" t="s">
        <v>145</v>
      </c>
      <c r="K31" s="59" t="s">
        <v>146</v>
      </c>
      <c r="L31" s="59">
        <v>4</v>
      </c>
      <c r="M31" s="59">
        <v>99</v>
      </c>
      <c r="N31" s="59">
        <v>89</v>
      </c>
      <c r="O31" s="59">
        <v>8</v>
      </c>
      <c r="P31" s="59">
        <v>5</v>
      </c>
      <c r="Q31" s="59" t="s">
        <v>1052</v>
      </c>
      <c r="R31" s="59" t="s">
        <v>1081</v>
      </c>
      <c r="S31" s="59" t="s">
        <v>1052</v>
      </c>
      <c r="T31" s="59" t="s">
        <v>1082</v>
      </c>
      <c r="U31" s="59">
        <v>1</v>
      </c>
      <c r="V31" s="59">
        <v>60</v>
      </c>
      <c r="W31" s="59" t="s">
        <v>1083</v>
      </c>
      <c r="X31" s="59">
        <v>3</v>
      </c>
      <c r="Y31" s="59" t="s">
        <v>1084</v>
      </c>
      <c r="Z31" s="59" t="s">
        <v>1085</v>
      </c>
      <c r="AA31" s="59" t="s">
        <v>1086</v>
      </c>
      <c r="AB31" s="59"/>
      <c r="AC31" s="59" t="s">
        <v>1087</v>
      </c>
      <c r="AD31" s="59" t="s">
        <v>1088</v>
      </c>
      <c r="AE31" s="59" t="s">
        <v>1052</v>
      </c>
      <c r="AF31" s="59" t="s">
        <v>1089</v>
      </c>
      <c r="AG31" s="59"/>
      <c r="AH31" s="59"/>
      <c r="AI31" s="59"/>
      <c r="AJ31" s="61"/>
      <c r="AK31" s="61"/>
      <c r="AL31" s="63" t="str">
        <f>VLOOKUP(D31,'Vị Trí'!$C$2:$E$102,3,0)</f>
        <v>SLEEVE</v>
      </c>
    </row>
    <row r="32" spans="1:38" ht="30" customHeight="1" x14ac:dyDescent="0.25">
      <c r="A32" s="59">
        <v>28</v>
      </c>
      <c r="B32" s="59" t="s">
        <v>67</v>
      </c>
      <c r="C32" s="59" t="s">
        <v>1090</v>
      </c>
      <c r="D32" s="59" t="s">
        <v>369</v>
      </c>
      <c r="E32" s="59" t="s">
        <v>1091</v>
      </c>
      <c r="F32" s="59" t="s">
        <v>1092</v>
      </c>
      <c r="G32" s="59" t="s">
        <v>71</v>
      </c>
      <c r="H32" s="59">
        <v>21</v>
      </c>
      <c r="I32" s="59">
        <v>1</v>
      </c>
      <c r="J32" s="59" t="s">
        <v>115</v>
      </c>
      <c r="K32" s="59" t="s">
        <v>921</v>
      </c>
      <c r="L32" s="59">
        <v>3</v>
      </c>
      <c r="M32" s="59">
        <v>25</v>
      </c>
      <c r="N32" s="59">
        <v>99</v>
      </c>
      <c r="O32" s="59">
        <v>99</v>
      </c>
      <c r="P32" s="59">
        <v>1</v>
      </c>
      <c r="Q32" s="59" t="s">
        <v>1052</v>
      </c>
      <c r="R32" s="59" t="s">
        <v>1093</v>
      </c>
      <c r="S32" s="59" t="s">
        <v>1052</v>
      </c>
      <c r="T32" s="59" t="s">
        <v>1094</v>
      </c>
      <c r="U32" s="59">
        <v>2.27</v>
      </c>
      <c r="V32" s="59">
        <v>136.19999999999999</v>
      </c>
      <c r="W32" s="59" t="s">
        <v>1095</v>
      </c>
      <c r="X32" s="59">
        <v>3</v>
      </c>
      <c r="Y32" s="59" t="s">
        <v>1096</v>
      </c>
      <c r="Z32" s="59" t="s">
        <v>1097</v>
      </c>
      <c r="AA32" s="59" t="s">
        <v>90</v>
      </c>
      <c r="AB32" s="59"/>
      <c r="AC32" s="59" t="s">
        <v>1098</v>
      </c>
      <c r="AD32" s="59"/>
      <c r="AE32" s="59"/>
      <c r="AF32" s="59"/>
      <c r="AG32" s="59"/>
      <c r="AH32" s="59"/>
      <c r="AI32" s="59"/>
      <c r="AJ32" s="61"/>
      <c r="AK32" s="61"/>
      <c r="AL32" s="63" t="str">
        <f>VLOOKUP(D32,'Vị Trí'!$C$2:$E$102,3,0)</f>
        <v>SV Cường</v>
      </c>
    </row>
    <row r="33" spans="1:38" ht="30" customHeight="1" x14ac:dyDescent="0.25">
      <c r="A33" s="59">
        <v>29</v>
      </c>
      <c r="B33" s="59" t="s">
        <v>67</v>
      </c>
      <c r="C33" s="59" t="s">
        <v>1099</v>
      </c>
      <c r="D33" s="59" t="s">
        <v>370</v>
      </c>
      <c r="E33" s="59" t="s">
        <v>1100</v>
      </c>
      <c r="F33" s="59" t="s">
        <v>1101</v>
      </c>
      <c r="G33" s="59" t="s">
        <v>71</v>
      </c>
      <c r="H33" s="59">
        <v>21</v>
      </c>
      <c r="I33" s="59">
        <v>1</v>
      </c>
      <c r="J33" s="59" t="s">
        <v>967</v>
      </c>
      <c r="K33" s="59" t="s">
        <v>968</v>
      </c>
      <c r="L33" s="59">
        <v>1</v>
      </c>
      <c r="M33" s="59">
        <v>11</v>
      </c>
      <c r="N33" s="59">
        <v>33</v>
      </c>
      <c r="O33" s="59">
        <v>15</v>
      </c>
      <c r="P33" s="59">
        <v>1</v>
      </c>
      <c r="Q33" s="59" t="s">
        <v>826</v>
      </c>
      <c r="R33" s="59" t="s">
        <v>1102</v>
      </c>
      <c r="S33" s="59" t="s">
        <v>826</v>
      </c>
      <c r="T33" s="59" t="s">
        <v>1103</v>
      </c>
      <c r="U33" s="59">
        <v>2.42</v>
      </c>
      <c r="V33" s="59">
        <v>145.19999999999999</v>
      </c>
      <c r="W33" s="59" t="s">
        <v>173</v>
      </c>
      <c r="X33" s="59">
        <v>1</v>
      </c>
      <c r="Y33" s="59" t="s">
        <v>1104</v>
      </c>
      <c r="Z33" s="59" t="s">
        <v>1105</v>
      </c>
      <c r="AA33" s="59" t="s">
        <v>972</v>
      </c>
      <c r="AB33" s="59"/>
      <c r="AC33" s="59" t="s">
        <v>1106</v>
      </c>
      <c r="AD33" s="59" t="s">
        <v>1107</v>
      </c>
      <c r="AE33" s="59" t="s">
        <v>1108</v>
      </c>
      <c r="AF33" s="59"/>
      <c r="AG33" s="59"/>
      <c r="AH33" s="59"/>
      <c r="AI33" s="59"/>
      <c r="AJ33" s="61"/>
      <c r="AK33" s="61"/>
      <c r="AL33" s="63" t="str">
        <f>VLOOKUP(D33,'Vị Trí'!$C$2:$E$102,3,0)</f>
        <v>SV Cường</v>
      </c>
    </row>
    <row r="34" spans="1:38" ht="30" customHeight="1" x14ac:dyDescent="0.25">
      <c r="A34" s="59">
        <v>30</v>
      </c>
      <c r="B34" s="59" t="s">
        <v>67</v>
      </c>
      <c r="C34" s="59" t="s">
        <v>1109</v>
      </c>
      <c r="D34" s="59" t="s">
        <v>68</v>
      </c>
      <c r="E34" s="59" t="s">
        <v>69</v>
      </c>
      <c r="F34" s="59" t="s">
        <v>70</v>
      </c>
      <c r="G34" s="59" t="s">
        <v>71</v>
      </c>
      <c r="H34" s="59">
        <v>21</v>
      </c>
      <c r="I34" s="59">
        <v>0</v>
      </c>
      <c r="J34" s="59" t="s">
        <v>760</v>
      </c>
      <c r="K34" s="59" t="s">
        <v>1110</v>
      </c>
      <c r="L34" s="59">
        <v>2</v>
      </c>
      <c r="M34" s="59">
        <v>16</v>
      </c>
      <c r="N34" s="59">
        <v>99</v>
      </c>
      <c r="O34" s="59">
        <v>99</v>
      </c>
      <c r="P34" s="59">
        <v>1</v>
      </c>
      <c r="Q34" s="59" t="s">
        <v>1108</v>
      </c>
      <c r="R34" s="59" t="s">
        <v>1111</v>
      </c>
      <c r="S34" s="59" t="s">
        <v>1108</v>
      </c>
      <c r="T34" s="59" t="s">
        <v>969</v>
      </c>
      <c r="U34" s="59">
        <v>0.53</v>
      </c>
      <c r="V34" s="59">
        <v>31.8</v>
      </c>
      <c r="W34" s="59" t="s">
        <v>156</v>
      </c>
      <c r="X34" s="59">
        <v>1</v>
      </c>
      <c r="Y34" s="59" t="s">
        <v>1112</v>
      </c>
      <c r="Z34" s="59" t="s">
        <v>1113</v>
      </c>
      <c r="AA34" s="59" t="s">
        <v>1114</v>
      </c>
      <c r="AB34" s="59"/>
      <c r="AC34" s="59" t="s">
        <v>1115</v>
      </c>
      <c r="AD34" s="59"/>
      <c r="AE34" s="59"/>
      <c r="AF34" s="59"/>
      <c r="AG34" s="59"/>
      <c r="AH34" s="59"/>
      <c r="AI34" s="59"/>
      <c r="AJ34" s="61"/>
      <c r="AK34" s="61"/>
      <c r="AL34" s="63" t="str">
        <f>VLOOKUP(D34,'Vị Trí'!$C$2:$E$102,3,0)</f>
        <v>DIECAST-MACHINE</v>
      </c>
    </row>
    <row r="35" spans="1:38" ht="30" x14ac:dyDescent="0.25">
      <c r="A35" s="59">
        <v>31</v>
      </c>
      <c r="B35" s="59" t="s">
        <v>67</v>
      </c>
      <c r="C35" s="59" t="s">
        <v>1116</v>
      </c>
      <c r="D35" s="59" t="s">
        <v>118</v>
      </c>
      <c r="E35" s="59" t="s">
        <v>119</v>
      </c>
      <c r="F35" s="59" t="s">
        <v>120</v>
      </c>
      <c r="G35" s="59" t="s">
        <v>71</v>
      </c>
      <c r="H35" s="59">
        <v>21</v>
      </c>
      <c r="I35" s="59">
        <v>0</v>
      </c>
      <c r="J35" s="59" t="s">
        <v>145</v>
      </c>
      <c r="K35" s="59" t="s">
        <v>146</v>
      </c>
      <c r="L35" s="59">
        <v>2</v>
      </c>
      <c r="M35" s="59">
        <v>74</v>
      </c>
      <c r="N35" s="59">
        <v>93</v>
      </c>
      <c r="O35" s="59">
        <v>61</v>
      </c>
      <c r="P35" s="59">
        <v>1</v>
      </c>
      <c r="Q35" s="59" t="s">
        <v>1108</v>
      </c>
      <c r="R35" s="59" t="s">
        <v>1117</v>
      </c>
      <c r="S35" s="59" t="s">
        <v>1118</v>
      </c>
      <c r="T35" s="59" t="s">
        <v>1119</v>
      </c>
      <c r="U35" s="59">
        <v>2</v>
      </c>
      <c r="V35" s="59">
        <v>120</v>
      </c>
      <c r="W35" s="59" t="s">
        <v>1120</v>
      </c>
      <c r="X35" s="59">
        <v>2</v>
      </c>
      <c r="Y35" s="59" t="s">
        <v>1121</v>
      </c>
      <c r="Z35" s="59" t="s">
        <v>1122</v>
      </c>
      <c r="AA35" s="59"/>
      <c r="AB35" s="59"/>
      <c r="AC35" s="59" t="s">
        <v>1123</v>
      </c>
      <c r="AD35" s="59"/>
      <c r="AE35" s="59"/>
      <c r="AF35" s="59"/>
      <c r="AG35" s="59"/>
      <c r="AH35" s="59"/>
      <c r="AI35" s="59"/>
      <c r="AJ35" s="61"/>
      <c r="AK35" s="61"/>
      <c r="AL35" s="63" t="str">
        <f>VLOOKUP(D35,'Vị Trí'!$C$2:$E$102,3,0)</f>
        <v>CVT MID</v>
      </c>
    </row>
    <row r="36" spans="1:38" ht="30" customHeight="1" x14ac:dyDescent="0.25">
      <c r="A36" s="59">
        <v>32</v>
      </c>
      <c r="B36" s="59" t="s">
        <v>67</v>
      </c>
      <c r="C36" s="59" t="s">
        <v>1124</v>
      </c>
      <c r="D36" s="59" t="s">
        <v>300</v>
      </c>
      <c r="E36" s="59" t="s">
        <v>1125</v>
      </c>
      <c r="F36" s="59" t="s">
        <v>1126</v>
      </c>
      <c r="G36" s="59" t="s">
        <v>71</v>
      </c>
      <c r="H36" s="59">
        <v>21</v>
      </c>
      <c r="I36" s="59">
        <v>25</v>
      </c>
      <c r="J36" s="59" t="s">
        <v>797</v>
      </c>
      <c r="K36" s="59" t="s">
        <v>1127</v>
      </c>
      <c r="L36" s="59">
        <v>2</v>
      </c>
      <c r="M36" s="59">
        <v>14</v>
      </c>
      <c r="N36" s="59">
        <v>99</v>
      </c>
      <c r="O36" s="59">
        <v>99</v>
      </c>
      <c r="P36" s="59">
        <v>5</v>
      </c>
      <c r="Q36" s="59" t="s">
        <v>1108</v>
      </c>
      <c r="R36" s="59" t="s">
        <v>1128</v>
      </c>
      <c r="S36" s="59" t="s">
        <v>1108</v>
      </c>
      <c r="T36" s="59" t="s">
        <v>1129</v>
      </c>
      <c r="U36" s="59">
        <v>0.92</v>
      </c>
      <c r="V36" s="59">
        <v>55.2</v>
      </c>
      <c r="W36" s="59" t="s">
        <v>111</v>
      </c>
      <c r="X36" s="59">
        <v>1</v>
      </c>
      <c r="Y36" s="59" t="s">
        <v>1130</v>
      </c>
      <c r="Z36" s="59" t="s">
        <v>972</v>
      </c>
      <c r="AA36" s="59"/>
      <c r="AB36" s="59"/>
      <c r="AC36" s="59" t="s">
        <v>1131</v>
      </c>
      <c r="AD36" s="59" t="s">
        <v>1132</v>
      </c>
      <c r="AE36" s="59" t="s">
        <v>1108</v>
      </c>
      <c r="AF36" s="59"/>
      <c r="AG36" s="59"/>
      <c r="AH36" s="59"/>
      <c r="AI36" s="59"/>
      <c r="AJ36" s="61"/>
      <c r="AK36" s="61"/>
      <c r="AL36" s="63" t="str">
        <f>VLOOKUP(D36,'Vị Trí'!$C$2:$E$102,3,0)</f>
        <v>SV Đông</v>
      </c>
    </row>
    <row r="37" spans="1:38" ht="43.5" customHeight="1" x14ac:dyDescent="0.25">
      <c r="A37" s="59">
        <v>33</v>
      </c>
      <c r="B37" s="59" t="s">
        <v>67</v>
      </c>
      <c r="C37" s="59" t="s">
        <v>1133</v>
      </c>
      <c r="D37" s="59" t="s">
        <v>167</v>
      </c>
      <c r="E37" s="59" t="s">
        <v>1134</v>
      </c>
      <c r="F37" s="59" t="s">
        <v>1135</v>
      </c>
      <c r="G37" s="59" t="s">
        <v>71</v>
      </c>
      <c r="H37" s="59">
        <v>21</v>
      </c>
      <c r="I37" s="59">
        <v>1</v>
      </c>
      <c r="J37" s="59" t="s">
        <v>86</v>
      </c>
      <c r="K37" s="59" t="s">
        <v>87</v>
      </c>
      <c r="L37" s="59">
        <v>2</v>
      </c>
      <c r="M37" s="59">
        <v>20</v>
      </c>
      <c r="N37" s="59">
        <v>46</v>
      </c>
      <c r="O37" s="59">
        <v>99</v>
      </c>
      <c r="P37" s="59">
        <v>1</v>
      </c>
      <c r="Q37" s="59" t="s">
        <v>1118</v>
      </c>
      <c r="R37" s="59" t="s">
        <v>1136</v>
      </c>
      <c r="S37" s="59" t="s">
        <v>1118</v>
      </c>
      <c r="T37" s="59" t="s">
        <v>864</v>
      </c>
      <c r="U37" s="59">
        <v>0.97</v>
      </c>
      <c r="V37" s="59">
        <v>58.2</v>
      </c>
      <c r="W37" s="59" t="s">
        <v>1137</v>
      </c>
      <c r="X37" s="59">
        <v>3</v>
      </c>
      <c r="Y37" s="59" t="s">
        <v>1138</v>
      </c>
      <c r="Z37" s="59" t="s">
        <v>1139</v>
      </c>
      <c r="AA37" s="59" t="s">
        <v>1140</v>
      </c>
      <c r="AB37" s="59"/>
      <c r="AC37" s="59" t="s">
        <v>1141</v>
      </c>
      <c r="AD37" s="59" t="s">
        <v>1142</v>
      </c>
      <c r="AE37" s="59" t="s">
        <v>1118</v>
      </c>
      <c r="AF37" s="59"/>
      <c r="AG37" s="59" t="s">
        <v>1143</v>
      </c>
      <c r="AH37" s="59" t="s">
        <v>1144</v>
      </c>
      <c r="AI37" s="59"/>
      <c r="AJ37" s="61">
        <v>1</v>
      </c>
      <c r="AK37" s="61"/>
      <c r="AL37" s="62" t="str">
        <f>VLOOKUP(D37,'Vị Trí'!$C$2:$E$102,3,0)</f>
        <v>SV Đông</v>
      </c>
    </row>
    <row r="38" spans="1:38" ht="43.5" customHeight="1" x14ac:dyDescent="0.25">
      <c r="A38" s="59">
        <v>34</v>
      </c>
      <c r="B38" s="59" t="s">
        <v>67</v>
      </c>
      <c r="C38" s="59" t="s">
        <v>1145</v>
      </c>
      <c r="D38" s="59" t="s">
        <v>80</v>
      </c>
      <c r="E38" s="59" t="s">
        <v>1146</v>
      </c>
      <c r="F38" s="59" t="s">
        <v>1147</v>
      </c>
      <c r="G38" s="59" t="s">
        <v>71</v>
      </c>
      <c r="H38" s="59">
        <v>21</v>
      </c>
      <c r="I38" s="59">
        <v>0</v>
      </c>
      <c r="J38" s="59" t="s">
        <v>81</v>
      </c>
      <c r="K38" s="59" t="s">
        <v>82</v>
      </c>
      <c r="L38" s="59">
        <v>2</v>
      </c>
      <c r="M38" s="59">
        <v>51</v>
      </c>
      <c r="N38" s="59">
        <v>44</v>
      </c>
      <c r="O38" s="59">
        <v>6</v>
      </c>
      <c r="P38" s="59">
        <v>1</v>
      </c>
      <c r="Q38" s="59" t="s">
        <v>1118</v>
      </c>
      <c r="R38" s="59" t="s">
        <v>1148</v>
      </c>
      <c r="S38" s="59" t="s">
        <v>1118</v>
      </c>
      <c r="T38" s="59" t="s">
        <v>1149</v>
      </c>
      <c r="U38" s="59">
        <v>0.1</v>
      </c>
      <c r="V38" s="59">
        <v>6</v>
      </c>
      <c r="W38" s="59" t="s">
        <v>131</v>
      </c>
      <c r="X38" s="59">
        <v>1</v>
      </c>
      <c r="Y38" s="59" t="s">
        <v>1150</v>
      </c>
      <c r="Z38" s="59" t="s">
        <v>1151</v>
      </c>
      <c r="AA38" s="59"/>
      <c r="AB38" s="59"/>
      <c r="AC38" s="59" t="s">
        <v>1152</v>
      </c>
      <c r="AD38" s="59"/>
      <c r="AE38" s="59"/>
      <c r="AF38" s="59"/>
      <c r="AG38" s="59"/>
      <c r="AH38" s="59"/>
      <c r="AI38" s="59"/>
      <c r="AJ38" s="61"/>
      <c r="AK38" s="61"/>
      <c r="AL38" s="63" t="str">
        <f>VLOOKUP(D38,'Vị Trí'!$C$2:$E$102,3,0)</f>
        <v>DENSO</v>
      </c>
    </row>
    <row r="39" spans="1:38" ht="30" customHeight="1" x14ac:dyDescent="0.25">
      <c r="A39" s="59">
        <v>35</v>
      </c>
      <c r="B39" s="59" t="s">
        <v>67</v>
      </c>
      <c r="C39" s="59" t="s">
        <v>1153</v>
      </c>
      <c r="D39" s="59" t="s">
        <v>267</v>
      </c>
      <c r="E39" s="59" t="s">
        <v>1154</v>
      </c>
      <c r="F39" s="59" t="s">
        <v>1155</v>
      </c>
      <c r="G39" s="59" t="s">
        <v>71</v>
      </c>
      <c r="H39" s="59">
        <v>21</v>
      </c>
      <c r="I39" s="59">
        <v>0</v>
      </c>
      <c r="J39" s="59" t="s">
        <v>145</v>
      </c>
      <c r="K39" s="59" t="s">
        <v>146</v>
      </c>
      <c r="L39" s="59">
        <v>3</v>
      </c>
      <c r="M39" s="59">
        <v>0</v>
      </c>
      <c r="N39" s="59">
        <v>99</v>
      </c>
      <c r="O39" s="59">
        <v>6</v>
      </c>
      <c r="P39" s="59">
        <v>1</v>
      </c>
      <c r="Q39" s="59" t="s">
        <v>1118</v>
      </c>
      <c r="R39" s="59" t="s">
        <v>1156</v>
      </c>
      <c r="S39" s="59" t="s">
        <v>1118</v>
      </c>
      <c r="T39" s="59" t="s">
        <v>1157</v>
      </c>
      <c r="U39" s="59">
        <v>0.5</v>
      </c>
      <c r="V39" s="59">
        <v>30</v>
      </c>
      <c r="W39" s="59" t="s">
        <v>1120</v>
      </c>
      <c r="X39" s="59">
        <v>2</v>
      </c>
      <c r="Y39" s="59" t="s">
        <v>1158</v>
      </c>
      <c r="Z39" s="59" t="s">
        <v>1159</v>
      </c>
      <c r="AA39" s="59" t="s">
        <v>1160</v>
      </c>
      <c r="AB39" s="59"/>
      <c r="AC39" s="59" t="s">
        <v>1161</v>
      </c>
      <c r="AD39" s="59"/>
      <c r="AE39" s="59"/>
      <c r="AF39" s="59"/>
      <c r="AG39" s="59" t="s">
        <v>677</v>
      </c>
      <c r="AH39" s="59" t="s">
        <v>678</v>
      </c>
      <c r="AI39" s="59"/>
      <c r="AJ39" s="61">
        <v>1</v>
      </c>
      <c r="AK39" s="61"/>
      <c r="AL39" s="63" t="str">
        <f>VLOOKUP(D39,'Vị Trí'!$C$2:$E$102,3,0)</f>
        <v>SV Vũ</v>
      </c>
    </row>
    <row r="40" spans="1:38" ht="30" customHeight="1" x14ac:dyDescent="0.25">
      <c r="A40" s="59">
        <v>36</v>
      </c>
      <c r="B40" s="59" t="s">
        <v>67</v>
      </c>
      <c r="C40" s="59" t="s">
        <v>1162</v>
      </c>
      <c r="D40" s="59" t="s">
        <v>68</v>
      </c>
      <c r="E40" s="59" t="s">
        <v>69</v>
      </c>
      <c r="F40" s="59" t="s">
        <v>70</v>
      </c>
      <c r="G40" s="59" t="s">
        <v>71</v>
      </c>
      <c r="H40" s="59">
        <v>21</v>
      </c>
      <c r="I40" s="59">
        <v>9</v>
      </c>
      <c r="J40" s="59" t="s">
        <v>1163</v>
      </c>
      <c r="K40" s="59" t="s">
        <v>1164</v>
      </c>
      <c r="L40" s="59">
        <v>2</v>
      </c>
      <c r="M40" s="59">
        <v>77</v>
      </c>
      <c r="N40" s="59">
        <v>93</v>
      </c>
      <c r="O40" s="59">
        <v>61</v>
      </c>
      <c r="P40" s="59">
        <v>1</v>
      </c>
      <c r="Q40" s="59" t="s">
        <v>1165</v>
      </c>
      <c r="R40" s="59" t="s">
        <v>1166</v>
      </c>
      <c r="S40" s="59" t="s">
        <v>1165</v>
      </c>
      <c r="T40" s="59" t="s">
        <v>1167</v>
      </c>
      <c r="U40" s="59">
        <v>1</v>
      </c>
      <c r="V40" s="59">
        <v>60</v>
      </c>
      <c r="W40" s="59" t="s">
        <v>1168</v>
      </c>
      <c r="X40" s="59">
        <v>1</v>
      </c>
      <c r="Y40" s="59" t="s">
        <v>1169</v>
      </c>
      <c r="Z40" s="59" t="s">
        <v>1170</v>
      </c>
      <c r="AA40" s="59" t="s">
        <v>1171</v>
      </c>
      <c r="AB40" s="59" t="s">
        <v>485</v>
      </c>
      <c r="AC40" s="59" t="s">
        <v>1172</v>
      </c>
      <c r="AD40" s="59"/>
      <c r="AE40" s="59"/>
      <c r="AF40" s="59"/>
      <c r="AG40" s="59" t="s">
        <v>1173</v>
      </c>
      <c r="AH40" s="59" t="s">
        <v>1174</v>
      </c>
      <c r="AI40" s="59"/>
      <c r="AJ40" s="61">
        <v>1</v>
      </c>
      <c r="AK40" s="61"/>
      <c r="AL40" s="63" t="str">
        <f>VLOOKUP(D40,'Vị Trí'!$C$2:$E$102,3,0)</f>
        <v>DIECAST-MACHINE</v>
      </c>
    </row>
    <row r="41" spans="1:38" ht="30" customHeight="1" x14ac:dyDescent="0.25">
      <c r="A41" s="59">
        <v>37</v>
      </c>
      <c r="B41" s="59" t="s">
        <v>67</v>
      </c>
      <c r="C41" s="59" t="s">
        <v>1175</v>
      </c>
      <c r="D41" s="59" t="s">
        <v>125</v>
      </c>
      <c r="E41" s="59" t="s">
        <v>470</v>
      </c>
      <c r="F41" s="59" t="s">
        <v>471</v>
      </c>
      <c r="G41" s="59" t="s">
        <v>71</v>
      </c>
      <c r="H41" s="59">
        <v>21</v>
      </c>
      <c r="I41" s="59">
        <v>13</v>
      </c>
      <c r="J41" s="59" t="s">
        <v>100</v>
      </c>
      <c r="K41" s="59" t="s">
        <v>421</v>
      </c>
      <c r="L41" s="59">
        <v>2</v>
      </c>
      <c r="M41" s="59">
        <v>11</v>
      </c>
      <c r="N41" s="59">
        <v>94</v>
      </c>
      <c r="O41" s="59">
        <v>62</v>
      </c>
      <c r="P41" s="59">
        <v>5</v>
      </c>
      <c r="Q41" s="59" t="s">
        <v>1165</v>
      </c>
      <c r="R41" s="59" t="s">
        <v>88</v>
      </c>
      <c r="S41" s="59" t="s">
        <v>1165</v>
      </c>
      <c r="T41" s="59" t="s">
        <v>188</v>
      </c>
      <c r="U41" s="59">
        <v>1</v>
      </c>
      <c r="V41" s="59">
        <v>60</v>
      </c>
      <c r="W41" s="59" t="s">
        <v>1120</v>
      </c>
      <c r="X41" s="59">
        <v>2</v>
      </c>
      <c r="Y41" s="59" t="s">
        <v>1176</v>
      </c>
      <c r="Z41" s="59" t="s">
        <v>1177</v>
      </c>
      <c r="AA41" s="59" t="s">
        <v>1178</v>
      </c>
      <c r="AB41" s="59"/>
      <c r="AC41" s="59" t="s">
        <v>1179</v>
      </c>
      <c r="AD41" s="59" t="s">
        <v>1180</v>
      </c>
      <c r="AE41" s="59" t="s">
        <v>1165</v>
      </c>
      <c r="AF41" s="59"/>
      <c r="AG41" s="59"/>
      <c r="AH41" s="59"/>
      <c r="AI41" s="59"/>
      <c r="AJ41" s="61"/>
      <c r="AK41" s="61"/>
      <c r="AL41" s="63" t="str">
        <f>VLOOKUP(D41,'Vị Trí'!$C$2:$E$102,3,0)</f>
        <v>SLEEVE</v>
      </c>
    </row>
    <row r="42" spans="1:38" ht="30" customHeight="1" x14ac:dyDescent="0.25">
      <c r="A42" s="59">
        <v>38</v>
      </c>
      <c r="B42" s="59" t="s">
        <v>67</v>
      </c>
      <c r="C42" s="59" t="s">
        <v>1181</v>
      </c>
      <c r="D42" s="59" t="s">
        <v>359</v>
      </c>
      <c r="E42" s="59" t="s">
        <v>1182</v>
      </c>
      <c r="F42" s="59" t="s">
        <v>1183</v>
      </c>
      <c r="G42" s="59" t="s">
        <v>71</v>
      </c>
      <c r="H42" s="59">
        <v>21</v>
      </c>
      <c r="I42" s="59">
        <v>9</v>
      </c>
      <c r="J42" s="59" t="s">
        <v>1184</v>
      </c>
      <c r="K42" s="59" t="s">
        <v>1185</v>
      </c>
      <c r="L42" s="59">
        <v>2</v>
      </c>
      <c r="M42" s="59">
        <v>11</v>
      </c>
      <c r="N42" s="59">
        <v>14</v>
      </c>
      <c r="O42" s="59">
        <v>62</v>
      </c>
      <c r="P42" s="59">
        <v>5</v>
      </c>
      <c r="Q42" s="59" t="s">
        <v>1165</v>
      </c>
      <c r="R42" s="59" t="s">
        <v>1186</v>
      </c>
      <c r="S42" s="59" t="s">
        <v>1165</v>
      </c>
      <c r="T42" s="59" t="s">
        <v>1187</v>
      </c>
      <c r="U42" s="59">
        <v>1.42</v>
      </c>
      <c r="V42" s="59">
        <v>85.2</v>
      </c>
      <c r="W42" s="59" t="s">
        <v>1188</v>
      </c>
      <c r="X42" s="59">
        <v>6</v>
      </c>
      <c r="Y42" s="59" t="s">
        <v>1189</v>
      </c>
      <c r="Z42" s="59" t="s">
        <v>1190</v>
      </c>
      <c r="AA42" s="59" t="s">
        <v>1191</v>
      </c>
      <c r="AB42" s="59" t="s">
        <v>1192</v>
      </c>
      <c r="AC42" s="59" t="s">
        <v>1193</v>
      </c>
      <c r="AD42" s="59" t="s">
        <v>1194</v>
      </c>
      <c r="AE42" s="59" t="s">
        <v>1165</v>
      </c>
      <c r="AF42" s="59"/>
      <c r="AG42" s="59"/>
      <c r="AH42" s="59"/>
      <c r="AI42" s="59"/>
      <c r="AJ42" s="61"/>
      <c r="AK42" s="61"/>
      <c r="AL42" s="63" t="str">
        <f>VLOOKUP(D42,'Vị Trí'!$C$2:$E$102,3,0)</f>
        <v>SV Cường</v>
      </c>
    </row>
    <row r="43" spans="1:38" ht="30" customHeight="1" x14ac:dyDescent="0.25">
      <c r="A43" s="59">
        <v>39</v>
      </c>
      <c r="B43" s="59" t="s">
        <v>67</v>
      </c>
      <c r="C43" s="59" t="s">
        <v>1195</v>
      </c>
      <c r="D43" s="59" t="s">
        <v>75</v>
      </c>
      <c r="E43" s="59" t="s">
        <v>1196</v>
      </c>
      <c r="F43" s="59" t="s">
        <v>1197</v>
      </c>
      <c r="G43" s="59" t="s">
        <v>71</v>
      </c>
      <c r="H43" s="59">
        <v>21</v>
      </c>
      <c r="I43" s="59">
        <v>23</v>
      </c>
      <c r="J43" s="59" t="s">
        <v>1063</v>
      </c>
      <c r="K43" s="59" t="s">
        <v>1064</v>
      </c>
      <c r="L43" s="59">
        <v>2</v>
      </c>
      <c r="M43" s="59">
        <v>11</v>
      </c>
      <c r="N43" s="59">
        <v>23</v>
      </c>
      <c r="O43" s="59">
        <v>99</v>
      </c>
      <c r="P43" s="59">
        <v>1</v>
      </c>
      <c r="Q43" s="59" t="s">
        <v>1165</v>
      </c>
      <c r="R43" s="59" t="s">
        <v>1198</v>
      </c>
      <c r="S43" s="59" t="s">
        <v>1165</v>
      </c>
      <c r="T43" s="59" t="s">
        <v>159</v>
      </c>
      <c r="U43" s="59">
        <v>1.07</v>
      </c>
      <c r="V43" s="59">
        <v>64.2</v>
      </c>
      <c r="W43" s="59" t="s">
        <v>103</v>
      </c>
      <c r="X43" s="59">
        <v>1</v>
      </c>
      <c r="Y43" s="59" t="s">
        <v>1199</v>
      </c>
      <c r="Z43" s="59" t="s">
        <v>1200</v>
      </c>
      <c r="AA43" s="59" t="s">
        <v>1201</v>
      </c>
      <c r="AB43" s="59" t="s">
        <v>1202</v>
      </c>
      <c r="AC43" s="59" t="s">
        <v>1068</v>
      </c>
      <c r="AD43" s="59"/>
      <c r="AE43" s="59"/>
      <c r="AF43" s="59"/>
      <c r="AG43" s="59"/>
      <c r="AH43" s="59"/>
      <c r="AI43" s="59"/>
      <c r="AJ43" s="61"/>
      <c r="AK43" s="61"/>
      <c r="AL43" s="63" t="str">
        <f>VLOOKUP(D43,'Vị Trí'!$C$2:$E$102,3,0)</f>
        <v xml:space="preserve">SV Toản </v>
      </c>
    </row>
    <row r="44" spans="1:38" ht="30" customHeight="1" x14ac:dyDescent="0.25">
      <c r="A44" s="59">
        <v>40</v>
      </c>
      <c r="B44" s="59" t="s">
        <v>67</v>
      </c>
      <c r="C44" s="59" t="s">
        <v>1203</v>
      </c>
      <c r="D44" s="59" t="s">
        <v>191</v>
      </c>
      <c r="E44" s="59" t="s">
        <v>1204</v>
      </c>
      <c r="F44" s="59" t="s">
        <v>1205</v>
      </c>
      <c r="G44" s="59" t="s">
        <v>71</v>
      </c>
      <c r="H44" s="59">
        <v>21</v>
      </c>
      <c r="I44" s="59">
        <v>0</v>
      </c>
      <c r="J44" s="59" t="s">
        <v>1206</v>
      </c>
      <c r="K44" s="59" t="s">
        <v>1207</v>
      </c>
      <c r="L44" s="59">
        <v>3</v>
      </c>
      <c r="M44" s="59">
        <v>14</v>
      </c>
      <c r="N44" s="59">
        <v>30</v>
      </c>
      <c r="O44" s="59">
        <v>14</v>
      </c>
      <c r="P44" s="59">
        <v>1</v>
      </c>
      <c r="Q44" s="59" t="s">
        <v>1165</v>
      </c>
      <c r="R44" s="59" t="s">
        <v>1208</v>
      </c>
      <c r="S44" s="59" t="s">
        <v>1165</v>
      </c>
      <c r="T44" s="59" t="s">
        <v>788</v>
      </c>
      <c r="U44" s="59">
        <v>1.75</v>
      </c>
      <c r="V44" s="59">
        <v>105</v>
      </c>
      <c r="W44" s="59" t="s">
        <v>1209</v>
      </c>
      <c r="X44" s="59">
        <v>2</v>
      </c>
      <c r="Y44" s="59" t="s">
        <v>1210</v>
      </c>
      <c r="Z44" s="59" t="s">
        <v>1211</v>
      </c>
      <c r="AA44" s="59" t="s">
        <v>1212</v>
      </c>
      <c r="AB44" s="59"/>
      <c r="AC44" s="59" t="s">
        <v>1213</v>
      </c>
      <c r="AD44" s="59"/>
      <c r="AE44" s="59"/>
      <c r="AF44" s="59"/>
      <c r="AG44" s="59"/>
      <c r="AH44" s="59"/>
      <c r="AI44" s="59"/>
      <c r="AJ44" s="61"/>
      <c r="AK44" s="61"/>
      <c r="AL44" s="63" t="str">
        <f>VLOOKUP(D44,'Vị Trí'!$C$2:$E$102,3,0)</f>
        <v>SV Đông</v>
      </c>
    </row>
    <row r="45" spans="1:38" ht="30" customHeight="1" x14ac:dyDescent="0.25">
      <c r="A45" s="59">
        <v>41</v>
      </c>
      <c r="B45" s="59" t="s">
        <v>67</v>
      </c>
      <c r="C45" s="59" t="s">
        <v>1214</v>
      </c>
      <c r="D45" s="59" t="s">
        <v>80</v>
      </c>
      <c r="E45" s="59" t="s">
        <v>987</v>
      </c>
      <c r="F45" s="59" t="s">
        <v>988</v>
      </c>
      <c r="G45" s="59" t="s">
        <v>71</v>
      </c>
      <c r="H45" s="59">
        <v>22</v>
      </c>
      <c r="I45" s="59">
        <v>0</v>
      </c>
      <c r="J45" s="59" t="s">
        <v>81</v>
      </c>
      <c r="K45" s="59" t="s">
        <v>1215</v>
      </c>
      <c r="L45" s="59">
        <v>2</v>
      </c>
      <c r="M45" s="59">
        <v>74</v>
      </c>
      <c r="N45" s="59">
        <v>36</v>
      </c>
      <c r="O45" s="59">
        <v>61</v>
      </c>
      <c r="P45" s="59">
        <v>1</v>
      </c>
      <c r="Q45" s="59" t="s">
        <v>1216</v>
      </c>
      <c r="R45" s="59" t="s">
        <v>1217</v>
      </c>
      <c r="S45" s="59" t="s">
        <v>1216</v>
      </c>
      <c r="T45" s="59" t="s">
        <v>949</v>
      </c>
      <c r="U45" s="59">
        <v>0.25</v>
      </c>
      <c r="V45" s="59">
        <v>15</v>
      </c>
      <c r="W45" s="59" t="s">
        <v>1218</v>
      </c>
      <c r="X45" s="59">
        <v>1</v>
      </c>
      <c r="Y45" s="59" t="s">
        <v>1219</v>
      </c>
      <c r="Z45" s="59" t="s">
        <v>1220</v>
      </c>
      <c r="AA45" s="59" t="s">
        <v>1221</v>
      </c>
      <c r="AB45" s="59"/>
      <c r="AC45" s="59" t="s">
        <v>1222</v>
      </c>
      <c r="AD45" s="59"/>
      <c r="AE45" s="59"/>
      <c r="AF45" s="59"/>
      <c r="AG45" s="59" t="s">
        <v>1223</v>
      </c>
      <c r="AH45" s="59" t="s">
        <v>1224</v>
      </c>
      <c r="AI45" s="59"/>
      <c r="AJ45" s="61">
        <v>1</v>
      </c>
      <c r="AK45" s="61"/>
      <c r="AL45" s="63" t="str">
        <f>VLOOKUP(D45,'Vị Trí'!$C$2:$E$102,3,0)</f>
        <v>DENSO</v>
      </c>
    </row>
    <row r="46" spans="1:38" ht="30" customHeight="1" x14ac:dyDescent="0.25">
      <c r="A46" s="59">
        <v>42</v>
      </c>
      <c r="B46" s="59" t="s">
        <v>67</v>
      </c>
      <c r="C46" s="59" t="s">
        <v>1225</v>
      </c>
      <c r="D46" s="59" t="s">
        <v>334</v>
      </c>
      <c r="E46" s="59" t="s">
        <v>1226</v>
      </c>
      <c r="F46" s="59" t="s">
        <v>1227</v>
      </c>
      <c r="G46" s="59" t="s">
        <v>71</v>
      </c>
      <c r="H46" s="59">
        <v>21</v>
      </c>
      <c r="I46" s="59">
        <v>0</v>
      </c>
      <c r="J46" s="59" t="s">
        <v>797</v>
      </c>
      <c r="K46" s="59" t="s">
        <v>798</v>
      </c>
      <c r="L46" s="59">
        <v>3</v>
      </c>
      <c r="M46" s="59">
        <v>23</v>
      </c>
      <c r="N46" s="59">
        <v>99</v>
      </c>
      <c r="O46" s="59">
        <v>99</v>
      </c>
      <c r="P46" s="59">
        <v>1</v>
      </c>
      <c r="Q46" s="59" t="s">
        <v>1216</v>
      </c>
      <c r="R46" s="59" t="s">
        <v>1228</v>
      </c>
      <c r="S46" s="59" t="s">
        <v>1216</v>
      </c>
      <c r="T46" s="59" t="s">
        <v>958</v>
      </c>
      <c r="U46" s="59">
        <v>0.47</v>
      </c>
      <c r="V46" s="59">
        <v>28.2</v>
      </c>
      <c r="W46" s="59" t="s">
        <v>103</v>
      </c>
      <c r="X46" s="59">
        <v>1</v>
      </c>
      <c r="Y46" s="59" t="s">
        <v>1229</v>
      </c>
      <c r="Z46" s="59" t="s">
        <v>1230</v>
      </c>
      <c r="AA46" s="59" t="s">
        <v>1231</v>
      </c>
      <c r="AB46" s="59"/>
      <c r="AC46" s="59" t="s">
        <v>1232</v>
      </c>
      <c r="AD46" s="59"/>
      <c r="AE46" s="59"/>
      <c r="AF46" s="59"/>
      <c r="AG46" s="59"/>
      <c r="AH46" s="59"/>
      <c r="AI46" s="59"/>
      <c r="AJ46" s="61"/>
      <c r="AK46" s="61"/>
      <c r="AL46" s="63" t="str">
        <f>VLOOKUP(D46,'Vị Trí'!$C$2:$E$102,3,0)</f>
        <v xml:space="preserve">SV Toản </v>
      </c>
    </row>
    <row r="47" spans="1:38" ht="30" customHeight="1" x14ac:dyDescent="0.25">
      <c r="A47" s="59">
        <v>43</v>
      </c>
      <c r="B47" s="59" t="s">
        <v>67</v>
      </c>
      <c r="C47" s="59" t="s">
        <v>1233</v>
      </c>
      <c r="D47" s="59" t="s">
        <v>98</v>
      </c>
      <c r="E47" s="59" t="s">
        <v>1234</v>
      </c>
      <c r="F47" s="59" t="s">
        <v>1235</v>
      </c>
      <c r="G47" s="59" t="s">
        <v>71</v>
      </c>
      <c r="H47" s="59">
        <v>22</v>
      </c>
      <c r="I47" s="59">
        <v>15</v>
      </c>
      <c r="J47" s="59" t="s">
        <v>760</v>
      </c>
      <c r="K47" s="59" t="s">
        <v>1236</v>
      </c>
      <c r="L47" s="59">
        <v>2</v>
      </c>
      <c r="M47" s="59">
        <v>4</v>
      </c>
      <c r="N47" s="59">
        <v>14</v>
      </c>
      <c r="O47" s="59">
        <v>9</v>
      </c>
      <c r="P47" s="59">
        <v>5</v>
      </c>
      <c r="Q47" s="59" t="s">
        <v>1216</v>
      </c>
      <c r="R47" s="59" t="s">
        <v>188</v>
      </c>
      <c r="S47" s="59" t="s">
        <v>1216</v>
      </c>
      <c r="T47" s="59" t="s">
        <v>423</v>
      </c>
      <c r="U47" s="59">
        <v>2.67</v>
      </c>
      <c r="V47" s="59">
        <v>160.19999999999999</v>
      </c>
      <c r="W47" s="59" t="s">
        <v>1237</v>
      </c>
      <c r="X47" s="59">
        <v>2</v>
      </c>
      <c r="Y47" s="59" t="s">
        <v>1238</v>
      </c>
      <c r="Z47" s="59" t="s">
        <v>1239</v>
      </c>
      <c r="AA47" s="59" t="s">
        <v>1240</v>
      </c>
      <c r="AB47" s="59"/>
      <c r="AC47" s="59" t="s">
        <v>1241</v>
      </c>
      <c r="AD47" s="59" t="s">
        <v>1242</v>
      </c>
      <c r="AE47" s="59" t="s">
        <v>1216</v>
      </c>
      <c r="AF47" s="59"/>
      <c r="AG47" s="59" t="s">
        <v>1243</v>
      </c>
      <c r="AH47" s="59" t="s">
        <v>1244</v>
      </c>
      <c r="AI47" s="59"/>
      <c r="AJ47" s="61">
        <v>1</v>
      </c>
      <c r="AK47" s="61"/>
      <c r="AL47" s="63" t="str">
        <f>VLOOKUP(D47,'Vị Trí'!$C$2:$E$102,3,0)</f>
        <v>SLEEVE</v>
      </c>
    </row>
    <row r="48" spans="1:38" ht="30" customHeight="1" x14ac:dyDescent="0.25">
      <c r="A48" s="59">
        <v>44</v>
      </c>
      <c r="B48" s="59" t="s">
        <v>67</v>
      </c>
      <c r="C48" s="59" t="s">
        <v>1245</v>
      </c>
      <c r="D48" s="59" t="s">
        <v>80</v>
      </c>
      <c r="E48" s="59" t="s">
        <v>1246</v>
      </c>
      <c r="F48" s="59" t="s">
        <v>1247</v>
      </c>
      <c r="G48" s="59" t="s">
        <v>71</v>
      </c>
      <c r="H48" s="59">
        <v>21</v>
      </c>
      <c r="I48" s="59">
        <v>0</v>
      </c>
      <c r="J48" s="59" t="s">
        <v>81</v>
      </c>
      <c r="K48" s="59" t="s">
        <v>164</v>
      </c>
      <c r="L48" s="59">
        <v>0</v>
      </c>
      <c r="M48" s="59">
        <v>74</v>
      </c>
      <c r="N48" s="59">
        <v>36</v>
      </c>
      <c r="O48" s="59">
        <v>99</v>
      </c>
      <c r="P48" s="59">
        <v>1</v>
      </c>
      <c r="Q48" s="59" t="s">
        <v>1216</v>
      </c>
      <c r="R48" s="59" t="s">
        <v>1248</v>
      </c>
      <c r="S48" s="59" t="s">
        <v>1216</v>
      </c>
      <c r="T48" s="59" t="s">
        <v>1249</v>
      </c>
      <c r="U48" s="59">
        <v>0.87</v>
      </c>
      <c r="V48" s="59">
        <v>52.2</v>
      </c>
      <c r="W48" s="59" t="s">
        <v>1250</v>
      </c>
      <c r="X48" s="59">
        <v>2</v>
      </c>
      <c r="Y48" s="59" t="s">
        <v>1251</v>
      </c>
      <c r="Z48" s="59"/>
      <c r="AA48" s="59" t="s">
        <v>1252</v>
      </c>
      <c r="AB48" s="59"/>
      <c r="AC48" s="59" t="s">
        <v>1253</v>
      </c>
      <c r="AD48" s="59"/>
      <c r="AE48" s="59"/>
      <c r="AF48" s="59"/>
      <c r="AG48" s="59" t="s">
        <v>1254</v>
      </c>
      <c r="AH48" s="59" t="s">
        <v>1255</v>
      </c>
      <c r="AI48" s="59"/>
      <c r="AJ48" s="61">
        <v>1</v>
      </c>
      <c r="AK48" s="61"/>
      <c r="AL48" s="63" t="str">
        <f>VLOOKUP(D48,'Vị Trí'!$C$2:$E$102,3,0)</f>
        <v>DENSO</v>
      </c>
    </row>
    <row r="49" spans="1:38" ht="30" customHeight="1" x14ac:dyDescent="0.25">
      <c r="A49" s="59">
        <v>45</v>
      </c>
      <c r="B49" s="59" t="s">
        <v>67</v>
      </c>
      <c r="C49" s="59" t="s">
        <v>1256</v>
      </c>
      <c r="D49" s="59" t="s">
        <v>99</v>
      </c>
      <c r="E49" s="59" t="s">
        <v>1257</v>
      </c>
      <c r="F49" s="59" t="s">
        <v>1258</v>
      </c>
      <c r="G49" s="59" t="s">
        <v>71</v>
      </c>
      <c r="H49" s="59">
        <v>21</v>
      </c>
      <c r="I49" s="59">
        <v>1</v>
      </c>
      <c r="J49" s="59" t="s">
        <v>145</v>
      </c>
      <c r="K49" s="59" t="s">
        <v>146</v>
      </c>
      <c r="L49" s="59">
        <v>1</v>
      </c>
      <c r="M49" s="59">
        <v>11</v>
      </c>
      <c r="N49" s="59">
        <v>30</v>
      </c>
      <c r="O49" s="59">
        <v>14</v>
      </c>
      <c r="P49" s="59">
        <v>1</v>
      </c>
      <c r="Q49" s="59" t="s">
        <v>1216</v>
      </c>
      <c r="R49" s="59" t="s">
        <v>1259</v>
      </c>
      <c r="S49" s="59" t="s">
        <v>1216</v>
      </c>
      <c r="T49" s="59" t="s">
        <v>1260</v>
      </c>
      <c r="U49" s="59">
        <v>0.5</v>
      </c>
      <c r="V49" s="59">
        <v>30</v>
      </c>
      <c r="W49" s="59" t="s">
        <v>1261</v>
      </c>
      <c r="X49" s="59">
        <v>2</v>
      </c>
      <c r="Y49" s="59" t="s">
        <v>1262</v>
      </c>
      <c r="Z49" s="59" t="s">
        <v>1263</v>
      </c>
      <c r="AA49" s="59" t="s">
        <v>1264</v>
      </c>
      <c r="AB49" s="59"/>
      <c r="AC49" s="59" t="s">
        <v>1265</v>
      </c>
      <c r="AD49" s="59"/>
      <c r="AE49" s="59"/>
      <c r="AF49" s="59"/>
      <c r="AG49" s="59"/>
      <c r="AH49" s="59"/>
      <c r="AI49" s="59"/>
      <c r="AJ49" s="61"/>
      <c r="AK49" s="61"/>
      <c r="AL49" s="63" t="str">
        <f>VLOOKUP(D49,'Vị Trí'!$C$2:$E$102,3,0)</f>
        <v>SV Đông</v>
      </c>
    </row>
    <row r="50" spans="1:38" ht="30" customHeight="1" x14ac:dyDescent="0.25">
      <c r="A50" s="59">
        <v>46</v>
      </c>
      <c r="B50" s="59" t="s">
        <v>67</v>
      </c>
      <c r="C50" s="59" t="s">
        <v>1266</v>
      </c>
      <c r="D50" s="59" t="s">
        <v>68</v>
      </c>
      <c r="E50" s="59" t="s">
        <v>69</v>
      </c>
      <c r="F50" s="59" t="s">
        <v>70</v>
      </c>
      <c r="G50" s="59" t="s">
        <v>71</v>
      </c>
      <c r="H50" s="59">
        <v>21</v>
      </c>
      <c r="I50" s="59">
        <v>2</v>
      </c>
      <c r="J50" s="59" t="s">
        <v>115</v>
      </c>
      <c r="K50" s="59" t="s">
        <v>921</v>
      </c>
      <c r="L50" s="59">
        <v>2</v>
      </c>
      <c r="M50" s="59">
        <v>25</v>
      </c>
      <c r="N50" s="59">
        <v>31</v>
      </c>
      <c r="O50" s="59">
        <v>14</v>
      </c>
      <c r="P50" s="59">
        <v>1</v>
      </c>
      <c r="Q50" s="59" t="s">
        <v>1216</v>
      </c>
      <c r="R50" s="59" t="s">
        <v>1267</v>
      </c>
      <c r="S50" s="59" t="s">
        <v>1268</v>
      </c>
      <c r="T50" s="59" t="s">
        <v>894</v>
      </c>
      <c r="U50" s="59">
        <v>1.55</v>
      </c>
      <c r="V50" s="59">
        <v>93</v>
      </c>
      <c r="W50" s="59" t="s">
        <v>1269</v>
      </c>
      <c r="X50" s="59">
        <v>2</v>
      </c>
      <c r="Y50" s="59" t="s">
        <v>1270</v>
      </c>
      <c r="Z50" s="59" t="s">
        <v>1271</v>
      </c>
      <c r="AA50" s="59" t="s">
        <v>1272</v>
      </c>
      <c r="AB50" s="59" t="s">
        <v>1273</v>
      </c>
      <c r="AC50" s="59" t="s">
        <v>1274</v>
      </c>
      <c r="AD50" s="59"/>
      <c r="AE50" s="59"/>
      <c r="AF50" s="59"/>
      <c r="AG50" s="59" t="s">
        <v>1275</v>
      </c>
      <c r="AH50" s="59" t="s">
        <v>1276</v>
      </c>
      <c r="AI50" s="59"/>
      <c r="AJ50" s="61">
        <v>1</v>
      </c>
      <c r="AK50" s="61"/>
      <c r="AL50" s="62" t="str">
        <f>VLOOKUP(D50,'Vị Trí'!$C$2:$E$102,3,0)</f>
        <v>DIECAST-MACHINE</v>
      </c>
    </row>
    <row r="51" spans="1:38" ht="30" customHeight="1" x14ac:dyDescent="0.25">
      <c r="A51" s="59">
        <v>47</v>
      </c>
      <c r="B51" s="59" t="s">
        <v>67</v>
      </c>
      <c r="C51" s="59" t="s">
        <v>1277</v>
      </c>
      <c r="D51" s="59" t="s">
        <v>193</v>
      </c>
      <c r="E51" s="59" t="s">
        <v>1278</v>
      </c>
      <c r="F51" s="59" t="s">
        <v>1279</v>
      </c>
      <c r="G51" s="59" t="s">
        <v>71</v>
      </c>
      <c r="H51" s="59">
        <v>21</v>
      </c>
      <c r="I51" s="59">
        <v>1</v>
      </c>
      <c r="J51" s="59" t="s">
        <v>109</v>
      </c>
      <c r="K51" s="59" t="s">
        <v>448</v>
      </c>
      <c r="L51" s="59">
        <v>2</v>
      </c>
      <c r="M51" s="59">
        <v>4</v>
      </c>
      <c r="N51" s="59">
        <v>48</v>
      </c>
      <c r="O51" s="59">
        <v>5</v>
      </c>
      <c r="P51" s="59">
        <v>1</v>
      </c>
      <c r="Q51" s="59" t="s">
        <v>1268</v>
      </c>
      <c r="R51" s="59" t="s">
        <v>1280</v>
      </c>
      <c r="S51" s="59" t="s">
        <v>1268</v>
      </c>
      <c r="T51" s="59" t="s">
        <v>1018</v>
      </c>
      <c r="U51" s="59">
        <v>1</v>
      </c>
      <c r="V51" s="59">
        <v>60</v>
      </c>
      <c r="W51" s="59" t="s">
        <v>1281</v>
      </c>
      <c r="X51" s="59">
        <v>2</v>
      </c>
      <c r="Y51" s="59" t="s">
        <v>1282</v>
      </c>
      <c r="Z51" s="59" t="s">
        <v>1283</v>
      </c>
      <c r="AA51" s="59" t="s">
        <v>1284</v>
      </c>
      <c r="AB51" s="59" t="s">
        <v>1285</v>
      </c>
      <c r="AC51" s="59" t="s">
        <v>1286</v>
      </c>
      <c r="AD51" s="59"/>
      <c r="AE51" s="59"/>
      <c r="AF51" s="59"/>
      <c r="AG51" s="59" t="s">
        <v>1287</v>
      </c>
      <c r="AH51" s="59" t="s">
        <v>975</v>
      </c>
      <c r="AI51" s="59"/>
      <c r="AJ51" s="61">
        <v>1</v>
      </c>
      <c r="AK51" s="61"/>
      <c r="AL51" s="63" t="str">
        <f>VLOOKUP(D51,'Vị Trí'!$C$2:$E$102,3,0)</f>
        <v xml:space="preserve">SV Toản </v>
      </c>
    </row>
    <row r="52" spans="1:38" ht="30" customHeight="1" x14ac:dyDescent="0.25">
      <c r="A52" s="59">
        <v>48</v>
      </c>
      <c r="B52" s="59" t="s">
        <v>67</v>
      </c>
      <c r="C52" s="59" t="s">
        <v>1288</v>
      </c>
      <c r="D52" s="59" t="s">
        <v>170</v>
      </c>
      <c r="E52" s="59" t="s">
        <v>1289</v>
      </c>
      <c r="F52" s="59" t="s">
        <v>1290</v>
      </c>
      <c r="G52" s="59" t="s">
        <v>71</v>
      </c>
      <c r="H52" s="59">
        <v>21</v>
      </c>
      <c r="I52" s="59">
        <v>1</v>
      </c>
      <c r="J52" s="59" t="s">
        <v>1291</v>
      </c>
      <c r="K52" s="59" t="s">
        <v>1292</v>
      </c>
      <c r="L52" s="59">
        <v>2</v>
      </c>
      <c r="M52" s="59">
        <v>0</v>
      </c>
      <c r="N52" s="59">
        <v>21</v>
      </c>
      <c r="O52" s="59">
        <v>62</v>
      </c>
      <c r="P52" s="59">
        <v>1</v>
      </c>
      <c r="Q52" s="59" t="s">
        <v>1268</v>
      </c>
      <c r="R52" s="59" t="s">
        <v>1293</v>
      </c>
      <c r="S52" s="59" t="s">
        <v>1268</v>
      </c>
      <c r="T52" s="59" t="s">
        <v>1294</v>
      </c>
      <c r="U52" s="59">
        <v>2.8</v>
      </c>
      <c r="V52" s="59">
        <v>168</v>
      </c>
      <c r="W52" s="59" t="s">
        <v>174</v>
      </c>
      <c r="X52" s="59">
        <v>1</v>
      </c>
      <c r="Y52" s="59" t="s">
        <v>1295</v>
      </c>
      <c r="Z52" s="59" t="s">
        <v>1296</v>
      </c>
      <c r="AA52" s="59" t="s">
        <v>1297</v>
      </c>
      <c r="AB52" s="59" t="s">
        <v>1298</v>
      </c>
      <c r="AC52" s="59" t="s">
        <v>1299</v>
      </c>
      <c r="AD52" s="59"/>
      <c r="AE52" s="59"/>
      <c r="AF52" s="59" t="s">
        <v>1300</v>
      </c>
      <c r="AG52" s="59"/>
      <c r="AH52" s="59"/>
      <c r="AI52" s="59"/>
      <c r="AJ52" s="61"/>
      <c r="AK52" s="61"/>
      <c r="AL52" s="63" t="str">
        <f>VLOOKUP(D52,'Vị Trí'!$C$2:$E$102,3,0)</f>
        <v>SV Đông</v>
      </c>
    </row>
    <row r="53" spans="1:38" ht="30" customHeight="1" x14ac:dyDescent="0.25">
      <c r="A53" s="59">
        <v>49</v>
      </c>
      <c r="B53" s="59" t="s">
        <v>67</v>
      </c>
      <c r="C53" s="59" t="s">
        <v>1301</v>
      </c>
      <c r="D53" s="59" t="s">
        <v>75</v>
      </c>
      <c r="E53" s="59" t="s">
        <v>149</v>
      </c>
      <c r="F53" s="59" t="s">
        <v>150</v>
      </c>
      <c r="G53" s="59" t="s">
        <v>71</v>
      </c>
      <c r="H53" s="59">
        <v>21</v>
      </c>
      <c r="I53" s="59">
        <v>7</v>
      </c>
      <c r="J53" s="59" t="s">
        <v>1302</v>
      </c>
      <c r="K53" s="59" t="s">
        <v>1303</v>
      </c>
      <c r="L53" s="59">
        <v>0</v>
      </c>
      <c r="M53" s="59">
        <v>18</v>
      </c>
      <c r="N53" s="59">
        <v>99</v>
      </c>
      <c r="O53" s="59">
        <v>99</v>
      </c>
      <c r="P53" s="59">
        <v>1</v>
      </c>
      <c r="Q53" s="59" t="s">
        <v>1304</v>
      </c>
      <c r="R53" s="59" t="s">
        <v>129</v>
      </c>
      <c r="S53" s="59" t="s">
        <v>1304</v>
      </c>
      <c r="T53" s="59" t="s">
        <v>129</v>
      </c>
      <c r="U53" s="59">
        <v>0</v>
      </c>
      <c r="V53" s="59">
        <v>0</v>
      </c>
      <c r="W53" s="59" t="s">
        <v>1305</v>
      </c>
      <c r="X53" s="59">
        <v>1</v>
      </c>
      <c r="Y53" s="59" t="s">
        <v>1306</v>
      </c>
      <c r="Z53" s="59" t="s">
        <v>1307</v>
      </c>
      <c r="AA53" s="59" t="s">
        <v>152</v>
      </c>
      <c r="AB53" s="59"/>
      <c r="AC53" s="59" t="s">
        <v>1308</v>
      </c>
      <c r="AD53" s="59"/>
      <c r="AE53" s="59"/>
      <c r="AF53" s="59"/>
      <c r="AG53" s="59"/>
      <c r="AH53" s="59"/>
      <c r="AI53" s="59"/>
      <c r="AJ53" s="61"/>
      <c r="AK53" s="61"/>
      <c r="AL53" s="63" t="str">
        <f>VLOOKUP(D53,'Vị Trí'!$C$2:$E$102,3,0)</f>
        <v xml:space="preserve">SV Toản </v>
      </c>
    </row>
    <row r="54" spans="1:38" ht="30" customHeight="1" x14ac:dyDescent="0.25">
      <c r="A54" s="59">
        <v>50</v>
      </c>
      <c r="B54" s="59" t="s">
        <v>67</v>
      </c>
      <c r="C54" s="59" t="s">
        <v>1309</v>
      </c>
      <c r="D54" s="59" t="s">
        <v>125</v>
      </c>
      <c r="E54" s="59" t="s">
        <v>900</v>
      </c>
      <c r="F54" s="59" t="s">
        <v>1310</v>
      </c>
      <c r="G54" s="59" t="s">
        <v>71</v>
      </c>
      <c r="H54" s="59">
        <v>21</v>
      </c>
      <c r="I54" s="59">
        <v>2</v>
      </c>
      <c r="J54" s="59" t="s">
        <v>520</v>
      </c>
      <c r="K54" s="59" t="s">
        <v>521</v>
      </c>
      <c r="L54" s="59">
        <v>2</v>
      </c>
      <c r="M54" s="59">
        <v>45</v>
      </c>
      <c r="N54" s="59">
        <v>94</v>
      </c>
      <c r="O54" s="59">
        <v>62</v>
      </c>
      <c r="P54" s="59">
        <v>5</v>
      </c>
      <c r="Q54" s="59" t="s">
        <v>1304</v>
      </c>
      <c r="R54" s="59" t="s">
        <v>999</v>
      </c>
      <c r="S54" s="59" t="s">
        <v>1304</v>
      </c>
      <c r="T54" s="59" t="s">
        <v>1311</v>
      </c>
      <c r="U54" s="59">
        <v>2</v>
      </c>
      <c r="V54" s="59">
        <v>120</v>
      </c>
      <c r="W54" s="59" t="s">
        <v>1312</v>
      </c>
      <c r="X54" s="59">
        <v>2</v>
      </c>
      <c r="Y54" s="59" t="s">
        <v>1313</v>
      </c>
      <c r="Z54" s="59" t="s">
        <v>1314</v>
      </c>
      <c r="AA54" s="59" t="s">
        <v>1315</v>
      </c>
      <c r="AB54" s="59"/>
      <c r="AC54" s="59" t="s">
        <v>1316</v>
      </c>
      <c r="AD54" s="59" t="s">
        <v>1317</v>
      </c>
      <c r="AE54" s="59" t="s">
        <v>1304</v>
      </c>
      <c r="AF54" s="59"/>
      <c r="AG54" s="59"/>
      <c r="AH54" s="59"/>
      <c r="AI54" s="59"/>
      <c r="AJ54" s="61"/>
      <c r="AK54" s="61"/>
      <c r="AL54" s="63" t="str">
        <f>VLOOKUP(D54,'Vị Trí'!$C$2:$E$102,3,0)</f>
        <v>SLEEVE</v>
      </c>
    </row>
    <row r="55" spans="1:38" ht="30" customHeight="1" x14ac:dyDescent="0.25">
      <c r="A55" s="59">
        <v>51</v>
      </c>
      <c r="B55" s="59" t="s">
        <v>67</v>
      </c>
      <c r="C55" s="59" t="s">
        <v>1318</v>
      </c>
      <c r="D55" s="59" t="s">
        <v>246</v>
      </c>
      <c r="E55" s="59" t="s">
        <v>1319</v>
      </c>
      <c r="F55" s="59" t="s">
        <v>1320</v>
      </c>
      <c r="G55" s="59" t="s">
        <v>71</v>
      </c>
      <c r="H55" s="59">
        <v>21</v>
      </c>
      <c r="I55" s="59">
        <v>4</v>
      </c>
      <c r="J55" s="59" t="s">
        <v>187</v>
      </c>
      <c r="K55" s="59" t="s">
        <v>1321</v>
      </c>
      <c r="L55" s="59">
        <v>0</v>
      </c>
      <c r="M55" s="59">
        <v>25</v>
      </c>
      <c r="N55" s="59">
        <v>99</v>
      </c>
      <c r="O55" s="59">
        <v>99</v>
      </c>
      <c r="P55" s="59">
        <v>1</v>
      </c>
      <c r="Q55" s="59" t="s">
        <v>1304</v>
      </c>
      <c r="R55" s="59" t="s">
        <v>1322</v>
      </c>
      <c r="S55" s="59" t="s">
        <v>1304</v>
      </c>
      <c r="T55" s="59" t="s">
        <v>1323</v>
      </c>
      <c r="U55" s="59">
        <v>2</v>
      </c>
      <c r="V55" s="59">
        <v>120</v>
      </c>
      <c r="W55" s="59" t="s">
        <v>496</v>
      </c>
      <c r="X55" s="59">
        <v>2</v>
      </c>
      <c r="Y55" s="59" t="s">
        <v>1324</v>
      </c>
      <c r="Z55" s="59" t="s">
        <v>1325</v>
      </c>
      <c r="AA55" s="59" t="s">
        <v>1326</v>
      </c>
      <c r="AB55" s="59"/>
      <c r="AC55" s="59" t="s">
        <v>1327</v>
      </c>
      <c r="AD55" s="59"/>
      <c r="AE55" s="59"/>
      <c r="AF55" s="59"/>
      <c r="AG55" s="59"/>
      <c r="AH55" s="59"/>
      <c r="AI55" s="59"/>
      <c r="AJ55" s="61"/>
      <c r="AK55" s="61"/>
      <c r="AL55" s="63" t="str">
        <f>VLOOKUP(D55,'Vị Trí'!$C$2:$E$102,3,0)</f>
        <v>SLEEVE</v>
      </c>
    </row>
    <row r="56" spans="1:38" ht="30" customHeight="1" x14ac:dyDescent="0.25">
      <c r="A56" s="59">
        <v>52</v>
      </c>
      <c r="B56" s="59" t="s">
        <v>67</v>
      </c>
      <c r="C56" s="59" t="s">
        <v>1328</v>
      </c>
      <c r="D56" s="59" t="s">
        <v>318</v>
      </c>
      <c r="E56" s="59" t="s">
        <v>1329</v>
      </c>
      <c r="F56" s="59" t="s">
        <v>1330</v>
      </c>
      <c r="G56" s="59" t="s">
        <v>71</v>
      </c>
      <c r="H56" s="59">
        <v>21</v>
      </c>
      <c r="I56" s="59">
        <v>7</v>
      </c>
      <c r="J56" s="59" t="s">
        <v>109</v>
      </c>
      <c r="K56" s="59" t="s">
        <v>110</v>
      </c>
      <c r="L56" s="59">
        <v>2</v>
      </c>
      <c r="M56" s="59">
        <v>74</v>
      </c>
      <c r="N56" s="59">
        <v>93</v>
      </c>
      <c r="O56" s="59">
        <v>61</v>
      </c>
      <c r="P56" s="59">
        <v>1</v>
      </c>
      <c r="Q56" s="59" t="s">
        <v>1304</v>
      </c>
      <c r="R56" s="59" t="s">
        <v>719</v>
      </c>
      <c r="S56" s="59" t="s">
        <v>1304</v>
      </c>
      <c r="T56" s="59" t="s">
        <v>74</v>
      </c>
      <c r="U56" s="59">
        <v>2</v>
      </c>
      <c r="V56" s="59">
        <v>120</v>
      </c>
      <c r="W56" s="59" t="s">
        <v>1331</v>
      </c>
      <c r="X56" s="59">
        <v>3</v>
      </c>
      <c r="Y56" s="59" t="s">
        <v>1332</v>
      </c>
      <c r="Z56" s="59" t="s">
        <v>1333</v>
      </c>
      <c r="AA56" s="59" t="s">
        <v>945</v>
      </c>
      <c r="AB56" s="59"/>
      <c r="AC56" s="59" t="s">
        <v>1334</v>
      </c>
      <c r="AD56" s="59"/>
      <c r="AE56" s="59"/>
      <c r="AF56" s="59"/>
      <c r="AG56" s="59" t="s">
        <v>1335</v>
      </c>
      <c r="AH56" s="59" t="s">
        <v>112</v>
      </c>
      <c r="AI56" s="59"/>
      <c r="AJ56" s="61">
        <v>1</v>
      </c>
      <c r="AK56" s="61"/>
      <c r="AL56" s="62" t="str">
        <f>VLOOKUP(D56,'Vị Trí'!$C$2:$E$102,3,0)</f>
        <v>SV Đông</v>
      </c>
    </row>
    <row r="57" spans="1:38" ht="30" customHeight="1" x14ac:dyDescent="0.25">
      <c r="A57" s="59">
        <v>53</v>
      </c>
      <c r="B57" s="59" t="s">
        <v>67</v>
      </c>
      <c r="C57" s="59" t="s">
        <v>1336</v>
      </c>
      <c r="D57" s="59" t="s">
        <v>334</v>
      </c>
      <c r="E57" s="59" t="s">
        <v>1337</v>
      </c>
      <c r="F57" s="59" t="s">
        <v>1338</v>
      </c>
      <c r="G57" s="59" t="s">
        <v>71</v>
      </c>
      <c r="H57" s="59">
        <v>21</v>
      </c>
      <c r="I57" s="59">
        <v>1</v>
      </c>
      <c r="J57" s="59" t="s">
        <v>819</v>
      </c>
      <c r="K57" s="59" t="s">
        <v>820</v>
      </c>
      <c r="L57" s="59">
        <v>2</v>
      </c>
      <c r="M57" s="59">
        <v>11</v>
      </c>
      <c r="N57" s="59">
        <v>34</v>
      </c>
      <c r="O57" s="59">
        <v>12</v>
      </c>
      <c r="P57" s="59">
        <v>1</v>
      </c>
      <c r="Q57" s="59" t="s">
        <v>1304</v>
      </c>
      <c r="R57" s="59" t="s">
        <v>680</v>
      </c>
      <c r="S57" s="59" t="s">
        <v>1304</v>
      </c>
      <c r="T57" s="59" t="s">
        <v>473</v>
      </c>
      <c r="U57" s="59">
        <v>1.33</v>
      </c>
      <c r="V57" s="59">
        <v>79.8</v>
      </c>
      <c r="W57" s="59" t="s">
        <v>1339</v>
      </c>
      <c r="X57" s="59">
        <v>4</v>
      </c>
      <c r="Y57" s="59" t="s">
        <v>1340</v>
      </c>
      <c r="Z57" s="59" t="s">
        <v>1341</v>
      </c>
      <c r="AA57" s="59" t="s">
        <v>1342</v>
      </c>
      <c r="AB57" s="59"/>
      <c r="AC57" s="59" t="s">
        <v>1343</v>
      </c>
      <c r="AD57" s="59" t="s">
        <v>1344</v>
      </c>
      <c r="AE57" s="59" t="s">
        <v>1345</v>
      </c>
      <c r="AF57" s="59"/>
      <c r="AG57" s="59"/>
      <c r="AH57" s="59"/>
      <c r="AI57" s="59"/>
      <c r="AJ57" s="61"/>
      <c r="AK57" s="61"/>
      <c r="AL57" s="63" t="str">
        <f>VLOOKUP(D57,'Vị Trí'!$C$2:$E$102,3,0)</f>
        <v xml:space="preserve">SV Toản </v>
      </c>
    </row>
    <row r="58" spans="1:38" ht="45.75" customHeight="1" x14ac:dyDescent="0.25">
      <c r="A58" s="59">
        <v>54</v>
      </c>
      <c r="B58" s="59" t="s">
        <v>67</v>
      </c>
      <c r="C58" s="59" t="s">
        <v>1346</v>
      </c>
      <c r="D58" s="59" t="s">
        <v>134</v>
      </c>
      <c r="E58" s="59" t="s">
        <v>573</v>
      </c>
      <c r="F58" s="59" t="s">
        <v>574</v>
      </c>
      <c r="G58" s="59" t="s">
        <v>71</v>
      </c>
      <c r="H58" s="59">
        <v>21</v>
      </c>
      <c r="I58" s="59">
        <v>13</v>
      </c>
      <c r="J58" s="59" t="s">
        <v>967</v>
      </c>
      <c r="K58" s="59" t="s">
        <v>1347</v>
      </c>
      <c r="L58" s="59">
        <v>2</v>
      </c>
      <c r="M58" s="59">
        <v>45</v>
      </c>
      <c r="N58" s="59">
        <v>46</v>
      </c>
      <c r="O58" s="59">
        <v>9</v>
      </c>
      <c r="P58" s="59">
        <v>1</v>
      </c>
      <c r="Q58" s="59" t="s">
        <v>1345</v>
      </c>
      <c r="R58" s="59" t="s">
        <v>1348</v>
      </c>
      <c r="S58" s="59" t="s">
        <v>1345</v>
      </c>
      <c r="T58" s="59" t="s">
        <v>1349</v>
      </c>
      <c r="U58" s="59">
        <v>0.5</v>
      </c>
      <c r="V58" s="59">
        <v>30</v>
      </c>
      <c r="W58" s="59" t="s">
        <v>189</v>
      </c>
      <c r="X58" s="59">
        <v>1</v>
      </c>
      <c r="Y58" s="59" t="s">
        <v>1350</v>
      </c>
      <c r="Z58" s="59" t="s">
        <v>1351</v>
      </c>
      <c r="AA58" s="59" t="s">
        <v>1352</v>
      </c>
      <c r="AB58" s="59" t="s">
        <v>1353</v>
      </c>
      <c r="AC58" s="59" t="s">
        <v>124</v>
      </c>
      <c r="AD58" s="59" t="s">
        <v>1354</v>
      </c>
      <c r="AE58" s="59" t="s">
        <v>985</v>
      </c>
      <c r="AF58" s="59"/>
      <c r="AG58" s="59" t="s">
        <v>1355</v>
      </c>
      <c r="AH58" s="59" t="s">
        <v>175</v>
      </c>
      <c r="AI58" s="59"/>
      <c r="AJ58" s="61">
        <v>2</v>
      </c>
      <c r="AK58" s="61"/>
      <c r="AL58" s="62" t="str">
        <f>VLOOKUP(D58,'Vị Trí'!$C$2:$E$102,3,0)</f>
        <v>SV Vũ</v>
      </c>
    </row>
    <row r="59" spans="1:38" ht="30" customHeight="1" x14ac:dyDescent="0.25">
      <c r="A59" s="59">
        <v>55</v>
      </c>
      <c r="B59" s="59" t="s">
        <v>67</v>
      </c>
      <c r="C59" s="59" t="s">
        <v>1356</v>
      </c>
      <c r="D59" s="59" t="s">
        <v>318</v>
      </c>
      <c r="E59" s="59" t="s">
        <v>1329</v>
      </c>
      <c r="F59" s="59" t="s">
        <v>1330</v>
      </c>
      <c r="G59" s="59" t="s">
        <v>71</v>
      </c>
      <c r="H59" s="59">
        <v>21</v>
      </c>
      <c r="I59" s="59">
        <v>1</v>
      </c>
      <c r="J59" s="59" t="s">
        <v>145</v>
      </c>
      <c r="K59" s="59" t="s">
        <v>146</v>
      </c>
      <c r="L59" s="59">
        <v>3</v>
      </c>
      <c r="M59" s="59">
        <v>31</v>
      </c>
      <c r="N59" s="59">
        <v>30</v>
      </c>
      <c r="O59" s="59">
        <v>5</v>
      </c>
      <c r="P59" s="59">
        <v>1</v>
      </c>
      <c r="Q59" s="59" t="s">
        <v>1345</v>
      </c>
      <c r="R59" s="59" t="s">
        <v>1357</v>
      </c>
      <c r="S59" s="59" t="s">
        <v>1345</v>
      </c>
      <c r="T59" s="59" t="s">
        <v>1358</v>
      </c>
      <c r="U59" s="59">
        <v>0.5</v>
      </c>
      <c r="V59" s="59">
        <v>30</v>
      </c>
      <c r="W59" s="59" t="s">
        <v>1359</v>
      </c>
      <c r="X59" s="59">
        <v>1</v>
      </c>
      <c r="Y59" s="59" t="s">
        <v>1360</v>
      </c>
      <c r="Z59" s="59" t="s">
        <v>1361</v>
      </c>
      <c r="AA59" s="59" t="s">
        <v>1362</v>
      </c>
      <c r="AB59" s="59" t="s">
        <v>1363</v>
      </c>
      <c r="AC59" s="59" t="s">
        <v>846</v>
      </c>
      <c r="AD59" s="59"/>
      <c r="AE59" s="59"/>
      <c r="AF59" s="59"/>
      <c r="AG59" s="59"/>
      <c r="AH59" s="59"/>
      <c r="AI59" s="59"/>
      <c r="AJ59" s="61"/>
      <c r="AK59" s="61"/>
      <c r="AL59" s="63" t="str">
        <f>VLOOKUP(D59,'Vị Trí'!$C$2:$E$102,3,0)</f>
        <v>SV Đông</v>
      </c>
    </row>
    <row r="60" spans="1:38" ht="30" customHeight="1" x14ac:dyDescent="0.25">
      <c r="A60" s="59">
        <v>56</v>
      </c>
      <c r="B60" s="59" t="s">
        <v>67</v>
      </c>
      <c r="C60" s="59" t="s">
        <v>1364</v>
      </c>
      <c r="D60" s="59" t="s">
        <v>300</v>
      </c>
      <c r="E60" s="59" t="s">
        <v>996</v>
      </c>
      <c r="F60" s="59" t="s">
        <v>997</v>
      </c>
      <c r="G60" s="59" t="s">
        <v>71</v>
      </c>
      <c r="H60" s="59">
        <v>21</v>
      </c>
      <c r="I60" s="59">
        <v>0</v>
      </c>
      <c r="J60" s="59" t="s">
        <v>797</v>
      </c>
      <c r="K60" s="59" t="s">
        <v>798</v>
      </c>
      <c r="L60" s="59">
        <v>2</v>
      </c>
      <c r="M60" s="59">
        <v>0</v>
      </c>
      <c r="N60" s="59">
        <v>99</v>
      </c>
      <c r="O60" s="59">
        <v>99</v>
      </c>
      <c r="P60" s="59">
        <v>1</v>
      </c>
      <c r="Q60" s="59" t="s">
        <v>1365</v>
      </c>
      <c r="R60" s="59" t="s">
        <v>1366</v>
      </c>
      <c r="S60" s="59" t="s">
        <v>1365</v>
      </c>
      <c r="T60" s="59" t="s">
        <v>1367</v>
      </c>
      <c r="U60" s="59">
        <v>0.98</v>
      </c>
      <c r="V60" s="59">
        <v>58.8</v>
      </c>
      <c r="W60" s="59" t="s">
        <v>89</v>
      </c>
      <c r="X60" s="59">
        <v>1</v>
      </c>
      <c r="Y60" s="59" t="s">
        <v>1368</v>
      </c>
      <c r="Z60" s="59" t="s">
        <v>1369</v>
      </c>
      <c r="AA60" s="59"/>
      <c r="AB60" s="59"/>
      <c r="AC60" s="59" t="s">
        <v>1370</v>
      </c>
      <c r="AD60" s="59"/>
      <c r="AE60" s="59"/>
      <c r="AF60" s="59"/>
      <c r="AG60" s="59"/>
      <c r="AH60" s="59"/>
      <c r="AI60" s="59"/>
      <c r="AJ60" s="61"/>
      <c r="AK60" s="61"/>
      <c r="AL60" s="63" t="str">
        <f>VLOOKUP(D60,'Vị Trí'!$C$2:$E$102,3,0)</f>
        <v>SV Đông</v>
      </c>
    </row>
    <row r="61" spans="1:38" ht="30" customHeight="1" x14ac:dyDescent="0.25">
      <c r="A61" s="59">
        <v>57</v>
      </c>
      <c r="B61" s="59" t="s">
        <v>67</v>
      </c>
      <c r="C61" s="59" t="s">
        <v>1371</v>
      </c>
      <c r="D61" s="59" t="s">
        <v>176</v>
      </c>
      <c r="E61" s="59" t="s">
        <v>1372</v>
      </c>
      <c r="F61" s="59" t="s">
        <v>1373</v>
      </c>
      <c r="G61" s="59" t="s">
        <v>71</v>
      </c>
      <c r="H61" s="59">
        <v>21</v>
      </c>
      <c r="I61" s="59">
        <v>2</v>
      </c>
      <c r="J61" s="59" t="s">
        <v>1374</v>
      </c>
      <c r="K61" s="59" t="s">
        <v>1375</v>
      </c>
      <c r="L61" s="59">
        <v>3</v>
      </c>
      <c r="M61" s="59">
        <v>45</v>
      </c>
      <c r="N61" s="59">
        <v>31</v>
      </c>
      <c r="O61" s="59">
        <v>62</v>
      </c>
      <c r="P61" s="59">
        <v>1</v>
      </c>
      <c r="Q61" s="59" t="s">
        <v>1365</v>
      </c>
      <c r="R61" s="59" t="s">
        <v>137</v>
      </c>
      <c r="S61" s="59" t="s">
        <v>1365</v>
      </c>
      <c r="T61" s="59" t="s">
        <v>1186</v>
      </c>
      <c r="U61" s="59">
        <v>1.25</v>
      </c>
      <c r="V61" s="59">
        <v>75</v>
      </c>
      <c r="W61" s="59" t="s">
        <v>1359</v>
      </c>
      <c r="X61" s="59">
        <v>1</v>
      </c>
      <c r="Y61" s="59" t="s">
        <v>1376</v>
      </c>
      <c r="Z61" s="59" t="s">
        <v>1377</v>
      </c>
      <c r="AA61" s="59" t="s">
        <v>1378</v>
      </c>
      <c r="AB61" s="59"/>
      <c r="AC61" s="59" t="s">
        <v>1379</v>
      </c>
      <c r="AD61" s="59"/>
      <c r="AE61" s="59"/>
      <c r="AF61" s="59"/>
      <c r="AG61" s="59"/>
      <c r="AH61" s="59"/>
      <c r="AI61" s="59"/>
      <c r="AJ61" s="61"/>
      <c r="AK61" s="61"/>
      <c r="AL61" s="63" t="str">
        <f>VLOOKUP(D61,'Vị Trí'!$C$2:$E$102,3,0)</f>
        <v xml:space="preserve">SV Toản </v>
      </c>
    </row>
    <row r="62" spans="1:38" ht="30" customHeight="1" x14ac:dyDescent="0.25">
      <c r="A62" s="59">
        <v>58</v>
      </c>
      <c r="B62" s="59" t="s">
        <v>67</v>
      </c>
      <c r="C62" s="59" t="s">
        <v>1380</v>
      </c>
      <c r="D62" s="59" t="s">
        <v>194</v>
      </c>
      <c r="E62" s="59" t="s">
        <v>1381</v>
      </c>
      <c r="F62" s="59" t="s">
        <v>1382</v>
      </c>
      <c r="G62" s="59" t="s">
        <v>71</v>
      </c>
      <c r="H62" s="59">
        <v>21</v>
      </c>
      <c r="I62" s="59">
        <v>5</v>
      </c>
      <c r="J62" s="59" t="s">
        <v>92</v>
      </c>
      <c r="K62" s="59" t="s">
        <v>547</v>
      </c>
      <c r="L62" s="59">
        <v>0</v>
      </c>
      <c r="M62" s="59">
        <v>73</v>
      </c>
      <c r="N62" s="59">
        <v>31</v>
      </c>
      <c r="O62" s="59">
        <v>62</v>
      </c>
      <c r="P62" s="59">
        <v>5</v>
      </c>
      <c r="Q62" s="59" t="s">
        <v>1365</v>
      </c>
      <c r="R62" s="59" t="s">
        <v>151</v>
      </c>
      <c r="S62" s="59" t="s">
        <v>1365</v>
      </c>
      <c r="T62" s="59" t="s">
        <v>155</v>
      </c>
      <c r="U62" s="59">
        <v>2.83</v>
      </c>
      <c r="V62" s="59">
        <v>169.8</v>
      </c>
      <c r="W62" s="59" t="s">
        <v>1383</v>
      </c>
      <c r="X62" s="59">
        <v>4</v>
      </c>
      <c r="Y62" s="59" t="s">
        <v>1384</v>
      </c>
      <c r="Z62" s="59" t="s">
        <v>1385</v>
      </c>
      <c r="AA62" s="59" t="s">
        <v>1386</v>
      </c>
      <c r="AB62" s="59" t="s">
        <v>1387</v>
      </c>
      <c r="AC62" s="59" t="s">
        <v>1388</v>
      </c>
      <c r="AD62" s="59" t="s">
        <v>1389</v>
      </c>
      <c r="AE62" s="59" t="s">
        <v>1365</v>
      </c>
      <c r="AF62" s="59" t="s">
        <v>1390</v>
      </c>
      <c r="AG62" s="59"/>
      <c r="AH62" s="59"/>
      <c r="AI62" s="59"/>
      <c r="AJ62" s="61"/>
      <c r="AK62" s="61"/>
      <c r="AL62" s="63" t="str">
        <f>VLOOKUP(D62,'Vị Trí'!$C$2:$E$102,3,0)</f>
        <v>SLEEVE</v>
      </c>
    </row>
    <row r="63" spans="1:38" ht="30" customHeight="1" x14ac:dyDescent="0.25">
      <c r="A63" s="59">
        <v>59</v>
      </c>
      <c r="B63" s="59" t="s">
        <v>67</v>
      </c>
      <c r="C63" s="59" t="s">
        <v>1391</v>
      </c>
      <c r="D63" s="59" t="s">
        <v>80</v>
      </c>
      <c r="E63" s="59" t="s">
        <v>162</v>
      </c>
      <c r="F63" s="59" t="s">
        <v>163</v>
      </c>
      <c r="G63" s="59" t="s">
        <v>71</v>
      </c>
      <c r="H63" s="59">
        <v>21</v>
      </c>
      <c r="I63" s="59">
        <v>0</v>
      </c>
      <c r="J63" s="59" t="s">
        <v>81</v>
      </c>
      <c r="K63" s="59" t="s">
        <v>164</v>
      </c>
      <c r="L63" s="59">
        <v>3</v>
      </c>
      <c r="M63" s="59">
        <v>74</v>
      </c>
      <c r="N63" s="59">
        <v>46</v>
      </c>
      <c r="O63" s="59">
        <v>6</v>
      </c>
      <c r="P63" s="59">
        <v>1</v>
      </c>
      <c r="Q63" s="59" t="s">
        <v>1392</v>
      </c>
      <c r="R63" s="59" t="s">
        <v>106</v>
      </c>
      <c r="S63" s="59" t="s">
        <v>1392</v>
      </c>
      <c r="T63" s="59" t="s">
        <v>1393</v>
      </c>
      <c r="U63" s="59">
        <v>0.67</v>
      </c>
      <c r="V63" s="59">
        <v>40.200000000000003</v>
      </c>
      <c r="W63" s="59" t="s">
        <v>737</v>
      </c>
      <c r="X63" s="59">
        <v>1</v>
      </c>
      <c r="Y63" s="59" t="s">
        <v>1394</v>
      </c>
      <c r="Z63" s="59"/>
      <c r="AA63" s="59" t="s">
        <v>1395</v>
      </c>
      <c r="AB63" s="59"/>
      <c r="AC63" s="59" t="s">
        <v>1396</v>
      </c>
      <c r="AD63" s="59"/>
      <c r="AE63" s="59"/>
      <c r="AF63" s="59"/>
      <c r="AG63" s="59"/>
      <c r="AH63" s="59"/>
      <c r="AI63" s="59"/>
      <c r="AJ63" s="61"/>
      <c r="AK63" s="61"/>
      <c r="AL63" s="63" t="str">
        <f>VLOOKUP(D63,'Vị Trí'!$C$2:$E$102,3,0)</f>
        <v>DENSO</v>
      </c>
    </row>
    <row r="64" spans="1:38" ht="30" customHeight="1" x14ac:dyDescent="0.25">
      <c r="A64" s="59">
        <v>60</v>
      </c>
      <c r="B64" s="59" t="s">
        <v>67</v>
      </c>
      <c r="C64" s="59" t="s">
        <v>1397</v>
      </c>
      <c r="D64" s="59" t="s">
        <v>99</v>
      </c>
      <c r="E64" s="59" t="s">
        <v>1257</v>
      </c>
      <c r="F64" s="59" t="s">
        <v>1258</v>
      </c>
      <c r="G64" s="59" t="s">
        <v>71</v>
      </c>
      <c r="H64" s="59">
        <v>21</v>
      </c>
      <c r="I64" s="59">
        <v>7</v>
      </c>
      <c r="J64" s="59" t="s">
        <v>145</v>
      </c>
      <c r="K64" s="59" t="s">
        <v>146</v>
      </c>
      <c r="L64" s="59">
        <v>1</v>
      </c>
      <c r="M64" s="59">
        <v>25</v>
      </c>
      <c r="N64" s="59">
        <v>31</v>
      </c>
      <c r="O64" s="59">
        <v>14</v>
      </c>
      <c r="P64" s="59">
        <v>1</v>
      </c>
      <c r="Q64" s="59" t="s">
        <v>1398</v>
      </c>
      <c r="R64" s="59" t="s">
        <v>1399</v>
      </c>
      <c r="S64" s="59" t="s">
        <v>1398</v>
      </c>
      <c r="T64" s="59" t="s">
        <v>1400</v>
      </c>
      <c r="U64" s="59">
        <v>2.38</v>
      </c>
      <c r="V64" s="59">
        <v>142.80000000000001</v>
      </c>
      <c r="W64" s="59" t="s">
        <v>173</v>
      </c>
      <c r="X64" s="59">
        <v>1</v>
      </c>
      <c r="Y64" s="59" t="s">
        <v>1401</v>
      </c>
      <c r="Z64" s="59" t="s">
        <v>1402</v>
      </c>
      <c r="AA64" s="59" t="s">
        <v>1403</v>
      </c>
      <c r="AB64" s="59"/>
      <c r="AC64" s="59" t="s">
        <v>1404</v>
      </c>
      <c r="AD64" s="59"/>
      <c r="AE64" s="59"/>
      <c r="AF64" s="59"/>
      <c r="AG64" s="59" t="s">
        <v>1405</v>
      </c>
      <c r="AH64" s="59" t="s">
        <v>1406</v>
      </c>
      <c r="AI64" s="59"/>
      <c r="AJ64" s="61">
        <v>1</v>
      </c>
      <c r="AK64" s="61"/>
      <c r="AL64" s="63" t="str">
        <f>VLOOKUP(D64,'Vị Trí'!$C$2:$E$102,3,0)</f>
        <v>SV Đông</v>
      </c>
    </row>
    <row r="65" spans="1:38" ht="30" customHeight="1" x14ac:dyDescent="0.25">
      <c r="A65" s="59">
        <v>61</v>
      </c>
      <c r="B65" s="59" t="s">
        <v>67</v>
      </c>
      <c r="C65" s="59" t="s">
        <v>1407</v>
      </c>
      <c r="D65" s="59" t="s">
        <v>334</v>
      </c>
      <c r="E65" s="59" t="s">
        <v>1408</v>
      </c>
      <c r="F65" s="59" t="s">
        <v>1409</v>
      </c>
      <c r="G65" s="59" t="s">
        <v>71</v>
      </c>
      <c r="H65" s="59">
        <v>21</v>
      </c>
      <c r="I65" s="59">
        <v>1</v>
      </c>
      <c r="J65" s="59" t="s">
        <v>100</v>
      </c>
      <c r="K65" s="59" t="s">
        <v>1410</v>
      </c>
      <c r="L65" s="59">
        <v>1</v>
      </c>
      <c r="M65" s="59">
        <v>11</v>
      </c>
      <c r="N65" s="59">
        <v>23</v>
      </c>
      <c r="O65" s="59">
        <v>12</v>
      </c>
      <c r="P65" s="59">
        <v>5</v>
      </c>
      <c r="Q65" s="59" t="s">
        <v>1398</v>
      </c>
      <c r="R65" s="59" t="s">
        <v>590</v>
      </c>
      <c r="S65" s="59" t="s">
        <v>1398</v>
      </c>
      <c r="T65" s="59" t="s">
        <v>1066</v>
      </c>
      <c r="U65" s="59">
        <v>2.17</v>
      </c>
      <c r="V65" s="59">
        <v>130.19999999999999</v>
      </c>
      <c r="W65" s="59" t="s">
        <v>842</v>
      </c>
      <c r="X65" s="59">
        <v>1</v>
      </c>
      <c r="Y65" s="59" t="s">
        <v>1411</v>
      </c>
      <c r="Z65" s="59" t="s">
        <v>1412</v>
      </c>
      <c r="AA65" s="59" t="s">
        <v>1413</v>
      </c>
      <c r="AB65" s="59" t="s">
        <v>1414</v>
      </c>
      <c r="AC65" s="59" t="s">
        <v>1415</v>
      </c>
      <c r="AD65" s="59" t="s">
        <v>1416</v>
      </c>
      <c r="AE65" s="59" t="s">
        <v>1398</v>
      </c>
      <c r="AF65" s="59"/>
      <c r="AG65" s="59"/>
      <c r="AH65" s="59"/>
      <c r="AI65" s="59"/>
      <c r="AJ65" s="61"/>
      <c r="AK65" s="61"/>
      <c r="AL65" s="63" t="str">
        <f>VLOOKUP(D65,'Vị Trí'!$C$2:$E$102,3,0)</f>
        <v xml:space="preserve">SV Toản </v>
      </c>
    </row>
    <row r="66" spans="1:38" ht="30" customHeight="1" x14ac:dyDescent="0.25">
      <c r="A66" s="59">
        <v>62</v>
      </c>
      <c r="B66" s="59" t="s">
        <v>67</v>
      </c>
      <c r="C66" s="59" t="s">
        <v>1417</v>
      </c>
      <c r="D66" s="59" t="s">
        <v>309</v>
      </c>
      <c r="E66" s="59" t="s">
        <v>1418</v>
      </c>
      <c r="F66" s="59" t="s">
        <v>1419</v>
      </c>
      <c r="G66" s="59" t="s">
        <v>71</v>
      </c>
      <c r="H66" s="59">
        <v>21</v>
      </c>
      <c r="I66" s="59">
        <v>1</v>
      </c>
      <c r="J66" s="59" t="s">
        <v>1420</v>
      </c>
      <c r="K66" s="59" t="s">
        <v>1421</v>
      </c>
      <c r="L66" s="59">
        <v>2</v>
      </c>
      <c r="M66" s="59">
        <v>11</v>
      </c>
      <c r="N66" s="59">
        <v>36</v>
      </c>
      <c r="O66" s="59">
        <v>61</v>
      </c>
      <c r="P66" s="59">
        <v>1</v>
      </c>
      <c r="Q66" s="59" t="s">
        <v>1398</v>
      </c>
      <c r="R66" s="59" t="s">
        <v>137</v>
      </c>
      <c r="S66" s="59" t="s">
        <v>1398</v>
      </c>
      <c r="T66" s="59" t="s">
        <v>1422</v>
      </c>
      <c r="U66" s="59">
        <v>2.9</v>
      </c>
      <c r="V66" s="59">
        <v>174</v>
      </c>
      <c r="W66" s="59" t="s">
        <v>1423</v>
      </c>
      <c r="X66" s="59">
        <v>3</v>
      </c>
      <c r="Y66" s="59" t="s">
        <v>1424</v>
      </c>
      <c r="Z66" s="59" t="s">
        <v>1425</v>
      </c>
      <c r="AA66" s="59" t="s">
        <v>1426</v>
      </c>
      <c r="AB66" s="59"/>
      <c r="AC66" s="59" t="s">
        <v>1427</v>
      </c>
      <c r="AD66" s="59"/>
      <c r="AE66" s="59"/>
      <c r="AF66" s="59"/>
      <c r="AG66" s="59" t="s">
        <v>1428</v>
      </c>
      <c r="AH66" s="59" t="s">
        <v>1429</v>
      </c>
      <c r="AI66" s="59"/>
      <c r="AJ66" s="61">
        <v>2</v>
      </c>
      <c r="AK66" s="61"/>
      <c r="AL66" s="62" t="str">
        <f>VLOOKUP(D66,'Vị Trí'!$C$2:$E$102,3,0)</f>
        <v>SV Đông</v>
      </c>
    </row>
    <row r="67" spans="1:38" ht="40.5" customHeight="1" x14ac:dyDescent="0.25">
      <c r="A67" s="59">
        <v>63</v>
      </c>
      <c r="B67" s="59" t="s">
        <v>67</v>
      </c>
      <c r="C67" s="59" t="s">
        <v>1430</v>
      </c>
      <c r="D67" s="59" t="s">
        <v>300</v>
      </c>
      <c r="E67" s="59" t="s">
        <v>996</v>
      </c>
      <c r="F67" s="59" t="s">
        <v>997</v>
      </c>
      <c r="G67" s="59" t="s">
        <v>71</v>
      </c>
      <c r="H67" s="59">
        <v>21</v>
      </c>
      <c r="I67" s="59">
        <v>25</v>
      </c>
      <c r="J67" s="59" t="s">
        <v>797</v>
      </c>
      <c r="K67" s="59" t="s">
        <v>1127</v>
      </c>
      <c r="L67" s="59">
        <v>3</v>
      </c>
      <c r="M67" s="59">
        <v>11</v>
      </c>
      <c r="N67" s="59">
        <v>99</v>
      </c>
      <c r="O67" s="59">
        <v>99</v>
      </c>
      <c r="P67" s="59">
        <v>1</v>
      </c>
      <c r="Q67" s="59" t="s">
        <v>1398</v>
      </c>
      <c r="R67" s="59" t="s">
        <v>1431</v>
      </c>
      <c r="S67" s="59" t="s">
        <v>1398</v>
      </c>
      <c r="T67" s="59" t="s">
        <v>155</v>
      </c>
      <c r="U67" s="59">
        <v>0.23</v>
      </c>
      <c r="V67" s="59">
        <v>13.8</v>
      </c>
      <c r="W67" s="59" t="s">
        <v>915</v>
      </c>
      <c r="X67" s="59">
        <v>1</v>
      </c>
      <c r="Y67" s="59" t="s">
        <v>1432</v>
      </c>
      <c r="Z67" s="59" t="s">
        <v>972</v>
      </c>
      <c r="AA67" s="59"/>
      <c r="AB67" s="59"/>
      <c r="AC67" s="59" t="s">
        <v>1433</v>
      </c>
      <c r="AD67" s="59" t="s">
        <v>1434</v>
      </c>
      <c r="AE67" s="59" t="s">
        <v>1398</v>
      </c>
      <c r="AF67" s="59"/>
      <c r="AG67" s="59"/>
      <c r="AH67" s="59"/>
      <c r="AI67" s="59"/>
      <c r="AJ67" s="61"/>
      <c r="AK67" s="61"/>
      <c r="AL67" s="63" t="str">
        <f>VLOOKUP(D67,'Vị Trí'!$C$2:$E$102,3,0)</f>
        <v>SV Đông</v>
      </c>
    </row>
    <row r="68" spans="1:38" ht="68.25" customHeight="1" x14ac:dyDescent="0.25">
      <c r="A68" s="59">
        <v>64</v>
      </c>
      <c r="B68" s="59" t="s">
        <v>67</v>
      </c>
      <c r="C68" s="59" t="s">
        <v>1435</v>
      </c>
      <c r="D68" s="59" t="s">
        <v>80</v>
      </c>
      <c r="E68" s="59" t="s">
        <v>1436</v>
      </c>
      <c r="F68" s="59" t="s">
        <v>1437</v>
      </c>
      <c r="G68" s="59" t="s">
        <v>71</v>
      </c>
      <c r="H68" s="59">
        <v>22</v>
      </c>
      <c r="I68" s="59">
        <v>1</v>
      </c>
      <c r="J68" s="59" t="s">
        <v>81</v>
      </c>
      <c r="K68" s="59" t="s">
        <v>1215</v>
      </c>
      <c r="L68" s="59">
        <v>2</v>
      </c>
      <c r="M68" s="59">
        <v>74</v>
      </c>
      <c r="N68" s="59">
        <v>42</v>
      </c>
      <c r="O68" s="59">
        <v>61</v>
      </c>
      <c r="P68" s="59">
        <v>5</v>
      </c>
      <c r="Q68" s="59" t="s">
        <v>1398</v>
      </c>
      <c r="R68" s="59" t="s">
        <v>1438</v>
      </c>
      <c r="S68" s="59" t="s">
        <v>1398</v>
      </c>
      <c r="T68" s="59" t="s">
        <v>1294</v>
      </c>
      <c r="U68" s="59">
        <v>0.75</v>
      </c>
      <c r="V68" s="59">
        <v>45</v>
      </c>
      <c r="W68" s="59" t="s">
        <v>84</v>
      </c>
      <c r="X68" s="59">
        <v>1</v>
      </c>
      <c r="Y68" s="59" t="s">
        <v>1439</v>
      </c>
      <c r="Z68" s="59" t="s">
        <v>1440</v>
      </c>
      <c r="AA68" s="59" t="s">
        <v>1441</v>
      </c>
      <c r="AB68" s="59" t="s">
        <v>1442</v>
      </c>
      <c r="AC68" s="59" t="s">
        <v>1443</v>
      </c>
      <c r="AD68" s="59" t="s">
        <v>1444</v>
      </c>
      <c r="AE68" s="59" t="s">
        <v>1398</v>
      </c>
      <c r="AF68" s="59"/>
      <c r="AG68" s="59" t="s">
        <v>1223</v>
      </c>
      <c r="AH68" s="59" t="s">
        <v>1224</v>
      </c>
      <c r="AI68" s="59"/>
      <c r="AJ68" s="61">
        <v>1</v>
      </c>
      <c r="AK68" s="61"/>
      <c r="AL68" s="63" t="str">
        <f>VLOOKUP(D68,'Vị Trí'!$C$2:$E$102,3,0)</f>
        <v>DENSO</v>
      </c>
    </row>
    <row r="69" spans="1:38" ht="54" customHeight="1" x14ac:dyDescent="0.25">
      <c r="A69" s="59">
        <v>65</v>
      </c>
      <c r="B69" s="59" t="s">
        <v>67</v>
      </c>
      <c r="C69" s="59" t="s">
        <v>1445</v>
      </c>
      <c r="D69" s="59" t="s">
        <v>99</v>
      </c>
      <c r="E69" s="59" t="s">
        <v>1446</v>
      </c>
      <c r="F69" s="59" t="s">
        <v>1447</v>
      </c>
      <c r="G69" s="59" t="s">
        <v>71</v>
      </c>
      <c r="H69" s="59">
        <v>21</v>
      </c>
      <c r="I69" s="59">
        <v>1</v>
      </c>
      <c r="J69" s="59" t="s">
        <v>145</v>
      </c>
      <c r="K69" s="59" t="s">
        <v>146</v>
      </c>
      <c r="L69" s="59">
        <v>2</v>
      </c>
      <c r="M69" s="59">
        <v>45</v>
      </c>
      <c r="N69" s="59">
        <v>35</v>
      </c>
      <c r="O69" s="59">
        <v>62</v>
      </c>
      <c r="P69" s="59">
        <v>1</v>
      </c>
      <c r="Q69" s="59" t="s">
        <v>1448</v>
      </c>
      <c r="R69" s="59" t="s">
        <v>123</v>
      </c>
      <c r="S69" s="59" t="s">
        <v>1448</v>
      </c>
      <c r="T69" s="59" t="s">
        <v>697</v>
      </c>
      <c r="U69" s="59">
        <v>2</v>
      </c>
      <c r="V69" s="59">
        <v>120</v>
      </c>
      <c r="W69" s="59" t="s">
        <v>1449</v>
      </c>
      <c r="X69" s="59">
        <v>1</v>
      </c>
      <c r="Y69" s="59" t="s">
        <v>1450</v>
      </c>
      <c r="Z69" s="59" t="s">
        <v>1451</v>
      </c>
      <c r="AA69" s="59" t="s">
        <v>1452</v>
      </c>
      <c r="AB69" s="59" t="s">
        <v>1453</v>
      </c>
      <c r="AC69" s="59" t="s">
        <v>1454</v>
      </c>
      <c r="AD69" s="59"/>
      <c r="AE69" s="59"/>
      <c r="AF69" s="59"/>
      <c r="AG69" s="59"/>
      <c r="AH69" s="59"/>
      <c r="AI69" s="59"/>
      <c r="AJ69" s="61"/>
      <c r="AK69" s="61"/>
      <c r="AL69" s="63" t="str">
        <f>VLOOKUP(D69,'Vị Trí'!$C$2:$E$102,3,0)</f>
        <v>SV Đông</v>
      </c>
    </row>
    <row r="70" spans="1:38" ht="48.75" customHeight="1" x14ac:dyDescent="0.25">
      <c r="A70" s="59">
        <v>66</v>
      </c>
      <c r="B70" s="59" t="s">
        <v>67</v>
      </c>
      <c r="C70" s="59" t="s">
        <v>1455</v>
      </c>
      <c r="D70" s="59" t="s">
        <v>91</v>
      </c>
      <c r="E70" s="59" t="s">
        <v>1456</v>
      </c>
      <c r="F70" s="59" t="s">
        <v>1457</v>
      </c>
      <c r="G70" s="59" t="s">
        <v>71</v>
      </c>
      <c r="H70" s="59">
        <v>21</v>
      </c>
      <c r="I70" s="59">
        <v>20</v>
      </c>
      <c r="J70" s="59" t="s">
        <v>1016</v>
      </c>
      <c r="K70" s="59" t="s">
        <v>1458</v>
      </c>
      <c r="L70" s="59">
        <v>2</v>
      </c>
      <c r="M70" s="59">
        <v>43</v>
      </c>
      <c r="N70" s="59">
        <v>30</v>
      </c>
      <c r="O70" s="59">
        <v>62</v>
      </c>
      <c r="P70" s="59">
        <v>1</v>
      </c>
      <c r="Q70" s="59" t="s">
        <v>1448</v>
      </c>
      <c r="R70" s="59" t="s">
        <v>1459</v>
      </c>
      <c r="S70" s="59" t="s">
        <v>1448</v>
      </c>
      <c r="T70" s="59" t="s">
        <v>1460</v>
      </c>
      <c r="U70" s="59">
        <v>2.68</v>
      </c>
      <c r="V70" s="59">
        <v>160.80000000000001</v>
      </c>
      <c r="W70" s="59" t="s">
        <v>1461</v>
      </c>
      <c r="X70" s="59">
        <v>2</v>
      </c>
      <c r="Y70" s="59" t="s">
        <v>1462</v>
      </c>
      <c r="Z70" s="59" t="s">
        <v>1463</v>
      </c>
      <c r="AA70" s="59" t="s">
        <v>1464</v>
      </c>
      <c r="AB70" s="59" t="s">
        <v>1465</v>
      </c>
      <c r="AC70" s="59" t="s">
        <v>1466</v>
      </c>
      <c r="AD70" s="59"/>
      <c r="AE70" s="59"/>
      <c r="AF70" s="59"/>
      <c r="AG70" s="59"/>
      <c r="AH70" s="59"/>
      <c r="AI70" s="59"/>
      <c r="AJ70" s="61"/>
      <c r="AK70" s="61"/>
      <c r="AL70" s="63" t="str">
        <f>VLOOKUP(D70,'Vị Trí'!$C$2:$E$102,3,0)</f>
        <v>CVT MID</v>
      </c>
    </row>
    <row r="71" spans="1:38" ht="57" customHeight="1" x14ac:dyDescent="0.25">
      <c r="A71" s="59">
        <v>67</v>
      </c>
      <c r="B71" s="59" t="s">
        <v>67</v>
      </c>
      <c r="C71" s="59" t="s">
        <v>1467</v>
      </c>
      <c r="D71" s="59" t="s">
        <v>167</v>
      </c>
      <c r="E71" s="59" t="s">
        <v>1468</v>
      </c>
      <c r="F71" s="59" t="s">
        <v>1469</v>
      </c>
      <c r="G71" s="59" t="s">
        <v>71</v>
      </c>
      <c r="H71" s="59">
        <v>21</v>
      </c>
      <c r="I71" s="59">
        <v>15</v>
      </c>
      <c r="J71" s="59" t="s">
        <v>760</v>
      </c>
      <c r="K71" s="59" t="s">
        <v>1110</v>
      </c>
      <c r="L71" s="59">
        <v>3</v>
      </c>
      <c r="M71" s="59">
        <v>81</v>
      </c>
      <c r="N71" s="59">
        <v>31</v>
      </c>
      <c r="O71" s="59">
        <v>6</v>
      </c>
      <c r="P71" s="59">
        <v>1</v>
      </c>
      <c r="Q71" s="59" t="s">
        <v>1470</v>
      </c>
      <c r="R71" s="59" t="s">
        <v>1471</v>
      </c>
      <c r="S71" s="59" t="s">
        <v>1470</v>
      </c>
      <c r="T71" s="59" t="s">
        <v>1129</v>
      </c>
      <c r="U71" s="59">
        <v>0.15</v>
      </c>
      <c r="V71" s="59">
        <v>9</v>
      </c>
      <c r="W71" s="59" t="s">
        <v>89</v>
      </c>
      <c r="X71" s="59">
        <v>1</v>
      </c>
      <c r="Y71" s="59" t="s">
        <v>1472</v>
      </c>
      <c r="Z71" s="59" t="s">
        <v>1473</v>
      </c>
      <c r="AA71" s="59" t="s">
        <v>1474</v>
      </c>
      <c r="AB71" s="59"/>
      <c r="AC71" s="59" t="s">
        <v>1475</v>
      </c>
      <c r="AD71" s="59" t="s">
        <v>1476</v>
      </c>
      <c r="AE71" s="59" t="s">
        <v>1470</v>
      </c>
      <c r="AF71" s="59" t="s">
        <v>1477</v>
      </c>
      <c r="AG71" s="59" t="s">
        <v>1478</v>
      </c>
      <c r="AH71" s="59" t="s">
        <v>177</v>
      </c>
      <c r="AI71" s="59"/>
      <c r="AJ71" s="61">
        <v>1</v>
      </c>
      <c r="AK71" s="61"/>
      <c r="AL71" s="62" t="str">
        <f>VLOOKUP(D71,'Vị Trí'!$C$2:$E$102,3,0)</f>
        <v>SV Đông</v>
      </c>
    </row>
    <row r="72" spans="1:38" ht="45.75" customHeight="1" x14ac:dyDescent="0.25">
      <c r="A72" s="59">
        <v>68</v>
      </c>
      <c r="B72" s="59" t="s">
        <v>67</v>
      </c>
      <c r="C72" s="59" t="s">
        <v>1479</v>
      </c>
      <c r="D72" s="59" t="s">
        <v>94</v>
      </c>
      <c r="E72" s="59" t="s">
        <v>1480</v>
      </c>
      <c r="F72" s="59" t="s">
        <v>1481</v>
      </c>
      <c r="G72" s="59" t="s">
        <v>71</v>
      </c>
      <c r="H72" s="59">
        <v>21</v>
      </c>
      <c r="I72" s="59">
        <v>22</v>
      </c>
      <c r="J72" s="59" t="s">
        <v>819</v>
      </c>
      <c r="K72" s="59" t="s">
        <v>820</v>
      </c>
      <c r="L72" s="59">
        <v>2</v>
      </c>
      <c r="M72" s="59">
        <v>26</v>
      </c>
      <c r="N72" s="59">
        <v>23</v>
      </c>
      <c r="O72" s="59">
        <v>62</v>
      </c>
      <c r="P72" s="59">
        <v>1</v>
      </c>
      <c r="Q72" s="59" t="s">
        <v>1470</v>
      </c>
      <c r="R72" s="59" t="s">
        <v>105</v>
      </c>
      <c r="S72" s="59" t="s">
        <v>1470</v>
      </c>
      <c r="T72" s="59" t="s">
        <v>423</v>
      </c>
      <c r="U72" s="59">
        <v>2</v>
      </c>
      <c r="V72" s="59">
        <v>120</v>
      </c>
      <c r="W72" s="59" t="s">
        <v>865</v>
      </c>
      <c r="X72" s="59">
        <v>1</v>
      </c>
      <c r="Y72" s="59" t="s">
        <v>1482</v>
      </c>
      <c r="Z72" s="59" t="s">
        <v>1483</v>
      </c>
      <c r="AA72" s="59" t="s">
        <v>1484</v>
      </c>
      <c r="AB72" s="59" t="s">
        <v>1485</v>
      </c>
      <c r="AC72" s="59" t="s">
        <v>1486</v>
      </c>
      <c r="AD72" s="59"/>
      <c r="AE72" s="59"/>
      <c r="AF72" s="59"/>
      <c r="AG72" s="59" t="s">
        <v>1487</v>
      </c>
      <c r="AH72" s="59" t="s">
        <v>758</v>
      </c>
      <c r="AI72" s="59"/>
      <c r="AJ72" s="61">
        <v>1</v>
      </c>
      <c r="AK72" s="61"/>
      <c r="AL72" s="62" t="str">
        <f>VLOOKUP(D72,'Vị Trí'!$C$2:$E$102,3,0)</f>
        <v>SV Cường</v>
      </c>
    </row>
    <row r="73" spans="1:38" ht="150" x14ac:dyDescent="0.25">
      <c r="A73" s="59">
        <v>69</v>
      </c>
      <c r="B73" s="59" t="s">
        <v>67</v>
      </c>
      <c r="C73" s="59" t="s">
        <v>1488</v>
      </c>
      <c r="D73" s="59" t="s">
        <v>300</v>
      </c>
      <c r="E73" s="59" t="s">
        <v>1489</v>
      </c>
      <c r="F73" s="59" t="s">
        <v>1490</v>
      </c>
      <c r="G73" s="59" t="s">
        <v>71</v>
      </c>
      <c r="H73" s="59">
        <v>21</v>
      </c>
      <c r="I73" s="59">
        <v>23</v>
      </c>
      <c r="J73" s="59" t="s">
        <v>1420</v>
      </c>
      <c r="K73" s="59" t="s">
        <v>1491</v>
      </c>
      <c r="L73" s="59">
        <v>9</v>
      </c>
      <c r="M73" s="59">
        <v>72</v>
      </c>
      <c r="N73" s="59">
        <v>21</v>
      </c>
      <c r="O73" s="59">
        <v>62</v>
      </c>
      <c r="P73" s="59">
        <v>1</v>
      </c>
      <c r="Q73" s="59" t="s">
        <v>1470</v>
      </c>
      <c r="R73" s="59" t="s">
        <v>137</v>
      </c>
      <c r="S73" s="59" t="s">
        <v>1470</v>
      </c>
      <c r="T73" s="59" t="s">
        <v>1492</v>
      </c>
      <c r="U73" s="59">
        <v>0.83</v>
      </c>
      <c r="V73" s="59">
        <v>49.8</v>
      </c>
      <c r="W73" s="59" t="s">
        <v>1493</v>
      </c>
      <c r="X73" s="59">
        <v>2</v>
      </c>
      <c r="Y73" s="59" t="s">
        <v>1494</v>
      </c>
      <c r="Z73" s="59" t="s">
        <v>1495</v>
      </c>
      <c r="AA73" s="59"/>
      <c r="AB73" s="59"/>
      <c r="AC73" s="59" t="s">
        <v>1496</v>
      </c>
      <c r="AD73" s="59" t="s">
        <v>1497</v>
      </c>
      <c r="AE73" s="59" t="s">
        <v>1470</v>
      </c>
      <c r="AF73" s="59"/>
      <c r="AG73" s="59"/>
      <c r="AH73" s="59"/>
      <c r="AI73" s="59"/>
      <c r="AJ73" s="61"/>
      <c r="AK73" s="61"/>
      <c r="AL73" s="63" t="str">
        <f>VLOOKUP(D73,'Vị Trí'!$C$2:$E$102,3,0)</f>
        <v>SV Đông</v>
      </c>
    </row>
    <row r="74" spans="1:38" ht="50.25" customHeight="1" x14ac:dyDescent="0.25">
      <c r="A74" s="59">
        <v>70</v>
      </c>
      <c r="B74" s="59" t="s">
        <v>67</v>
      </c>
      <c r="C74" s="59" t="s">
        <v>1498</v>
      </c>
      <c r="D74" s="59" t="s">
        <v>300</v>
      </c>
      <c r="E74" s="59" t="s">
        <v>1499</v>
      </c>
      <c r="F74" s="59" t="s">
        <v>1500</v>
      </c>
      <c r="G74" s="59" t="s">
        <v>71</v>
      </c>
      <c r="H74" s="59">
        <v>21</v>
      </c>
      <c r="I74" s="59">
        <v>11</v>
      </c>
      <c r="J74" s="59" t="s">
        <v>786</v>
      </c>
      <c r="K74" s="59" t="s">
        <v>1501</v>
      </c>
      <c r="L74" s="59">
        <v>3</v>
      </c>
      <c r="M74" s="59">
        <v>12</v>
      </c>
      <c r="N74" s="59">
        <v>15</v>
      </c>
      <c r="O74" s="59">
        <v>15</v>
      </c>
      <c r="P74" s="59">
        <v>1</v>
      </c>
      <c r="Q74" s="59" t="s">
        <v>1470</v>
      </c>
      <c r="R74" s="59" t="s">
        <v>1502</v>
      </c>
      <c r="S74" s="59" t="s">
        <v>1470</v>
      </c>
      <c r="T74" s="59" t="s">
        <v>1503</v>
      </c>
      <c r="U74" s="59">
        <v>1</v>
      </c>
      <c r="V74" s="59">
        <v>60</v>
      </c>
      <c r="W74" s="59" t="s">
        <v>174</v>
      </c>
      <c r="X74" s="59">
        <v>1</v>
      </c>
      <c r="Y74" s="59" t="s">
        <v>1504</v>
      </c>
      <c r="Z74" s="59" t="s">
        <v>1505</v>
      </c>
      <c r="AA74" s="59"/>
      <c r="AB74" s="59"/>
      <c r="AC74" s="59" t="s">
        <v>1506</v>
      </c>
      <c r="AD74" s="59" t="s">
        <v>1507</v>
      </c>
      <c r="AE74" s="59" t="s">
        <v>1470</v>
      </c>
      <c r="AF74" s="59"/>
      <c r="AG74" s="59"/>
      <c r="AH74" s="59"/>
      <c r="AI74" s="59"/>
      <c r="AJ74" s="61"/>
      <c r="AK74" s="61"/>
      <c r="AL74" s="63" t="str">
        <f>VLOOKUP(D74,'Vị Trí'!$C$2:$E$102,3,0)</f>
        <v>SV Đông</v>
      </c>
    </row>
    <row r="75" spans="1:38" ht="57" customHeight="1" x14ac:dyDescent="0.25">
      <c r="A75" s="59">
        <v>71</v>
      </c>
      <c r="B75" s="59" t="s">
        <v>67</v>
      </c>
      <c r="C75" s="59" t="s">
        <v>1508</v>
      </c>
      <c r="D75" s="59" t="s">
        <v>336</v>
      </c>
      <c r="E75" s="59" t="s">
        <v>1509</v>
      </c>
      <c r="F75" s="59" t="s">
        <v>1510</v>
      </c>
      <c r="G75" s="59" t="s">
        <v>71</v>
      </c>
      <c r="H75" s="59">
        <v>21</v>
      </c>
      <c r="I75" s="59">
        <v>12</v>
      </c>
      <c r="J75" s="59" t="s">
        <v>1511</v>
      </c>
      <c r="K75" s="59" t="s">
        <v>1512</v>
      </c>
      <c r="L75" s="59">
        <v>2</v>
      </c>
      <c r="M75" s="59">
        <v>41</v>
      </c>
      <c r="N75" s="59">
        <v>48</v>
      </c>
      <c r="O75" s="59">
        <v>99</v>
      </c>
      <c r="P75" s="59">
        <v>1</v>
      </c>
      <c r="Q75" s="59" t="s">
        <v>1470</v>
      </c>
      <c r="R75" s="59" t="s">
        <v>1513</v>
      </c>
      <c r="S75" s="59" t="s">
        <v>1470</v>
      </c>
      <c r="T75" s="59" t="s">
        <v>610</v>
      </c>
      <c r="U75" s="59">
        <v>0.17</v>
      </c>
      <c r="V75" s="59">
        <v>10.199999999999999</v>
      </c>
      <c r="W75" s="59" t="s">
        <v>1514</v>
      </c>
      <c r="X75" s="59">
        <v>2</v>
      </c>
      <c r="Y75" s="59" t="s">
        <v>1515</v>
      </c>
      <c r="Z75" s="59" t="s">
        <v>1114</v>
      </c>
      <c r="AA75" s="59"/>
      <c r="AB75" s="59"/>
      <c r="AC75" s="59" t="s">
        <v>1516</v>
      </c>
      <c r="AD75" s="59"/>
      <c r="AE75" s="59"/>
      <c r="AF75" s="59"/>
      <c r="AG75" s="59" t="s">
        <v>1517</v>
      </c>
      <c r="AH75" s="59" t="s">
        <v>1518</v>
      </c>
      <c r="AI75" s="59"/>
      <c r="AJ75" s="61">
        <v>1</v>
      </c>
      <c r="AK75" s="61"/>
      <c r="AL75" s="63" t="str">
        <f>VLOOKUP(D75,'Vị Trí'!$C$2:$E$102,3,0)</f>
        <v>SV Hường</v>
      </c>
    </row>
    <row r="76" spans="1:38" ht="66" customHeight="1" x14ac:dyDescent="0.25">
      <c r="A76" s="59">
        <v>72</v>
      </c>
      <c r="B76" s="59" t="s">
        <v>67</v>
      </c>
      <c r="C76" s="59" t="s">
        <v>1519</v>
      </c>
      <c r="D76" s="59" t="s">
        <v>356</v>
      </c>
      <c r="E76" s="59" t="s">
        <v>1520</v>
      </c>
      <c r="F76" s="59" t="s">
        <v>1521</v>
      </c>
      <c r="G76" s="59" t="s">
        <v>71</v>
      </c>
      <c r="H76" s="59">
        <v>21</v>
      </c>
      <c r="I76" s="59">
        <v>1</v>
      </c>
      <c r="J76" s="59" t="s">
        <v>145</v>
      </c>
      <c r="K76" s="59" t="s">
        <v>146</v>
      </c>
      <c r="L76" s="59">
        <v>2</v>
      </c>
      <c r="M76" s="59">
        <v>11</v>
      </c>
      <c r="N76" s="59">
        <v>48</v>
      </c>
      <c r="O76" s="59">
        <v>62</v>
      </c>
      <c r="P76" s="59">
        <v>1</v>
      </c>
      <c r="Q76" s="59" t="s">
        <v>1470</v>
      </c>
      <c r="R76" s="59" t="s">
        <v>1522</v>
      </c>
      <c r="S76" s="59" t="s">
        <v>1470</v>
      </c>
      <c r="T76" s="59" t="s">
        <v>942</v>
      </c>
      <c r="U76" s="59">
        <v>0.5</v>
      </c>
      <c r="V76" s="59">
        <v>30</v>
      </c>
      <c r="W76" s="59" t="s">
        <v>171</v>
      </c>
      <c r="X76" s="59">
        <v>1</v>
      </c>
      <c r="Y76" s="59" t="s">
        <v>1523</v>
      </c>
      <c r="Z76" s="59" t="s">
        <v>1524</v>
      </c>
      <c r="AA76" s="59" t="s">
        <v>1525</v>
      </c>
      <c r="AB76" s="59" t="s">
        <v>1526</v>
      </c>
      <c r="AC76" s="59" t="s">
        <v>1527</v>
      </c>
      <c r="AD76" s="59"/>
      <c r="AE76" s="59"/>
      <c r="AF76" s="59"/>
      <c r="AG76" s="59" t="s">
        <v>1528</v>
      </c>
      <c r="AH76" s="59" t="s">
        <v>1529</v>
      </c>
      <c r="AI76" s="59"/>
      <c r="AJ76" s="61">
        <v>1</v>
      </c>
      <c r="AK76" s="61"/>
      <c r="AL76" s="63" t="str">
        <f>VLOOKUP(D76,'Vị Trí'!$C$2:$E$102,3,0)</f>
        <v>SV Đông</v>
      </c>
    </row>
    <row r="77" spans="1:38" ht="52.5" customHeight="1" x14ac:dyDescent="0.25">
      <c r="A77" s="59">
        <v>73</v>
      </c>
      <c r="B77" s="59" t="s">
        <v>67</v>
      </c>
      <c r="C77" s="59" t="s">
        <v>1530</v>
      </c>
      <c r="D77" s="59" t="s">
        <v>80</v>
      </c>
      <c r="E77" s="59" t="s">
        <v>162</v>
      </c>
      <c r="F77" s="59" t="s">
        <v>163</v>
      </c>
      <c r="G77" s="59" t="s">
        <v>71</v>
      </c>
      <c r="H77" s="59">
        <v>21</v>
      </c>
      <c r="I77" s="59">
        <v>0</v>
      </c>
      <c r="J77" s="59" t="s">
        <v>81</v>
      </c>
      <c r="K77" s="59" t="s">
        <v>1215</v>
      </c>
      <c r="L77" s="59">
        <v>2</v>
      </c>
      <c r="M77" s="59">
        <v>41</v>
      </c>
      <c r="N77" s="59">
        <v>36</v>
      </c>
      <c r="O77" s="59">
        <v>8</v>
      </c>
      <c r="P77" s="59">
        <v>1</v>
      </c>
      <c r="Q77" s="59" t="s">
        <v>1470</v>
      </c>
      <c r="R77" s="59" t="s">
        <v>1531</v>
      </c>
      <c r="S77" s="59" t="s">
        <v>1470</v>
      </c>
      <c r="T77" s="59" t="s">
        <v>185</v>
      </c>
      <c r="U77" s="59">
        <v>1</v>
      </c>
      <c r="V77" s="59">
        <v>60</v>
      </c>
      <c r="W77" s="59" t="s">
        <v>131</v>
      </c>
      <c r="X77" s="59">
        <v>1</v>
      </c>
      <c r="Y77" s="59" t="s">
        <v>1532</v>
      </c>
      <c r="Z77" s="59" t="s">
        <v>1533</v>
      </c>
      <c r="AA77" s="59"/>
      <c r="AB77" s="59"/>
      <c r="AC77" s="59" t="s">
        <v>1534</v>
      </c>
      <c r="AD77" s="59"/>
      <c r="AE77" s="59"/>
      <c r="AF77" s="59"/>
      <c r="AG77" s="59" t="s">
        <v>1223</v>
      </c>
      <c r="AH77" s="59" t="s">
        <v>1224</v>
      </c>
      <c r="AI77" s="59"/>
      <c r="AJ77" s="61">
        <v>1</v>
      </c>
      <c r="AK77" s="61"/>
      <c r="AL77" s="63" t="str">
        <f>VLOOKUP(D77,'Vị Trí'!$C$2:$E$102,3,0)</f>
        <v>DENSO</v>
      </c>
    </row>
    <row r="78" spans="1:38" ht="43.5" customHeight="1" x14ac:dyDescent="0.25">
      <c r="A78" s="59">
        <v>74</v>
      </c>
      <c r="B78" s="59" t="s">
        <v>67</v>
      </c>
      <c r="C78" s="59" t="s">
        <v>1535</v>
      </c>
      <c r="D78" s="59" t="s">
        <v>250</v>
      </c>
      <c r="E78" s="59" t="s">
        <v>1536</v>
      </c>
      <c r="F78" s="59" t="s">
        <v>1537</v>
      </c>
      <c r="G78" s="59" t="s">
        <v>71</v>
      </c>
      <c r="H78" s="59">
        <v>22</v>
      </c>
      <c r="I78" s="59">
        <v>24</v>
      </c>
      <c r="J78" s="59" t="s">
        <v>100</v>
      </c>
      <c r="K78" s="59" t="s">
        <v>101</v>
      </c>
      <c r="L78" s="59">
        <v>3</v>
      </c>
      <c r="M78" s="59">
        <v>0</v>
      </c>
      <c r="N78" s="59">
        <v>99</v>
      </c>
      <c r="O78" s="59">
        <v>99</v>
      </c>
      <c r="P78" s="59">
        <v>1</v>
      </c>
      <c r="Q78" s="59" t="s">
        <v>985</v>
      </c>
      <c r="R78" s="59" t="s">
        <v>1538</v>
      </c>
      <c r="S78" s="59" t="s">
        <v>985</v>
      </c>
      <c r="T78" s="59" t="s">
        <v>1148</v>
      </c>
      <c r="U78" s="59">
        <v>1.83</v>
      </c>
      <c r="V78" s="59">
        <v>109.8</v>
      </c>
      <c r="W78" s="59" t="s">
        <v>1539</v>
      </c>
      <c r="X78" s="59">
        <v>3</v>
      </c>
      <c r="Y78" s="59" t="s">
        <v>1540</v>
      </c>
      <c r="Z78" s="59" t="s">
        <v>1541</v>
      </c>
      <c r="AA78" s="59" t="s">
        <v>1542</v>
      </c>
      <c r="AB78" s="59"/>
      <c r="AC78" s="59" t="s">
        <v>1543</v>
      </c>
      <c r="AD78" s="59"/>
      <c r="AE78" s="59"/>
      <c r="AF78" s="59"/>
      <c r="AG78" s="59"/>
      <c r="AH78" s="59"/>
      <c r="AI78" s="59"/>
      <c r="AJ78" s="61"/>
      <c r="AK78" s="61"/>
      <c r="AL78" s="63" t="str">
        <f>VLOOKUP(D78,'Vị Trí'!$C$2:$E$102,3,0)</f>
        <v>SLEEVE</v>
      </c>
    </row>
    <row r="79" spans="1:38" ht="41.25" customHeight="1" x14ac:dyDescent="0.25">
      <c r="A79" s="59">
        <v>75</v>
      </c>
      <c r="B79" s="59" t="s">
        <v>67</v>
      </c>
      <c r="C79" s="59" t="s">
        <v>1544</v>
      </c>
      <c r="D79" s="59" t="s">
        <v>283</v>
      </c>
      <c r="E79" s="59" t="s">
        <v>1545</v>
      </c>
      <c r="F79" s="59" t="s">
        <v>1546</v>
      </c>
      <c r="G79" s="59" t="s">
        <v>71</v>
      </c>
      <c r="H79" s="59">
        <v>21</v>
      </c>
      <c r="I79" s="59">
        <v>2</v>
      </c>
      <c r="J79" s="59" t="s">
        <v>145</v>
      </c>
      <c r="K79" s="59" t="s">
        <v>146</v>
      </c>
      <c r="L79" s="59">
        <v>2</v>
      </c>
      <c r="M79" s="59">
        <v>99</v>
      </c>
      <c r="N79" s="59">
        <v>23</v>
      </c>
      <c r="O79" s="59">
        <v>61</v>
      </c>
      <c r="P79" s="59">
        <v>1</v>
      </c>
      <c r="Q79" s="59" t="s">
        <v>1547</v>
      </c>
      <c r="R79" s="59" t="s">
        <v>1548</v>
      </c>
      <c r="S79" s="59" t="s">
        <v>1547</v>
      </c>
      <c r="T79" s="59" t="s">
        <v>1549</v>
      </c>
      <c r="U79" s="59">
        <v>1</v>
      </c>
      <c r="V79" s="59">
        <v>60</v>
      </c>
      <c r="W79" s="59" t="s">
        <v>148</v>
      </c>
      <c r="X79" s="59">
        <v>1</v>
      </c>
      <c r="Y79" s="59" t="s">
        <v>1550</v>
      </c>
      <c r="Z79" s="59" t="s">
        <v>1551</v>
      </c>
      <c r="AA79" s="59" t="s">
        <v>1552</v>
      </c>
      <c r="AB79" s="59" t="s">
        <v>1553</v>
      </c>
      <c r="AC79" s="59" t="s">
        <v>1554</v>
      </c>
      <c r="AD79" s="59"/>
      <c r="AE79" s="59"/>
      <c r="AF79" s="59"/>
      <c r="AG79" s="59" t="s">
        <v>1555</v>
      </c>
      <c r="AH79" s="59" t="s">
        <v>195</v>
      </c>
      <c r="AI79" s="59"/>
      <c r="AJ79" s="61">
        <v>2</v>
      </c>
      <c r="AK79" s="61"/>
      <c r="AL79" s="63" t="str">
        <f>VLOOKUP(D79,'Vị Trí'!$C$2:$E$102,3,0)</f>
        <v>CVT MID</v>
      </c>
    </row>
    <row r="80" spans="1:38" ht="50.25" customHeight="1" x14ac:dyDescent="0.25">
      <c r="A80" s="47"/>
      <c r="B80" s="47"/>
      <c r="C80" s="47"/>
      <c r="D80" s="47"/>
      <c r="E80" s="48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9"/>
      <c r="R80" s="50"/>
      <c r="S80" s="50"/>
      <c r="T80" s="51"/>
      <c r="U80" s="51"/>
      <c r="V80" s="50"/>
      <c r="W80" s="54"/>
      <c r="X80" s="53"/>
      <c r="Y80" s="55"/>
      <c r="Z80" s="55"/>
      <c r="AA80" s="55"/>
      <c r="AB80" s="55"/>
      <c r="AC80" s="55"/>
      <c r="AD80" s="55"/>
      <c r="AE80" s="50"/>
      <c r="AF80" s="55"/>
      <c r="AG80" s="49"/>
      <c r="AH80" s="50"/>
      <c r="AI80" s="50"/>
      <c r="AJ80" s="56"/>
      <c r="AK80" s="57"/>
    </row>
    <row r="81" spans="1:37" x14ac:dyDescent="0.25">
      <c r="A81" s="47"/>
      <c r="B81" s="47"/>
      <c r="C81" s="47"/>
      <c r="D81" s="47"/>
      <c r="E81" s="48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9"/>
      <c r="R81" s="50"/>
      <c r="S81" s="50"/>
      <c r="T81" s="51"/>
      <c r="U81" s="51"/>
      <c r="V81" s="50"/>
      <c r="W81" s="54"/>
      <c r="X81" s="53"/>
      <c r="Y81" s="55"/>
      <c r="Z81" s="55"/>
      <c r="AA81" s="55"/>
      <c r="AB81" s="55"/>
      <c r="AC81" s="55"/>
      <c r="AD81" s="55"/>
      <c r="AE81" s="50"/>
      <c r="AF81" s="55"/>
      <c r="AG81" s="49"/>
      <c r="AH81" s="50"/>
      <c r="AI81" s="50"/>
      <c r="AJ81" s="56"/>
      <c r="AK81" s="57"/>
    </row>
    <row r="82" spans="1:37" ht="15.75" x14ac:dyDescent="0.25">
      <c r="Q82" s="4"/>
      <c r="R82" s="5"/>
      <c r="S82" s="6"/>
      <c r="T82" s="6" t="s">
        <v>197</v>
      </c>
      <c r="U82" s="68"/>
      <c r="V82" s="68"/>
      <c r="W82" s="7"/>
      <c r="X82" s="5"/>
      <c r="Y82" s="5"/>
      <c r="Z82" s="6"/>
      <c r="AA82" s="8"/>
      <c r="AB82" s="8"/>
      <c r="AC82" s="8" t="s">
        <v>198</v>
      </c>
      <c r="AD82" s="5"/>
      <c r="AE82" s="8"/>
      <c r="AF82" s="5"/>
      <c r="AG82" s="4"/>
      <c r="AH82" s="8"/>
      <c r="AI82" s="8" t="s">
        <v>199</v>
      </c>
      <c r="AJ82" s="5"/>
      <c r="AK82" s="9"/>
    </row>
    <row r="84" spans="1:37" x14ac:dyDescent="0.25">
      <c r="A84" s="76" t="s">
        <v>200</v>
      </c>
      <c r="B84" s="84" t="s">
        <v>201</v>
      </c>
      <c r="C84" s="85"/>
      <c r="D84" s="84" t="s">
        <v>202</v>
      </c>
      <c r="E84" s="85"/>
      <c r="F84" s="84" t="s">
        <v>202</v>
      </c>
      <c r="G84" s="85"/>
      <c r="H84" s="84" t="s">
        <v>203</v>
      </c>
      <c r="I84" s="85"/>
      <c r="J84" s="84" t="s">
        <v>204</v>
      </c>
      <c r="K84" s="86"/>
      <c r="L84" s="86"/>
      <c r="M84" s="86"/>
      <c r="N84" s="86"/>
      <c r="O84" s="86"/>
      <c r="P84" s="86"/>
      <c r="Q84" s="85"/>
      <c r="R84" s="84" t="s">
        <v>205</v>
      </c>
      <c r="S84" s="85"/>
      <c r="T84" s="87" t="s">
        <v>206</v>
      </c>
      <c r="U84" s="88"/>
    </row>
    <row r="85" spans="1:37" x14ac:dyDescent="0.25">
      <c r="A85" s="77"/>
      <c r="B85" s="74" t="s">
        <v>207</v>
      </c>
      <c r="C85" s="75"/>
      <c r="D85" s="74" t="s">
        <v>208</v>
      </c>
      <c r="E85" s="75"/>
      <c r="F85" s="74" t="s">
        <v>209</v>
      </c>
      <c r="G85" s="75"/>
      <c r="H85" s="74" t="s">
        <v>210</v>
      </c>
      <c r="I85" s="75"/>
      <c r="J85" s="42" t="s">
        <v>211</v>
      </c>
      <c r="K85" s="42"/>
      <c r="L85" s="42" t="s">
        <v>212</v>
      </c>
      <c r="M85" s="42"/>
      <c r="N85" s="74" t="s">
        <v>213</v>
      </c>
      <c r="O85" s="75"/>
      <c r="P85" s="74" t="s">
        <v>214</v>
      </c>
      <c r="Q85" s="75"/>
      <c r="R85" s="74" t="s">
        <v>215</v>
      </c>
      <c r="S85" s="75"/>
      <c r="T85" s="89"/>
      <c r="U85" s="90"/>
    </row>
    <row r="86" spans="1:37" x14ac:dyDescent="0.25">
      <c r="A86" s="77"/>
      <c r="B86" s="37" t="s">
        <v>216</v>
      </c>
      <c r="C86" s="69" t="s">
        <v>217</v>
      </c>
      <c r="D86" s="37" t="s">
        <v>216</v>
      </c>
      <c r="E86" s="66" t="s">
        <v>217</v>
      </c>
      <c r="F86" s="37" t="s">
        <v>216</v>
      </c>
      <c r="G86" s="69" t="s">
        <v>217</v>
      </c>
      <c r="H86" s="37" t="s">
        <v>216</v>
      </c>
      <c r="I86" s="38" t="s">
        <v>217</v>
      </c>
      <c r="J86" s="37" t="s">
        <v>216</v>
      </c>
      <c r="K86" s="38" t="s">
        <v>217</v>
      </c>
      <c r="L86" s="37" t="s">
        <v>216</v>
      </c>
      <c r="M86" s="38" t="s">
        <v>217</v>
      </c>
      <c r="N86" s="37" t="s">
        <v>216</v>
      </c>
      <c r="O86" s="38" t="s">
        <v>217</v>
      </c>
      <c r="P86" s="37" t="s">
        <v>216</v>
      </c>
      <c r="Q86" s="38" t="s">
        <v>217</v>
      </c>
      <c r="R86" s="37" t="s">
        <v>216</v>
      </c>
      <c r="S86" s="38" t="s">
        <v>217</v>
      </c>
      <c r="T86" s="37" t="s">
        <v>216</v>
      </c>
      <c r="U86" s="69" t="s">
        <v>217</v>
      </c>
    </row>
    <row r="87" spans="1:37" x14ac:dyDescent="0.25">
      <c r="A87" s="78"/>
      <c r="B87" s="39">
        <v>24</v>
      </c>
      <c r="C87" s="72">
        <v>29.48</v>
      </c>
      <c r="D87" s="39">
        <v>1</v>
      </c>
      <c r="E87" s="67">
        <v>0.17</v>
      </c>
      <c r="F87" s="39">
        <v>12</v>
      </c>
      <c r="G87" s="72">
        <v>13.31</v>
      </c>
      <c r="H87" s="39">
        <v>4</v>
      </c>
      <c r="I87" s="40">
        <v>8.11</v>
      </c>
      <c r="J87" s="39">
        <v>10</v>
      </c>
      <c r="K87" s="40">
        <v>15.45</v>
      </c>
      <c r="L87" s="39">
        <v>7</v>
      </c>
      <c r="M87" s="40">
        <v>19.52</v>
      </c>
      <c r="N87" s="39">
        <v>4</v>
      </c>
      <c r="O87" s="40">
        <v>5.01</v>
      </c>
      <c r="P87" s="39">
        <v>6</v>
      </c>
      <c r="Q87" s="40">
        <v>4</v>
      </c>
      <c r="R87" s="39">
        <v>6</v>
      </c>
      <c r="S87" s="40">
        <v>3.64</v>
      </c>
      <c r="T87" s="41">
        <f>SUM(B87,D87,F87,H87,J87,L87,N87,P87,R87)</f>
        <v>74</v>
      </c>
      <c r="U87" s="70">
        <f>SUM(C87,E87,G87,I87,K87,M87,O87,Q87,S87)</f>
        <v>98.69</v>
      </c>
    </row>
  </sheetData>
  <sheetProtection formatCells="0" formatColumns="0" formatRows="0" insertColumns="0" insertRows="0" insertHyperlinks="0" deleteColumns="0" deleteRows="0" sort="0" autoFilter="0" pivotTables="0"/>
  <autoFilter ref="A4:AL82" xr:uid="{00000000-0001-0000-0000-000000000000}">
    <filterColumn colId="20" showButton="0"/>
    <filterColumn colId="25" showButton="0"/>
    <filterColumn colId="26" showButton="0"/>
    <filterColumn colId="32" showButton="0"/>
    <filterColumn colId="33" showButton="0"/>
    <filterColumn colId="34" showButton="0"/>
    <filterColumn colId="35" showButton="0"/>
  </autoFilter>
  <mergeCells count="23">
    <mergeCell ref="A84:A87"/>
    <mergeCell ref="Z4:AB4"/>
    <mergeCell ref="AG4:AK4"/>
    <mergeCell ref="U5:V5"/>
    <mergeCell ref="A1:AK1"/>
    <mergeCell ref="A2:AK2"/>
    <mergeCell ref="A3:AK3"/>
    <mergeCell ref="U4:V4"/>
    <mergeCell ref="A4:A5"/>
    <mergeCell ref="B84:C84"/>
    <mergeCell ref="D84:E84"/>
    <mergeCell ref="F84:G84"/>
    <mergeCell ref="H84:I84"/>
    <mergeCell ref="J84:Q84"/>
    <mergeCell ref="R84:S84"/>
    <mergeCell ref="T84:U85"/>
    <mergeCell ref="P85:Q85"/>
    <mergeCell ref="R85:S85"/>
    <mergeCell ref="B85:C85"/>
    <mergeCell ref="D85:E85"/>
    <mergeCell ref="F85:G85"/>
    <mergeCell ref="H85:I85"/>
    <mergeCell ref="N85:O85"/>
  </mergeCells>
  <conditionalFormatting sqref="B5:C5">
    <cfRule type="cellIs" dxfId="16" priority="2" stopIfTrue="1" operator="equal">
      <formula>#REF!</formula>
    </cfRule>
  </conditionalFormatting>
  <conditionalFormatting sqref="D4:D5">
    <cfRule type="cellIs" dxfId="15" priority="1" stopIfTrue="1" operator="equal">
      <formula>#REF!</formula>
    </cfRule>
  </conditionalFormatting>
  <pageMargins left="0.7" right="0.7" top="0.75" bottom="0.75" header="0.3" footer="0.3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C2D4-CD7C-40F5-9EAD-034F38586346}">
  <dimension ref="A1:AM102"/>
  <sheetViews>
    <sheetView topLeftCell="B1" workbookViewId="0">
      <selection activeCell="F9" sqref="F9"/>
    </sheetView>
  </sheetViews>
  <sheetFormatPr defaultColWidth="9.140625" defaultRowHeight="15" x14ac:dyDescent="0.25"/>
  <cols>
    <col min="1" max="1" width="9.140625" style="16"/>
    <col min="2" max="2" width="19" style="16" customWidth="1"/>
    <col min="3" max="3" width="23.85546875" style="16" bestFit="1" customWidth="1"/>
    <col min="4" max="14" width="9.140625" style="16"/>
    <col min="15" max="15" width="9.42578125" style="16" customWidth="1"/>
    <col min="16" max="16384" width="9.140625" style="16"/>
  </cols>
  <sheetData>
    <row r="1" spans="1:39" x14ac:dyDescent="0.25">
      <c r="A1" s="13" t="s">
        <v>218</v>
      </c>
      <c r="B1" s="14" t="s">
        <v>219</v>
      </c>
      <c r="C1" s="14" t="s">
        <v>220</v>
      </c>
      <c r="D1" s="15" t="s">
        <v>221</v>
      </c>
      <c r="E1" s="15" t="s">
        <v>222</v>
      </c>
      <c r="F1" s="15" t="s">
        <v>223</v>
      </c>
      <c r="G1" s="15" t="s">
        <v>224</v>
      </c>
      <c r="H1" s="15" t="s">
        <v>225</v>
      </c>
      <c r="I1" s="15" t="s">
        <v>226</v>
      </c>
      <c r="O1" s="16" t="s">
        <v>227</v>
      </c>
      <c r="AB1" s="16" t="s">
        <v>228</v>
      </c>
    </row>
    <row r="2" spans="1:39" x14ac:dyDescent="0.25">
      <c r="A2" s="13">
        <v>1</v>
      </c>
      <c r="B2" s="15" t="s">
        <v>229</v>
      </c>
      <c r="C2" s="15" t="s">
        <v>229</v>
      </c>
      <c r="D2" s="15"/>
      <c r="E2" s="15"/>
      <c r="F2" s="15">
        <v>0</v>
      </c>
      <c r="G2" s="15"/>
      <c r="H2" s="15"/>
      <c r="I2" s="15"/>
      <c r="O2" s="16" t="s">
        <v>230</v>
      </c>
      <c r="P2" s="16" t="s">
        <v>231</v>
      </c>
      <c r="Q2" s="16" t="s">
        <v>232</v>
      </c>
      <c r="R2" s="16" t="s">
        <v>233</v>
      </c>
      <c r="S2" s="16" t="s">
        <v>234</v>
      </c>
      <c r="T2" s="16" t="s">
        <v>235</v>
      </c>
      <c r="U2" s="16" t="s">
        <v>236</v>
      </c>
      <c r="V2" s="16" t="s">
        <v>237</v>
      </c>
      <c r="W2" s="16" t="s">
        <v>238</v>
      </c>
      <c r="X2" s="16" t="s">
        <v>239</v>
      </c>
      <c r="Y2" s="16" t="s">
        <v>240</v>
      </c>
      <c r="Z2" s="16" t="s">
        <v>241</v>
      </c>
      <c r="AB2" s="16" t="s">
        <v>230</v>
      </c>
      <c r="AC2" s="16" t="s">
        <v>231</v>
      </c>
      <c r="AD2" s="16" t="s">
        <v>232</v>
      </c>
      <c r="AE2" s="16" t="s">
        <v>233</v>
      </c>
      <c r="AF2" s="16" t="s">
        <v>234</v>
      </c>
      <c r="AG2" s="16" t="s">
        <v>235</v>
      </c>
      <c r="AH2" s="16" t="s">
        <v>236</v>
      </c>
      <c r="AI2" s="16" t="s">
        <v>237</v>
      </c>
      <c r="AJ2" s="16" t="s">
        <v>238</v>
      </c>
      <c r="AK2" s="16" t="s">
        <v>239</v>
      </c>
      <c r="AL2" s="16" t="s">
        <v>240</v>
      </c>
      <c r="AM2" s="16" t="s">
        <v>241</v>
      </c>
    </row>
    <row r="3" spans="1:39" x14ac:dyDescent="0.25">
      <c r="A3" s="13">
        <v>2</v>
      </c>
      <c r="B3" s="15" t="s">
        <v>242</v>
      </c>
      <c r="C3" s="15" t="s">
        <v>243</v>
      </c>
      <c r="D3" s="15"/>
      <c r="E3" s="15" t="s">
        <v>229</v>
      </c>
      <c r="F3" s="15">
        <v>0</v>
      </c>
      <c r="G3" s="15"/>
      <c r="H3" s="15"/>
      <c r="I3" s="15"/>
      <c r="N3" s="15"/>
    </row>
    <row r="4" spans="1:39" x14ac:dyDescent="0.25">
      <c r="A4" s="13">
        <v>3</v>
      </c>
      <c r="B4" s="15" t="s">
        <v>244</v>
      </c>
      <c r="C4" s="15" t="s">
        <v>245</v>
      </c>
      <c r="D4" s="15"/>
      <c r="E4" s="15" t="s">
        <v>242</v>
      </c>
      <c r="F4" s="15"/>
      <c r="G4" s="15"/>
      <c r="H4" s="15"/>
      <c r="I4" s="15"/>
      <c r="N4" s="15" t="s">
        <v>246</v>
      </c>
    </row>
    <row r="5" spans="1:39" x14ac:dyDescent="0.25">
      <c r="A5" s="13">
        <v>4</v>
      </c>
      <c r="B5" s="15" t="s">
        <v>247</v>
      </c>
      <c r="C5" s="15" t="s">
        <v>246</v>
      </c>
      <c r="D5" s="15"/>
      <c r="E5" s="15" t="s">
        <v>244</v>
      </c>
      <c r="F5" s="15">
        <v>0</v>
      </c>
      <c r="G5" s="15"/>
      <c r="H5" s="15" t="s">
        <v>229</v>
      </c>
      <c r="I5" s="15" t="s">
        <v>248</v>
      </c>
      <c r="N5" s="15" t="s">
        <v>125</v>
      </c>
    </row>
    <row r="6" spans="1:39" x14ac:dyDescent="0.25">
      <c r="A6" s="13">
        <v>5</v>
      </c>
      <c r="B6" s="15" t="s">
        <v>249</v>
      </c>
      <c r="C6" s="15" t="s">
        <v>125</v>
      </c>
      <c r="D6" s="15"/>
      <c r="E6" s="15" t="s">
        <v>244</v>
      </c>
      <c r="F6" s="15">
        <v>0</v>
      </c>
      <c r="G6" s="15"/>
      <c r="H6" s="15" t="s">
        <v>229</v>
      </c>
      <c r="I6" s="15" t="s">
        <v>248</v>
      </c>
      <c r="N6" s="15" t="s">
        <v>250</v>
      </c>
    </row>
    <row r="7" spans="1:39" ht="45" customHeight="1" x14ac:dyDescent="0.25">
      <c r="A7" s="13">
        <v>6</v>
      </c>
      <c r="B7" s="15" t="s">
        <v>251</v>
      </c>
      <c r="C7" s="15" t="s">
        <v>250</v>
      </c>
      <c r="D7" s="15"/>
      <c r="E7" s="15" t="s">
        <v>244</v>
      </c>
      <c r="F7" s="15">
        <v>0</v>
      </c>
      <c r="G7" s="15"/>
      <c r="H7" s="15" t="s">
        <v>229</v>
      </c>
      <c r="I7" s="15" t="s">
        <v>248</v>
      </c>
      <c r="N7" s="15" t="s">
        <v>141</v>
      </c>
    </row>
    <row r="8" spans="1:39" x14ac:dyDescent="0.25">
      <c r="A8" s="13">
        <v>7</v>
      </c>
      <c r="B8" s="15" t="s">
        <v>252</v>
      </c>
      <c r="C8" s="15" t="s">
        <v>141</v>
      </c>
      <c r="D8" s="15"/>
      <c r="E8" s="15" t="s">
        <v>244</v>
      </c>
      <c r="F8" s="15">
        <v>0</v>
      </c>
      <c r="G8" s="15"/>
      <c r="H8" s="15" t="s">
        <v>229</v>
      </c>
      <c r="I8" s="15" t="s">
        <v>248</v>
      </c>
      <c r="N8" s="15" t="s">
        <v>98</v>
      </c>
    </row>
    <row r="9" spans="1:39" x14ac:dyDescent="0.25">
      <c r="A9" s="13">
        <v>8</v>
      </c>
      <c r="B9" s="15" t="s">
        <v>253</v>
      </c>
      <c r="C9" s="15" t="s">
        <v>98</v>
      </c>
      <c r="D9" s="15"/>
      <c r="E9" s="15" t="s">
        <v>244</v>
      </c>
      <c r="F9" s="15">
        <v>0</v>
      </c>
      <c r="G9" s="15"/>
      <c r="H9" s="15" t="s">
        <v>229</v>
      </c>
      <c r="I9" s="15" t="s">
        <v>248</v>
      </c>
      <c r="N9" s="15" t="s">
        <v>254</v>
      </c>
    </row>
    <row r="10" spans="1:39" x14ac:dyDescent="0.25">
      <c r="A10" s="13">
        <v>9</v>
      </c>
      <c r="B10" s="15" t="s">
        <v>255</v>
      </c>
      <c r="C10" s="15" t="s">
        <v>254</v>
      </c>
      <c r="D10" s="15"/>
      <c r="E10" s="15" t="s">
        <v>244</v>
      </c>
      <c r="F10" s="15">
        <v>0</v>
      </c>
      <c r="G10" s="15"/>
      <c r="H10" s="15" t="s">
        <v>229</v>
      </c>
      <c r="I10" s="15" t="s">
        <v>248</v>
      </c>
      <c r="N10" s="15" t="s">
        <v>194</v>
      </c>
    </row>
    <row r="11" spans="1:39" x14ac:dyDescent="0.25">
      <c r="A11" s="13">
        <v>10</v>
      </c>
      <c r="B11" s="15" t="s">
        <v>256</v>
      </c>
      <c r="C11" s="15" t="s">
        <v>194</v>
      </c>
      <c r="D11" s="15"/>
      <c r="E11" s="15" t="s">
        <v>244</v>
      </c>
      <c r="F11" s="15">
        <v>0</v>
      </c>
      <c r="G11" s="15"/>
      <c r="H11" s="15" t="s">
        <v>229</v>
      </c>
      <c r="I11" s="15" t="s">
        <v>248</v>
      </c>
      <c r="N11" s="15" t="s">
        <v>257</v>
      </c>
    </row>
    <row r="12" spans="1:39" x14ac:dyDescent="0.25">
      <c r="A12" s="13">
        <v>11</v>
      </c>
      <c r="B12" s="15" t="s">
        <v>258</v>
      </c>
      <c r="C12" s="15" t="s">
        <v>257</v>
      </c>
      <c r="D12" s="15"/>
      <c r="E12" s="15" t="s">
        <v>244</v>
      </c>
      <c r="F12" s="15">
        <v>0</v>
      </c>
      <c r="G12" s="15"/>
      <c r="H12" s="15" t="s">
        <v>229</v>
      </c>
      <c r="I12" s="15" t="s">
        <v>248</v>
      </c>
      <c r="N12" s="15"/>
    </row>
    <row r="13" spans="1:39" x14ac:dyDescent="0.25">
      <c r="A13" s="13">
        <v>12</v>
      </c>
      <c r="B13" s="15" t="s">
        <v>259</v>
      </c>
      <c r="C13" s="15" t="s">
        <v>260</v>
      </c>
      <c r="D13" s="15"/>
      <c r="E13" s="15" t="s">
        <v>242</v>
      </c>
      <c r="F13" s="15"/>
      <c r="G13" s="15"/>
      <c r="H13" s="15"/>
      <c r="I13" s="15"/>
      <c r="N13" s="15" t="s">
        <v>134</v>
      </c>
    </row>
    <row r="14" spans="1:39" x14ac:dyDescent="0.25">
      <c r="A14" s="13">
        <v>13</v>
      </c>
      <c r="B14" s="15" t="s">
        <v>261</v>
      </c>
      <c r="C14" s="15" t="s">
        <v>134</v>
      </c>
      <c r="D14" s="15"/>
      <c r="E14" s="15" t="s">
        <v>262</v>
      </c>
      <c r="F14" s="15">
        <v>0</v>
      </c>
      <c r="G14" s="15"/>
      <c r="H14" s="15" t="s">
        <v>229</v>
      </c>
      <c r="I14" s="15" t="s">
        <v>248</v>
      </c>
      <c r="N14" s="15" t="s">
        <v>161</v>
      </c>
    </row>
    <row r="15" spans="1:39" x14ac:dyDescent="0.25">
      <c r="A15" s="13">
        <v>14</v>
      </c>
      <c r="B15" s="15" t="s">
        <v>263</v>
      </c>
      <c r="C15" s="15" t="s">
        <v>161</v>
      </c>
      <c r="D15" s="15"/>
      <c r="E15" s="15" t="s">
        <v>262</v>
      </c>
      <c r="F15" s="15">
        <v>0</v>
      </c>
      <c r="G15" s="15"/>
      <c r="H15" s="15" t="s">
        <v>229</v>
      </c>
      <c r="I15" s="15" t="s">
        <v>248</v>
      </c>
      <c r="N15" s="15" t="s">
        <v>114</v>
      </c>
    </row>
    <row r="16" spans="1:39" x14ac:dyDescent="0.25">
      <c r="A16" s="13">
        <v>15</v>
      </c>
      <c r="B16" s="15" t="s">
        <v>264</v>
      </c>
      <c r="C16" s="15" t="s">
        <v>114</v>
      </c>
      <c r="D16" s="15"/>
      <c r="E16" s="15" t="s">
        <v>262</v>
      </c>
      <c r="F16" s="15">
        <v>0</v>
      </c>
      <c r="G16" s="15"/>
      <c r="H16" s="15" t="s">
        <v>229</v>
      </c>
      <c r="I16" s="15" t="s">
        <v>248</v>
      </c>
      <c r="N16" s="15" t="s">
        <v>265</v>
      </c>
    </row>
    <row r="17" spans="1:14" x14ac:dyDescent="0.25">
      <c r="A17" s="13">
        <v>16</v>
      </c>
      <c r="B17" s="15" t="s">
        <v>266</v>
      </c>
      <c r="C17" s="15" t="s">
        <v>265</v>
      </c>
      <c r="D17" s="15"/>
      <c r="E17" s="15" t="s">
        <v>262</v>
      </c>
      <c r="F17" s="15">
        <v>0</v>
      </c>
      <c r="G17" s="15"/>
      <c r="H17" s="15" t="s">
        <v>229</v>
      </c>
      <c r="I17" s="15" t="s">
        <v>248</v>
      </c>
      <c r="N17" s="15" t="s">
        <v>267</v>
      </c>
    </row>
    <row r="18" spans="1:14" ht="30" customHeight="1" x14ac:dyDescent="0.25">
      <c r="A18" s="13">
        <v>17</v>
      </c>
      <c r="B18" s="15" t="s">
        <v>268</v>
      </c>
      <c r="C18" s="15" t="s">
        <v>267</v>
      </c>
      <c r="D18" s="15"/>
      <c r="E18" s="15" t="s">
        <v>262</v>
      </c>
      <c r="F18" s="15">
        <v>0</v>
      </c>
      <c r="G18" s="15"/>
      <c r="H18" s="15" t="s">
        <v>229</v>
      </c>
      <c r="I18" s="15" t="s">
        <v>248</v>
      </c>
      <c r="N18" s="15"/>
    </row>
    <row r="19" spans="1:14" x14ac:dyDescent="0.25">
      <c r="A19" s="13">
        <v>18</v>
      </c>
      <c r="B19" s="15" t="s">
        <v>269</v>
      </c>
      <c r="C19" s="15" t="s">
        <v>270</v>
      </c>
      <c r="D19" s="15"/>
      <c r="E19" s="15" t="s">
        <v>242</v>
      </c>
      <c r="F19" s="15"/>
      <c r="G19" s="15"/>
      <c r="H19" s="15"/>
      <c r="I19" s="15"/>
      <c r="N19" s="15" t="s">
        <v>271</v>
      </c>
    </row>
    <row r="20" spans="1:14" x14ac:dyDescent="0.25">
      <c r="A20" s="13">
        <v>19</v>
      </c>
      <c r="B20" s="15" t="s">
        <v>272</v>
      </c>
      <c r="C20" s="15" t="s">
        <v>271</v>
      </c>
      <c r="D20" s="15"/>
      <c r="E20" s="15" t="s">
        <v>269</v>
      </c>
      <c r="F20" s="15">
        <v>0</v>
      </c>
      <c r="G20" s="15"/>
      <c r="H20" s="15" t="s">
        <v>229</v>
      </c>
      <c r="I20" s="15" t="s">
        <v>248</v>
      </c>
      <c r="N20" s="15" t="s">
        <v>91</v>
      </c>
    </row>
    <row r="21" spans="1:14" x14ac:dyDescent="0.25">
      <c r="A21" s="13">
        <v>20</v>
      </c>
      <c r="B21" s="15" t="s">
        <v>273</v>
      </c>
      <c r="C21" s="15" t="s">
        <v>91</v>
      </c>
      <c r="D21" s="15"/>
      <c r="E21" s="15" t="s">
        <v>269</v>
      </c>
      <c r="F21" s="15">
        <v>0</v>
      </c>
      <c r="G21" s="15"/>
      <c r="H21" s="15" t="s">
        <v>229</v>
      </c>
      <c r="I21" s="15" t="s">
        <v>248</v>
      </c>
      <c r="N21" s="15" t="s">
        <v>144</v>
      </c>
    </row>
    <row r="22" spans="1:14" x14ac:dyDescent="0.25">
      <c r="A22" s="13">
        <v>21</v>
      </c>
      <c r="B22" s="15" t="s">
        <v>274</v>
      </c>
      <c r="C22" s="15" t="s">
        <v>144</v>
      </c>
      <c r="D22" s="15"/>
      <c r="E22" s="15" t="s">
        <v>269</v>
      </c>
      <c r="F22" s="15">
        <v>0</v>
      </c>
      <c r="G22" s="15"/>
      <c r="H22" s="15" t="s">
        <v>229</v>
      </c>
      <c r="I22" s="15" t="s">
        <v>248</v>
      </c>
      <c r="N22" s="15" t="s">
        <v>118</v>
      </c>
    </row>
    <row r="23" spans="1:14" x14ac:dyDescent="0.25">
      <c r="A23" s="13">
        <v>22</v>
      </c>
      <c r="B23" s="15" t="s">
        <v>275</v>
      </c>
      <c r="C23" s="15" t="s">
        <v>118</v>
      </c>
      <c r="D23" s="15"/>
      <c r="E23" s="15" t="s">
        <v>269</v>
      </c>
      <c r="F23" s="15">
        <v>0</v>
      </c>
      <c r="G23" s="15"/>
      <c r="H23" s="15" t="s">
        <v>229</v>
      </c>
      <c r="I23" s="15" t="s">
        <v>248</v>
      </c>
      <c r="N23" s="15" t="s">
        <v>276</v>
      </c>
    </row>
    <row r="24" spans="1:14" x14ac:dyDescent="0.25">
      <c r="A24" s="13">
        <v>23</v>
      </c>
      <c r="B24" s="15" t="s">
        <v>277</v>
      </c>
      <c r="C24" s="15" t="s">
        <v>276</v>
      </c>
      <c r="D24" s="15"/>
      <c r="E24" s="15" t="s">
        <v>269</v>
      </c>
      <c r="F24" s="15">
        <v>0</v>
      </c>
      <c r="G24" s="15"/>
      <c r="H24" s="15" t="s">
        <v>229</v>
      </c>
      <c r="I24" s="15" t="s">
        <v>248</v>
      </c>
      <c r="N24" s="15" t="s">
        <v>182</v>
      </c>
    </row>
    <row r="25" spans="1:14" x14ac:dyDescent="0.25">
      <c r="A25" s="13">
        <v>24</v>
      </c>
      <c r="B25" s="15" t="s">
        <v>278</v>
      </c>
      <c r="C25" s="15" t="s">
        <v>182</v>
      </c>
      <c r="D25" s="15"/>
      <c r="E25" s="15" t="s">
        <v>269</v>
      </c>
      <c r="F25" s="15">
        <v>0</v>
      </c>
      <c r="G25" s="15"/>
      <c r="H25" s="15" t="s">
        <v>229</v>
      </c>
      <c r="I25" s="15" t="s">
        <v>248</v>
      </c>
      <c r="N25" s="15" t="s">
        <v>279</v>
      </c>
    </row>
    <row r="26" spans="1:14" x14ac:dyDescent="0.25">
      <c r="A26" s="13">
        <v>25</v>
      </c>
      <c r="B26" s="15" t="s">
        <v>280</v>
      </c>
      <c r="C26" s="15" t="s">
        <v>279</v>
      </c>
      <c r="D26" s="15"/>
      <c r="E26" s="15" t="s">
        <v>269</v>
      </c>
      <c r="F26" s="15">
        <v>0</v>
      </c>
      <c r="G26" s="15"/>
      <c r="H26" s="15" t="s">
        <v>229</v>
      </c>
      <c r="I26" s="15" t="s">
        <v>248</v>
      </c>
      <c r="N26" s="15" t="s">
        <v>281</v>
      </c>
    </row>
    <row r="27" spans="1:14" x14ac:dyDescent="0.25">
      <c r="A27" s="13">
        <v>26</v>
      </c>
      <c r="B27" s="15" t="s">
        <v>282</v>
      </c>
      <c r="C27" s="15" t="s">
        <v>281</v>
      </c>
      <c r="D27" s="15"/>
      <c r="E27" s="15" t="s">
        <v>269</v>
      </c>
      <c r="F27" s="15">
        <v>0</v>
      </c>
      <c r="G27" s="15"/>
      <c r="H27" s="15" t="s">
        <v>229</v>
      </c>
      <c r="I27" s="15" t="s">
        <v>248</v>
      </c>
      <c r="N27" s="15" t="s">
        <v>283</v>
      </c>
    </row>
    <row r="28" spans="1:14" x14ac:dyDescent="0.25">
      <c r="A28" s="13">
        <v>27</v>
      </c>
      <c r="B28" s="15" t="s">
        <v>284</v>
      </c>
      <c r="C28" s="15" t="s">
        <v>283</v>
      </c>
      <c r="D28" s="15"/>
      <c r="E28" s="15" t="s">
        <v>269</v>
      </c>
      <c r="F28" s="15">
        <v>0</v>
      </c>
      <c r="G28" s="15"/>
      <c r="H28" s="15" t="s">
        <v>229</v>
      </c>
      <c r="I28" s="15" t="s">
        <v>248</v>
      </c>
      <c r="N28" s="15" t="s">
        <v>285</v>
      </c>
    </row>
    <row r="29" spans="1:14" x14ac:dyDescent="0.25">
      <c r="A29" s="13">
        <v>28</v>
      </c>
      <c r="B29" s="15" t="s">
        <v>286</v>
      </c>
      <c r="C29" s="15" t="s">
        <v>285</v>
      </c>
      <c r="D29" s="15"/>
      <c r="E29" s="15" t="s">
        <v>269</v>
      </c>
      <c r="F29" s="15">
        <v>0</v>
      </c>
      <c r="G29" s="15"/>
      <c r="H29" s="15" t="s">
        <v>229</v>
      </c>
      <c r="I29" s="15" t="s">
        <v>248</v>
      </c>
      <c r="N29" s="15" t="s">
        <v>287</v>
      </c>
    </row>
    <row r="30" spans="1:14" x14ac:dyDescent="0.25">
      <c r="A30" s="13">
        <v>29</v>
      </c>
      <c r="B30" s="15" t="s">
        <v>288</v>
      </c>
      <c r="C30" s="15" t="s">
        <v>287</v>
      </c>
      <c r="D30" s="15"/>
      <c r="E30" s="15" t="s">
        <v>242</v>
      </c>
      <c r="F30" s="15"/>
      <c r="G30" s="15"/>
      <c r="H30" s="15"/>
      <c r="I30" s="15"/>
      <c r="N30" s="15" t="s">
        <v>289</v>
      </c>
    </row>
    <row r="31" spans="1:14" x14ac:dyDescent="0.25">
      <c r="A31" s="13">
        <v>30</v>
      </c>
      <c r="B31" s="15" t="s">
        <v>290</v>
      </c>
      <c r="C31" s="15" t="s">
        <v>289</v>
      </c>
      <c r="D31" s="15"/>
      <c r="E31" s="15" t="s">
        <v>288</v>
      </c>
      <c r="F31" s="15">
        <v>0</v>
      </c>
      <c r="G31" s="15"/>
      <c r="H31" s="15" t="s">
        <v>229</v>
      </c>
      <c r="I31" s="15"/>
      <c r="N31" s="15" t="s">
        <v>291</v>
      </c>
    </row>
    <row r="32" spans="1:14" ht="45" customHeight="1" x14ac:dyDescent="0.25">
      <c r="A32" s="13">
        <v>31</v>
      </c>
      <c r="B32" s="15" t="s">
        <v>292</v>
      </c>
      <c r="C32" s="15" t="s">
        <v>291</v>
      </c>
      <c r="D32" s="15"/>
      <c r="E32" s="15" t="s">
        <v>288</v>
      </c>
      <c r="F32" s="15">
        <v>0</v>
      </c>
      <c r="G32" s="15"/>
      <c r="H32" s="15" t="s">
        <v>229</v>
      </c>
      <c r="I32" s="15"/>
      <c r="N32" s="15" t="s">
        <v>293</v>
      </c>
    </row>
    <row r="33" spans="1:14" x14ac:dyDescent="0.25">
      <c r="A33" s="13">
        <v>32</v>
      </c>
      <c r="B33" s="15" t="s">
        <v>294</v>
      </c>
      <c r="C33" s="15" t="s">
        <v>293</v>
      </c>
      <c r="D33" s="15"/>
      <c r="E33" s="15" t="s">
        <v>288</v>
      </c>
      <c r="F33" s="15">
        <v>0</v>
      </c>
      <c r="G33" s="15"/>
      <c r="H33" s="15" t="s">
        <v>229</v>
      </c>
      <c r="I33" s="15"/>
      <c r="N33" s="15" t="s">
        <v>295</v>
      </c>
    </row>
    <row r="34" spans="1:14" x14ac:dyDescent="0.25">
      <c r="A34" s="13">
        <v>33</v>
      </c>
      <c r="B34" s="15" t="s">
        <v>296</v>
      </c>
      <c r="C34" s="15" t="s">
        <v>295</v>
      </c>
      <c r="D34" s="15"/>
      <c r="E34" s="15" t="s">
        <v>229</v>
      </c>
      <c r="F34" s="15">
        <v>0</v>
      </c>
      <c r="G34" s="15"/>
      <c r="H34" s="15"/>
      <c r="I34" s="15"/>
      <c r="N34" s="15" t="s">
        <v>297</v>
      </c>
    </row>
    <row r="35" spans="1:14" x14ac:dyDescent="0.25">
      <c r="A35" s="13">
        <v>34</v>
      </c>
      <c r="B35" s="15" t="s">
        <v>298</v>
      </c>
      <c r="C35" s="15" t="s">
        <v>297</v>
      </c>
      <c r="D35" s="15"/>
      <c r="E35" s="15" t="s">
        <v>296</v>
      </c>
      <c r="F35" s="15"/>
      <c r="G35" s="15"/>
      <c r="H35" s="15"/>
      <c r="I35" s="15"/>
      <c r="N35" s="15" t="s">
        <v>172</v>
      </c>
    </row>
    <row r="36" spans="1:14" x14ac:dyDescent="0.25">
      <c r="A36" s="13">
        <v>35</v>
      </c>
      <c r="B36" s="15" t="s">
        <v>172</v>
      </c>
      <c r="C36" s="15" t="s">
        <v>172</v>
      </c>
      <c r="D36" s="15"/>
      <c r="E36" s="36" t="s">
        <v>299</v>
      </c>
      <c r="F36" s="15">
        <v>0</v>
      </c>
      <c r="G36" s="15"/>
      <c r="H36" s="15" t="s">
        <v>229</v>
      </c>
      <c r="I36" s="15" t="s">
        <v>248</v>
      </c>
      <c r="N36" s="15" t="s">
        <v>300</v>
      </c>
    </row>
    <row r="37" spans="1:14" x14ac:dyDescent="0.25">
      <c r="A37" s="13">
        <v>36</v>
      </c>
      <c r="B37" s="15" t="s">
        <v>300</v>
      </c>
      <c r="C37" s="15" t="s">
        <v>300</v>
      </c>
      <c r="D37" s="15"/>
      <c r="E37" s="36" t="s">
        <v>299</v>
      </c>
      <c r="F37" s="15">
        <v>0</v>
      </c>
      <c r="G37" s="15"/>
      <c r="H37" s="15" t="s">
        <v>229</v>
      </c>
      <c r="I37" s="15" t="s">
        <v>248</v>
      </c>
      <c r="N37" s="15" t="s">
        <v>301</v>
      </c>
    </row>
    <row r="38" spans="1:14" x14ac:dyDescent="0.25">
      <c r="A38" s="13">
        <v>37</v>
      </c>
      <c r="B38" s="15" t="s">
        <v>301</v>
      </c>
      <c r="C38" s="15" t="s">
        <v>301</v>
      </c>
      <c r="D38" s="15"/>
      <c r="E38" s="36" t="s">
        <v>299</v>
      </c>
      <c r="F38" s="15">
        <v>0</v>
      </c>
      <c r="G38" s="15"/>
      <c r="H38" s="15" t="s">
        <v>229</v>
      </c>
      <c r="I38" s="15" t="s">
        <v>248</v>
      </c>
      <c r="N38" s="15" t="s">
        <v>302</v>
      </c>
    </row>
    <row r="39" spans="1:14" x14ac:dyDescent="0.25">
      <c r="A39" s="13">
        <v>38</v>
      </c>
      <c r="B39" s="15" t="s">
        <v>302</v>
      </c>
      <c r="C39" s="15" t="s">
        <v>302</v>
      </c>
      <c r="D39" s="15"/>
      <c r="E39" s="36" t="s">
        <v>299</v>
      </c>
      <c r="F39" s="15">
        <v>0</v>
      </c>
      <c r="G39" s="15"/>
      <c r="H39" s="15" t="s">
        <v>229</v>
      </c>
      <c r="I39" s="15" t="s">
        <v>248</v>
      </c>
      <c r="N39" s="15" t="s">
        <v>303</v>
      </c>
    </row>
    <row r="40" spans="1:14" x14ac:dyDescent="0.25">
      <c r="A40" s="13">
        <v>39</v>
      </c>
      <c r="B40" s="15" t="s">
        <v>303</v>
      </c>
      <c r="C40" s="15" t="s">
        <v>303</v>
      </c>
      <c r="D40" s="15"/>
      <c r="E40" s="36" t="s">
        <v>299</v>
      </c>
      <c r="F40" s="15">
        <v>0</v>
      </c>
      <c r="G40" s="15"/>
      <c r="H40" s="15" t="s">
        <v>229</v>
      </c>
      <c r="I40" s="15" t="s">
        <v>248</v>
      </c>
      <c r="N40" s="15" t="s">
        <v>304</v>
      </c>
    </row>
    <row r="41" spans="1:14" x14ac:dyDescent="0.25">
      <c r="A41" s="13">
        <v>40</v>
      </c>
      <c r="B41" s="15" t="s">
        <v>305</v>
      </c>
      <c r="C41" s="15" t="s">
        <v>304</v>
      </c>
      <c r="D41" s="15"/>
      <c r="E41" s="36" t="s">
        <v>299</v>
      </c>
      <c r="F41" s="15">
        <v>0</v>
      </c>
      <c r="G41" s="15"/>
      <c r="H41" s="15" t="s">
        <v>229</v>
      </c>
      <c r="I41" s="15" t="s">
        <v>248</v>
      </c>
      <c r="N41" s="15" t="s">
        <v>306</v>
      </c>
    </row>
    <row r="42" spans="1:14" x14ac:dyDescent="0.25">
      <c r="A42" s="13">
        <v>41</v>
      </c>
      <c r="B42" s="15" t="s">
        <v>307</v>
      </c>
      <c r="C42" s="15" t="s">
        <v>306</v>
      </c>
      <c r="D42" s="15"/>
      <c r="E42" s="36" t="s">
        <v>299</v>
      </c>
      <c r="F42" s="15">
        <v>1</v>
      </c>
      <c r="G42" s="15" t="s">
        <v>308</v>
      </c>
      <c r="H42" s="15" t="s">
        <v>229</v>
      </c>
      <c r="I42" s="15"/>
      <c r="N42" s="15" t="s">
        <v>309</v>
      </c>
    </row>
    <row r="43" spans="1:14" x14ac:dyDescent="0.25">
      <c r="A43" s="13">
        <v>42</v>
      </c>
      <c r="B43" s="15" t="s">
        <v>310</v>
      </c>
      <c r="C43" s="15" t="s">
        <v>309</v>
      </c>
      <c r="D43" s="15"/>
      <c r="E43" s="36" t="s">
        <v>299</v>
      </c>
      <c r="F43" s="15">
        <v>0</v>
      </c>
      <c r="G43" s="15"/>
      <c r="H43" s="15" t="s">
        <v>229</v>
      </c>
      <c r="I43" s="15" t="s">
        <v>248</v>
      </c>
      <c r="N43" s="15" t="s">
        <v>311</v>
      </c>
    </row>
    <row r="44" spans="1:14" x14ac:dyDescent="0.25">
      <c r="A44" s="13">
        <v>43</v>
      </c>
      <c r="B44" s="15" t="s">
        <v>312</v>
      </c>
      <c r="C44" s="15" t="s">
        <v>311</v>
      </c>
      <c r="D44" s="15"/>
      <c r="E44" s="36" t="s">
        <v>299</v>
      </c>
      <c r="F44" s="15">
        <v>0</v>
      </c>
      <c r="G44" s="15"/>
      <c r="H44" s="15" t="s">
        <v>229</v>
      </c>
      <c r="I44" s="15" t="s">
        <v>248</v>
      </c>
      <c r="N44" s="15" t="s">
        <v>313</v>
      </c>
    </row>
    <row r="45" spans="1:14" x14ac:dyDescent="0.25">
      <c r="A45" s="13">
        <v>44</v>
      </c>
      <c r="B45" s="15" t="s">
        <v>314</v>
      </c>
      <c r="C45" s="15" t="s">
        <v>313</v>
      </c>
      <c r="D45" s="15"/>
      <c r="E45" s="36" t="s">
        <v>299</v>
      </c>
      <c r="F45" s="15">
        <v>0</v>
      </c>
      <c r="G45" s="15"/>
      <c r="H45" s="15" t="s">
        <v>229</v>
      </c>
      <c r="I45" s="15" t="s">
        <v>248</v>
      </c>
      <c r="N45" s="15" t="s">
        <v>315</v>
      </c>
    </row>
    <row r="46" spans="1:14" x14ac:dyDescent="0.25">
      <c r="A46" s="13">
        <v>45</v>
      </c>
      <c r="B46" s="15" t="s">
        <v>316</v>
      </c>
      <c r="C46" s="15" t="s">
        <v>315</v>
      </c>
      <c r="D46" s="15"/>
      <c r="E46" s="36" t="s">
        <v>299</v>
      </c>
      <c r="F46" s="15">
        <v>0</v>
      </c>
      <c r="G46" s="15"/>
      <c r="H46" s="15" t="s">
        <v>229</v>
      </c>
      <c r="I46" s="15" t="s">
        <v>248</v>
      </c>
      <c r="N46" s="15" t="s">
        <v>99</v>
      </c>
    </row>
    <row r="47" spans="1:14" x14ac:dyDescent="0.25">
      <c r="A47" s="13">
        <v>46</v>
      </c>
      <c r="B47" s="15" t="s">
        <v>99</v>
      </c>
      <c r="C47" s="15" t="s">
        <v>99</v>
      </c>
      <c r="D47" s="15"/>
      <c r="E47" s="36" t="s">
        <v>299</v>
      </c>
      <c r="F47" s="15">
        <v>0</v>
      </c>
      <c r="G47" s="15"/>
      <c r="H47" s="15" t="s">
        <v>229</v>
      </c>
      <c r="I47" s="15" t="s">
        <v>248</v>
      </c>
      <c r="N47" s="15" t="s">
        <v>317</v>
      </c>
    </row>
    <row r="48" spans="1:14" x14ac:dyDescent="0.25">
      <c r="A48" s="13">
        <v>47</v>
      </c>
      <c r="B48" s="15" t="s">
        <v>317</v>
      </c>
      <c r="C48" s="15" t="s">
        <v>317</v>
      </c>
      <c r="D48" s="15"/>
      <c r="E48" s="36" t="s">
        <v>299</v>
      </c>
      <c r="F48" s="15">
        <v>0</v>
      </c>
      <c r="G48" s="15"/>
      <c r="H48" s="15" t="s">
        <v>229</v>
      </c>
      <c r="I48" s="15" t="s">
        <v>248</v>
      </c>
      <c r="N48" s="15" t="s">
        <v>318</v>
      </c>
    </row>
    <row r="49" spans="1:17" x14ac:dyDescent="0.25">
      <c r="A49" s="13">
        <v>48</v>
      </c>
      <c r="B49" s="15" t="s">
        <v>318</v>
      </c>
      <c r="C49" s="15" t="s">
        <v>318</v>
      </c>
      <c r="D49" s="15"/>
      <c r="E49" s="36" t="s">
        <v>299</v>
      </c>
      <c r="F49" s="15">
        <v>0</v>
      </c>
      <c r="G49" s="15"/>
      <c r="H49" s="15" t="s">
        <v>229</v>
      </c>
      <c r="I49" s="15" t="s">
        <v>248</v>
      </c>
      <c r="N49" s="15" t="s">
        <v>108</v>
      </c>
    </row>
    <row r="50" spans="1:17" x14ac:dyDescent="0.25">
      <c r="A50" s="13">
        <v>49</v>
      </c>
      <c r="B50" s="15" t="s">
        <v>319</v>
      </c>
      <c r="C50" s="15" t="s">
        <v>108</v>
      </c>
      <c r="D50" s="15"/>
      <c r="E50" s="36" t="s">
        <v>320</v>
      </c>
      <c r="F50" s="15">
        <v>0</v>
      </c>
      <c r="G50" s="15"/>
      <c r="H50" s="15" t="s">
        <v>229</v>
      </c>
      <c r="I50" s="15" t="s">
        <v>248</v>
      </c>
      <c r="N50" s="15" t="s">
        <v>178</v>
      </c>
    </row>
    <row r="51" spans="1:17" x14ac:dyDescent="0.25">
      <c r="A51" s="13">
        <v>50</v>
      </c>
      <c r="B51" s="15" t="s">
        <v>321</v>
      </c>
      <c r="C51" s="15" t="s">
        <v>178</v>
      </c>
      <c r="D51" s="15"/>
      <c r="E51" s="36" t="s">
        <v>320</v>
      </c>
      <c r="F51" s="15">
        <v>0</v>
      </c>
      <c r="G51" s="15"/>
      <c r="H51" s="15" t="s">
        <v>229</v>
      </c>
      <c r="I51" s="15" t="s">
        <v>248</v>
      </c>
      <c r="N51" s="15" t="s">
        <v>95</v>
      </c>
    </row>
    <row r="52" spans="1:17" x14ac:dyDescent="0.25">
      <c r="A52" s="13">
        <v>51</v>
      </c>
      <c r="B52" s="15" t="s">
        <v>322</v>
      </c>
      <c r="C52" s="15" t="s">
        <v>95</v>
      </c>
      <c r="D52" s="15"/>
      <c r="E52" s="36" t="s">
        <v>320</v>
      </c>
      <c r="F52" s="15">
        <v>0</v>
      </c>
      <c r="G52" s="15"/>
      <c r="H52" s="15" t="s">
        <v>229</v>
      </c>
      <c r="I52" s="15" t="s">
        <v>248</v>
      </c>
      <c r="N52" s="15" t="s">
        <v>323</v>
      </c>
    </row>
    <row r="53" spans="1:17" x14ac:dyDescent="0.25">
      <c r="A53" s="13">
        <v>52</v>
      </c>
      <c r="B53" s="15" t="s">
        <v>323</v>
      </c>
      <c r="C53" s="15" t="s">
        <v>323</v>
      </c>
      <c r="D53" s="15"/>
      <c r="E53" s="36" t="s">
        <v>320</v>
      </c>
      <c r="F53" s="15">
        <v>0</v>
      </c>
      <c r="G53" s="15"/>
      <c r="H53" s="15" t="s">
        <v>229</v>
      </c>
      <c r="I53" s="15" t="s">
        <v>248</v>
      </c>
      <c r="N53" s="15" t="s">
        <v>324</v>
      </c>
    </row>
    <row r="54" spans="1:17" x14ac:dyDescent="0.25">
      <c r="A54" s="13">
        <v>53</v>
      </c>
      <c r="B54" s="15" t="s">
        <v>325</v>
      </c>
      <c r="C54" s="15" t="s">
        <v>324</v>
      </c>
      <c r="D54" s="15"/>
      <c r="E54" s="36" t="s">
        <v>320</v>
      </c>
      <c r="F54" s="15">
        <v>0</v>
      </c>
      <c r="G54" s="15"/>
      <c r="H54" s="15" t="s">
        <v>229</v>
      </c>
      <c r="I54" s="15"/>
      <c r="N54" s="15" t="s">
        <v>167</v>
      </c>
    </row>
    <row r="55" spans="1:17" x14ac:dyDescent="0.25">
      <c r="A55" s="13">
        <v>54</v>
      </c>
      <c r="B55" s="15" t="s">
        <v>326</v>
      </c>
      <c r="C55" s="15" t="s">
        <v>167</v>
      </c>
      <c r="D55" s="15"/>
      <c r="E55" s="36" t="s">
        <v>299</v>
      </c>
      <c r="F55" s="15"/>
      <c r="G55" s="15"/>
      <c r="H55" s="15" t="s">
        <v>229</v>
      </c>
      <c r="I55" s="15" t="s">
        <v>248</v>
      </c>
      <c r="N55" s="15" t="s">
        <v>327</v>
      </c>
    </row>
    <row r="56" spans="1:17" x14ac:dyDescent="0.25">
      <c r="A56" s="13">
        <v>55</v>
      </c>
      <c r="B56" s="15" t="s">
        <v>328</v>
      </c>
      <c r="C56" s="15" t="s">
        <v>327</v>
      </c>
      <c r="D56" s="15"/>
      <c r="E56" s="36" t="s">
        <v>320</v>
      </c>
      <c r="F56" s="15"/>
      <c r="G56" s="15"/>
      <c r="H56" s="15" t="s">
        <v>229</v>
      </c>
      <c r="I56" s="15" t="s">
        <v>248</v>
      </c>
      <c r="N56" s="15" t="s">
        <v>329</v>
      </c>
    </row>
    <row r="57" spans="1:17" x14ac:dyDescent="0.25">
      <c r="A57" s="13">
        <v>56</v>
      </c>
      <c r="B57" s="15" t="s">
        <v>329</v>
      </c>
      <c r="C57" s="15" t="s">
        <v>329</v>
      </c>
      <c r="D57" s="15"/>
      <c r="E57" s="36" t="s">
        <v>299</v>
      </c>
      <c r="F57" s="15"/>
      <c r="G57" s="15"/>
      <c r="H57" s="15" t="s">
        <v>229</v>
      </c>
      <c r="I57" s="15" t="s">
        <v>248</v>
      </c>
      <c r="N57" s="15" t="s">
        <v>330</v>
      </c>
    </row>
    <row r="58" spans="1:17" x14ac:dyDescent="0.25">
      <c r="A58" s="13">
        <v>57</v>
      </c>
      <c r="B58" s="15" t="s">
        <v>331</v>
      </c>
      <c r="C58" s="15" t="s">
        <v>330</v>
      </c>
      <c r="D58" s="15"/>
      <c r="E58" s="15" t="s">
        <v>296</v>
      </c>
      <c r="F58" s="15"/>
      <c r="G58" s="15"/>
      <c r="H58" s="15"/>
      <c r="I58" s="15"/>
    </row>
    <row r="59" spans="1:17" x14ac:dyDescent="0.25">
      <c r="A59" s="13">
        <v>58</v>
      </c>
      <c r="B59" s="15" t="s">
        <v>332</v>
      </c>
      <c r="C59" s="15" t="s">
        <v>176</v>
      </c>
      <c r="D59" s="15"/>
      <c r="E59" s="36" t="s">
        <v>320</v>
      </c>
      <c r="F59" s="15">
        <v>0</v>
      </c>
      <c r="G59" s="15"/>
      <c r="H59" s="15" t="s">
        <v>229</v>
      </c>
      <c r="I59" s="15" t="s">
        <v>248</v>
      </c>
    </row>
    <row r="60" spans="1:17" x14ac:dyDescent="0.25">
      <c r="A60" s="13">
        <v>59</v>
      </c>
      <c r="B60" s="15" t="s">
        <v>333</v>
      </c>
      <c r="C60" s="15" t="s">
        <v>334</v>
      </c>
      <c r="D60" s="15"/>
      <c r="E60" s="36" t="s">
        <v>320</v>
      </c>
      <c r="F60" s="15">
        <v>0</v>
      </c>
      <c r="G60" s="15"/>
      <c r="H60" s="15" t="s">
        <v>229</v>
      </c>
      <c r="I60" s="15" t="s">
        <v>248</v>
      </c>
    </row>
    <row r="61" spans="1:17" x14ac:dyDescent="0.25">
      <c r="A61" s="13">
        <v>60</v>
      </c>
      <c r="B61" s="15" t="s">
        <v>196</v>
      </c>
      <c r="C61" s="15" t="s">
        <v>196</v>
      </c>
      <c r="D61" s="15"/>
      <c r="E61" s="36" t="s">
        <v>320</v>
      </c>
      <c r="F61" s="15">
        <v>0</v>
      </c>
      <c r="G61" s="15"/>
      <c r="H61" s="15" t="s">
        <v>229</v>
      </c>
      <c r="I61" s="15"/>
    </row>
    <row r="62" spans="1:17" x14ac:dyDescent="0.25">
      <c r="A62" s="13">
        <v>61</v>
      </c>
      <c r="B62" s="15" t="s">
        <v>335</v>
      </c>
      <c r="C62" s="15" t="s">
        <v>336</v>
      </c>
      <c r="D62" s="15"/>
      <c r="E62" s="36" t="s">
        <v>337</v>
      </c>
      <c r="F62" s="15">
        <v>0</v>
      </c>
      <c r="G62" s="15"/>
      <c r="H62" s="15" t="s">
        <v>229</v>
      </c>
      <c r="I62" s="15" t="s">
        <v>248</v>
      </c>
      <c r="O62"/>
      <c r="P62"/>
      <c r="Q62"/>
    </row>
    <row r="63" spans="1:17" x14ac:dyDescent="0.25">
      <c r="A63" s="13">
        <v>62</v>
      </c>
      <c r="B63" s="15" t="s">
        <v>338</v>
      </c>
      <c r="C63" s="15" t="s">
        <v>85</v>
      </c>
      <c r="D63" s="15"/>
      <c r="E63" s="36" t="s">
        <v>337</v>
      </c>
      <c r="F63" s="15">
        <v>0</v>
      </c>
      <c r="G63" s="15"/>
      <c r="H63" s="15" t="s">
        <v>229</v>
      </c>
      <c r="I63" s="15" t="s">
        <v>248</v>
      </c>
      <c r="O63"/>
      <c r="P63"/>
      <c r="Q63"/>
    </row>
    <row r="64" spans="1:17" x14ac:dyDescent="0.25">
      <c r="A64" s="13">
        <v>63</v>
      </c>
      <c r="B64" s="15" t="s">
        <v>339</v>
      </c>
      <c r="C64" s="15" t="s">
        <v>340</v>
      </c>
      <c r="D64" s="15"/>
      <c r="E64" s="36" t="s">
        <v>337</v>
      </c>
      <c r="F64" s="15">
        <v>0</v>
      </c>
      <c r="G64" s="15"/>
      <c r="H64" s="15" t="s">
        <v>229</v>
      </c>
      <c r="I64" s="15" t="s">
        <v>248</v>
      </c>
      <c r="O64"/>
      <c r="P64"/>
      <c r="Q64"/>
    </row>
    <row r="65" spans="1:17" x14ac:dyDescent="0.25">
      <c r="A65" s="13">
        <v>64</v>
      </c>
      <c r="B65" s="15" t="s">
        <v>341</v>
      </c>
      <c r="C65" s="15" t="s">
        <v>342</v>
      </c>
      <c r="D65" s="15"/>
      <c r="E65" s="36" t="s">
        <v>337</v>
      </c>
      <c r="F65" s="15">
        <v>0</v>
      </c>
      <c r="G65" s="15"/>
      <c r="H65" s="15" t="s">
        <v>229</v>
      </c>
      <c r="I65" s="15" t="s">
        <v>248</v>
      </c>
      <c r="M65"/>
      <c r="O65"/>
      <c r="P65"/>
      <c r="Q65"/>
    </row>
    <row r="66" spans="1:17" x14ac:dyDescent="0.25">
      <c r="A66" s="13">
        <v>65</v>
      </c>
      <c r="B66" s="15" t="s">
        <v>343</v>
      </c>
      <c r="C66" s="15" t="s">
        <v>75</v>
      </c>
      <c r="D66" s="15"/>
      <c r="E66" s="36" t="s">
        <v>320</v>
      </c>
      <c r="F66" s="15">
        <v>0</v>
      </c>
      <c r="G66" s="15"/>
      <c r="H66" s="15" t="s">
        <v>229</v>
      </c>
      <c r="I66" s="15" t="s">
        <v>248</v>
      </c>
      <c r="O66"/>
      <c r="P66"/>
      <c r="Q66"/>
    </row>
    <row r="67" spans="1:17" x14ac:dyDescent="0.25">
      <c r="A67" s="13">
        <v>66</v>
      </c>
      <c r="B67" s="15" t="s">
        <v>344</v>
      </c>
      <c r="C67" s="15" t="s">
        <v>193</v>
      </c>
      <c r="D67" s="15"/>
      <c r="E67" s="36" t="s">
        <v>320</v>
      </c>
      <c r="F67" s="15">
        <v>0</v>
      </c>
      <c r="G67" s="15"/>
      <c r="H67" s="15" t="s">
        <v>229</v>
      </c>
      <c r="I67" s="15" t="s">
        <v>248</v>
      </c>
      <c r="O67"/>
      <c r="P67"/>
      <c r="Q67"/>
    </row>
    <row r="68" spans="1:17" x14ac:dyDescent="0.25">
      <c r="A68" s="13">
        <v>67</v>
      </c>
      <c r="B68" s="15" t="s">
        <v>345</v>
      </c>
      <c r="C68" s="15" t="s">
        <v>346</v>
      </c>
      <c r="D68" s="15"/>
      <c r="E68" s="36" t="s">
        <v>337</v>
      </c>
      <c r="F68" s="15">
        <v>0</v>
      </c>
      <c r="G68" s="15"/>
      <c r="H68" s="15" t="s">
        <v>229</v>
      </c>
      <c r="I68" s="15" t="s">
        <v>248</v>
      </c>
      <c r="O68"/>
      <c r="P68"/>
      <c r="Q68"/>
    </row>
    <row r="69" spans="1:17" x14ac:dyDescent="0.25">
      <c r="A69" s="13">
        <v>68</v>
      </c>
      <c r="B69" s="15" t="s">
        <v>347</v>
      </c>
      <c r="C69" s="15" t="s">
        <v>104</v>
      </c>
      <c r="D69" s="15"/>
      <c r="E69" s="36" t="s">
        <v>320</v>
      </c>
      <c r="F69" s="15">
        <v>0</v>
      </c>
      <c r="G69" s="15"/>
      <c r="H69" s="15" t="s">
        <v>229</v>
      </c>
      <c r="I69" s="15"/>
      <c r="O69"/>
      <c r="P69"/>
      <c r="Q69"/>
    </row>
    <row r="70" spans="1:17" x14ac:dyDescent="0.25">
      <c r="A70" s="13">
        <v>69</v>
      </c>
      <c r="B70" s="15" t="s">
        <v>348</v>
      </c>
      <c r="C70" s="15" t="s">
        <v>349</v>
      </c>
      <c r="D70" s="15"/>
      <c r="E70" s="36" t="s">
        <v>320</v>
      </c>
      <c r="F70" s="15"/>
      <c r="G70" s="15"/>
      <c r="H70" s="15" t="s">
        <v>229</v>
      </c>
      <c r="I70" s="15" t="s">
        <v>248</v>
      </c>
      <c r="O70"/>
      <c r="P70"/>
      <c r="Q70"/>
    </row>
    <row r="71" spans="1:17" x14ac:dyDescent="0.25">
      <c r="A71" s="13">
        <v>70</v>
      </c>
      <c r="B71" s="15" t="s">
        <v>350</v>
      </c>
      <c r="C71" s="15" t="s">
        <v>351</v>
      </c>
      <c r="D71" s="15"/>
      <c r="E71" s="36" t="s">
        <v>320</v>
      </c>
      <c r="F71" s="15"/>
      <c r="G71" s="15"/>
      <c r="H71" s="15" t="s">
        <v>229</v>
      </c>
      <c r="I71" s="15" t="s">
        <v>248</v>
      </c>
      <c r="O71"/>
      <c r="P71"/>
      <c r="Q71"/>
    </row>
    <row r="72" spans="1:17" x14ac:dyDescent="0.25">
      <c r="A72" s="13">
        <v>71</v>
      </c>
      <c r="B72" s="15" t="s">
        <v>352</v>
      </c>
      <c r="C72" s="15" t="s">
        <v>353</v>
      </c>
      <c r="D72" s="15"/>
      <c r="E72" s="15" t="s">
        <v>296</v>
      </c>
      <c r="F72" s="15"/>
      <c r="G72" s="15"/>
      <c r="H72" s="15"/>
      <c r="I72" s="15"/>
      <c r="O72"/>
      <c r="P72"/>
      <c r="Q72"/>
    </row>
    <row r="73" spans="1:17" x14ac:dyDescent="0.25">
      <c r="A73" s="13">
        <v>72</v>
      </c>
      <c r="B73" s="15" t="s">
        <v>354</v>
      </c>
      <c r="C73" s="15" t="s">
        <v>354</v>
      </c>
      <c r="D73" s="15"/>
      <c r="E73" s="36" t="s">
        <v>299</v>
      </c>
      <c r="F73" s="15">
        <v>0</v>
      </c>
      <c r="G73" s="15"/>
      <c r="H73" s="15" t="s">
        <v>229</v>
      </c>
      <c r="I73" s="15" t="s">
        <v>248</v>
      </c>
      <c r="O73"/>
      <c r="P73"/>
      <c r="Q73"/>
    </row>
    <row r="74" spans="1:17" x14ac:dyDescent="0.25">
      <c r="A74" s="13">
        <v>73</v>
      </c>
      <c r="B74" s="15" t="s">
        <v>355</v>
      </c>
      <c r="C74" s="15" t="s">
        <v>355</v>
      </c>
      <c r="D74" s="15"/>
      <c r="E74" s="36" t="s">
        <v>299</v>
      </c>
      <c r="F74" s="15">
        <v>0</v>
      </c>
      <c r="G74" s="15"/>
      <c r="H74" s="15" t="s">
        <v>229</v>
      </c>
      <c r="I74" s="15" t="s">
        <v>248</v>
      </c>
      <c r="O74"/>
      <c r="P74"/>
      <c r="Q74"/>
    </row>
    <row r="75" spans="1:17" x14ac:dyDescent="0.25">
      <c r="A75" s="13">
        <v>74</v>
      </c>
      <c r="B75" s="15" t="s">
        <v>170</v>
      </c>
      <c r="C75" s="15" t="s">
        <v>170</v>
      </c>
      <c r="D75" s="15"/>
      <c r="E75" s="36" t="s">
        <v>299</v>
      </c>
      <c r="F75" s="15">
        <v>0</v>
      </c>
      <c r="G75" s="15"/>
      <c r="H75" s="15" t="s">
        <v>229</v>
      </c>
      <c r="I75" s="15"/>
      <c r="O75"/>
      <c r="P75"/>
      <c r="Q75"/>
    </row>
    <row r="76" spans="1:17" x14ac:dyDescent="0.25">
      <c r="A76" s="13">
        <v>75</v>
      </c>
      <c r="B76" s="15" t="s">
        <v>191</v>
      </c>
      <c r="C76" s="15" t="s">
        <v>191</v>
      </c>
      <c r="D76" s="15"/>
      <c r="E76" s="36" t="s">
        <v>299</v>
      </c>
      <c r="F76" s="15">
        <v>0</v>
      </c>
      <c r="G76" s="15"/>
      <c r="H76" s="15" t="s">
        <v>229</v>
      </c>
      <c r="I76" s="15" t="s">
        <v>248</v>
      </c>
      <c r="O76"/>
      <c r="P76"/>
      <c r="Q76"/>
    </row>
    <row r="77" spans="1:17" x14ac:dyDescent="0.25">
      <c r="A77" s="13">
        <v>76</v>
      </c>
      <c r="B77" s="15" t="s">
        <v>356</v>
      </c>
      <c r="C77" s="15" t="s">
        <v>356</v>
      </c>
      <c r="D77" s="15"/>
      <c r="E77" s="36" t="s">
        <v>299</v>
      </c>
      <c r="F77" s="15">
        <v>0</v>
      </c>
      <c r="G77" s="15"/>
      <c r="H77" s="15" t="s">
        <v>229</v>
      </c>
      <c r="I77" s="15" t="s">
        <v>248</v>
      </c>
      <c r="O77"/>
      <c r="P77"/>
      <c r="Q77"/>
    </row>
    <row r="78" spans="1:17" x14ac:dyDescent="0.25">
      <c r="A78" s="13">
        <v>77</v>
      </c>
      <c r="B78" s="15" t="s">
        <v>357</v>
      </c>
      <c r="C78" s="15" t="s">
        <v>357</v>
      </c>
      <c r="D78" s="15"/>
      <c r="E78" s="36" t="s">
        <v>358</v>
      </c>
      <c r="F78" s="15">
        <v>0</v>
      </c>
      <c r="G78" s="15"/>
      <c r="H78" s="15" t="s">
        <v>229</v>
      </c>
      <c r="I78" s="15" t="s">
        <v>248</v>
      </c>
      <c r="O78"/>
      <c r="P78"/>
      <c r="Q78"/>
    </row>
    <row r="79" spans="1:17" x14ac:dyDescent="0.25">
      <c r="A79" s="13">
        <v>78</v>
      </c>
      <c r="B79" s="15" t="s">
        <v>359</v>
      </c>
      <c r="C79" s="15" t="s">
        <v>359</v>
      </c>
      <c r="D79" s="15"/>
      <c r="E79" s="36" t="s">
        <v>358</v>
      </c>
      <c r="F79" s="15">
        <v>0</v>
      </c>
      <c r="G79" s="15"/>
      <c r="H79" s="15" t="s">
        <v>229</v>
      </c>
      <c r="I79" s="15"/>
      <c r="O79"/>
      <c r="P79"/>
      <c r="Q79"/>
    </row>
    <row r="80" spans="1:17" x14ac:dyDescent="0.25">
      <c r="A80" s="13">
        <v>79</v>
      </c>
      <c r="B80" s="15" t="s">
        <v>360</v>
      </c>
      <c r="C80" s="15" t="s">
        <v>360</v>
      </c>
      <c r="D80" s="15"/>
      <c r="E80" s="36" t="s">
        <v>358</v>
      </c>
      <c r="F80" s="15">
        <v>0</v>
      </c>
      <c r="G80" s="15"/>
      <c r="H80" s="15" t="s">
        <v>229</v>
      </c>
      <c r="I80" s="15"/>
    </row>
    <row r="81" spans="1:9" x14ac:dyDescent="0.25">
      <c r="A81" s="13">
        <v>80</v>
      </c>
      <c r="B81" s="15" t="s">
        <v>361</v>
      </c>
      <c r="C81" s="15" t="s">
        <v>361</v>
      </c>
      <c r="D81" s="15"/>
      <c r="E81" s="36" t="s">
        <v>358</v>
      </c>
      <c r="F81" s="15">
        <v>0</v>
      </c>
      <c r="G81" s="15"/>
      <c r="H81" s="15" t="s">
        <v>229</v>
      </c>
      <c r="I81" s="15"/>
    </row>
    <row r="82" spans="1:9" x14ac:dyDescent="0.25">
      <c r="A82" s="13">
        <v>81</v>
      </c>
      <c r="B82" s="15" t="s">
        <v>362</v>
      </c>
      <c r="C82" s="15" t="s">
        <v>362</v>
      </c>
      <c r="D82" s="15"/>
      <c r="E82" s="36" t="s">
        <v>358</v>
      </c>
      <c r="F82" s="15">
        <v>0</v>
      </c>
      <c r="G82" s="15"/>
      <c r="H82" s="15" t="s">
        <v>229</v>
      </c>
      <c r="I82" s="15"/>
    </row>
    <row r="83" spans="1:9" x14ac:dyDescent="0.25">
      <c r="A83" s="13">
        <v>82</v>
      </c>
      <c r="B83" s="15" t="s">
        <v>363</v>
      </c>
      <c r="C83" s="15" t="s">
        <v>363</v>
      </c>
      <c r="D83" s="15"/>
      <c r="E83" s="36" t="s">
        <v>358</v>
      </c>
      <c r="F83" s="15">
        <v>0</v>
      </c>
      <c r="G83" s="15"/>
      <c r="H83" s="15" t="s">
        <v>229</v>
      </c>
      <c r="I83" s="15"/>
    </row>
    <row r="84" spans="1:9" x14ac:dyDescent="0.25">
      <c r="A84" s="13">
        <v>83</v>
      </c>
      <c r="B84" s="15" t="s">
        <v>94</v>
      </c>
      <c r="C84" s="15" t="s">
        <v>94</v>
      </c>
      <c r="D84" s="15"/>
      <c r="E84" s="36" t="s">
        <v>358</v>
      </c>
      <c r="F84" s="15">
        <v>0</v>
      </c>
      <c r="G84" s="15"/>
      <c r="H84" s="15" t="s">
        <v>229</v>
      </c>
      <c r="I84" s="15" t="s">
        <v>248</v>
      </c>
    </row>
    <row r="85" spans="1:9" x14ac:dyDescent="0.25">
      <c r="A85" s="13">
        <v>84</v>
      </c>
      <c r="B85" s="15" t="s">
        <v>364</v>
      </c>
      <c r="C85" s="15" t="s">
        <v>364</v>
      </c>
      <c r="D85" s="15"/>
      <c r="E85" s="36" t="s">
        <v>358</v>
      </c>
      <c r="F85" s="15">
        <v>0</v>
      </c>
      <c r="G85" s="15"/>
      <c r="H85" s="15" t="s">
        <v>229</v>
      </c>
      <c r="I85" s="15" t="s">
        <v>248</v>
      </c>
    </row>
    <row r="86" spans="1:9" x14ac:dyDescent="0.25">
      <c r="A86" s="13">
        <v>85</v>
      </c>
      <c r="B86" s="15" t="s">
        <v>365</v>
      </c>
      <c r="C86" s="15" t="s">
        <v>365</v>
      </c>
      <c r="D86" s="15"/>
      <c r="E86" s="36" t="s">
        <v>358</v>
      </c>
      <c r="F86" s="15">
        <v>0</v>
      </c>
      <c r="G86" s="15"/>
      <c r="H86" s="15" t="s">
        <v>229</v>
      </c>
      <c r="I86" s="15" t="s">
        <v>248</v>
      </c>
    </row>
    <row r="87" spans="1:9" x14ac:dyDescent="0.25">
      <c r="A87" s="13">
        <v>86</v>
      </c>
      <c r="B87" s="15" t="s">
        <v>366</v>
      </c>
      <c r="C87" s="15" t="s">
        <v>366</v>
      </c>
      <c r="D87" s="15"/>
      <c r="E87" s="36" t="s">
        <v>358</v>
      </c>
      <c r="F87" s="15">
        <v>0</v>
      </c>
      <c r="G87" s="15"/>
      <c r="H87" s="15" t="s">
        <v>229</v>
      </c>
      <c r="I87" s="15" t="s">
        <v>248</v>
      </c>
    </row>
    <row r="88" spans="1:9" x14ac:dyDescent="0.25">
      <c r="A88" s="13">
        <v>87</v>
      </c>
      <c r="B88" s="15" t="s">
        <v>132</v>
      </c>
      <c r="C88" s="15" t="s">
        <v>132</v>
      </c>
      <c r="D88" s="15"/>
      <c r="E88" s="36" t="s">
        <v>358</v>
      </c>
      <c r="F88" s="15">
        <v>0</v>
      </c>
      <c r="G88" s="15"/>
      <c r="H88" s="15" t="s">
        <v>229</v>
      </c>
      <c r="I88" s="15"/>
    </row>
    <row r="89" spans="1:9" x14ac:dyDescent="0.25">
      <c r="A89" s="13">
        <v>88</v>
      </c>
      <c r="B89" s="15" t="s">
        <v>367</v>
      </c>
      <c r="C89" s="15" t="s">
        <v>368</v>
      </c>
      <c r="D89" s="15"/>
      <c r="E89" s="36" t="s">
        <v>358</v>
      </c>
      <c r="F89" s="15">
        <v>0</v>
      </c>
      <c r="G89" s="15"/>
      <c r="H89" s="15" t="s">
        <v>229</v>
      </c>
      <c r="I89" s="15"/>
    </row>
    <row r="90" spans="1:9" x14ac:dyDescent="0.25">
      <c r="A90" s="13">
        <v>89</v>
      </c>
      <c r="B90" s="15" t="s">
        <v>369</v>
      </c>
      <c r="C90" s="15" t="s">
        <v>369</v>
      </c>
      <c r="D90" s="15"/>
      <c r="E90" s="36" t="s">
        <v>358</v>
      </c>
      <c r="F90" s="15"/>
      <c r="G90" s="15"/>
      <c r="H90" s="15" t="s">
        <v>229</v>
      </c>
      <c r="I90" s="15" t="s">
        <v>248</v>
      </c>
    </row>
    <row r="91" spans="1:9" x14ac:dyDescent="0.25">
      <c r="A91" s="13">
        <v>90</v>
      </c>
      <c r="B91" s="15" t="s">
        <v>370</v>
      </c>
      <c r="C91" s="15" t="s">
        <v>370</v>
      </c>
      <c r="D91" s="15"/>
      <c r="E91" s="36" t="s">
        <v>358</v>
      </c>
      <c r="F91" s="15"/>
      <c r="G91" s="15"/>
      <c r="H91" s="15" t="s">
        <v>229</v>
      </c>
      <c r="I91" s="15" t="s">
        <v>248</v>
      </c>
    </row>
    <row r="92" spans="1:9" x14ac:dyDescent="0.25">
      <c r="A92" s="13">
        <v>91</v>
      </c>
      <c r="B92" s="15" t="s">
        <v>371</v>
      </c>
      <c r="C92" s="15" t="s">
        <v>372</v>
      </c>
      <c r="D92" s="15"/>
      <c r="E92" s="36" t="s">
        <v>373</v>
      </c>
      <c r="F92" s="15">
        <v>0</v>
      </c>
      <c r="G92" s="15"/>
      <c r="H92" s="15" t="s">
        <v>229</v>
      </c>
      <c r="I92" s="15"/>
    </row>
    <row r="93" spans="1:9" x14ac:dyDescent="0.25">
      <c r="A93" s="13">
        <v>92</v>
      </c>
      <c r="B93" s="15" t="s">
        <v>374</v>
      </c>
      <c r="C93" s="15" t="s">
        <v>153</v>
      </c>
      <c r="D93" s="15"/>
      <c r="E93" s="15" t="s">
        <v>371</v>
      </c>
      <c r="F93" s="15">
        <v>0</v>
      </c>
      <c r="G93" s="15"/>
      <c r="H93" s="15" t="s">
        <v>229</v>
      </c>
      <c r="I93" s="15" t="s">
        <v>248</v>
      </c>
    </row>
    <row r="94" spans="1:9" x14ac:dyDescent="0.25">
      <c r="A94" s="13">
        <v>93</v>
      </c>
      <c r="B94" s="15" t="s">
        <v>375</v>
      </c>
      <c r="C94" s="15" t="s">
        <v>68</v>
      </c>
      <c r="D94" s="15"/>
      <c r="E94" s="15" t="s">
        <v>371</v>
      </c>
      <c r="F94" s="15">
        <v>0</v>
      </c>
      <c r="G94" s="15"/>
      <c r="H94" s="15" t="s">
        <v>229</v>
      </c>
      <c r="I94" s="15" t="s">
        <v>248</v>
      </c>
    </row>
    <row r="95" spans="1:9" x14ac:dyDescent="0.25">
      <c r="A95" s="13">
        <v>94</v>
      </c>
      <c r="B95" s="15" t="s">
        <v>376</v>
      </c>
      <c r="C95" s="15" t="s">
        <v>377</v>
      </c>
      <c r="D95" s="15"/>
      <c r="E95" s="15" t="s">
        <v>371</v>
      </c>
      <c r="F95" s="15">
        <v>0</v>
      </c>
      <c r="G95" s="15"/>
      <c r="H95" s="15" t="s">
        <v>229</v>
      </c>
      <c r="I95" s="15" t="s">
        <v>248</v>
      </c>
    </row>
    <row r="96" spans="1:9" x14ac:dyDescent="0.25">
      <c r="A96" s="13">
        <v>95</v>
      </c>
      <c r="B96" s="15" t="s">
        <v>378</v>
      </c>
      <c r="C96" s="15" t="s">
        <v>80</v>
      </c>
      <c r="D96" s="15"/>
      <c r="E96" s="15" t="s">
        <v>229</v>
      </c>
      <c r="F96" s="15">
        <v>0</v>
      </c>
      <c r="G96" s="15"/>
      <c r="H96" s="15" t="s">
        <v>229</v>
      </c>
      <c r="I96" s="15" t="s">
        <v>248</v>
      </c>
    </row>
    <row r="97" spans="1:12" x14ac:dyDescent="0.25">
      <c r="A97" s="13">
        <v>96</v>
      </c>
      <c r="B97" s="15" t="s">
        <v>379</v>
      </c>
      <c r="C97" s="15" t="s">
        <v>380</v>
      </c>
      <c r="D97" s="15"/>
      <c r="E97" s="15"/>
      <c r="F97" s="15">
        <v>0</v>
      </c>
      <c r="G97" s="15"/>
      <c r="H97" s="15"/>
      <c r="I97" s="15" t="s">
        <v>248</v>
      </c>
    </row>
    <row r="98" spans="1:12" x14ac:dyDescent="0.25">
      <c r="A98" s="13">
        <v>97</v>
      </c>
      <c r="B98" s="15" t="s">
        <v>381</v>
      </c>
      <c r="C98" s="15" t="s">
        <v>382</v>
      </c>
      <c r="L98" s="16">
        <f>24+40+16+20</f>
        <v>100</v>
      </c>
    </row>
    <row r="99" spans="1:12" x14ac:dyDescent="0.25">
      <c r="A99" s="13">
        <v>98</v>
      </c>
      <c r="B99" s="15" t="s">
        <v>383</v>
      </c>
      <c r="C99" s="15" t="s">
        <v>384</v>
      </c>
    </row>
    <row r="100" spans="1:12" x14ac:dyDescent="0.25">
      <c r="B100" s="16" t="s">
        <v>385</v>
      </c>
      <c r="C100" s="16" t="s">
        <v>386</v>
      </c>
      <c r="D100" s="16" t="s">
        <v>229</v>
      </c>
      <c r="E100" s="16" t="s">
        <v>229</v>
      </c>
    </row>
    <row r="101" spans="1:12" x14ac:dyDescent="0.25">
      <c r="B101" s="16" t="s">
        <v>387</v>
      </c>
      <c r="C101" s="16" t="s">
        <v>388</v>
      </c>
      <c r="D101" s="16" t="s">
        <v>229</v>
      </c>
      <c r="E101" s="17" t="s">
        <v>229</v>
      </c>
    </row>
    <row r="102" spans="1:12" x14ac:dyDescent="0.25">
      <c r="B102" s="16" t="s">
        <v>389</v>
      </c>
      <c r="C102" s="16" t="s">
        <v>390</v>
      </c>
      <c r="E102" s="17" t="s">
        <v>229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AC14-163E-4C67-A0B2-2E6E2093A3E3}">
  <sheetPr>
    <pageSetUpPr fitToPage="1"/>
  </sheetPr>
  <dimension ref="A1:AL54"/>
  <sheetViews>
    <sheetView topLeftCell="AD44" workbookViewId="0">
      <selection activeCell="N7" sqref="N7"/>
    </sheetView>
  </sheetViews>
  <sheetFormatPr defaultRowHeight="15" x14ac:dyDescent="0.25"/>
  <cols>
    <col min="1" max="1" width="8.5703125" customWidth="1"/>
    <col min="2" max="4" width="11.28515625" customWidth="1"/>
    <col min="5" max="5" width="14.28515625" customWidth="1"/>
    <col min="6" max="16" width="10.5703125" customWidth="1"/>
    <col min="17" max="17" width="11.7109375" customWidth="1"/>
    <col min="18" max="18" width="11.85546875" customWidth="1"/>
    <col min="19" max="19" width="12.42578125" customWidth="1"/>
    <col min="20" max="20" width="14.28515625" customWidth="1"/>
    <col min="21" max="22" width="10.5703125" customWidth="1"/>
    <col min="23" max="24" width="18.42578125" customWidth="1"/>
    <col min="25" max="25" width="14.28515625" customWidth="1"/>
    <col min="26" max="26" width="15.5703125" customWidth="1"/>
    <col min="27" max="27" width="17.42578125" customWidth="1"/>
    <col min="28" max="28" width="19.28515625" customWidth="1"/>
    <col min="29" max="29" width="18.85546875" customWidth="1"/>
    <col min="30" max="32" width="14.28515625" customWidth="1"/>
    <col min="33" max="35" width="16.7109375" customWidth="1"/>
    <col min="36" max="36" width="18.42578125" customWidth="1"/>
    <col min="37" max="37" width="16.7109375" customWidth="1"/>
    <col min="38" max="38" width="14" customWidth="1"/>
  </cols>
  <sheetData>
    <row r="1" spans="1:38" ht="66" customHeight="1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8" s="1" customFormat="1" ht="26.25" customHeight="1" x14ac:dyDescent="0.25">
      <c r="A2" s="83" t="s">
        <v>815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8" s="1" customFormat="1" ht="24.75" customHeight="1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8" s="2" customFormat="1" ht="46.5" customHeight="1" x14ac:dyDescent="0.25">
      <c r="A4" s="80" t="s">
        <v>2</v>
      </c>
      <c r="B4" s="46" t="s">
        <v>3</v>
      </c>
      <c r="C4" s="46" t="s">
        <v>4</v>
      </c>
      <c r="D4" s="46" t="s">
        <v>5</v>
      </c>
      <c r="E4" s="46" t="s">
        <v>6</v>
      </c>
      <c r="F4" s="46" t="s">
        <v>7</v>
      </c>
      <c r="G4" s="46" t="s">
        <v>8</v>
      </c>
      <c r="H4" s="46" t="s">
        <v>9</v>
      </c>
      <c r="I4" s="46" t="s">
        <v>10</v>
      </c>
      <c r="J4" s="46" t="s">
        <v>11</v>
      </c>
      <c r="K4" s="46" t="s">
        <v>12</v>
      </c>
      <c r="L4" s="46" t="s">
        <v>13</v>
      </c>
      <c r="M4" s="46" t="s">
        <v>14</v>
      </c>
      <c r="N4" s="46" t="s">
        <v>15</v>
      </c>
      <c r="O4" s="46" t="s">
        <v>16</v>
      </c>
      <c r="P4" s="46" t="s">
        <v>17</v>
      </c>
      <c r="Q4" s="46" t="s">
        <v>18</v>
      </c>
      <c r="R4" s="35" t="s">
        <v>19</v>
      </c>
      <c r="S4" s="35" t="s">
        <v>20</v>
      </c>
      <c r="T4" s="35" t="s">
        <v>21</v>
      </c>
      <c r="U4" s="80" t="s">
        <v>22</v>
      </c>
      <c r="V4" s="80"/>
      <c r="W4" s="46" t="s">
        <v>23</v>
      </c>
      <c r="X4" s="46" t="s">
        <v>24</v>
      </c>
      <c r="Y4" s="46" t="s">
        <v>25</v>
      </c>
      <c r="Z4" s="79" t="s">
        <v>26</v>
      </c>
      <c r="AA4" s="79"/>
      <c r="AB4" s="79"/>
      <c r="AC4" s="46" t="s">
        <v>27</v>
      </c>
      <c r="AD4" s="46" t="s">
        <v>28</v>
      </c>
      <c r="AE4" s="46" t="s">
        <v>29</v>
      </c>
      <c r="AF4" s="46" t="s">
        <v>30</v>
      </c>
      <c r="AG4" s="79" t="s">
        <v>31</v>
      </c>
      <c r="AH4" s="79"/>
      <c r="AI4" s="79"/>
      <c r="AJ4" s="79"/>
      <c r="AK4" s="79"/>
    </row>
    <row r="5" spans="1:38" s="2" customFormat="1" ht="36" customHeight="1" x14ac:dyDescent="0.25">
      <c r="A5" s="80"/>
      <c r="B5" s="46" t="s">
        <v>32</v>
      </c>
      <c r="C5" s="46" t="s">
        <v>33</v>
      </c>
      <c r="D5" s="46" t="s">
        <v>34</v>
      </c>
      <c r="E5" s="46" t="s">
        <v>35</v>
      </c>
      <c r="F5" s="46" t="s">
        <v>36</v>
      </c>
      <c r="G5" s="46" t="s">
        <v>37</v>
      </c>
      <c r="H5" s="46" t="s">
        <v>37</v>
      </c>
      <c r="I5" s="46" t="s">
        <v>38</v>
      </c>
      <c r="J5" s="46" t="s">
        <v>39</v>
      </c>
      <c r="K5" s="46" t="s">
        <v>40</v>
      </c>
      <c r="L5" s="46" t="s">
        <v>41</v>
      </c>
      <c r="M5" s="46" t="s">
        <v>42</v>
      </c>
      <c r="N5" s="46" t="s">
        <v>43</v>
      </c>
      <c r="O5" s="46" t="s">
        <v>44</v>
      </c>
      <c r="P5" s="46" t="s">
        <v>45</v>
      </c>
      <c r="Q5" s="46" t="s">
        <v>46</v>
      </c>
      <c r="R5" s="46" t="s">
        <v>47</v>
      </c>
      <c r="S5" s="46" t="s">
        <v>48</v>
      </c>
      <c r="T5" s="46" t="s">
        <v>49</v>
      </c>
      <c r="U5" s="80" t="s">
        <v>50</v>
      </c>
      <c r="V5" s="80"/>
      <c r="W5" s="46" t="s">
        <v>51</v>
      </c>
      <c r="X5" s="46" t="s">
        <v>52</v>
      </c>
      <c r="Y5" s="46" t="s">
        <v>53</v>
      </c>
      <c r="Z5" s="46" t="s">
        <v>54</v>
      </c>
      <c r="AA5" s="46" t="s">
        <v>55</v>
      </c>
      <c r="AB5" s="46" t="s">
        <v>56</v>
      </c>
      <c r="AC5" s="46" t="s">
        <v>57</v>
      </c>
      <c r="AD5" s="46" t="s">
        <v>58</v>
      </c>
      <c r="AE5" s="46" t="s">
        <v>59</v>
      </c>
      <c r="AF5" s="46" t="s">
        <v>60</v>
      </c>
      <c r="AG5" s="46" t="s">
        <v>61</v>
      </c>
      <c r="AH5" s="46" t="s">
        <v>62</v>
      </c>
      <c r="AI5" s="46" t="s">
        <v>63</v>
      </c>
      <c r="AJ5" s="46" t="s">
        <v>64</v>
      </c>
      <c r="AK5" s="46" t="s">
        <v>65</v>
      </c>
      <c r="AL5" s="2" t="s">
        <v>66</v>
      </c>
    </row>
    <row r="6" spans="1:38" ht="30" customHeight="1" x14ac:dyDescent="0.25">
      <c r="A6" s="43">
        <v>3</v>
      </c>
      <c r="B6" s="43" t="s">
        <v>67</v>
      </c>
      <c r="C6" s="43" t="s">
        <v>837</v>
      </c>
      <c r="D6" s="43" t="s">
        <v>176</v>
      </c>
      <c r="E6" s="44" t="s">
        <v>838</v>
      </c>
      <c r="F6" s="43" t="s">
        <v>839</v>
      </c>
      <c r="G6" s="43" t="s">
        <v>71</v>
      </c>
      <c r="H6" s="43">
        <v>21</v>
      </c>
      <c r="I6" s="43">
        <v>1</v>
      </c>
      <c r="J6" s="43" t="s">
        <v>145</v>
      </c>
      <c r="K6" s="43" t="s">
        <v>146</v>
      </c>
      <c r="L6" s="43">
        <v>3</v>
      </c>
      <c r="M6" s="43">
        <v>11</v>
      </c>
      <c r="N6" s="43">
        <v>32</v>
      </c>
      <c r="O6" s="43">
        <v>12</v>
      </c>
      <c r="P6" s="43">
        <v>1</v>
      </c>
      <c r="Q6" s="43" t="s">
        <v>840</v>
      </c>
      <c r="R6" s="43" t="s">
        <v>841</v>
      </c>
      <c r="S6" s="43" t="s">
        <v>840</v>
      </c>
      <c r="T6" s="43" t="s">
        <v>763</v>
      </c>
      <c r="U6" s="45">
        <v>0.25</v>
      </c>
      <c r="V6" s="45">
        <v>15</v>
      </c>
      <c r="W6" s="44" t="s">
        <v>842</v>
      </c>
      <c r="X6" s="45">
        <v>1</v>
      </c>
      <c r="Y6" s="44" t="s">
        <v>843</v>
      </c>
      <c r="Z6" s="44" t="s">
        <v>844</v>
      </c>
      <c r="AA6" s="44" t="s">
        <v>845</v>
      </c>
      <c r="AB6" s="44"/>
      <c r="AC6" s="44" t="s">
        <v>846</v>
      </c>
      <c r="AD6" s="44"/>
      <c r="AE6" s="43"/>
      <c r="AF6" s="44"/>
      <c r="AG6" s="43"/>
      <c r="AH6" s="43"/>
      <c r="AI6" s="43"/>
      <c r="AJ6" s="11"/>
      <c r="AK6" s="12"/>
      <c r="AL6" t="str">
        <f>VLOOKUP(D6,'Vị Trí'!$C$2:$E$102,3,0)</f>
        <v xml:space="preserve">SV Toản </v>
      </c>
    </row>
    <row r="7" spans="1:38" ht="30" customHeight="1" x14ac:dyDescent="0.25">
      <c r="A7" s="43">
        <v>4</v>
      </c>
      <c r="B7" s="43" t="s">
        <v>67</v>
      </c>
      <c r="C7" s="43" t="s">
        <v>847</v>
      </c>
      <c r="D7" s="43" t="s">
        <v>99</v>
      </c>
      <c r="E7" s="44" t="s">
        <v>848</v>
      </c>
      <c r="F7" s="43" t="s">
        <v>849</v>
      </c>
      <c r="G7" s="43" t="s">
        <v>71</v>
      </c>
      <c r="H7" s="43">
        <v>21</v>
      </c>
      <c r="I7" s="43">
        <v>1</v>
      </c>
      <c r="J7" s="43" t="s">
        <v>76</v>
      </c>
      <c r="K7" s="43" t="s">
        <v>850</v>
      </c>
      <c r="L7" s="43">
        <v>2</v>
      </c>
      <c r="M7" s="43">
        <v>11</v>
      </c>
      <c r="N7" s="43">
        <v>46</v>
      </c>
      <c r="O7" s="43">
        <v>6</v>
      </c>
      <c r="P7" s="43">
        <v>1</v>
      </c>
      <c r="Q7" s="43" t="s">
        <v>840</v>
      </c>
      <c r="R7" s="43" t="s">
        <v>851</v>
      </c>
      <c r="S7" s="43" t="s">
        <v>840</v>
      </c>
      <c r="T7" s="43" t="s">
        <v>852</v>
      </c>
      <c r="U7" s="45">
        <v>1.07</v>
      </c>
      <c r="V7" s="45">
        <v>64.2</v>
      </c>
      <c r="W7" s="44" t="s">
        <v>174</v>
      </c>
      <c r="X7" s="45">
        <v>1</v>
      </c>
      <c r="Y7" s="44" t="s">
        <v>853</v>
      </c>
      <c r="Z7" s="44" t="s">
        <v>854</v>
      </c>
      <c r="AA7" s="44" t="s">
        <v>855</v>
      </c>
      <c r="AB7" s="44"/>
      <c r="AC7" s="44" t="s">
        <v>856</v>
      </c>
      <c r="AD7" s="44" t="s">
        <v>857</v>
      </c>
      <c r="AE7" s="43" t="s">
        <v>858</v>
      </c>
      <c r="AF7" s="44"/>
      <c r="AG7" s="43" t="s">
        <v>859</v>
      </c>
      <c r="AH7" s="43" t="s">
        <v>860</v>
      </c>
      <c r="AI7" s="43"/>
      <c r="AJ7" s="11">
        <v>1</v>
      </c>
      <c r="AK7" s="12"/>
      <c r="AL7" t="str">
        <f>VLOOKUP(D7,'Vị Trí'!$C$2:$E$102,3,0)</f>
        <v>SV Đông</v>
      </c>
    </row>
    <row r="8" spans="1:38" ht="30" customHeight="1" x14ac:dyDescent="0.25">
      <c r="A8" s="43">
        <v>5</v>
      </c>
      <c r="B8" s="43" t="s">
        <v>67</v>
      </c>
      <c r="C8" s="43" t="s">
        <v>861</v>
      </c>
      <c r="D8" s="43" t="s">
        <v>191</v>
      </c>
      <c r="E8" s="44" t="s">
        <v>862</v>
      </c>
      <c r="F8" s="43" t="s">
        <v>863</v>
      </c>
      <c r="G8" s="43" t="s">
        <v>71</v>
      </c>
      <c r="H8" s="43">
        <v>21</v>
      </c>
      <c r="I8" s="43">
        <v>25</v>
      </c>
      <c r="J8" s="43" t="s">
        <v>145</v>
      </c>
      <c r="K8" s="43" t="s">
        <v>146</v>
      </c>
      <c r="L8" s="43">
        <v>6</v>
      </c>
      <c r="M8" s="43">
        <v>26</v>
      </c>
      <c r="N8" s="43">
        <v>48</v>
      </c>
      <c r="O8" s="43">
        <v>11</v>
      </c>
      <c r="P8" s="43">
        <v>1</v>
      </c>
      <c r="Q8" s="43" t="s">
        <v>840</v>
      </c>
      <c r="R8" s="43" t="s">
        <v>140</v>
      </c>
      <c r="S8" s="43" t="s">
        <v>840</v>
      </c>
      <c r="T8" s="43" t="s">
        <v>864</v>
      </c>
      <c r="U8" s="45">
        <v>1</v>
      </c>
      <c r="V8" s="45">
        <v>60</v>
      </c>
      <c r="W8" s="44" t="s">
        <v>865</v>
      </c>
      <c r="X8" s="45">
        <v>1</v>
      </c>
      <c r="Y8" s="44" t="s">
        <v>866</v>
      </c>
      <c r="Z8" s="44" t="s">
        <v>867</v>
      </c>
      <c r="AA8" s="44" t="s">
        <v>868</v>
      </c>
      <c r="AB8" s="44"/>
      <c r="AC8" s="44" t="s">
        <v>869</v>
      </c>
      <c r="AD8" s="44"/>
      <c r="AE8" s="43"/>
      <c r="AF8" s="44"/>
      <c r="AG8" s="43"/>
      <c r="AH8" s="43"/>
      <c r="AI8" s="43"/>
      <c r="AJ8" s="11"/>
      <c r="AK8" s="12"/>
      <c r="AL8" t="str">
        <f>VLOOKUP(D8,'Vị Trí'!$C$2:$E$102,3,0)</f>
        <v>SV Đông</v>
      </c>
    </row>
    <row r="9" spans="1:38" ht="30" customHeight="1" x14ac:dyDescent="0.25">
      <c r="A9" s="43">
        <v>7</v>
      </c>
      <c r="B9" s="43" t="s">
        <v>67</v>
      </c>
      <c r="C9" s="43" t="s">
        <v>878</v>
      </c>
      <c r="D9" s="43" t="s">
        <v>351</v>
      </c>
      <c r="E9" s="44" t="s">
        <v>879</v>
      </c>
      <c r="F9" s="43" t="s">
        <v>880</v>
      </c>
      <c r="G9" s="43" t="s">
        <v>71</v>
      </c>
      <c r="H9" s="43">
        <v>21</v>
      </c>
      <c r="I9" s="43">
        <v>1</v>
      </c>
      <c r="J9" s="43" t="s">
        <v>881</v>
      </c>
      <c r="K9" s="43" t="s">
        <v>882</v>
      </c>
      <c r="L9" s="43">
        <v>2</v>
      </c>
      <c r="M9" s="43">
        <v>14</v>
      </c>
      <c r="N9" s="43">
        <v>93</v>
      </c>
      <c r="O9" s="43">
        <v>61</v>
      </c>
      <c r="P9" s="43">
        <v>1</v>
      </c>
      <c r="Q9" s="43" t="s">
        <v>840</v>
      </c>
      <c r="R9" s="43" t="s">
        <v>883</v>
      </c>
      <c r="S9" s="43" t="s">
        <v>840</v>
      </c>
      <c r="T9" s="43" t="s">
        <v>884</v>
      </c>
      <c r="U9" s="45">
        <v>2.77</v>
      </c>
      <c r="V9" s="45">
        <v>166.2</v>
      </c>
      <c r="W9" s="44" t="s">
        <v>865</v>
      </c>
      <c r="X9" s="45">
        <v>1</v>
      </c>
      <c r="Y9" s="44" t="s">
        <v>885</v>
      </c>
      <c r="Z9" s="44" t="s">
        <v>886</v>
      </c>
      <c r="AA9" s="44" t="s">
        <v>887</v>
      </c>
      <c r="AB9" s="44"/>
      <c r="AC9" s="44" t="s">
        <v>888</v>
      </c>
      <c r="AD9" s="44"/>
      <c r="AE9" s="43"/>
      <c r="AF9" s="44"/>
      <c r="AG9" s="43"/>
      <c r="AH9" s="43"/>
      <c r="AI9" s="43"/>
      <c r="AJ9" s="11"/>
      <c r="AK9" s="12"/>
      <c r="AL9" t="str">
        <f>VLOOKUP(D9,'Vị Trí'!$C$2:$E$102,3,0)</f>
        <v xml:space="preserve">SV Toản </v>
      </c>
    </row>
    <row r="10" spans="1:38" ht="30" customHeight="1" x14ac:dyDescent="0.25">
      <c r="A10" s="43">
        <v>8</v>
      </c>
      <c r="B10" s="43" t="s">
        <v>67</v>
      </c>
      <c r="C10" s="43" t="s">
        <v>889</v>
      </c>
      <c r="D10" s="43" t="s">
        <v>349</v>
      </c>
      <c r="E10" s="44" t="s">
        <v>890</v>
      </c>
      <c r="F10" s="43" t="s">
        <v>891</v>
      </c>
      <c r="G10" s="43" t="s">
        <v>71</v>
      </c>
      <c r="H10" s="43">
        <v>21</v>
      </c>
      <c r="I10" s="43">
        <v>25</v>
      </c>
      <c r="J10" s="43" t="s">
        <v>115</v>
      </c>
      <c r="K10" s="43" t="s">
        <v>892</v>
      </c>
      <c r="L10" s="43">
        <v>7</v>
      </c>
      <c r="M10" s="43">
        <v>0</v>
      </c>
      <c r="N10" s="43">
        <v>48</v>
      </c>
      <c r="O10" s="43">
        <v>99</v>
      </c>
      <c r="P10" s="43">
        <v>1</v>
      </c>
      <c r="Q10" s="43" t="s">
        <v>893</v>
      </c>
      <c r="R10" s="43" t="s">
        <v>894</v>
      </c>
      <c r="S10" s="43" t="s">
        <v>893</v>
      </c>
      <c r="T10" s="43" t="s">
        <v>895</v>
      </c>
      <c r="U10" s="45">
        <v>1.5</v>
      </c>
      <c r="V10" s="45">
        <v>90</v>
      </c>
      <c r="W10" s="44" t="s">
        <v>103</v>
      </c>
      <c r="X10" s="45">
        <v>1</v>
      </c>
      <c r="Y10" s="44" t="s">
        <v>896</v>
      </c>
      <c r="Z10" s="44" t="s">
        <v>897</v>
      </c>
      <c r="AA10" s="44" t="s">
        <v>414</v>
      </c>
      <c r="AB10" s="44"/>
      <c r="AC10" s="44" t="s">
        <v>898</v>
      </c>
      <c r="AD10" s="44"/>
      <c r="AE10" s="43"/>
      <c r="AF10" s="44"/>
      <c r="AG10" s="43"/>
      <c r="AH10" s="43"/>
      <c r="AI10" s="43"/>
      <c r="AJ10" s="11"/>
      <c r="AK10" s="12"/>
      <c r="AL10" t="str">
        <f>VLOOKUP(D10,'Vị Trí'!$C$2:$E$102,3,0)</f>
        <v xml:space="preserve">SV Toản </v>
      </c>
    </row>
    <row r="11" spans="1:38" ht="30" customHeight="1" x14ac:dyDescent="0.25">
      <c r="A11" s="43">
        <v>10</v>
      </c>
      <c r="B11" s="43" t="s">
        <v>67</v>
      </c>
      <c r="C11" s="43" t="s">
        <v>911</v>
      </c>
      <c r="D11" s="43" t="s">
        <v>300</v>
      </c>
      <c r="E11" s="44" t="s">
        <v>912</v>
      </c>
      <c r="F11" s="43" t="s">
        <v>913</v>
      </c>
      <c r="G11" s="43" t="s">
        <v>71</v>
      </c>
      <c r="H11" s="43">
        <v>22</v>
      </c>
      <c r="I11" s="43">
        <v>26</v>
      </c>
      <c r="J11" s="43" t="s">
        <v>86</v>
      </c>
      <c r="K11" s="43" t="s">
        <v>914</v>
      </c>
      <c r="L11" s="43">
        <v>2</v>
      </c>
      <c r="M11" s="43">
        <v>81</v>
      </c>
      <c r="N11" s="43">
        <v>21</v>
      </c>
      <c r="O11" s="43">
        <v>62</v>
      </c>
      <c r="P11" s="43">
        <v>5</v>
      </c>
      <c r="Q11" s="43" t="s">
        <v>893</v>
      </c>
      <c r="R11" s="43" t="s">
        <v>105</v>
      </c>
      <c r="S11" s="43" t="s">
        <v>893</v>
      </c>
      <c r="T11" s="43" t="s">
        <v>192</v>
      </c>
      <c r="U11" s="45">
        <v>0.5</v>
      </c>
      <c r="V11" s="45">
        <v>30</v>
      </c>
      <c r="W11" s="44" t="s">
        <v>915</v>
      </c>
      <c r="X11" s="45">
        <v>1</v>
      </c>
      <c r="Y11" s="44" t="s">
        <v>916</v>
      </c>
      <c r="Z11" s="44" t="s">
        <v>169</v>
      </c>
      <c r="AA11" s="44"/>
      <c r="AB11" s="44"/>
      <c r="AC11" s="44" t="s">
        <v>917</v>
      </c>
      <c r="AD11" s="44" t="s">
        <v>918</v>
      </c>
      <c r="AE11" s="43" t="s">
        <v>893</v>
      </c>
      <c r="AF11" s="44"/>
      <c r="AG11" s="43"/>
      <c r="AH11" s="43"/>
      <c r="AI11" s="43"/>
      <c r="AJ11" s="11"/>
      <c r="AK11" s="12"/>
      <c r="AL11" t="str">
        <f>VLOOKUP(D11,'Vị Trí'!$C$2:$E$102,3,0)</f>
        <v>SV Đông</v>
      </c>
    </row>
    <row r="12" spans="1:38" ht="30" customHeight="1" x14ac:dyDescent="0.25">
      <c r="A12" s="43">
        <v>13</v>
      </c>
      <c r="B12" s="43" t="s">
        <v>67</v>
      </c>
      <c r="C12" s="43" t="s">
        <v>938</v>
      </c>
      <c r="D12" s="43" t="s">
        <v>191</v>
      </c>
      <c r="E12" s="44" t="s">
        <v>939</v>
      </c>
      <c r="F12" s="43" t="s">
        <v>940</v>
      </c>
      <c r="G12" s="43" t="s">
        <v>71</v>
      </c>
      <c r="H12" s="43">
        <v>21</v>
      </c>
      <c r="I12" s="43">
        <v>1</v>
      </c>
      <c r="J12" s="43" t="s">
        <v>507</v>
      </c>
      <c r="K12" s="43" t="s">
        <v>623</v>
      </c>
      <c r="L12" s="43">
        <v>2</v>
      </c>
      <c r="M12" s="43">
        <v>23</v>
      </c>
      <c r="N12" s="43">
        <v>93</v>
      </c>
      <c r="O12" s="43">
        <v>61</v>
      </c>
      <c r="P12" s="43">
        <v>1</v>
      </c>
      <c r="Q12" s="43" t="s">
        <v>933</v>
      </c>
      <c r="R12" s="43" t="s">
        <v>941</v>
      </c>
      <c r="S12" s="43" t="s">
        <v>933</v>
      </c>
      <c r="T12" s="43" t="s">
        <v>942</v>
      </c>
      <c r="U12" s="45">
        <v>0.27</v>
      </c>
      <c r="V12" s="45">
        <v>16.2</v>
      </c>
      <c r="W12" s="44" t="s">
        <v>173</v>
      </c>
      <c r="X12" s="45">
        <v>1</v>
      </c>
      <c r="Y12" s="44" t="s">
        <v>943</v>
      </c>
      <c r="Z12" s="44" t="s">
        <v>944</v>
      </c>
      <c r="AA12" s="44" t="s">
        <v>945</v>
      </c>
      <c r="AB12" s="44"/>
      <c r="AC12" s="44" t="s">
        <v>946</v>
      </c>
      <c r="AD12" s="44"/>
      <c r="AE12" s="43"/>
      <c r="AF12" s="44"/>
      <c r="AG12" s="43"/>
      <c r="AH12" s="43"/>
      <c r="AI12" s="43"/>
      <c r="AJ12" s="11"/>
      <c r="AK12" s="12"/>
      <c r="AL12" t="str">
        <f>VLOOKUP(D12,'Vị Trí'!$C$2:$E$102,3,0)</f>
        <v>SV Đông</v>
      </c>
    </row>
    <row r="13" spans="1:38" ht="30" customHeight="1" x14ac:dyDescent="0.25">
      <c r="A13" s="43">
        <v>14</v>
      </c>
      <c r="B13" s="43" t="s">
        <v>67</v>
      </c>
      <c r="C13" s="43" t="s">
        <v>947</v>
      </c>
      <c r="D13" s="43" t="s">
        <v>323</v>
      </c>
      <c r="E13" s="44" t="s">
        <v>96</v>
      </c>
      <c r="F13" s="43" t="s">
        <v>948</v>
      </c>
      <c r="G13" s="43" t="s">
        <v>71</v>
      </c>
      <c r="H13" s="43">
        <v>21</v>
      </c>
      <c r="I13" s="43">
        <v>5</v>
      </c>
      <c r="J13" s="43" t="s">
        <v>165</v>
      </c>
      <c r="K13" s="43" t="s">
        <v>166</v>
      </c>
      <c r="L13" s="43">
        <v>3</v>
      </c>
      <c r="M13" s="43">
        <v>26</v>
      </c>
      <c r="N13" s="43">
        <v>16</v>
      </c>
      <c r="O13" s="43">
        <v>41</v>
      </c>
      <c r="P13" s="43">
        <v>1</v>
      </c>
      <c r="Q13" s="43" t="s">
        <v>933</v>
      </c>
      <c r="R13" s="43" t="s">
        <v>949</v>
      </c>
      <c r="S13" s="43" t="s">
        <v>933</v>
      </c>
      <c r="T13" s="43" t="s">
        <v>697</v>
      </c>
      <c r="U13" s="45">
        <v>0.75</v>
      </c>
      <c r="V13" s="45">
        <v>45</v>
      </c>
      <c r="W13" s="44" t="s">
        <v>103</v>
      </c>
      <c r="X13" s="45">
        <v>1</v>
      </c>
      <c r="Y13" s="44" t="s">
        <v>950</v>
      </c>
      <c r="Z13" s="44" t="s">
        <v>951</v>
      </c>
      <c r="AA13" s="44" t="s">
        <v>952</v>
      </c>
      <c r="AB13" s="44"/>
      <c r="AC13" s="44" t="s">
        <v>953</v>
      </c>
      <c r="AD13" s="44"/>
      <c r="AE13" s="43"/>
      <c r="AF13" s="44"/>
      <c r="AG13" s="43"/>
      <c r="AH13" s="43"/>
      <c r="AI13" s="43"/>
      <c r="AJ13" s="11"/>
      <c r="AK13" s="12"/>
      <c r="AL13" t="str">
        <f>VLOOKUP(D13,'Vị Trí'!$C$2:$E$102,3,0)</f>
        <v xml:space="preserve">SV Toản </v>
      </c>
    </row>
    <row r="14" spans="1:38" ht="30" customHeight="1" x14ac:dyDescent="0.25">
      <c r="A14" s="43">
        <v>15</v>
      </c>
      <c r="B14" s="43" t="s">
        <v>67</v>
      </c>
      <c r="C14" s="43" t="s">
        <v>954</v>
      </c>
      <c r="D14" s="43" t="s">
        <v>99</v>
      </c>
      <c r="E14" s="44" t="s">
        <v>955</v>
      </c>
      <c r="F14" s="43" t="s">
        <v>956</v>
      </c>
      <c r="G14" s="43" t="s">
        <v>71</v>
      </c>
      <c r="H14" s="43">
        <v>21</v>
      </c>
      <c r="I14" s="43">
        <v>12</v>
      </c>
      <c r="J14" s="43" t="s">
        <v>109</v>
      </c>
      <c r="K14" s="43" t="s">
        <v>448</v>
      </c>
      <c r="L14" s="43">
        <v>2</v>
      </c>
      <c r="M14" s="43">
        <v>79</v>
      </c>
      <c r="N14" s="43">
        <v>21</v>
      </c>
      <c r="O14" s="43">
        <v>62</v>
      </c>
      <c r="P14" s="43">
        <v>1</v>
      </c>
      <c r="Q14" s="43" t="s">
        <v>957</v>
      </c>
      <c r="R14" s="43" t="s">
        <v>958</v>
      </c>
      <c r="S14" s="43" t="s">
        <v>957</v>
      </c>
      <c r="T14" s="43" t="s">
        <v>959</v>
      </c>
      <c r="U14" s="45">
        <v>0.92</v>
      </c>
      <c r="V14" s="45">
        <v>55.2</v>
      </c>
      <c r="W14" s="44" t="s">
        <v>915</v>
      </c>
      <c r="X14" s="45">
        <v>1</v>
      </c>
      <c r="Y14" s="44" t="s">
        <v>960</v>
      </c>
      <c r="Z14" s="44" t="s">
        <v>961</v>
      </c>
      <c r="AA14" s="44" t="s">
        <v>962</v>
      </c>
      <c r="AB14" s="44"/>
      <c r="AC14" s="44" t="s">
        <v>963</v>
      </c>
      <c r="AD14" s="44"/>
      <c r="AE14" s="43"/>
      <c r="AF14" s="44"/>
      <c r="AG14" s="43"/>
      <c r="AH14" s="43"/>
      <c r="AI14" s="43"/>
      <c r="AJ14" s="11"/>
      <c r="AK14" s="12"/>
      <c r="AL14" t="str">
        <f>VLOOKUP(D14,'Vị Trí'!$C$2:$E$102,3,0)</f>
        <v>SV Đông</v>
      </c>
    </row>
    <row r="15" spans="1:38" ht="30" customHeight="1" x14ac:dyDescent="0.25">
      <c r="A15" s="43">
        <v>16</v>
      </c>
      <c r="B15" s="43" t="s">
        <v>67</v>
      </c>
      <c r="C15" s="43" t="s">
        <v>964</v>
      </c>
      <c r="D15" s="43" t="s">
        <v>334</v>
      </c>
      <c r="E15" s="44" t="s">
        <v>965</v>
      </c>
      <c r="F15" s="43" t="s">
        <v>966</v>
      </c>
      <c r="G15" s="43" t="s">
        <v>71</v>
      </c>
      <c r="H15" s="43">
        <v>22</v>
      </c>
      <c r="I15" s="43">
        <v>13</v>
      </c>
      <c r="J15" s="43" t="s">
        <v>967</v>
      </c>
      <c r="K15" s="43" t="s">
        <v>968</v>
      </c>
      <c r="L15" s="43">
        <v>2</v>
      </c>
      <c r="M15" s="43">
        <v>18</v>
      </c>
      <c r="N15" s="43">
        <v>30</v>
      </c>
      <c r="O15" s="43">
        <v>99</v>
      </c>
      <c r="P15" s="43">
        <v>1</v>
      </c>
      <c r="Q15" s="43" t="s">
        <v>957</v>
      </c>
      <c r="R15" s="43" t="s">
        <v>969</v>
      </c>
      <c r="S15" s="43" t="s">
        <v>957</v>
      </c>
      <c r="T15" s="43" t="s">
        <v>78</v>
      </c>
      <c r="U15" s="45">
        <v>0.75</v>
      </c>
      <c r="V15" s="45">
        <v>45</v>
      </c>
      <c r="W15" s="44" t="s">
        <v>102</v>
      </c>
      <c r="X15" s="45">
        <v>2</v>
      </c>
      <c r="Y15" s="44" t="s">
        <v>970</v>
      </c>
      <c r="Z15" s="44" t="s">
        <v>971</v>
      </c>
      <c r="AA15" s="44" t="s">
        <v>972</v>
      </c>
      <c r="AB15" s="44"/>
      <c r="AC15" s="44" t="s">
        <v>973</v>
      </c>
      <c r="AD15" s="44"/>
      <c r="AE15" s="43"/>
      <c r="AF15" s="44"/>
      <c r="AG15" s="43" t="s">
        <v>974</v>
      </c>
      <c r="AH15" s="43" t="s">
        <v>975</v>
      </c>
      <c r="AI15" s="43"/>
      <c r="AJ15" s="11">
        <v>1</v>
      </c>
      <c r="AK15" s="12"/>
      <c r="AL15" t="str">
        <f>VLOOKUP(D15,'Vị Trí'!$C$2:$E$102,3,0)</f>
        <v xml:space="preserve">SV Toản </v>
      </c>
    </row>
    <row r="16" spans="1:38" ht="30" customHeight="1" x14ac:dyDescent="0.25">
      <c r="A16" s="43">
        <v>19</v>
      </c>
      <c r="B16" s="43" t="s">
        <v>67</v>
      </c>
      <c r="C16" s="43" t="s">
        <v>995</v>
      </c>
      <c r="D16" s="43" t="s">
        <v>300</v>
      </c>
      <c r="E16" s="44" t="s">
        <v>996</v>
      </c>
      <c r="F16" s="43" t="s">
        <v>997</v>
      </c>
      <c r="G16" s="43" t="s">
        <v>71</v>
      </c>
      <c r="H16" s="43">
        <v>21</v>
      </c>
      <c r="I16" s="43">
        <v>0</v>
      </c>
      <c r="J16" s="43" t="s">
        <v>86</v>
      </c>
      <c r="K16" s="43" t="s">
        <v>87</v>
      </c>
      <c r="L16" s="43">
        <v>2</v>
      </c>
      <c r="M16" s="43">
        <v>0</v>
      </c>
      <c r="N16" s="43">
        <v>21</v>
      </c>
      <c r="O16" s="43">
        <v>6</v>
      </c>
      <c r="P16" s="43">
        <v>5</v>
      </c>
      <c r="Q16" s="43" t="s">
        <v>998</v>
      </c>
      <c r="R16" s="43" t="s">
        <v>999</v>
      </c>
      <c r="S16" s="43" t="s">
        <v>998</v>
      </c>
      <c r="T16" s="43" t="s">
        <v>105</v>
      </c>
      <c r="U16" s="45">
        <v>0.57999999999999996</v>
      </c>
      <c r="V16" s="45">
        <v>34.799999999999997</v>
      </c>
      <c r="W16" s="44" t="s">
        <v>173</v>
      </c>
      <c r="X16" s="45">
        <v>1</v>
      </c>
      <c r="Y16" s="44" t="s">
        <v>1000</v>
      </c>
      <c r="Z16" s="44" t="s">
        <v>1001</v>
      </c>
      <c r="AA16" s="44"/>
      <c r="AB16" s="44"/>
      <c r="AC16" s="44" t="s">
        <v>1002</v>
      </c>
      <c r="AD16" s="44" t="s">
        <v>1003</v>
      </c>
      <c r="AE16" s="43" t="s">
        <v>998</v>
      </c>
      <c r="AF16" s="44" t="s">
        <v>1004</v>
      </c>
      <c r="AG16" s="43"/>
      <c r="AH16" s="43"/>
      <c r="AI16" s="43"/>
      <c r="AJ16" s="11"/>
      <c r="AK16" s="12"/>
      <c r="AL16" t="str">
        <f>VLOOKUP(D16,'Vị Trí'!$C$2:$E$102,3,0)</f>
        <v>SV Đông</v>
      </c>
    </row>
    <row r="17" spans="1:38" ht="30" customHeight="1" x14ac:dyDescent="0.25">
      <c r="A17" s="43">
        <v>20</v>
      </c>
      <c r="B17" s="43" t="s">
        <v>67</v>
      </c>
      <c r="C17" s="43" t="s">
        <v>1005</v>
      </c>
      <c r="D17" s="43" t="s">
        <v>309</v>
      </c>
      <c r="E17" s="44" t="s">
        <v>1006</v>
      </c>
      <c r="F17" s="43" t="s">
        <v>1007</v>
      </c>
      <c r="G17" s="43" t="s">
        <v>71</v>
      </c>
      <c r="H17" s="43">
        <v>21</v>
      </c>
      <c r="I17" s="43">
        <v>0</v>
      </c>
      <c r="J17" s="43" t="s">
        <v>86</v>
      </c>
      <c r="K17" s="43" t="s">
        <v>87</v>
      </c>
      <c r="L17" s="43">
        <v>2</v>
      </c>
      <c r="M17" s="43">
        <v>14</v>
      </c>
      <c r="N17" s="43">
        <v>21</v>
      </c>
      <c r="O17" s="43">
        <v>61</v>
      </c>
      <c r="P17" s="43">
        <v>1</v>
      </c>
      <c r="Q17" s="43" t="s">
        <v>998</v>
      </c>
      <c r="R17" s="43" t="s">
        <v>1008</v>
      </c>
      <c r="S17" s="43" t="s">
        <v>998</v>
      </c>
      <c r="T17" s="43" t="s">
        <v>74</v>
      </c>
      <c r="U17" s="45">
        <v>0.95</v>
      </c>
      <c r="V17" s="45">
        <v>57</v>
      </c>
      <c r="W17" s="44" t="s">
        <v>1009</v>
      </c>
      <c r="X17" s="45">
        <v>2</v>
      </c>
      <c r="Y17" s="44" t="s">
        <v>1010</v>
      </c>
      <c r="Z17" s="44" t="s">
        <v>1011</v>
      </c>
      <c r="AA17" s="44" t="s">
        <v>945</v>
      </c>
      <c r="AB17" s="44"/>
      <c r="AC17" s="44" t="s">
        <v>1012</v>
      </c>
      <c r="AD17" s="44"/>
      <c r="AE17" s="43"/>
      <c r="AF17" s="44"/>
      <c r="AG17" s="43"/>
      <c r="AH17" s="43"/>
      <c r="AI17" s="43"/>
      <c r="AJ17" s="11"/>
      <c r="AK17" s="12"/>
      <c r="AL17" t="str">
        <f>VLOOKUP(D17,'Vị Trí'!$C$2:$E$102,3,0)</f>
        <v>SV Đông</v>
      </c>
    </row>
    <row r="18" spans="1:38" ht="30" customHeight="1" x14ac:dyDescent="0.25">
      <c r="A18" s="43">
        <v>25</v>
      </c>
      <c r="B18" s="43" t="s">
        <v>67</v>
      </c>
      <c r="C18" s="43" t="s">
        <v>1060</v>
      </c>
      <c r="D18" s="43" t="s">
        <v>309</v>
      </c>
      <c r="E18" s="44" t="s">
        <v>1061</v>
      </c>
      <c r="F18" s="43" t="s">
        <v>1062</v>
      </c>
      <c r="G18" s="43" t="s">
        <v>71</v>
      </c>
      <c r="H18" s="43">
        <v>21</v>
      </c>
      <c r="I18" s="43">
        <v>1</v>
      </c>
      <c r="J18" s="43" t="s">
        <v>1063</v>
      </c>
      <c r="K18" s="43" t="s">
        <v>1064</v>
      </c>
      <c r="L18" s="43">
        <v>1</v>
      </c>
      <c r="M18" s="43">
        <v>11</v>
      </c>
      <c r="N18" s="43">
        <v>99</v>
      </c>
      <c r="O18" s="43">
        <v>99</v>
      </c>
      <c r="P18" s="43">
        <v>1</v>
      </c>
      <c r="Q18" s="43" t="s">
        <v>1052</v>
      </c>
      <c r="R18" s="43" t="s">
        <v>1065</v>
      </c>
      <c r="S18" s="43" t="s">
        <v>1052</v>
      </c>
      <c r="T18" s="43" t="s">
        <v>1066</v>
      </c>
      <c r="U18" s="45">
        <v>3.78</v>
      </c>
      <c r="V18" s="45">
        <v>226.8</v>
      </c>
      <c r="W18" s="44" t="s">
        <v>174</v>
      </c>
      <c r="X18" s="45">
        <v>1</v>
      </c>
      <c r="Y18" s="44" t="s">
        <v>1067</v>
      </c>
      <c r="Z18" s="44" t="s">
        <v>152</v>
      </c>
      <c r="AA18" s="44"/>
      <c r="AB18" s="44"/>
      <c r="AC18" s="44" t="s">
        <v>1068</v>
      </c>
      <c r="AD18" s="44"/>
      <c r="AE18" s="43"/>
      <c r="AF18" s="44"/>
      <c r="AG18" s="43"/>
      <c r="AH18" s="43"/>
      <c r="AI18" s="43"/>
      <c r="AJ18" s="11"/>
      <c r="AK18" s="12"/>
      <c r="AL18" t="str">
        <f>VLOOKUP(D18,'Vị Trí'!$C$2:$E$102,3,0)</f>
        <v>SV Đông</v>
      </c>
    </row>
    <row r="19" spans="1:38" ht="30" customHeight="1" x14ac:dyDescent="0.25">
      <c r="A19" s="43">
        <v>28</v>
      </c>
      <c r="B19" s="43" t="s">
        <v>67</v>
      </c>
      <c r="C19" s="43" t="s">
        <v>1090</v>
      </c>
      <c r="D19" s="43" t="s">
        <v>369</v>
      </c>
      <c r="E19" s="44" t="s">
        <v>1091</v>
      </c>
      <c r="F19" s="43" t="s">
        <v>1092</v>
      </c>
      <c r="G19" s="43" t="s">
        <v>71</v>
      </c>
      <c r="H19" s="43">
        <v>21</v>
      </c>
      <c r="I19" s="43">
        <v>1</v>
      </c>
      <c r="J19" s="43" t="s">
        <v>115</v>
      </c>
      <c r="K19" s="43" t="s">
        <v>921</v>
      </c>
      <c r="L19" s="43">
        <v>3</v>
      </c>
      <c r="M19" s="43">
        <v>25</v>
      </c>
      <c r="N19" s="43">
        <v>99</v>
      </c>
      <c r="O19" s="43">
        <v>99</v>
      </c>
      <c r="P19" s="43">
        <v>1</v>
      </c>
      <c r="Q19" s="43" t="s">
        <v>1052</v>
      </c>
      <c r="R19" s="43" t="s">
        <v>1093</v>
      </c>
      <c r="S19" s="43" t="s">
        <v>1052</v>
      </c>
      <c r="T19" s="43" t="s">
        <v>1094</v>
      </c>
      <c r="U19" s="45">
        <v>2.27</v>
      </c>
      <c r="V19" s="45">
        <v>136.19999999999999</v>
      </c>
      <c r="W19" s="44" t="s">
        <v>1095</v>
      </c>
      <c r="X19" s="45">
        <v>3</v>
      </c>
      <c r="Y19" s="44" t="s">
        <v>1096</v>
      </c>
      <c r="Z19" s="44" t="s">
        <v>1097</v>
      </c>
      <c r="AA19" s="44" t="s">
        <v>90</v>
      </c>
      <c r="AB19" s="44"/>
      <c r="AC19" s="44" t="s">
        <v>1098</v>
      </c>
      <c r="AD19" s="44"/>
      <c r="AE19" s="43"/>
      <c r="AF19" s="44"/>
      <c r="AG19" s="43"/>
      <c r="AH19" s="43"/>
      <c r="AI19" s="43"/>
      <c r="AJ19" s="11"/>
      <c r="AK19" s="12"/>
      <c r="AL19" t="str">
        <f>VLOOKUP(D19,'Vị Trí'!$C$2:$E$102,3,0)</f>
        <v>SV Cường</v>
      </c>
    </row>
    <row r="20" spans="1:38" ht="30" customHeight="1" x14ac:dyDescent="0.25">
      <c r="A20" s="43">
        <v>29</v>
      </c>
      <c r="B20" s="43" t="s">
        <v>67</v>
      </c>
      <c r="C20" s="43" t="s">
        <v>1099</v>
      </c>
      <c r="D20" s="43" t="s">
        <v>370</v>
      </c>
      <c r="E20" s="44" t="s">
        <v>1100</v>
      </c>
      <c r="F20" s="43" t="s">
        <v>1101</v>
      </c>
      <c r="G20" s="43" t="s">
        <v>71</v>
      </c>
      <c r="H20" s="43">
        <v>21</v>
      </c>
      <c r="I20" s="43">
        <v>1</v>
      </c>
      <c r="J20" s="43" t="s">
        <v>967</v>
      </c>
      <c r="K20" s="43" t="s">
        <v>968</v>
      </c>
      <c r="L20" s="43">
        <v>1</v>
      </c>
      <c r="M20" s="43">
        <v>11</v>
      </c>
      <c r="N20" s="43">
        <v>33</v>
      </c>
      <c r="O20" s="43">
        <v>15</v>
      </c>
      <c r="P20" s="43">
        <v>1</v>
      </c>
      <c r="Q20" s="43" t="s">
        <v>826</v>
      </c>
      <c r="R20" s="43" t="s">
        <v>1102</v>
      </c>
      <c r="S20" s="43" t="s">
        <v>826</v>
      </c>
      <c r="T20" s="43" t="s">
        <v>1103</v>
      </c>
      <c r="U20" s="45">
        <v>2.42</v>
      </c>
      <c r="V20" s="45">
        <v>145.19999999999999</v>
      </c>
      <c r="W20" s="44" t="s">
        <v>173</v>
      </c>
      <c r="X20" s="45">
        <v>1</v>
      </c>
      <c r="Y20" s="44" t="s">
        <v>1104</v>
      </c>
      <c r="Z20" s="44" t="s">
        <v>1105</v>
      </c>
      <c r="AA20" s="44" t="s">
        <v>972</v>
      </c>
      <c r="AB20" s="44"/>
      <c r="AC20" s="44" t="s">
        <v>1106</v>
      </c>
      <c r="AD20" s="44" t="s">
        <v>1107</v>
      </c>
      <c r="AE20" s="43" t="s">
        <v>1108</v>
      </c>
      <c r="AF20" s="44"/>
      <c r="AG20" s="43"/>
      <c r="AH20" s="43"/>
      <c r="AI20" s="43"/>
      <c r="AJ20" s="11"/>
      <c r="AK20" s="12"/>
      <c r="AL20" t="str">
        <f>VLOOKUP(D20,'Vị Trí'!$C$2:$E$102,3,0)</f>
        <v>SV Cường</v>
      </c>
    </row>
    <row r="21" spans="1:38" ht="30" customHeight="1" x14ac:dyDescent="0.25">
      <c r="A21" s="43">
        <v>32</v>
      </c>
      <c r="B21" s="43" t="s">
        <v>67</v>
      </c>
      <c r="C21" s="43" t="s">
        <v>1124</v>
      </c>
      <c r="D21" s="43" t="s">
        <v>300</v>
      </c>
      <c r="E21" s="44" t="s">
        <v>1125</v>
      </c>
      <c r="F21" s="43" t="s">
        <v>1126</v>
      </c>
      <c r="G21" s="43" t="s">
        <v>71</v>
      </c>
      <c r="H21" s="43">
        <v>21</v>
      </c>
      <c r="I21" s="43">
        <v>25</v>
      </c>
      <c r="J21" s="43" t="s">
        <v>797</v>
      </c>
      <c r="K21" s="43" t="s">
        <v>1127</v>
      </c>
      <c r="L21" s="43">
        <v>2</v>
      </c>
      <c r="M21" s="43">
        <v>14</v>
      </c>
      <c r="N21" s="43">
        <v>99</v>
      </c>
      <c r="O21" s="43">
        <v>99</v>
      </c>
      <c r="P21" s="43">
        <v>5</v>
      </c>
      <c r="Q21" s="43" t="s">
        <v>1108</v>
      </c>
      <c r="R21" s="43" t="s">
        <v>1128</v>
      </c>
      <c r="S21" s="43" t="s">
        <v>1108</v>
      </c>
      <c r="T21" s="43" t="s">
        <v>1129</v>
      </c>
      <c r="U21" s="45">
        <v>0.92</v>
      </c>
      <c r="V21" s="45">
        <v>55.2</v>
      </c>
      <c r="W21" s="44" t="s">
        <v>111</v>
      </c>
      <c r="X21" s="45">
        <v>1</v>
      </c>
      <c r="Y21" s="44" t="s">
        <v>1130</v>
      </c>
      <c r="Z21" s="44" t="s">
        <v>972</v>
      </c>
      <c r="AA21" s="44"/>
      <c r="AB21" s="44"/>
      <c r="AC21" s="44" t="s">
        <v>1131</v>
      </c>
      <c r="AD21" s="44" t="s">
        <v>1132</v>
      </c>
      <c r="AE21" s="43" t="s">
        <v>1108</v>
      </c>
      <c r="AF21" s="44"/>
      <c r="AG21" s="43"/>
      <c r="AH21" s="43"/>
      <c r="AI21" s="43"/>
      <c r="AJ21" s="11"/>
      <c r="AK21" s="12"/>
      <c r="AL21" t="str">
        <f>VLOOKUP(D21,'Vị Trí'!$C$2:$E$102,3,0)</f>
        <v>SV Đông</v>
      </c>
    </row>
    <row r="22" spans="1:38" ht="30" customHeight="1" x14ac:dyDescent="0.25">
      <c r="A22" s="43">
        <v>33</v>
      </c>
      <c r="B22" s="43" t="s">
        <v>67</v>
      </c>
      <c r="C22" s="43" t="s">
        <v>1133</v>
      </c>
      <c r="D22" s="43" t="s">
        <v>167</v>
      </c>
      <c r="E22" s="44" t="s">
        <v>1134</v>
      </c>
      <c r="F22" s="43" t="s">
        <v>1135</v>
      </c>
      <c r="G22" s="43" t="s">
        <v>71</v>
      </c>
      <c r="H22" s="43">
        <v>21</v>
      </c>
      <c r="I22" s="43">
        <v>1</v>
      </c>
      <c r="J22" s="43" t="s">
        <v>86</v>
      </c>
      <c r="K22" s="43" t="s">
        <v>87</v>
      </c>
      <c r="L22" s="43">
        <v>2</v>
      </c>
      <c r="M22" s="43">
        <v>20</v>
      </c>
      <c r="N22" s="43">
        <v>46</v>
      </c>
      <c r="O22" s="43">
        <v>99</v>
      </c>
      <c r="P22" s="43">
        <v>1</v>
      </c>
      <c r="Q22" s="43" t="s">
        <v>1118</v>
      </c>
      <c r="R22" s="43" t="s">
        <v>1136</v>
      </c>
      <c r="S22" s="43" t="s">
        <v>1118</v>
      </c>
      <c r="T22" s="43" t="s">
        <v>864</v>
      </c>
      <c r="U22" s="45">
        <v>0.97</v>
      </c>
      <c r="V22" s="45">
        <v>58.2</v>
      </c>
      <c r="W22" s="44" t="s">
        <v>1137</v>
      </c>
      <c r="X22" s="45">
        <v>3</v>
      </c>
      <c r="Y22" s="44" t="s">
        <v>1138</v>
      </c>
      <c r="Z22" s="44" t="s">
        <v>1139</v>
      </c>
      <c r="AA22" s="44" t="s">
        <v>1140</v>
      </c>
      <c r="AB22" s="44"/>
      <c r="AC22" s="44" t="s">
        <v>1141</v>
      </c>
      <c r="AD22" s="44" t="s">
        <v>1142</v>
      </c>
      <c r="AE22" s="43" t="s">
        <v>1118</v>
      </c>
      <c r="AF22" s="44"/>
      <c r="AG22" s="43" t="s">
        <v>1143</v>
      </c>
      <c r="AH22" s="43" t="s">
        <v>1144</v>
      </c>
      <c r="AI22" s="43"/>
      <c r="AJ22" s="11">
        <v>1</v>
      </c>
      <c r="AK22" s="12"/>
      <c r="AL22" t="str">
        <f>VLOOKUP(D22,'Vị Trí'!$C$2:$E$102,3,0)</f>
        <v>SV Đông</v>
      </c>
    </row>
    <row r="23" spans="1:38" ht="30" customHeight="1" x14ac:dyDescent="0.25">
      <c r="A23" s="43">
        <v>38</v>
      </c>
      <c r="B23" s="43" t="s">
        <v>67</v>
      </c>
      <c r="C23" s="43" t="s">
        <v>1181</v>
      </c>
      <c r="D23" s="43" t="s">
        <v>359</v>
      </c>
      <c r="E23" s="44" t="s">
        <v>1182</v>
      </c>
      <c r="F23" s="43" t="s">
        <v>1183</v>
      </c>
      <c r="G23" s="43" t="s">
        <v>71</v>
      </c>
      <c r="H23" s="43">
        <v>21</v>
      </c>
      <c r="I23" s="43">
        <v>9</v>
      </c>
      <c r="J23" s="43" t="s">
        <v>1184</v>
      </c>
      <c r="K23" s="43" t="s">
        <v>1185</v>
      </c>
      <c r="L23" s="43">
        <v>2</v>
      </c>
      <c r="M23" s="43">
        <v>11</v>
      </c>
      <c r="N23" s="43">
        <v>14</v>
      </c>
      <c r="O23" s="43">
        <v>62</v>
      </c>
      <c r="P23" s="43">
        <v>5</v>
      </c>
      <c r="Q23" s="43" t="s">
        <v>1165</v>
      </c>
      <c r="R23" s="43" t="s">
        <v>1186</v>
      </c>
      <c r="S23" s="43" t="s">
        <v>1165</v>
      </c>
      <c r="T23" s="43" t="s">
        <v>1187</v>
      </c>
      <c r="U23" s="45">
        <v>1.42</v>
      </c>
      <c r="V23" s="45">
        <v>85.2</v>
      </c>
      <c r="W23" s="44" t="s">
        <v>1188</v>
      </c>
      <c r="X23" s="45">
        <v>6</v>
      </c>
      <c r="Y23" s="44" t="s">
        <v>1189</v>
      </c>
      <c r="Z23" s="44" t="s">
        <v>1190</v>
      </c>
      <c r="AA23" s="44" t="s">
        <v>1191</v>
      </c>
      <c r="AB23" s="44" t="s">
        <v>1192</v>
      </c>
      <c r="AC23" s="44" t="s">
        <v>1193</v>
      </c>
      <c r="AD23" s="44" t="s">
        <v>1194</v>
      </c>
      <c r="AE23" s="43" t="s">
        <v>1165</v>
      </c>
      <c r="AF23" s="44"/>
      <c r="AG23" s="43"/>
      <c r="AH23" s="43"/>
      <c r="AI23" s="43"/>
      <c r="AJ23" s="11"/>
      <c r="AK23" s="12"/>
      <c r="AL23" t="str">
        <f>VLOOKUP(D23,'Vị Trí'!$C$2:$E$102,3,0)</f>
        <v>SV Cường</v>
      </c>
    </row>
    <row r="24" spans="1:38" ht="30" customHeight="1" x14ac:dyDescent="0.25">
      <c r="A24" s="43">
        <v>39</v>
      </c>
      <c r="B24" s="43" t="s">
        <v>67</v>
      </c>
      <c r="C24" s="43" t="s">
        <v>1195</v>
      </c>
      <c r="D24" s="43" t="s">
        <v>75</v>
      </c>
      <c r="E24" s="44" t="s">
        <v>1196</v>
      </c>
      <c r="F24" s="43" t="s">
        <v>1197</v>
      </c>
      <c r="G24" s="43" t="s">
        <v>71</v>
      </c>
      <c r="H24" s="43">
        <v>21</v>
      </c>
      <c r="I24" s="43">
        <v>23</v>
      </c>
      <c r="J24" s="43" t="s">
        <v>1063</v>
      </c>
      <c r="K24" s="43" t="s">
        <v>1064</v>
      </c>
      <c r="L24" s="43">
        <v>2</v>
      </c>
      <c r="M24" s="43">
        <v>11</v>
      </c>
      <c r="N24" s="43">
        <v>23</v>
      </c>
      <c r="O24" s="43">
        <v>99</v>
      </c>
      <c r="P24" s="43">
        <v>1</v>
      </c>
      <c r="Q24" s="43" t="s">
        <v>1165</v>
      </c>
      <c r="R24" s="43" t="s">
        <v>1198</v>
      </c>
      <c r="S24" s="43" t="s">
        <v>1165</v>
      </c>
      <c r="T24" s="43" t="s">
        <v>159</v>
      </c>
      <c r="U24" s="45">
        <v>1.07</v>
      </c>
      <c r="V24" s="45">
        <v>64.2</v>
      </c>
      <c r="W24" s="44" t="s">
        <v>103</v>
      </c>
      <c r="X24" s="45">
        <v>1</v>
      </c>
      <c r="Y24" s="44" t="s">
        <v>1199</v>
      </c>
      <c r="Z24" s="44" t="s">
        <v>1200</v>
      </c>
      <c r="AA24" s="44" t="s">
        <v>1201</v>
      </c>
      <c r="AB24" s="44" t="s">
        <v>1202</v>
      </c>
      <c r="AC24" s="44" t="s">
        <v>1068</v>
      </c>
      <c r="AD24" s="44"/>
      <c r="AE24" s="43"/>
      <c r="AF24" s="44"/>
      <c r="AG24" s="43"/>
      <c r="AH24" s="43"/>
      <c r="AI24" s="43"/>
      <c r="AJ24" s="11"/>
      <c r="AK24" s="12"/>
      <c r="AL24" t="str">
        <f>VLOOKUP(D24,'Vị Trí'!$C$2:$E$102,3,0)</f>
        <v xml:space="preserve">SV Toản </v>
      </c>
    </row>
    <row r="25" spans="1:38" ht="30" customHeight="1" x14ac:dyDescent="0.25">
      <c r="A25" s="43">
        <v>40</v>
      </c>
      <c r="B25" s="43" t="s">
        <v>67</v>
      </c>
      <c r="C25" s="43" t="s">
        <v>1203</v>
      </c>
      <c r="D25" s="43" t="s">
        <v>191</v>
      </c>
      <c r="E25" s="44" t="s">
        <v>1204</v>
      </c>
      <c r="F25" s="43" t="s">
        <v>1205</v>
      </c>
      <c r="G25" s="43" t="s">
        <v>71</v>
      </c>
      <c r="H25" s="43">
        <v>21</v>
      </c>
      <c r="I25" s="43">
        <v>0</v>
      </c>
      <c r="J25" s="43" t="s">
        <v>1206</v>
      </c>
      <c r="K25" s="43" t="s">
        <v>1207</v>
      </c>
      <c r="L25" s="43">
        <v>3</v>
      </c>
      <c r="M25" s="43">
        <v>14</v>
      </c>
      <c r="N25" s="43">
        <v>30</v>
      </c>
      <c r="O25" s="43">
        <v>14</v>
      </c>
      <c r="P25" s="43">
        <v>1</v>
      </c>
      <c r="Q25" s="43" t="s">
        <v>1165</v>
      </c>
      <c r="R25" s="43" t="s">
        <v>1208</v>
      </c>
      <c r="S25" s="43" t="s">
        <v>1165</v>
      </c>
      <c r="T25" s="43" t="s">
        <v>788</v>
      </c>
      <c r="U25" s="45">
        <v>1.75</v>
      </c>
      <c r="V25" s="45">
        <v>105</v>
      </c>
      <c r="W25" s="44" t="s">
        <v>1209</v>
      </c>
      <c r="X25" s="45">
        <v>2</v>
      </c>
      <c r="Y25" s="44" t="s">
        <v>1210</v>
      </c>
      <c r="Z25" s="44" t="s">
        <v>1211</v>
      </c>
      <c r="AA25" s="44" t="s">
        <v>1212</v>
      </c>
      <c r="AB25" s="44"/>
      <c r="AC25" s="44" t="s">
        <v>1213</v>
      </c>
      <c r="AD25" s="44"/>
      <c r="AE25" s="43"/>
      <c r="AF25" s="44"/>
      <c r="AG25" s="43"/>
      <c r="AH25" s="43"/>
      <c r="AI25" s="43"/>
      <c r="AJ25" s="11"/>
      <c r="AK25" s="12"/>
      <c r="AL25" t="str">
        <f>VLOOKUP(D25,'Vị Trí'!$C$2:$E$102,3,0)</f>
        <v>SV Đông</v>
      </c>
    </row>
    <row r="26" spans="1:38" ht="30" customHeight="1" x14ac:dyDescent="0.25">
      <c r="A26" s="43">
        <v>42</v>
      </c>
      <c r="B26" s="43" t="s">
        <v>67</v>
      </c>
      <c r="C26" s="43" t="s">
        <v>1225</v>
      </c>
      <c r="D26" s="43" t="s">
        <v>334</v>
      </c>
      <c r="E26" s="44" t="s">
        <v>1226</v>
      </c>
      <c r="F26" s="43" t="s">
        <v>1227</v>
      </c>
      <c r="G26" s="43" t="s">
        <v>71</v>
      </c>
      <c r="H26" s="43">
        <v>21</v>
      </c>
      <c r="I26" s="43">
        <v>0</v>
      </c>
      <c r="J26" s="43" t="s">
        <v>797</v>
      </c>
      <c r="K26" s="43" t="s">
        <v>798</v>
      </c>
      <c r="L26" s="43">
        <v>3</v>
      </c>
      <c r="M26" s="43">
        <v>23</v>
      </c>
      <c r="N26" s="43">
        <v>99</v>
      </c>
      <c r="O26" s="43">
        <v>99</v>
      </c>
      <c r="P26" s="43">
        <v>1</v>
      </c>
      <c r="Q26" s="43" t="s">
        <v>1216</v>
      </c>
      <c r="R26" s="43" t="s">
        <v>1228</v>
      </c>
      <c r="S26" s="43" t="s">
        <v>1216</v>
      </c>
      <c r="T26" s="43" t="s">
        <v>958</v>
      </c>
      <c r="U26" s="45">
        <v>0.47</v>
      </c>
      <c r="V26" s="45">
        <v>28.2</v>
      </c>
      <c r="W26" s="44" t="s">
        <v>103</v>
      </c>
      <c r="X26" s="45">
        <v>1</v>
      </c>
      <c r="Y26" s="44" t="s">
        <v>1229</v>
      </c>
      <c r="Z26" s="44" t="s">
        <v>1230</v>
      </c>
      <c r="AA26" s="44" t="s">
        <v>1231</v>
      </c>
      <c r="AB26" s="44"/>
      <c r="AC26" s="44" t="s">
        <v>1232</v>
      </c>
      <c r="AD26" s="44"/>
      <c r="AE26" s="43"/>
      <c r="AF26" s="44"/>
      <c r="AG26" s="43"/>
      <c r="AH26" s="43"/>
      <c r="AI26" s="43"/>
      <c r="AJ26" s="11"/>
      <c r="AK26" s="12"/>
      <c r="AL26" t="str">
        <f>VLOOKUP(D26,'Vị Trí'!$C$2:$E$102,3,0)</f>
        <v xml:space="preserve">SV Toản </v>
      </c>
    </row>
    <row r="27" spans="1:38" ht="30" customHeight="1" x14ac:dyDescent="0.25">
      <c r="A27" s="43">
        <v>45</v>
      </c>
      <c r="B27" s="43" t="s">
        <v>67</v>
      </c>
      <c r="C27" s="43" t="s">
        <v>1256</v>
      </c>
      <c r="D27" s="43" t="s">
        <v>99</v>
      </c>
      <c r="E27" s="44" t="s">
        <v>1257</v>
      </c>
      <c r="F27" s="43" t="s">
        <v>1258</v>
      </c>
      <c r="G27" s="43" t="s">
        <v>71</v>
      </c>
      <c r="H27" s="43">
        <v>21</v>
      </c>
      <c r="I27" s="43">
        <v>1</v>
      </c>
      <c r="J27" s="43" t="s">
        <v>145</v>
      </c>
      <c r="K27" s="43" t="s">
        <v>146</v>
      </c>
      <c r="L27" s="43">
        <v>1</v>
      </c>
      <c r="M27" s="43">
        <v>11</v>
      </c>
      <c r="N27" s="43">
        <v>30</v>
      </c>
      <c r="O27" s="43">
        <v>14</v>
      </c>
      <c r="P27" s="43">
        <v>1</v>
      </c>
      <c r="Q27" s="43" t="s">
        <v>1216</v>
      </c>
      <c r="R27" s="43" t="s">
        <v>1259</v>
      </c>
      <c r="S27" s="43" t="s">
        <v>1216</v>
      </c>
      <c r="T27" s="43" t="s">
        <v>1260</v>
      </c>
      <c r="U27" s="45">
        <v>0.5</v>
      </c>
      <c r="V27" s="45">
        <v>30</v>
      </c>
      <c r="W27" s="44" t="s">
        <v>1261</v>
      </c>
      <c r="X27" s="45">
        <v>2</v>
      </c>
      <c r="Y27" s="44" t="s">
        <v>1262</v>
      </c>
      <c r="Z27" s="44" t="s">
        <v>1263</v>
      </c>
      <c r="AA27" s="44" t="s">
        <v>1264</v>
      </c>
      <c r="AB27" s="44"/>
      <c r="AC27" s="44" t="s">
        <v>1265</v>
      </c>
      <c r="AD27" s="44"/>
      <c r="AE27" s="43"/>
      <c r="AF27" s="44"/>
      <c r="AG27" s="43"/>
      <c r="AH27" s="43"/>
      <c r="AI27" s="43"/>
      <c r="AJ27" s="11"/>
      <c r="AK27" s="12"/>
      <c r="AL27" t="str">
        <f>VLOOKUP(D27,'Vị Trí'!$C$2:$E$102,3,0)</f>
        <v>SV Đông</v>
      </c>
    </row>
    <row r="28" spans="1:38" ht="30" customHeight="1" x14ac:dyDescent="0.25">
      <c r="A28" s="43">
        <v>47</v>
      </c>
      <c r="B28" s="43" t="s">
        <v>67</v>
      </c>
      <c r="C28" s="43" t="s">
        <v>1277</v>
      </c>
      <c r="D28" s="43" t="s">
        <v>193</v>
      </c>
      <c r="E28" s="44" t="s">
        <v>1278</v>
      </c>
      <c r="F28" s="43" t="s">
        <v>1279</v>
      </c>
      <c r="G28" s="43" t="s">
        <v>71</v>
      </c>
      <c r="H28" s="43">
        <v>21</v>
      </c>
      <c r="I28" s="43">
        <v>1</v>
      </c>
      <c r="J28" s="43" t="s">
        <v>109</v>
      </c>
      <c r="K28" s="43" t="s">
        <v>448</v>
      </c>
      <c r="L28" s="43">
        <v>2</v>
      </c>
      <c r="M28" s="43">
        <v>4</v>
      </c>
      <c r="N28" s="43">
        <v>48</v>
      </c>
      <c r="O28" s="43">
        <v>5</v>
      </c>
      <c r="P28" s="43">
        <v>1</v>
      </c>
      <c r="Q28" s="43" t="s">
        <v>1268</v>
      </c>
      <c r="R28" s="43" t="s">
        <v>1280</v>
      </c>
      <c r="S28" s="43" t="s">
        <v>1268</v>
      </c>
      <c r="T28" s="43" t="s">
        <v>1018</v>
      </c>
      <c r="U28" s="45">
        <v>1</v>
      </c>
      <c r="V28" s="45">
        <v>60</v>
      </c>
      <c r="W28" s="44" t="s">
        <v>1281</v>
      </c>
      <c r="X28" s="45">
        <v>2</v>
      </c>
      <c r="Y28" s="44" t="s">
        <v>1282</v>
      </c>
      <c r="Z28" s="44" t="s">
        <v>1283</v>
      </c>
      <c r="AA28" s="44" t="s">
        <v>1284</v>
      </c>
      <c r="AB28" s="44" t="s">
        <v>1285</v>
      </c>
      <c r="AC28" s="44" t="s">
        <v>1286</v>
      </c>
      <c r="AD28" s="44"/>
      <c r="AE28" s="43"/>
      <c r="AF28" s="44"/>
      <c r="AG28" s="43" t="s">
        <v>1287</v>
      </c>
      <c r="AH28" s="43" t="s">
        <v>975</v>
      </c>
      <c r="AI28" s="43"/>
      <c r="AJ28" s="11">
        <v>1</v>
      </c>
      <c r="AK28" s="12"/>
      <c r="AL28" t="str">
        <f>VLOOKUP(D28,'Vị Trí'!$C$2:$E$102,3,0)</f>
        <v xml:space="preserve">SV Toản </v>
      </c>
    </row>
    <row r="29" spans="1:38" ht="30" customHeight="1" x14ac:dyDescent="0.25">
      <c r="A29" s="43">
        <v>48</v>
      </c>
      <c r="B29" s="43" t="s">
        <v>67</v>
      </c>
      <c r="C29" s="43" t="s">
        <v>1288</v>
      </c>
      <c r="D29" s="43" t="s">
        <v>170</v>
      </c>
      <c r="E29" s="44" t="s">
        <v>1289</v>
      </c>
      <c r="F29" s="43" t="s">
        <v>1290</v>
      </c>
      <c r="G29" s="43" t="s">
        <v>71</v>
      </c>
      <c r="H29" s="43">
        <v>21</v>
      </c>
      <c r="I29" s="43">
        <v>1</v>
      </c>
      <c r="J29" s="43" t="s">
        <v>1291</v>
      </c>
      <c r="K29" s="43" t="s">
        <v>1292</v>
      </c>
      <c r="L29" s="43">
        <v>2</v>
      </c>
      <c r="M29" s="43">
        <v>0</v>
      </c>
      <c r="N29" s="43">
        <v>21</v>
      </c>
      <c r="O29" s="43">
        <v>62</v>
      </c>
      <c r="P29" s="43">
        <v>1</v>
      </c>
      <c r="Q29" s="43" t="s">
        <v>1268</v>
      </c>
      <c r="R29" s="43" t="s">
        <v>1293</v>
      </c>
      <c r="S29" s="43" t="s">
        <v>1268</v>
      </c>
      <c r="T29" s="43" t="s">
        <v>1294</v>
      </c>
      <c r="U29" s="45">
        <v>2.8</v>
      </c>
      <c r="V29" s="45">
        <v>168</v>
      </c>
      <c r="W29" s="44" t="s">
        <v>174</v>
      </c>
      <c r="X29" s="45">
        <v>1</v>
      </c>
      <c r="Y29" s="44" t="s">
        <v>1295</v>
      </c>
      <c r="Z29" s="44" t="s">
        <v>1296</v>
      </c>
      <c r="AA29" s="44" t="s">
        <v>1297</v>
      </c>
      <c r="AB29" s="44" t="s">
        <v>1298</v>
      </c>
      <c r="AC29" s="44" t="s">
        <v>1299</v>
      </c>
      <c r="AD29" s="44"/>
      <c r="AE29" s="43"/>
      <c r="AF29" s="44" t="s">
        <v>1300</v>
      </c>
      <c r="AG29" s="43"/>
      <c r="AH29" s="43"/>
      <c r="AI29" s="43"/>
      <c r="AJ29" s="11"/>
      <c r="AK29" s="12"/>
      <c r="AL29" t="str">
        <f>VLOOKUP(D29,'Vị Trí'!$C$2:$E$102,3,0)</f>
        <v>SV Đông</v>
      </c>
    </row>
    <row r="30" spans="1:38" ht="30" customHeight="1" x14ac:dyDescent="0.25">
      <c r="A30" s="43">
        <v>49</v>
      </c>
      <c r="B30" s="43" t="s">
        <v>67</v>
      </c>
      <c r="C30" s="43" t="s">
        <v>1301</v>
      </c>
      <c r="D30" s="43" t="s">
        <v>75</v>
      </c>
      <c r="E30" s="44" t="s">
        <v>149</v>
      </c>
      <c r="F30" s="43" t="s">
        <v>150</v>
      </c>
      <c r="G30" s="43" t="s">
        <v>71</v>
      </c>
      <c r="H30" s="43">
        <v>21</v>
      </c>
      <c r="I30" s="43">
        <v>7</v>
      </c>
      <c r="J30" s="43" t="s">
        <v>1302</v>
      </c>
      <c r="K30" s="43" t="s">
        <v>1303</v>
      </c>
      <c r="L30" s="43">
        <v>0</v>
      </c>
      <c r="M30" s="43">
        <v>18</v>
      </c>
      <c r="N30" s="43">
        <v>99</v>
      </c>
      <c r="O30" s="43">
        <v>99</v>
      </c>
      <c r="P30" s="43">
        <v>1</v>
      </c>
      <c r="Q30" s="43" t="s">
        <v>1304</v>
      </c>
      <c r="R30" s="43" t="s">
        <v>129</v>
      </c>
      <c r="S30" s="43" t="s">
        <v>1304</v>
      </c>
      <c r="T30" s="43" t="s">
        <v>129</v>
      </c>
      <c r="U30" s="45">
        <v>0</v>
      </c>
      <c r="V30" s="45">
        <v>0</v>
      </c>
      <c r="W30" s="44" t="s">
        <v>1305</v>
      </c>
      <c r="X30" s="45">
        <v>1</v>
      </c>
      <c r="Y30" s="44" t="s">
        <v>1306</v>
      </c>
      <c r="Z30" s="44" t="s">
        <v>1307</v>
      </c>
      <c r="AA30" s="44" t="s">
        <v>152</v>
      </c>
      <c r="AB30" s="44"/>
      <c r="AC30" s="44" t="s">
        <v>1308</v>
      </c>
      <c r="AD30" s="44"/>
      <c r="AE30" s="43"/>
      <c r="AF30" s="44"/>
      <c r="AG30" s="43"/>
      <c r="AH30" s="43"/>
      <c r="AI30" s="43"/>
      <c r="AJ30" s="11"/>
      <c r="AK30" s="12"/>
      <c r="AL30" t="str">
        <f>VLOOKUP(D30,'Vị Trí'!$C$2:$E$102,3,0)</f>
        <v xml:space="preserve">SV Toản </v>
      </c>
    </row>
    <row r="31" spans="1:38" ht="30" customHeight="1" x14ac:dyDescent="0.25">
      <c r="A31" s="43">
        <v>52</v>
      </c>
      <c r="B31" s="43" t="s">
        <v>67</v>
      </c>
      <c r="C31" s="43" t="s">
        <v>1328</v>
      </c>
      <c r="D31" s="43" t="s">
        <v>318</v>
      </c>
      <c r="E31" s="44" t="s">
        <v>1329</v>
      </c>
      <c r="F31" s="43" t="s">
        <v>1330</v>
      </c>
      <c r="G31" s="43" t="s">
        <v>71</v>
      </c>
      <c r="H31" s="43">
        <v>21</v>
      </c>
      <c r="I31" s="43">
        <v>7</v>
      </c>
      <c r="J31" s="43" t="s">
        <v>109</v>
      </c>
      <c r="K31" s="43" t="s">
        <v>110</v>
      </c>
      <c r="L31" s="43">
        <v>2</v>
      </c>
      <c r="M31" s="43">
        <v>74</v>
      </c>
      <c r="N31" s="43">
        <v>93</v>
      </c>
      <c r="O31" s="43">
        <v>61</v>
      </c>
      <c r="P31" s="43">
        <v>1</v>
      </c>
      <c r="Q31" s="43" t="s">
        <v>1304</v>
      </c>
      <c r="R31" s="43" t="s">
        <v>719</v>
      </c>
      <c r="S31" s="43" t="s">
        <v>1304</v>
      </c>
      <c r="T31" s="43" t="s">
        <v>74</v>
      </c>
      <c r="U31" s="45">
        <v>2</v>
      </c>
      <c r="V31" s="45">
        <v>120</v>
      </c>
      <c r="W31" s="44" t="s">
        <v>1331</v>
      </c>
      <c r="X31" s="45">
        <v>3</v>
      </c>
      <c r="Y31" s="44" t="s">
        <v>1332</v>
      </c>
      <c r="Z31" s="44" t="s">
        <v>1333</v>
      </c>
      <c r="AA31" s="44" t="s">
        <v>945</v>
      </c>
      <c r="AB31" s="44"/>
      <c r="AC31" s="44" t="s">
        <v>1334</v>
      </c>
      <c r="AD31" s="44"/>
      <c r="AE31" s="43"/>
      <c r="AF31" s="44"/>
      <c r="AG31" s="43" t="s">
        <v>1335</v>
      </c>
      <c r="AH31" s="43" t="s">
        <v>112</v>
      </c>
      <c r="AI31" s="43"/>
      <c r="AJ31" s="11">
        <v>1</v>
      </c>
      <c r="AK31" s="12"/>
      <c r="AL31" t="str">
        <f>VLOOKUP(D31,'Vị Trí'!$C$2:$E$102,3,0)</f>
        <v>SV Đông</v>
      </c>
    </row>
    <row r="32" spans="1:38" ht="30" customHeight="1" x14ac:dyDescent="0.25">
      <c r="A32" s="43">
        <v>53</v>
      </c>
      <c r="B32" s="43" t="s">
        <v>67</v>
      </c>
      <c r="C32" s="43" t="s">
        <v>1336</v>
      </c>
      <c r="D32" s="43" t="s">
        <v>334</v>
      </c>
      <c r="E32" s="44" t="s">
        <v>1337</v>
      </c>
      <c r="F32" s="43" t="s">
        <v>1338</v>
      </c>
      <c r="G32" s="43" t="s">
        <v>71</v>
      </c>
      <c r="H32" s="43">
        <v>21</v>
      </c>
      <c r="I32" s="43">
        <v>1</v>
      </c>
      <c r="J32" s="43" t="s">
        <v>819</v>
      </c>
      <c r="K32" s="43" t="s">
        <v>820</v>
      </c>
      <c r="L32" s="43">
        <v>2</v>
      </c>
      <c r="M32" s="43">
        <v>11</v>
      </c>
      <c r="N32" s="43">
        <v>34</v>
      </c>
      <c r="O32" s="43">
        <v>12</v>
      </c>
      <c r="P32" s="43">
        <v>1</v>
      </c>
      <c r="Q32" s="43" t="s">
        <v>1304</v>
      </c>
      <c r="R32" s="43" t="s">
        <v>680</v>
      </c>
      <c r="S32" s="43" t="s">
        <v>1304</v>
      </c>
      <c r="T32" s="43" t="s">
        <v>473</v>
      </c>
      <c r="U32" s="45">
        <v>1.33</v>
      </c>
      <c r="V32" s="45">
        <v>79.8</v>
      </c>
      <c r="W32" s="44" t="s">
        <v>1339</v>
      </c>
      <c r="X32" s="45">
        <v>4</v>
      </c>
      <c r="Y32" s="44" t="s">
        <v>1340</v>
      </c>
      <c r="Z32" s="44" t="s">
        <v>1341</v>
      </c>
      <c r="AA32" s="44" t="s">
        <v>1342</v>
      </c>
      <c r="AB32" s="44"/>
      <c r="AC32" s="44" t="s">
        <v>1343</v>
      </c>
      <c r="AD32" s="44" t="s">
        <v>1344</v>
      </c>
      <c r="AE32" s="43" t="s">
        <v>1345</v>
      </c>
      <c r="AF32" s="44"/>
      <c r="AG32" s="43"/>
      <c r="AH32" s="43"/>
      <c r="AI32" s="43"/>
      <c r="AJ32" s="11"/>
      <c r="AK32" s="12"/>
      <c r="AL32" t="str">
        <f>VLOOKUP(D32,'Vị Trí'!$C$2:$E$102,3,0)</f>
        <v xml:space="preserve">SV Toản </v>
      </c>
    </row>
    <row r="33" spans="1:38" ht="30" customHeight="1" x14ac:dyDescent="0.25">
      <c r="A33" s="43">
        <v>55</v>
      </c>
      <c r="B33" s="43" t="s">
        <v>67</v>
      </c>
      <c r="C33" s="43" t="s">
        <v>1356</v>
      </c>
      <c r="D33" s="43" t="s">
        <v>318</v>
      </c>
      <c r="E33" s="44" t="s">
        <v>1329</v>
      </c>
      <c r="F33" s="43" t="s">
        <v>1330</v>
      </c>
      <c r="G33" s="43" t="s">
        <v>71</v>
      </c>
      <c r="H33" s="43">
        <v>21</v>
      </c>
      <c r="I33" s="43">
        <v>1</v>
      </c>
      <c r="J33" s="43" t="s">
        <v>145</v>
      </c>
      <c r="K33" s="43" t="s">
        <v>146</v>
      </c>
      <c r="L33" s="43">
        <v>3</v>
      </c>
      <c r="M33" s="43">
        <v>31</v>
      </c>
      <c r="N33" s="43">
        <v>30</v>
      </c>
      <c r="O33" s="43">
        <v>5</v>
      </c>
      <c r="P33" s="43">
        <v>1</v>
      </c>
      <c r="Q33" s="43" t="s">
        <v>1345</v>
      </c>
      <c r="R33" s="43" t="s">
        <v>1357</v>
      </c>
      <c r="S33" s="43" t="s">
        <v>1345</v>
      </c>
      <c r="T33" s="43" t="s">
        <v>1358</v>
      </c>
      <c r="U33" s="45">
        <v>0.5</v>
      </c>
      <c r="V33" s="45">
        <v>30</v>
      </c>
      <c r="W33" s="44" t="s">
        <v>1359</v>
      </c>
      <c r="X33" s="45">
        <v>1</v>
      </c>
      <c r="Y33" s="44" t="s">
        <v>1360</v>
      </c>
      <c r="Z33" s="44" t="s">
        <v>1361</v>
      </c>
      <c r="AA33" s="44" t="s">
        <v>1362</v>
      </c>
      <c r="AB33" s="44" t="s">
        <v>1363</v>
      </c>
      <c r="AC33" s="44" t="s">
        <v>846</v>
      </c>
      <c r="AD33" s="44"/>
      <c r="AE33" s="43"/>
      <c r="AF33" s="44"/>
      <c r="AG33" s="43"/>
      <c r="AH33" s="43"/>
      <c r="AI33" s="43"/>
      <c r="AJ33" s="11"/>
      <c r="AK33" s="12"/>
      <c r="AL33" t="str">
        <f>VLOOKUP(D33,'Vị Trí'!$C$2:$E$102,3,0)</f>
        <v>SV Đông</v>
      </c>
    </row>
    <row r="34" spans="1:38" ht="30" customHeight="1" x14ac:dyDescent="0.25">
      <c r="A34" s="43">
        <v>56</v>
      </c>
      <c r="B34" s="43" t="s">
        <v>67</v>
      </c>
      <c r="C34" s="43" t="s">
        <v>1364</v>
      </c>
      <c r="D34" s="43" t="s">
        <v>300</v>
      </c>
      <c r="E34" s="44" t="s">
        <v>996</v>
      </c>
      <c r="F34" s="43" t="s">
        <v>997</v>
      </c>
      <c r="G34" s="43" t="s">
        <v>71</v>
      </c>
      <c r="H34" s="43">
        <v>21</v>
      </c>
      <c r="I34" s="43">
        <v>0</v>
      </c>
      <c r="J34" s="43" t="s">
        <v>797</v>
      </c>
      <c r="K34" s="43" t="s">
        <v>798</v>
      </c>
      <c r="L34" s="43">
        <v>2</v>
      </c>
      <c r="M34" s="43">
        <v>0</v>
      </c>
      <c r="N34" s="43">
        <v>99</v>
      </c>
      <c r="O34" s="43">
        <v>99</v>
      </c>
      <c r="P34" s="43">
        <v>1</v>
      </c>
      <c r="Q34" s="43" t="s">
        <v>1365</v>
      </c>
      <c r="R34" s="43" t="s">
        <v>1366</v>
      </c>
      <c r="S34" s="43" t="s">
        <v>1365</v>
      </c>
      <c r="T34" s="43" t="s">
        <v>1367</v>
      </c>
      <c r="U34" s="45">
        <v>0.98</v>
      </c>
      <c r="V34" s="45">
        <v>58.8</v>
      </c>
      <c r="W34" s="44" t="s">
        <v>89</v>
      </c>
      <c r="X34" s="45">
        <v>1</v>
      </c>
      <c r="Y34" s="44" t="s">
        <v>1368</v>
      </c>
      <c r="Z34" s="44" t="s">
        <v>1369</v>
      </c>
      <c r="AA34" s="44"/>
      <c r="AB34" s="44"/>
      <c r="AC34" s="44" t="s">
        <v>1370</v>
      </c>
      <c r="AD34" s="44"/>
      <c r="AE34" s="43"/>
      <c r="AF34" s="44"/>
      <c r="AG34" s="43"/>
      <c r="AH34" s="43"/>
      <c r="AI34" s="43"/>
      <c r="AJ34" s="11"/>
      <c r="AK34" s="12"/>
      <c r="AL34" t="str">
        <f>VLOOKUP(D34,'Vị Trí'!$C$2:$E$102,3,0)</f>
        <v>SV Đông</v>
      </c>
    </row>
    <row r="35" spans="1:38" ht="30" customHeight="1" x14ac:dyDescent="0.25">
      <c r="A35" s="43">
        <v>57</v>
      </c>
      <c r="B35" s="43" t="s">
        <v>67</v>
      </c>
      <c r="C35" s="43" t="s">
        <v>1371</v>
      </c>
      <c r="D35" s="43" t="s">
        <v>176</v>
      </c>
      <c r="E35" s="44" t="s">
        <v>1372</v>
      </c>
      <c r="F35" s="43" t="s">
        <v>1373</v>
      </c>
      <c r="G35" s="43" t="s">
        <v>71</v>
      </c>
      <c r="H35" s="43">
        <v>21</v>
      </c>
      <c r="I35" s="43">
        <v>2</v>
      </c>
      <c r="J35" s="43" t="s">
        <v>1374</v>
      </c>
      <c r="K35" s="43" t="s">
        <v>1375</v>
      </c>
      <c r="L35" s="43">
        <v>3</v>
      </c>
      <c r="M35" s="43">
        <v>45</v>
      </c>
      <c r="N35" s="43">
        <v>31</v>
      </c>
      <c r="O35" s="43">
        <v>62</v>
      </c>
      <c r="P35" s="43">
        <v>1</v>
      </c>
      <c r="Q35" s="43" t="s">
        <v>1365</v>
      </c>
      <c r="R35" s="43" t="s">
        <v>137</v>
      </c>
      <c r="S35" s="43" t="s">
        <v>1365</v>
      </c>
      <c r="T35" s="43" t="s">
        <v>1186</v>
      </c>
      <c r="U35" s="45">
        <v>1.25</v>
      </c>
      <c r="V35" s="45">
        <v>75</v>
      </c>
      <c r="W35" s="44" t="s">
        <v>1359</v>
      </c>
      <c r="X35" s="45">
        <v>1</v>
      </c>
      <c r="Y35" s="44" t="s">
        <v>1376</v>
      </c>
      <c r="Z35" s="44" t="s">
        <v>1377</v>
      </c>
      <c r="AA35" s="44" t="s">
        <v>1378</v>
      </c>
      <c r="AB35" s="44"/>
      <c r="AC35" s="44" t="s">
        <v>1379</v>
      </c>
      <c r="AD35" s="44"/>
      <c r="AE35" s="43"/>
      <c r="AF35" s="44"/>
      <c r="AG35" s="43"/>
      <c r="AH35" s="43"/>
      <c r="AI35" s="43"/>
      <c r="AJ35" s="11"/>
      <c r="AK35" s="12"/>
      <c r="AL35" t="str">
        <f>VLOOKUP(D35,'Vị Trí'!$C$2:$E$102,3,0)</f>
        <v xml:space="preserve">SV Toản </v>
      </c>
    </row>
    <row r="36" spans="1:38" ht="30" customHeight="1" x14ac:dyDescent="0.25">
      <c r="A36" s="43">
        <v>60</v>
      </c>
      <c r="B36" s="43" t="s">
        <v>67</v>
      </c>
      <c r="C36" s="43" t="s">
        <v>1397</v>
      </c>
      <c r="D36" s="43" t="s">
        <v>99</v>
      </c>
      <c r="E36" s="44" t="s">
        <v>1257</v>
      </c>
      <c r="F36" s="43" t="s">
        <v>1258</v>
      </c>
      <c r="G36" s="43" t="s">
        <v>71</v>
      </c>
      <c r="H36" s="43">
        <v>21</v>
      </c>
      <c r="I36" s="43">
        <v>7</v>
      </c>
      <c r="J36" s="43" t="s">
        <v>145</v>
      </c>
      <c r="K36" s="43" t="s">
        <v>146</v>
      </c>
      <c r="L36" s="43">
        <v>1</v>
      </c>
      <c r="M36" s="43">
        <v>25</v>
      </c>
      <c r="N36" s="43">
        <v>31</v>
      </c>
      <c r="O36" s="43">
        <v>14</v>
      </c>
      <c r="P36" s="43">
        <v>1</v>
      </c>
      <c r="Q36" s="43" t="s">
        <v>1398</v>
      </c>
      <c r="R36" s="43" t="s">
        <v>1399</v>
      </c>
      <c r="S36" s="43" t="s">
        <v>1398</v>
      </c>
      <c r="T36" s="43" t="s">
        <v>1400</v>
      </c>
      <c r="U36" s="45">
        <v>2.38</v>
      </c>
      <c r="V36" s="45">
        <v>142.80000000000001</v>
      </c>
      <c r="W36" s="44" t="s">
        <v>173</v>
      </c>
      <c r="X36" s="45">
        <v>1</v>
      </c>
      <c r="Y36" s="44" t="s">
        <v>1401</v>
      </c>
      <c r="Z36" s="44" t="s">
        <v>1402</v>
      </c>
      <c r="AA36" s="44" t="s">
        <v>1403</v>
      </c>
      <c r="AB36" s="44"/>
      <c r="AC36" s="44" t="s">
        <v>1404</v>
      </c>
      <c r="AD36" s="44"/>
      <c r="AE36" s="43"/>
      <c r="AF36" s="44"/>
      <c r="AG36" s="43" t="s">
        <v>1405</v>
      </c>
      <c r="AH36" s="43" t="s">
        <v>1406</v>
      </c>
      <c r="AI36" s="43"/>
      <c r="AJ36" s="11">
        <v>1</v>
      </c>
      <c r="AK36" s="12"/>
      <c r="AL36" t="str">
        <f>VLOOKUP(D36,'Vị Trí'!$C$2:$E$102,3,0)</f>
        <v>SV Đông</v>
      </c>
    </row>
    <row r="37" spans="1:38" ht="30" customHeight="1" x14ac:dyDescent="0.25">
      <c r="A37" s="43">
        <v>61</v>
      </c>
      <c r="B37" s="43" t="s">
        <v>67</v>
      </c>
      <c r="C37" s="43" t="s">
        <v>1407</v>
      </c>
      <c r="D37" s="43" t="s">
        <v>334</v>
      </c>
      <c r="E37" s="44" t="s">
        <v>1408</v>
      </c>
      <c r="F37" s="43" t="s">
        <v>1409</v>
      </c>
      <c r="G37" s="43" t="s">
        <v>71</v>
      </c>
      <c r="H37" s="43">
        <v>21</v>
      </c>
      <c r="I37" s="43">
        <v>1</v>
      </c>
      <c r="J37" s="43" t="s">
        <v>100</v>
      </c>
      <c r="K37" s="43" t="s">
        <v>1410</v>
      </c>
      <c r="L37" s="43">
        <v>1</v>
      </c>
      <c r="M37" s="43">
        <v>11</v>
      </c>
      <c r="N37" s="43">
        <v>23</v>
      </c>
      <c r="O37" s="43">
        <v>12</v>
      </c>
      <c r="P37" s="43">
        <v>5</v>
      </c>
      <c r="Q37" s="43" t="s">
        <v>1398</v>
      </c>
      <c r="R37" s="43" t="s">
        <v>590</v>
      </c>
      <c r="S37" s="43" t="s">
        <v>1398</v>
      </c>
      <c r="T37" s="43" t="s">
        <v>1066</v>
      </c>
      <c r="U37" s="45">
        <v>2.17</v>
      </c>
      <c r="V37" s="45">
        <v>130.19999999999999</v>
      </c>
      <c r="W37" s="44" t="s">
        <v>842</v>
      </c>
      <c r="X37" s="45">
        <v>1</v>
      </c>
      <c r="Y37" s="44" t="s">
        <v>1411</v>
      </c>
      <c r="Z37" s="44" t="s">
        <v>1412</v>
      </c>
      <c r="AA37" s="44" t="s">
        <v>1413</v>
      </c>
      <c r="AB37" s="44" t="s">
        <v>1414</v>
      </c>
      <c r="AC37" s="44" t="s">
        <v>1415</v>
      </c>
      <c r="AD37" s="44" t="s">
        <v>1416</v>
      </c>
      <c r="AE37" s="43" t="s">
        <v>1398</v>
      </c>
      <c r="AF37" s="44"/>
      <c r="AG37" s="43"/>
      <c r="AH37" s="43"/>
      <c r="AI37" s="43"/>
      <c r="AJ37" s="11"/>
      <c r="AK37" s="12"/>
      <c r="AL37" t="str">
        <f>VLOOKUP(D37,'Vị Trí'!$C$2:$E$102,3,0)</f>
        <v xml:space="preserve">SV Toản </v>
      </c>
    </row>
    <row r="38" spans="1:38" ht="30" customHeight="1" x14ac:dyDescent="0.25">
      <c r="A38" s="43">
        <v>62</v>
      </c>
      <c r="B38" s="43" t="s">
        <v>67</v>
      </c>
      <c r="C38" s="43" t="s">
        <v>1417</v>
      </c>
      <c r="D38" s="43" t="s">
        <v>309</v>
      </c>
      <c r="E38" s="44" t="s">
        <v>1418</v>
      </c>
      <c r="F38" s="43" t="s">
        <v>1419</v>
      </c>
      <c r="G38" s="43" t="s">
        <v>71</v>
      </c>
      <c r="H38" s="43">
        <v>21</v>
      </c>
      <c r="I38" s="43">
        <v>1</v>
      </c>
      <c r="J38" s="43" t="s">
        <v>1420</v>
      </c>
      <c r="K38" s="43" t="s">
        <v>1421</v>
      </c>
      <c r="L38" s="43">
        <v>2</v>
      </c>
      <c r="M38" s="43">
        <v>11</v>
      </c>
      <c r="N38" s="43">
        <v>36</v>
      </c>
      <c r="O38" s="43">
        <v>61</v>
      </c>
      <c r="P38" s="43">
        <v>1</v>
      </c>
      <c r="Q38" s="43" t="s">
        <v>1398</v>
      </c>
      <c r="R38" s="43" t="s">
        <v>137</v>
      </c>
      <c r="S38" s="43" t="s">
        <v>1398</v>
      </c>
      <c r="T38" s="43" t="s">
        <v>1422</v>
      </c>
      <c r="U38" s="45">
        <v>2.9</v>
      </c>
      <c r="V38" s="45">
        <v>174</v>
      </c>
      <c r="W38" s="44" t="s">
        <v>1423</v>
      </c>
      <c r="X38" s="45">
        <v>3</v>
      </c>
      <c r="Y38" s="44" t="s">
        <v>1424</v>
      </c>
      <c r="Z38" s="44" t="s">
        <v>1425</v>
      </c>
      <c r="AA38" s="44" t="s">
        <v>1426</v>
      </c>
      <c r="AB38" s="44"/>
      <c r="AC38" s="44" t="s">
        <v>1427</v>
      </c>
      <c r="AD38" s="44"/>
      <c r="AE38" s="43"/>
      <c r="AF38" s="44"/>
      <c r="AG38" s="43" t="s">
        <v>1428</v>
      </c>
      <c r="AH38" s="43" t="s">
        <v>1429</v>
      </c>
      <c r="AI38" s="43"/>
      <c r="AJ38" s="11">
        <v>2</v>
      </c>
      <c r="AK38" s="12"/>
      <c r="AL38" t="str">
        <f>VLOOKUP(D38,'Vị Trí'!$C$2:$E$102,3,0)</f>
        <v>SV Đông</v>
      </c>
    </row>
    <row r="39" spans="1:38" ht="60" x14ac:dyDescent="0.25">
      <c r="A39" s="43">
        <v>63</v>
      </c>
      <c r="B39" s="43" t="s">
        <v>67</v>
      </c>
      <c r="C39" s="43" t="s">
        <v>1430</v>
      </c>
      <c r="D39" s="43" t="s">
        <v>300</v>
      </c>
      <c r="E39" s="44" t="s">
        <v>996</v>
      </c>
      <c r="F39" s="43" t="s">
        <v>997</v>
      </c>
      <c r="G39" s="43" t="s">
        <v>71</v>
      </c>
      <c r="H39" s="43">
        <v>21</v>
      </c>
      <c r="I39" s="43">
        <v>25</v>
      </c>
      <c r="J39" s="43" t="s">
        <v>797</v>
      </c>
      <c r="K39" s="43" t="s">
        <v>1127</v>
      </c>
      <c r="L39" s="43">
        <v>3</v>
      </c>
      <c r="M39" s="43">
        <v>11</v>
      </c>
      <c r="N39" s="43">
        <v>99</v>
      </c>
      <c r="O39" s="43">
        <v>99</v>
      </c>
      <c r="P39" s="43">
        <v>1</v>
      </c>
      <c r="Q39" s="43" t="s">
        <v>1398</v>
      </c>
      <c r="R39" s="43" t="s">
        <v>1431</v>
      </c>
      <c r="S39" s="43" t="s">
        <v>1398</v>
      </c>
      <c r="T39" s="43" t="s">
        <v>155</v>
      </c>
      <c r="U39" s="45">
        <v>0.23</v>
      </c>
      <c r="V39" s="45">
        <v>13.8</v>
      </c>
      <c r="W39" s="44" t="s">
        <v>915</v>
      </c>
      <c r="X39" s="45">
        <v>1</v>
      </c>
      <c r="Y39" s="44" t="s">
        <v>1432</v>
      </c>
      <c r="Z39" s="44" t="s">
        <v>972</v>
      </c>
      <c r="AA39" s="44"/>
      <c r="AB39" s="44"/>
      <c r="AC39" s="44" t="s">
        <v>1433</v>
      </c>
      <c r="AD39" s="44" t="s">
        <v>1434</v>
      </c>
      <c r="AE39" s="43" t="s">
        <v>1398</v>
      </c>
      <c r="AF39" s="44"/>
      <c r="AG39" s="43"/>
      <c r="AH39" s="43"/>
      <c r="AI39" s="43"/>
      <c r="AJ39" s="11"/>
      <c r="AK39" s="12"/>
      <c r="AL39" t="str">
        <f>VLOOKUP(D39,'Vị Trí'!$C$2:$E$102,3,0)</f>
        <v>SV Đông</v>
      </c>
    </row>
    <row r="40" spans="1:38" ht="90" x14ac:dyDescent="0.25">
      <c r="A40" s="43">
        <v>65</v>
      </c>
      <c r="B40" s="43" t="s">
        <v>67</v>
      </c>
      <c r="C40" s="43" t="s">
        <v>1445</v>
      </c>
      <c r="D40" s="43" t="s">
        <v>99</v>
      </c>
      <c r="E40" s="44" t="s">
        <v>1446</v>
      </c>
      <c r="F40" s="43" t="s">
        <v>1447</v>
      </c>
      <c r="G40" s="43" t="s">
        <v>71</v>
      </c>
      <c r="H40" s="43">
        <v>21</v>
      </c>
      <c r="I40" s="43">
        <v>1</v>
      </c>
      <c r="J40" s="43" t="s">
        <v>145</v>
      </c>
      <c r="K40" s="43" t="s">
        <v>146</v>
      </c>
      <c r="L40" s="43">
        <v>2</v>
      </c>
      <c r="M40" s="43">
        <v>45</v>
      </c>
      <c r="N40" s="43">
        <v>35</v>
      </c>
      <c r="O40" s="43">
        <v>62</v>
      </c>
      <c r="P40" s="43">
        <v>1</v>
      </c>
      <c r="Q40" s="43" t="s">
        <v>1448</v>
      </c>
      <c r="R40" s="43" t="s">
        <v>123</v>
      </c>
      <c r="S40" s="43" t="s">
        <v>1448</v>
      </c>
      <c r="T40" s="43" t="s">
        <v>697</v>
      </c>
      <c r="U40" s="45">
        <v>2</v>
      </c>
      <c r="V40" s="45">
        <v>120</v>
      </c>
      <c r="W40" s="44" t="s">
        <v>1449</v>
      </c>
      <c r="X40" s="45">
        <v>1</v>
      </c>
      <c r="Y40" s="44" t="s">
        <v>1450</v>
      </c>
      <c r="Z40" s="44" t="s">
        <v>1451</v>
      </c>
      <c r="AA40" s="44" t="s">
        <v>1452</v>
      </c>
      <c r="AB40" s="44" t="s">
        <v>1453</v>
      </c>
      <c r="AC40" s="44" t="s">
        <v>1454</v>
      </c>
      <c r="AD40" s="44"/>
      <c r="AE40" s="43"/>
      <c r="AF40" s="44"/>
      <c r="AG40" s="43"/>
      <c r="AH40" s="43"/>
      <c r="AI40" s="43"/>
      <c r="AJ40" s="11"/>
      <c r="AK40" s="12"/>
      <c r="AL40" t="str">
        <f>VLOOKUP(D40,'Vị Trí'!$C$2:$E$102,3,0)</f>
        <v>SV Đông</v>
      </c>
    </row>
    <row r="41" spans="1:38" ht="90" x14ac:dyDescent="0.25">
      <c r="A41" s="43">
        <v>67</v>
      </c>
      <c r="B41" s="43" t="s">
        <v>67</v>
      </c>
      <c r="C41" s="43" t="s">
        <v>1467</v>
      </c>
      <c r="D41" s="43" t="s">
        <v>167</v>
      </c>
      <c r="E41" s="44" t="s">
        <v>1468</v>
      </c>
      <c r="F41" s="43" t="s">
        <v>1469</v>
      </c>
      <c r="G41" s="43" t="s">
        <v>71</v>
      </c>
      <c r="H41" s="43">
        <v>21</v>
      </c>
      <c r="I41" s="43">
        <v>15</v>
      </c>
      <c r="J41" s="43" t="s">
        <v>760</v>
      </c>
      <c r="K41" s="43" t="s">
        <v>1110</v>
      </c>
      <c r="L41" s="43">
        <v>3</v>
      </c>
      <c r="M41" s="43">
        <v>81</v>
      </c>
      <c r="N41" s="43">
        <v>31</v>
      </c>
      <c r="O41" s="43">
        <v>6</v>
      </c>
      <c r="P41" s="43">
        <v>1</v>
      </c>
      <c r="Q41" s="43" t="s">
        <v>1470</v>
      </c>
      <c r="R41" s="43" t="s">
        <v>1471</v>
      </c>
      <c r="S41" s="43" t="s">
        <v>1470</v>
      </c>
      <c r="T41" s="43" t="s">
        <v>1129</v>
      </c>
      <c r="U41" s="45">
        <v>0.15</v>
      </c>
      <c r="V41" s="45">
        <v>9</v>
      </c>
      <c r="W41" s="44" t="s">
        <v>89</v>
      </c>
      <c r="X41" s="45">
        <v>1</v>
      </c>
      <c r="Y41" s="44" t="s">
        <v>1472</v>
      </c>
      <c r="Z41" s="44" t="s">
        <v>1473</v>
      </c>
      <c r="AA41" s="44" t="s">
        <v>1474</v>
      </c>
      <c r="AB41" s="44"/>
      <c r="AC41" s="44" t="s">
        <v>1475</v>
      </c>
      <c r="AD41" s="44" t="s">
        <v>1476</v>
      </c>
      <c r="AE41" s="43" t="s">
        <v>1470</v>
      </c>
      <c r="AF41" s="44" t="s">
        <v>1477</v>
      </c>
      <c r="AG41" s="43" t="s">
        <v>1478</v>
      </c>
      <c r="AH41" s="43" t="s">
        <v>177</v>
      </c>
      <c r="AI41" s="43"/>
      <c r="AJ41" s="11">
        <v>1</v>
      </c>
      <c r="AK41" s="12"/>
      <c r="AL41" t="str">
        <f>VLOOKUP(D41,'Vị Trí'!$C$2:$E$102,3,0)</f>
        <v>SV Đông</v>
      </c>
    </row>
    <row r="42" spans="1:38" ht="90" x14ac:dyDescent="0.25">
      <c r="A42" s="43">
        <v>68</v>
      </c>
      <c r="B42" s="43" t="s">
        <v>67</v>
      </c>
      <c r="C42" s="43" t="s">
        <v>1479</v>
      </c>
      <c r="D42" s="43" t="s">
        <v>94</v>
      </c>
      <c r="E42" s="44" t="s">
        <v>1480</v>
      </c>
      <c r="F42" s="43" t="s">
        <v>1481</v>
      </c>
      <c r="G42" s="43" t="s">
        <v>71</v>
      </c>
      <c r="H42" s="43">
        <v>21</v>
      </c>
      <c r="I42" s="43">
        <v>22</v>
      </c>
      <c r="J42" s="43" t="s">
        <v>819</v>
      </c>
      <c r="K42" s="43" t="s">
        <v>820</v>
      </c>
      <c r="L42" s="43">
        <v>2</v>
      </c>
      <c r="M42" s="43">
        <v>26</v>
      </c>
      <c r="N42" s="43">
        <v>23</v>
      </c>
      <c r="O42" s="43">
        <v>62</v>
      </c>
      <c r="P42" s="43">
        <v>1</v>
      </c>
      <c r="Q42" s="43" t="s">
        <v>1470</v>
      </c>
      <c r="R42" s="43" t="s">
        <v>105</v>
      </c>
      <c r="S42" s="43" t="s">
        <v>1470</v>
      </c>
      <c r="T42" s="43" t="s">
        <v>423</v>
      </c>
      <c r="U42" s="45">
        <v>2</v>
      </c>
      <c r="V42" s="45">
        <v>120</v>
      </c>
      <c r="W42" s="44" t="s">
        <v>865</v>
      </c>
      <c r="X42" s="45">
        <v>1</v>
      </c>
      <c r="Y42" s="44" t="s">
        <v>1482</v>
      </c>
      <c r="Z42" s="44" t="s">
        <v>1483</v>
      </c>
      <c r="AA42" s="44" t="s">
        <v>1484</v>
      </c>
      <c r="AB42" s="44" t="s">
        <v>1485</v>
      </c>
      <c r="AC42" s="44" t="s">
        <v>1486</v>
      </c>
      <c r="AD42" s="44"/>
      <c r="AE42" s="43"/>
      <c r="AF42" s="44"/>
      <c r="AG42" s="43" t="s">
        <v>1487</v>
      </c>
      <c r="AH42" s="43" t="s">
        <v>758</v>
      </c>
      <c r="AI42" s="43"/>
      <c r="AJ42" s="11">
        <v>1</v>
      </c>
      <c r="AK42" s="12"/>
      <c r="AL42" t="str">
        <f>VLOOKUP(D42,'Vị Trí'!$C$2:$E$102,3,0)</f>
        <v>SV Cường</v>
      </c>
    </row>
    <row r="43" spans="1:38" ht="60" x14ac:dyDescent="0.25">
      <c r="A43" s="43">
        <v>69</v>
      </c>
      <c r="B43" s="43" t="s">
        <v>67</v>
      </c>
      <c r="C43" s="43" t="s">
        <v>1488</v>
      </c>
      <c r="D43" s="43" t="s">
        <v>300</v>
      </c>
      <c r="E43" s="44" t="s">
        <v>1489</v>
      </c>
      <c r="F43" s="43" t="s">
        <v>1490</v>
      </c>
      <c r="G43" s="43" t="s">
        <v>71</v>
      </c>
      <c r="H43" s="43">
        <v>21</v>
      </c>
      <c r="I43" s="43">
        <v>23</v>
      </c>
      <c r="J43" s="43" t="s">
        <v>1420</v>
      </c>
      <c r="K43" s="43" t="s">
        <v>1491</v>
      </c>
      <c r="L43" s="43">
        <v>9</v>
      </c>
      <c r="M43" s="43">
        <v>72</v>
      </c>
      <c r="N43" s="43">
        <v>21</v>
      </c>
      <c r="O43" s="43">
        <v>62</v>
      </c>
      <c r="P43" s="43">
        <v>1</v>
      </c>
      <c r="Q43" s="43" t="s">
        <v>1470</v>
      </c>
      <c r="R43" s="43" t="s">
        <v>137</v>
      </c>
      <c r="S43" s="43" t="s">
        <v>1470</v>
      </c>
      <c r="T43" s="43" t="s">
        <v>1492</v>
      </c>
      <c r="U43" s="45">
        <v>0.83</v>
      </c>
      <c r="V43" s="45">
        <v>49.8</v>
      </c>
      <c r="W43" s="44" t="s">
        <v>1493</v>
      </c>
      <c r="X43" s="45">
        <v>2</v>
      </c>
      <c r="Y43" s="44" t="s">
        <v>1494</v>
      </c>
      <c r="Z43" s="44" t="s">
        <v>1495</v>
      </c>
      <c r="AA43" s="44"/>
      <c r="AB43" s="44"/>
      <c r="AC43" s="44" t="s">
        <v>1496</v>
      </c>
      <c r="AD43" s="44" t="s">
        <v>1497</v>
      </c>
      <c r="AE43" s="43" t="s">
        <v>1470</v>
      </c>
      <c r="AF43" s="44"/>
      <c r="AG43" s="43"/>
      <c r="AH43" s="43"/>
      <c r="AI43" s="43"/>
      <c r="AJ43" s="11"/>
      <c r="AK43" s="12"/>
      <c r="AL43" t="str">
        <f>VLOOKUP(D43,'Vị Trí'!$C$2:$E$102,3,0)</f>
        <v>SV Đông</v>
      </c>
    </row>
    <row r="44" spans="1:38" ht="75" x14ac:dyDescent="0.25">
      <c r="A44" s="43">
        <v>70</v>
      </c>
      <c r="B44" s="43" t="s">
        <v>67</v>
      </c>
      <c r="C44" s="43" t="s">
        <v>1498</v>
      </c>
      <c r="D44" s="43" t="s">
        <v>300</v>
      </c>
      <c r="E44" s="44" t="s">
        <v>1499</v>
      </c>
      <c r="F44" s="43" t="s">
        <v>1500</v>
      </c>
      <c r="G44" s="43" t="s">
        <v>71</v>
      </c>
      <c r="H44" s="43">
        <v>21</v>
      </c>
      <c r="I44" s="43">
        <v>11</v>
      </c>
      <c r="J44" s="43" t="s">
        <v>786</v>
      </c>
      <c r="K44" s="43" t="s">
        <v>1501</v>
      </c>
      <c r="L44" s="43">
        <v>3</v>
      </c>
      <c r="M44" s="43">
        <v>12</v>
      </c>
      <c r="N44" s="43">
        <v>15</v>
      </c>
      <c r="O44" s="43">
        <v>15</v>
      </c>
      <c r="P44" s="43">
        <v>1</v>
      </c>
      <c r="Q44" s="43" t="s">
        <v>1470</v>
      </c>
      <c r="R44" s="43" t="s">
        <v>1502</v>
      </c>
      <c r="S44" s="43" t="s">
        <v>1470</v>
      </c>
      <c r="T44" s="43" t="s">
        <v>1503</v>
      </c>
      <c r="U44" s="45">
        <v>1</v>
      </c>
      <c r="V44" s="45">
        <v>60</v>
      </c>
      <c r="W44" s="44" t="s">
        <v>174</v>
      </c>
      <c r="X44" s="45">
        <v>1</v>
      </c>
      <c r="Y44" s="44" t="s">
        <v>1504</v>
      </c>
      <c r="Z44" s="44" t="s">
        <v>1505</v>
      </c>
      <c r="AA44" s="44"/>
      <c r="AB44" s="44"/>
      <c r="AC44" s="44" t="s">
        <v>1506</v>
      </c>
      <c r="AD44" s="44" t="s">
        <v>1507</v>
      </c>
      <c r="AE44" s="43" t="s">
        <v>1470</v>
      </c>
      <c r="AF44" s="44"/>
      <c r="AG44" s="43"/>
      <c r="AH44" s="43"/>
      <c r="AI44" s="43"/>
      <c r="AJ44" s="11"/>
      <c r="AK44" s="12"/>
      <c r="AL44" t="str">
        <f>VLOOKUP(D44,'Vị Trí'!$C$2:$E$102,3,0)</f>
        <v>SV Đông</v>
      </c>
    </row>
    <row r="45" spans="1:38" ht="45" x14ac:dyDescent="0.25">
      <c r="A45" s="43">
        <v>71</v>
      </c>
      <c r="B45" s="43" t="s">
        <v>67</v>
      </c>
      <c r="C45" s="43" t="s">
        <v>1508</v>
      </c>
      <c r="D45" s="43" t="s">
        <v>336</v>
      </c>
      <c r="E45" s="44" t="s">
        <v>1509</v>
      </c>
      <c r="F45" s="43" t="s">
        <v>1510</v>
      </c>
      <c r="G45" s="43" t="s">
        <v>71</v>
      </c>
      <c r="H45" s="43">
        <v>21</v>
      </c>
      <c r="I45" s="43">
        <v>12</v>
      </c>
      <c r="J45" s="43" t="s">
        <v>1511</v>
      </c>
      <c r="K45" s="43" t="s">
        <v>1512</v>
      </c>
      <c r="L45" s="43">
        <v>2</v>
      </c>
      <c r="M45" s="43">
        <v>41</v>
      </c>
      <c r="N45" s="43">
        <v>48</v>
      </c>
      <c r="O45" s="43">
        <v>99</v>
      </c>
      <c r="P45" s="43">
        <v>1</v>
      </c>
      <c r="Q45" s="43" t="s">
        <v>1470</v>
      </c>
      <c r="R45" s="43" t="s">
        <v>1513</v>
      </c>
      <c r="S45" s="43" t="s">
        <v>1470</v>
      </c>
      <c r="T45" s="43" t="s">
        <v>610</v>
      </c>
      <c r="U45" s="45">
        <v>0.17</v>
      </c>
      <c r="V45" s="45">
        <v>10.199999999999999</v>
      </c>
      <c r="W45" s="44" t="s">
        <v>1514</v>
      </c>
      <c r="X45" s="45">
        <v>2</v>
      </c>
      <c r="Y45" s="44" t="s">
        <v>1515</v>
      </c>
      <c r="Z45" s="44" t="s">
        <v>1114</v>
      </c>
      <c r="AA45" s="44"/>
      <c r="AB45" s="44"/>
      <c r="AC45" s="44" t="s">
        <v>1516</v>
      </c>
      <c r="AD45" s="44"/>
      <c r="AE45" s="43"/>
      <c r="AF45" s="44"/>
      <c r="AG45" s="43" t="s">
        <v>1517</v>
      </c>
      <c r="AH45" s="43" t="s">
        <v>1518</v>
      </c>
      <c r="AI45" s="43"/>
      <c r="AJ45" s="11">
        <v>1</v>
      </c>
      <c r="AK45" s="12"/>
      <c r="AL45" t="str">
        <f>VLOOKUP(D45,'Vị Trí'!$C$2:$E$102,3,0)</f>
        <v>SV Hường</v>
      </c>
    </row>
    <row r="46" spans="1:38" ht="90" x14ac:dyDescent="0.25">
      <c r="A46" s="43">
        <v>72</v>
      </c>
      <c r="B46" s="43" t="s">
        <v>67</v>
      </c>
      <c r="C46" s="43" t="s">
        <v>1519</v>
      </c>
      <c r="D46" s="43" t="s">
        <v>356</v>
      </c>
      <c r="E46" s="44" t="s">
        <v>1520</v>
      </c>
      <c r="F46" s="43" t="s">
        <v>1521</v>
      </c>
      <c r="G46" s="43" t="s">
        <v>71</v>
      </c>
      <c r="H46" s="43">
        <v>21</v>
      </c>
      <c r="I46" s="43">
        <v>1</v>
      </c>
      <c r="J46" s="43" t="s">
        <v>145</v>
      </c>
      <c r="K46" s="43" t="s">
        <v>146</v>
      </c>
      <c r="L46" s="43">
        <v>2</v>
      </c>
      <c r="M46" s="43">
        <v>11</v>
      </c>
      <c r="N46" s="43">
        <v>48</v>
      </c>
      <c r="O46" s="43">
        <v>62</v>
      </c>
      <c r="P46" s="43">
        <v>1</v>
      </c>
      <c r="Q46" s="43" t="s">
        <v>1470</v>
      </c>
      <c r="R46" s="43" t="s">
        <v>1522</v>
      </c>
      <c r="S46" s="43" t="s">
        <v>1470</v>
      </c>
      <c r="T46" s="43" t="s">
        <v>942</v>
      </c>
      <c r="U46" s="45">
        <v>0.5</v>
      </c>
      <c r="V46" s="45">
        <v>30</v>
      </c>
      <c r="W46" s="44" t="s">
        <v>171</v>
      </c>
      <c r="X46" s="45">
        <v>1</v>
      </c>
      <c r="Y46" s="44" t="s">
        <v>1523</v>
      </c>
      <c r="Z46" s="44" t="s">
        <v>1524</v>
      </c>
      <c r="AA46" s="44" t="s">
        <v>1525</v>
      </c>
      <c r="AB46" s="44" t="s">
        <v>1526</v>
      </c>
      <c r="AC46" s="44" t="s">
        <v>1527</v>
      </c>
      <c r="AD46" s="44"/>
      <c r="AE46" s="43"/>
      <c r="AF46" s="44"/>
      <c r="AG46" s="43" t="s">
        <v>1528</v>
      </c>
      <c r="AH46" s="43" t="s">
        <v>1529</v>
      </c>
      <c r="AI46" s="43"/>
      <c r="AJ46" s="11">
        <v>1</v>
      </c>
      <c r="AK46" s="12"/>
      <c r="AL46" t="str">
        <f>VLOOKUP(D46,'Vị Trí'!$C$2:$E$102,3,0)</f>
        <v>SV Đông</v>
      </c>
    </row>
    <row r="47" spans="1:38" ht="30" customHeight="1" x14ac:dyDescent="0.25">
      <c r="A47" s="47"/>
      <c r="B47" s="47"/>
      <c r="C47" s="47"/>
      <c r="D47" s="47"/>
      <c r="E47" s="48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9"/>
      <c r="R47" s="50"/>
      <c r="S47" s="50"/>
      <c r="T47" s="51"/>
      <c r="U47" s="52"/>
      <c r="V47" s="53"/>
      <c r="W47" s="54"/>
      <c r="X47" s="53"/>
      <c r="Y47" s="55"/>
      <c r="Z47" s="55"/>
      <c r="AA47" s="55"/>
      <c r="AB47" s="55"/>
      <c r="AC47" s="55"/>
      <c r="AD47" s="55"/>
      <c r="AE47" s="50"/>
      <c r="AF47" s="55"/>
      <c r="AG47" s="49"/>
      <c r="AH47" s="50"/>
      <c r="AI47" s="50"/>
      <c r="AJ47" s="56"/>
      <c r="AK47" s="57"/>
    </row>
    <row r="48" spans="1:38" ht="30" customHeight="1" x14ac:dyDescent="0.25">
      <c r="A48" s="47"/>
      <c r="B48" s="47"/>
      <c r="C48" s="47"/>
      <c r="D48" s="47"/>
      <c r="E48" s="48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9"/>
      <c r="R48" s="50"/>
      <c r="S48" s="50"/>
      <c r="T48" s="51"/>
      <c r="U48" s="52"/>
      <c r="V48" s="53"/>
      <c r="W48" s="54"/>
      <c r="X48" s="53"/>
      <c r="Y48" s="55"/>
      <c r="Z48" s="55"/>
      <c r="AA48" s="55"/>
      <c r="AB48" s="55"/>
      <c r="AC48" s="55"/>
      <c r="AD48" s="55"/>
      <c r="AE48" s="50"/>
      <c r="AF48" s="55"/>
      <c r="AG48" s="49"/>
      <c r="AH48" s="50"/>
      <c r="AI48" s="50"/>
      <c r="AJ48" s="56"/>
      <c r="AK48" s="57"/>
    </row>
    <row r="49" spans="1:37" ht="15" customHeight="1" x14ac:dyDescent="0.25">
      <c r="Q49" s="4"/>
      <c r="R49" s="5"/>
      <c r="S49" s="6"/>
      <c r="T49" s="6" t="s">
        <v>197</v>
      </c>
      <c r="U49" s="6"/>
      <c r="V49" s="6"/>
      <c r="W49" s="7"/>
      <c r="X49" s="5"/>
      <c r="Y49" s="5"/>
      <c r="Z49" s="6"/>
      <c r="AA49" s="8"/>
      <c r="AB49" s="8"/>
      <c r="AC49" s="8" t="s">
        <v>198</v>
      </c>
      <c r="AD49" s="5"/>
      <c r="AE49" s="8"/>
      <c r="AF49" s="5"/>
      <c r="AG49" s="4"/>
      <c r="AH49" s="8"/>
      <c r="AI49" s="8" t="s">
        <v>199</v>
      </c>
      <c r="AJ49" s="5"/>
      <c r="AK49" s="9"/>
    </row>
    <row r="51" spans="1:37" x14ac:dyDescent="0.25">
      <c r="A51" s="76" t="s">
        <v>200</v>
      </c>
      <c r="B51" s="84" t="s">
        <v>201</v>
      </c>
      <c r="C51" s="85"/>
      <c r="D51" s="84" t="s">
        <v>202</v>
      </c>
      <c r="E51" s="85"/>
      <c r="F51" s="84" t="s">
        <v>202</v>
      </c>
      <c r="G51" s="85"/>
      <c r="H51" s="84" t="s">
        <v>203</v>
      </c>
      <c r="I51" s="85"/>
      <c r="J51" s="87" t="s">
        <v>391</v>
      </c>
      <c r="K51" s="88"/>
    </row>
    <row r="52" spans="1:37" x14ac:dyDescent="0.25">
      <c r="A52" s="77"/>
      <c r="B52" s="74" t="s">
        <v>207</v>
      </c>
      <c r="C52" s="75"/>
      <c r="D52" s="74" t="s">
        <v>208</v>
      </c>
      <c r="E52" s="75"/>
      <c r="F52" s="74" t="s">
        <v>209</v>
      </c>
      <c r="G52" s="75"/>
      <c r="H52" s="74" t="s">
        <v>210</v>
      </c>
      <c r="I52" s="75"/>
      <c r="J52" s="89"/>
      <c r="K52" s="90"/>
    </row>
    <row r="53" spans="1:37" x14ac:dyDescent="0.25">
      <c r="A53" s="77"/>
      <c r="B53" s="37" t="s">
        <v>216</v>
      </c>
      <c r="C53" s="38" t="s">
        <v>217</v>
      </c>
      <c r="D53" s="37" t="s">
        <v>216</v>
      </c>
      <c r="E53" s="38" t="s">
        <v>217</v>
      </c>
      <c r="F53" s="37" t="s">
        <v>216</v>
      </c>
      <c r="G53" s="38" t="s">
        <v>217</v>
      </c>
      <c r="H53" s="37" t="s">
        <v>216</v>
      </c>
      <c r="I53" s="38" t="s">
        <v>217</v>
      </c>
      <c r="J53" s="37" t="s">
        <v>216</v>
      </c>
      <c r="K53" s="38" t="s">
        <v>217</v>
      </c>
    </row>
    <row r="54" spans="1:37" x14ac:dyDescent="0.25">
      <c r="A54" s="78"/>
      <c r="B54" s="39">
        <v>24</v>
      </c>
      <c r="C54" s="40">
        <v>29.48</v>
      </c>
      <c r="D54" s="39">
        <v>1</v>
      </c>
      <c r="E54" s="40">
        <v>0.17</v>
      </c>
      <c r="F54" s="39">
        <v>12</v>
      </c>
      <c r="G54" s="40">
        <v>13.31</v>
      </c>
      <c r="H54" s="39">
        <v>4</v>
      </c>
      <c r="I54" s="40">
        <v>8.11</v>
      </c>
      <c r="J54" s="41">
        <f>B54+D54+F54+H54</f>
        <v>41</v>
      </c>
      <c r="K54" s="41">
        <f>C54+E54+G54+I54</f>
        <v>51.07</v>
      </c>
    </row>
  </sheetData>
  <sheetProtection formatCells="0" formatColumns="0" formatRows="0" insertColumns="0" insertRows="0" insertHyperlinks="0" deleteColumns="0" deleteRows="0" sort="0" autoFilter="0" pivotTables="0"/>
  <autoFilter ref="A4:AL49" xr:uid="{00000000-0001-0000-0000-000000000000}">
    <filterColumn colId="20" showButton="0"/>
    <filterColumn colId="25" showButton="0"/>
    <filterColumn colId="26" showButton="0"/>
    <filterColumn colId="32" showButton="0"/>
    <filterColumn colId="33" showButton="0"/>
    <filterColumn colId="34" showButton="0"/>
    <filterColumn colId="35" showButton="0"/>
  </autoFilter>
  <mergeCells count="18">
    <mergeCell ref="A1:AK1"/>
    <mergeCell ref="A2:AK2"/>
    <mergeCell ref="A3:AK3"/>
    <mergeCell ref="A4:A5"/>
    <mergeCell ref="U4:V4"/>
    <mergeCell ref="Z4:AB4"/>
    <mergeCell ref="AG4:AK4"/>
    <mergeCell ref="U5:V5"/>
    <mergeCell ref="A51:A54"/>
    <mergeCell ref="B51:C51"/>
    <mergeCell ref="D51:E51"/>
    <mergeCell ref="F51:G51"/>
    <mergeCell ref="H51:I51"/>
    <mergeCell ref="J51:K52"/>
    <mergeCell ref="B52:C52"/>
    <mergeCell ref="D52:E52"/>
    <mergeCell ref="F52:G52"/>
    <mergeCell ref="H52:I52"/>
  </mergeCells>
  <conditionalFormatting sqref="B5:C5">
    <cfRule type="cellIs" dxfId="14" priority="2" stopIfTrue="1" operator="equal">
      <formula>#REF!</formula>
    </cfRule>
  </conditionalFormatting>
  <conditionalFormatting sqref="D4:D5">
    <cfRule type="cellIs" dxfId="13" priority="1" stopIfTrue="1" operator="equal">
      <formula>#REF!</formula>
    </cfRule>
  </conditionalFormatting>
  <pageMargins left="0.7" right="0.7" top="0.75" bottom="0.75" header="0.3" footer="0.3"/>
  <pageSetup paperSize="9" scale="3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00C9-1785-4A22-BB41-BA55AC93E512}">
  <sheetPr>
    <pageSetUpPr fitToPage="1"/>
  </sheetPr>
  <dimension ref="A1:AL47"/>
  <sheetViews>
    <sheetView tabSelected="1" workbookViewId="0">
      <selection activeCell="M11" sqref="M11"/>
    </sheetView>
  </sheetViews>
  <sheetFormatPr defaultRowHeight="15" x14ac:dyDescent="0.25"/>
  <cols>
    <col min="1" max="1" width="8.5703125" customWidth="1"/>
    <col min="2" max="4" width="11.28515625" customWidth="1"/>
    <col min="5" max="5" width="14.28515625" customWidth="1"/>
    <col min="6" max="16" width="10.5703125" customWidth="1"/>
    <col min="17" max="17" width="11.7109375" customWidth="1"/>
    <col min="18" max="18" width="11.85546875" customWidth="1"/>
    <col min="19" max="19" width="12.42578125" customWidth="1"/>
    <col min="20" max="20" width="14.28515625" customWidth="1"/>
    <col min="21" max="22" width="10.5703125" customWidth="1"/>
    <col min="23" max="24" width="18.42578125" customWidth="1"/>
    <col min="25" max="25" width="14.28515625" customWidth="1"/>
    <col min="26" max="26" width="15.5703125" customWidth="1"/>
    <col min="27" max="27" width="17.42578125" customWidth="1"/>
    <col min="28" max="28" width="19.28515625" customWidth="1"/>
    <col min="29" max="29" width="18.85546875" customWidth="1"/>
    <col min="30" max="32" width="14.28515625" customWidth="1"/>
    <col min="33" max="35" width="16.7109375" customWidth="1"/>
    <col min="36" max="36" width="18.42578125" customWidth="1"/>
    <col min="37" max="37" width="16.7109375" customWidth="1"/>
    <col min="38" max="38" width="14" customWidth="1"/>
  </cols>
  <sheetData>
    <row r="1" spans="1:38" ht="66" customHeight="1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8" s="1" customFormat="1" ht="26.25" customHeight="1" x14ac:dyDescent="0.25">
      <c r="A2" s="83" t="s">
        <v>815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8" s="1" customFormat="1" ht="24.75" customHeight="1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8" s="2" customFormat="1" ht="46.5" customHeight="1" x14ac:dyDescent="0.25">
      <c r="A4" s="80" t="s">
        <v>2</v>
      </c>
      <c r="B4" s="46" t="s">
        <v>3</v>
      </c>
      <c r="C4" s="46" t="s">
        <v>4</v>
      </c>
      <c r="D4" s="46" t="s">
        <v>5</v>
      </c>
      <c r="E4" s="46" t="s">
        <v>6</v>
      </c>
      <c r="F4" s="46" t="s">
        <v>7</v>
      </c>
      <c r="G4" s="46" t="s">
        <v>8</v>
      </c>
      <c r="H4" s="46" t="s">
        <v>9</v>
      </c>
      <c r="I4" s="46" t="s">
        <v>10</v>
      </c>
      <c r="J4" s="46" t="s">
        <v>11</v>
      </c>
      <c r="K4" s="46" t="s">
        <v>12</v>
      </c>
      <c r="L4" s="46" t="s">
        <v>13</v>
      </c>
      <c r="M4" s="46" t="s">
        <v>14</v>
      </c>
      <c r="N4" s="46" t="s">
        <v>15</v>
      </c>
      <c r="O4" s="46" t="s">
        <v>16</v>
      </c>
      <c r="P4" s="46" t="s">
        <v>17</v>
      </c>
      <c r="Q4" s="46" t="s">
        <v>18</v>
      </c>
      <c r="R4" s="35" t="s">
        <v>19</v>
      </c>
      <c r="S4" s="35" t="s">
        <v>20</v>
      </c>
      <c r="T4" s="35" t="s">
        <v>21</v>
      </c>
      <c r="U4" s="80" t="s">
        <v>22</v>
      </c>
      <c r="V4" s="80"/>
      <c r="W4" s="46" t="s">
        <v>23</v>
      </c>
      <c r="X4" s="46" t="s">
        <v>24</v>
      </c>
      <c r="Y4" s="46" t="s">
        <v>25</v>
      </c>
      <c r="Z4" s="79" t="s">
        <v>26</v>
      </c>
      <c r="AA4" s="79"/>
      <c r="AB4" s="79"/>
      <c r="AC4" s="46" t="s">
        <v>27</v>
      </c>
      <c r="AD4" s="46" t="s">
        <v>28</v>
      </c>
      <c r="AE4" s="46" t="s">
        <v>29</v>
      </c>
      <c r="AF4" s="46" t="s">
        <v>30</v>
      </c>
      <c r="AG4" s="79" t="s">
        <v>31</v>
      </c>
      <c r="AH4" s="79"/>
      <c r="AI4" s="79"/>
      <c r="AJ4" s="79"/>
      <c r="AK4" s="79"/>
    </row>
    <row r="5" spans="1:38" s="2" customFormat="1" ht="36" customHeight="1" x14ac:dyDescent="0.25">
      <c r="A5" s="80"/>
      <c r="B5" s="46" t="s">
        <v>32</v>
      </c>
      <c r="C5" s="46" t="s">
        <v>33</v>
      </c>
      <c r="D5" s="46" t="s">
        <v>34</v>
      </c>
      <c r="E5" s="46" t="s">
        <v>35</v>
      </c>
      <c r="F5" s="46" t="s">
        <v>36</v>
      </c>
      <c r="G5" s="46" t="s">
        <v>37</v>
      </c>
      <c r="H5" s="46" t="s">
        <v>37</v>
      </c>
      <c r="I5" s="46" t="s">
        <v>38</v>
      </c>
      <c r="J5" s="46" t="s">
        <v>39</v>
      </c>
      <c r="K5" s="46" t="s">
        <v>40</v>
      </c>
      <c r="L5" s="46" t="s">
        <v>41</v>
      </c>
      <c r="M5" s="46" t="s">
        <v>42</v>
      </c>
      <c r="N5" s="46" t="s">
        <v>43</v>
      </c>
      <c r="O5" s="46" t="s">
        <v>44</v>
      </c>
      <c r="P5" s="46" t="s">
        <v>45</v>
      </c>
      <c r="Q5" s="46" t="s">
        <v>46</v>
      </c>
      <c r="R5" s="46" t="s">
        <v>47</v>
      </c>
      <c r="S5" s="46" t="s">
        <v>48</v>
      </c>
      <c r="T5" s="46" t="s">
        <v>49</v>
      </c>
      <c r="U5" s="80" t="s">
        <v>50</v>
      </c>
      <c r="V5" s="80"/>
      <c r="W5" s="46" t="s">
        <v>51</v>
      </c>
      <c r="X5" s="46" t="s">
        <v>52</v>
      </c>
      <c r="Y5" s="46" t="s">
        <v>53</v>
      </c>
      <c r="Z5" s="46" t="s">
        <v>54</v>
      </c>
      <c r="AA5" s="46" t="s">
        <v>55</v>
      </c>
      <c r="AB5" s="46" t="s">
        <v>56</v>
      </c>
      <c r="AC5" s="46" t="s">
        <v>57</v>
      </c>
      <c r="AD5" s="46" t="s">
        <v>58</v>
      </c>
      <c r="AE5" s="46" t="s">
        <v>59</v>
      </c>
      <c r="AF5" s="46" t="s">
        <v>60</v>
      </c>
      <c r="AG5" s="46" t="s">
        <v>61</v>
      </c>
      <c r="AH5" s="46" t="s">
        <v>62</v>
      </c>
      <c r="AI5" s="46" t="s">
        <v>63</v>
      </c>
      <c r="AJ5" s="46" t="s">
        <v>64</v>
      </c>
      <c r="AK5" s="46" t="s">
        <v>65</v>
      </c>
      <c r="AL5" s="2" t="s">
        <v>66</v>
      </c>
    </row>
    <row r="6" spans="1:38" ht="30" customHeight="1" x14ac:dyDescent="0.25">
      <c r="A6" s="43">
        <v>1</v>
      </c>
      <c r="B6" s="43" t="s">
        <v>67</v>
      </c>
      <c r="C6" s="43" t="s">
        <v>816</v>
      </c>
      <c r="D6" s="43" t="s">
        <v>134</v>
      </c>
      <c r="E6" s="44" t="s">
        <v>817</v>
      </c>
      <c r="F6" s="43" t="s">
        <v>818</v>
      </c>
      <c r="G6" s="43" t="s">
        <v>71</v>
      </c>
      <c r="H6" s="43">
        <v>21</v>
      </c>
      <c r="I6" s="43">
        <v>4</v>
      </c>
      <c r="J6" s="43" t="s">
        <v>819</v>
      </c>
      <c r="K6" s="43" t="s">
        <v>820</v>
      </c>
      <c r="L6" s="43">
        <v>2</v>
      </c>
      <c r="M6" s="43">
        <v>45</v>
      </c>
      <c r="N6" s="43">
        <v>44</v>
      </c>
      <c r="O6" s="43">
        <v>6</v>
      </c>
      <c r="P6" s="43">
        <v>1</v>
      </c>
      <c r="Q6" s="43" t="s">
        <v>190</v>
      </c>
      <c r="R6" s="43" t="s">
        <v>181</v>
      </c>
      <c r="S6" s="43" t="s">
        <v>190</v>
      </c>
      <c r="T6" s="43" t="s">
        <v>434</v>
      </c>
      <c r="U6" s="45">
        <v>0.25</v>
      </c>
      <c r="V6" s="45">
        <v>15</v>
      </c>
      <c r="W6" s="44" t="s">
        <v>138</v>
      </c>
      <c r="X6" s="45">
        <v>2</v>
      </c>
      <c r="Y6" s="44" t="s">
        <v>821</v>
      </c>
      <c r="Z6" s="44" t="s">
        <v>822</v>
      </c>
      <c r="AA6" s="44" t="s">
        <v>823</v>
      </c>
      <c r="AB6" s="44"/>
      <c r="AC6" s="44" t="s">
        <v>824</v>
      </c>
      <c r="AD6" s="44" t="s">
        <v>825</v>
      </c>
      <c r="AE6" s="43" t="s">
        <v>826</v>
      </c>
      <c r="AF6" s="44"/>
      <c r="AG6" s="43" t="s">
        <v>827</v>
      </c>
      <c r="AH6" s="43" t="s">
        <v>758</v>
      </c>
      <c r="AI6" s="43"/>
      <c r="AJ6" s="11">
        <v>1</v>
      </c>
      <c r="AK6" s="12"/>
      <c r="AL6" t="str">
        <f>VLOOKUP(D6,'Vị Trí'!$C$2:$E$102,3,0)</f>
        <v>SV Vũ</v>
      </c>
    </row>
    <row r="7" spans="1:38" ht="30" customHeight="1" x14ac:dyDescent="0.25">
      <c r="A7" s="43">
        <v>2</v>
      </c>
      <c r="B7" s="43" t="s">
        <v>67</v>
      </c>
      <c r="C7" s="43" t="s">
        <v>828</v>
      </c>
      <c r="D7" s="43" t="s">
        <v>91</v>
      </c>
      <c r="E7" s="44" t="s">
        <v>829</v>
      </c>
      <c r="F7" s="43" t="s">
        <v>830</v>
      </c>
      <c r="G7" s="43" t="s">
        <v>71</v>
      </c>
      <c r="H7" s="43">
        <v>21</v>
      </c>
      <c r="I7" s="43">
        <v>4</v>
      </c>
      <c r="J7" s="43" t="s">
        <v>109</v>
      </c>
      <c r="K7" s="43" t="s">
        <v>448</v>
      </c>
      <c r="L7" s="43">
        <v>2</v>
      </c>
      <c r="M7" s="43">
        <v>74</v>
      </c>
      <c r="N7" s="43">
        <v>23</v>
      </c>
      <c r="O7" s="43">
        <v>62</v>
      </c>
      <c r="P7" s="43">
        <v>1</v>
      </c>
      <c r="Q7" s="43" t="s">
        <v>190</v>
      </c>
      <c r="R7" s="43" t="s">
        <v>188</v>
      </c>
      <c r="S7" s="43" t="s">
        <v>190</v>
      </c>
      <c r="T7" s="43" t="s">
        <v>423</v>
      </c>
      <c r="U7" s="45">
        <v>2.67</v>
      </c>
      <c r="V7" s="45">
        <v>160.19999999999999</v>
      </c>
      <c r="W7" s="44" t="s">
        <v>831</v>
      </c>
      <c r="X7" s="45">
        <v>4</v>
      </c>
      <c r="Y7" s="44" t="s">
        <v>832</v>
      </c>
      <c r="Z7" s="44" t="s">
        <v>833</v>
      </c>
      <c r="AA7" s="44" t="s">
        <v>834</v>
      </c>
      <c r="AB7" s="44" t="s">
        <v>835</v>
      </c>
      <c r="AC7" s="44" t="s">
        <v>836</v>
      </c>
      <c r="AD7" s="44"/>
      <c r="AE7" s="43"/>
      <c r="AF7" s="44"/>
      <c r="AG7" s="43"/>
      <c r="AH7" s="43"/>
      <c r="AI7" s="43"/>
      <c r="AJ7" s="11"/>
      <c r="AK7" s="12"/>
      <c r="AL7" t="str">
        <f>VLOOKUP(D7,'Vị Trí'!$C$2:$E$102,3,0)</f>
        <v>CVT MID</v>
      </c>
    </row>
    <row r="8" spans="1:38" ht="30" customHeight="1" x14ac:dyDescent="0.25">
      <c r="A8" s="43">
        <v>6</v>
      </c>
      <c r="B8" s="43" t="s">
        <v>67</v>
      </c>
      <c r="C8" s="43" t="s">
        <v>870</v>
      </c>
      <c r="D8" s="43" t="s">
        <v>271</v>
      </c>
      <c r="E8" s="44" t="s">
        <v>871</v>
      </c>
      <c r="F8" s="43" t="s">
        <v>872</v>
      </c>
      <c r="G8" s="43" t="s">
        <v>71</v>
      </c>
      <c r="H8" s="43">
        <v>21</v>
      </c>
      <c r="I8" s="43">
        <v>2</v>
      </c>
      <c r="J8" s="43" t="s">
        <v>115</v>
      </c>
      <c r="K8" s="43" t="s">
        <v>116</v>
      </c>
      <c r="L8" s="43">
        <v>2</v>
      </c>
      <c r="M8" s="43">
        <v>31</v>
      </c>
      <c r="N8" s="43">
        <v>21</v>
      </c>
      <c r="O8" s="43">
        <v>61</v>
      </c>
      <c r="P8" s="43">
        <v>5</v>
      </c>
      <c r="Q8" s="43" t="s">
        <v>840</v>
      </c>
      <c r="R8" s="43" t="s">
        <v>168</v>
      </c>
      <c r="S8" s="43" t="s">
        <v>840</v>
      </c>
      <c r="T8" s="43" t="s">
        <v>74</v>
      </c>
      <c r="U8" s="45">
        <v>10</v>
      </c>
      <c r="V8" s="45">
        <v>600</v>
      </c>
      <c r="W8" s="44" t="s">
        <v>873</v>
      </c>
      <c r="X8" s="45">
        <v>7</v>
      </c>
      <c r="Y8" s="44" t="s">
        <v>874</v>
      </c>
      <c r="Z8" s="44" t="s">
        <v>875</v>
      </c>
      <c r="AA8" s="44" t="s">
        <v>876</v>
      </c>
      <c r="AB8" s="44"/>
      <c r="AC8" s="44" t="s">
        <v>877</v>
      </c>
      <c r="AD8" s="44" t="s">
        <v>107</v>
      </c>
      <c r="AE8" s="43" t="s">
        <v>840</v>
      </c>
      <c r="AF8" s="44"/>
      <c r="AG8" s="43"/>
      <c r="AH8" s="43"/>
      <c r="AI8" s="43"/>
      <c r="AJ8" s="11"/>
      <c r="AK8" s="12"/>
      <c r="AL8" t="str">
        <f>VLOOKUP(D8,'Vị Trí'!$C$2:$E$102,3,0)</f>
        <v>CVT MID</v>
      </c>
    </row>
    <row r="9" spans="1:38" ht="30" customHeight="1" x14ac:dyDescent="0.25">
      <c r="A9" s="43">
        <v>9</v>
      </c>
      <c r="B9" s="43" t="s">
        <v>67</v>
      </c>
      <c r="C9" s="43" t="s">
        <v>899</v>
      </c>
      <c r="D9" s="43" t="s">
        <v>250</v>
      </c>
      <c r="E9" s="44" t="s">
        <v>900</v>
      </c>
      <c r="F9" s="43" t="s">
        <v>901</v>
      </c>
      <c r="G9" s="43" t="s">
        <v>71</v>
      </c>
      <c r="H9" s="43">
        <v>21</v>
      </c>
      <c r="I9" s="43">
        <v>2</v>
      </c>
      <c r="J9" s="43" t="s">
        <v>145</v>
      </c>
      <c r="K9" s="43" t="s">
        <v>146</v>
      </c>
      <c r="L9" s="43">
        <v>2</v>
      </c>
      <c r="M9" s="43">
        <v>99</v>
      </c>
      <c r="N9" s="43">
        <v>99</v>
      </c>
      <c r="O9" s="43">
        <v>99</v>
      </c>
      <c r="P9" s="43">
        <v>5</v>
      </c>
      <c r="Q9" s="43" t="s">
        <v>893</v>
      </c>
      <c r="R9" s="43" t="s">
        <v>902</v>
      </c>
      <c r="S9" s="43" t="s">
        <v>893</v>
      </c>
      <c r="T9" s="43" t="s">
        <v>903</v>
      </c>
      <c r="U9" s="45">
        <v>1</v>
      </c>
      <c r="V9" s="45">
        <v>60</v>
      </c>
      <c r="W9" s="44" t="s">
        <v>148</v>
      </c>
      <c r="X9" s="45">
        <v>1</v>
      </c>
      <c r="Y9" s="44" t="s">
        <v>904</v>
      </c>
      <c r="Z9" s="44" t="s">
        <v>905</v>
      </c>
      <c r="AA9" s="44" t="s">
        <v>906</v>
      </c>
      <c r="AB9" s="44"/>
      <c r="AC9" s="44" t="s">
        <v>907</v>
      </c>
      <c r="AD9" s="44" t="s">
        <v>908</v>
      </c>
      <c r="AE9" s="43" t="s">
        <v>893</v>
      </c>
      <c r="AF9" s="44"/>
      <c r="AG9" s="43" t="s">
        <v>909</v>
      </c>
      <c r="AH9" s="43" t="s">
        <v>910</v>
      </c>
      <c r="AI9" s="43"/>
      <c r="AJ9" s="11">
        <v>1</v>
      </c>
      <c r="AK9" s="12"/>
      <c r="AL9" t="str">
        <f>VLOOKUP(D9,'Vị Trí'!$C$2:$E$102,3,0)</f>
        <v>SLEEVE</v>
      </c>
    </row>
    <row r="10" spans="1:38" ht="30" customHeight="1" x14ac:dyDescent="0.25">
      <c r="A10" s="43">
        <v>11</v>
      </c>
      <c r="B10" s="43" t="s">
        <v>67</v>
      </c>
      <c r="C10" s="43" t="s">
        <v>919</v>
      </c>
      <c r="D10" s="43" t="s">
        <v>377</v>
      </c>
      <c r="E10" s="44" t="s">
        <v>154</v>
      </c>
      <c r="F10" s="43" t="s">
        <v>920</v>
      </c>
      <c r="G10" s="43" t="s">
        <v>71</v>
      </c>
      <c r="H10" s="43">
        <v>21</v>
      </c>
      <c r="I10" s="43">
        <v>0</v>
      </c>
      <c r="J10" s="43" t="s">
        <v>115</v>
      </c>
      <c r="K10" s="43" t="s">
        <v>921</v>
      </c>
      <c r="L10" s="43">
        <v>2</v>
      </c>
      <c r="M10" s="43">
        <v>26</v>
      </c>
      <c r="N10" s="43">
        <v>46</v>
      </c>
      <c r="O10" s="43">
        <v>6</v>
      </c>
      <c r="P10" s="43">
        <v>5</v>
      </c>
      <c r="Q10" s="43" t="s">
        <v>893</v>
      </c>
      <c r="R10" s="43" t="s">
        <v>922</v>
      </c>
      <c r="S10" s="43" t="s">
        <v>893</v>
      </c>
      <c r="T10" s="43" t="s">
        <v>139</v>
      </c>
      <c r="U10" s="45">
        <v>1.93</v>
      </c>
      <c r="V10" s="45">
        <v>115.8</v>
      </c>
      <c r="W10" s="44" t="s">
        <v>923</v>
      </c>
      <c r="X10" s="45">
        <v>3</v>
      </c>
      <c r="Y10" s="44" t="s">
        <v>924</v>
      </c>
      <c r="Z10" s="44" t="s">
        <v>925</v>
      </c>
      <c r="AA10" s="44" t="s">
        <v>926</v>
      </c>
      <c r="AB10" s="44" t="s">
        <v>927</v>
      </c>
      <c r="AC10" s="44" t="s">
        <v>928</v>
      </c>
      <c r="AD10" s="44" t="s">
        <v>929</v>
      </c>
      <c r="AE10" s="43" t="s">
        <v>893</v>
      </c>
      <c r="AF10" s="44"/>
      <c r="AG10" s="43" t="s">
        <v>930</v>
      </c>
      <c r="AH10" s="43" t="s">
        <v>931</v>
      </c>
      <c r="AI10" s="43"/>
      <c r="AJ10" s="11">
        <v>1</v>
      </c>
      <c r="AK10" s="12"/>
      <c r="AL10" t="str">
        <f>VLOOKUP(D10,'Vị Trí'!$C$2:$E$102,3,0)</f>
        <v>DIECAST-MACHINE</v>
      </c>
    </row>
    <row r="11" spans="1:38" ht="30" customHeight="1" x14ac:dyDescent="0.25">
      <c r="A11" s="43">
        <v>12</v>
      </c>
      <c r="B11" s="43" t="s">
        <v>67</v>
      </c>
      <c r="C11" s="43" t="s">
        <v>932</v>
      </c>
      <c r="D11" s="43" t="s">
        <v>134</v>
      </c>
      <c r="E11" s="44" t="s">
        <v>135</v>
      </c>
      <c r="F11" s="43" t="s">
        <v>136</v>
      </c>
      <c r="G11" s="43" t="s">
        <v>71</v>
      </c>
      <c r="H11" s="43">
        <v>21</v>
      </c>
      <c r="I11" s="43">
        <v>13</v>
      </c>
      <c r="J11" s="43" t="s">
        <v>145</v>
      </c>
      <c r="K11" s="43" t="s">
        <v>146</v>
      </c>
      <c r="L11" s="43">
        <v>3</v>
      </c>
      <c r="M11" s="43">
        <v>31</v>
      </c>
      <c r="N11" s="43">
        <v>21</v>
      </c>
      <c r="O11" s="43">
        <v>62</v>
      </c>
      <c r="P11" s="43">
        <v>1</v>
      </c>
      <c r="Q11" s="43" t="s">
        <v>933</v>
      </c>
      <c r="R11" s="43" t="s">
        <v>117</v>
      </c>
      <c r="S11" s="43" t="s">
        <v>933</v>
      </c>
      <c r="T11" s="43" t="s">
        <v>934</v>
      </c>
      <c r="U11" s="45">
        <v>1</v>
      </c>
      <c r="V11" s="45">
        <v>60</v>
      </c>
      <c r="W11" s="44" t="s">
        <v>138</v>
      </c>
      <c r="X11" s="45">
        <v>2</v>
      </c>
      <c r="Y11" s="44" t="s">
        <v>935</v>
      </c>
      <c r="Z11" s="44" t="s">
        <v>936</v>
      </c>
      <c r="AA11" s="44"/>
      <c r="AB11" s="44"/>
      <c r="AC11" s="44" t="s">
        <v>937</v>
      </c>
      <c r="AD11" s="44"/>
      <c r="AE11" s="43"/>
      <c r="AF11" s="44"/>
      <c r="AG11" s="43"/>
      <c r="AH11" s="43"/>
      <c r="AI11" s="43"/>
      <c r="AJ11" s="11"/>
      <c r="AK11" s="12"/>
      <c r="AL11" t="str">
        <f>VLOOKUP(D11,'Vị Trí'!$C$2:$E$102,3,0)</f>
        <v>SV Vũ</v>
      </c>
    </row>
    <row r="12" spans="1:38" ht="30" customHeight="1" x14ac:dyDescent="0.25">
      <c r="A12" s="43">
        <v>17</v>
      </c>
      <c r="B12" s="43" t="s">
        <v>67</v>
      </c>
      <c r="C12" s="43" t="s">
        <v>976</v>
      </c>
      <c r="D12" s="43" t="s">
        <v>161</v>
      </c>
      <c r="E12" s="44" t="s">
        <v>977</v>
      </c>
      <c r="F12" s="43" t="s">
        <v>978</v>
      </c>
      <c r="G12" s="43" t="s">
        <v>71</v>
      </c>
      <c r="H12" s="43">
        <v>21</v>
      </c>
      <c r="I12" s="43">
        <v>13</v>
      </c>
      <c r="J12" s="43" t="s">
        <v>786</v>
      </c>
      <c r="K12" s="43" t="s">
        <v>979</v>
      </c>
      <c r="L12" s="43">
        <v>2</v>
      </c>
      <c r="M12" s="43">
        <v>80</v>
      </c>
      <c r="N12" s="43">
        <v>23</v>
      </c>
      <c r="O12" s="43">
        <v>61</v>
      </c>
      <c r="P12" s="43">
        <v>1</v>
      </c>
      <c r="Q12" s="43" t="s">
        <v>957</v>
      </c>
      <c r="R12" s="43" t="s">
        <v>423</v>
      </c>
      <c r="S12" s="43" t="s">
        <v>957</v>
      </c>
      <c r="T12" s="43" t="s">
        <v>155</v>
      </c>
      <c r="U12" s="45">
        <v>1</v>
      </c>
      <c r="V12" s="45">
        <v>60</v>
      </c>
      <c r="W12" s="44" t="s">
        <v>424</v>
      </c>
      <c r="X12" s="45">
        <v>1</v>
      </c>
      <c r="Y12" s="44" t="s">
        <v>980</v>
      </c>
      <c r="Z12" s="44" t="s">
        <v>981</v>
      </c>
      <c r="AA12" s="44" t="s">
        <v>982</v>
      </c>
      <c r="AB12" s="44"/>
      <c r="AC12" s="44" t="s">
        <v>983</v>
      </c>
      <c r="AD12" s="44" t="s">
        <v>984</v>
      </c>
      <c r="AE12" s="43" t="s">
        <v>985</v>
      </c>
      <c r="AF12" s="44"/>
      <c r="AG12" s="43"/>
      <c r="AH12" s="43"/>
      <c r="AI12" s="43"/>
      <c r="AJ12" s="11"/>
      <c r="AK12" s="12"/>
      <c r="AL12" t="str">
        <f>VLOOKUP(D12,'Vị Trí'!$C$2:$E$102,3,0)</f>
        <v>SV Vũ</v>
      </c>
    </row>
    <row r="13" spans="1:38" ht="30" customHeight="1" x14ac:dyDescent="0.25">
      <c r="A13" s="43">
        <v>18</v>
      </c>
      <c r="B13" s="43" t="s">
        <v>67</v>
      </c>
      <c r="C13" s="43" t="s">
        <v>986</v>
      </c>
      <c r="D13" s="43" t="s">
        <v>80</v>
      </c>
      <c r="E13" s="44" t="s">
        <v>987</v>
      </c>
      <c r="F13" s="43" t="s">
        <v>988</v>
      </c>
      <c r="G13" s="43" t="s">
        <v>71</v>
      </c>
      <c r="H13" s="43">
        <v>21</v>
      </c>
      <c r="I13" s="43">
        <v>0</v>
      </c>
      <c r="J13" s="43" t="s">
        <v>81</v>
      </c>
      <c r="K13" s="43" t="s">
        <v>128</v>
      </c>
      <c r="L13" s="43">
        <v>2</v>
      </c>
      <c r="M13" s="43">
        <v>41</v>
      </c>
      <c r="N13" s="43">
        <v>34</v>
      </c>
      <c r="O13" s="43">
        <v>91</v>
      </c>
      <c r="P13" s="43">
        <v>1</v>
      </c>
      <c r="Q13" s="43" t="s">
        <v>989</v>
      </c>
      <c r="R13" s="43" t="s">
        <v>990</v>
      </c>
      <c r="S13" s="43" t="s">
        <v>989</v>
      </c>
      <c r="T13" s="43" t="s">
        <v>990</v>
      </c>
      <c r="U13" s="45">
        <v>0</v>
      </c>
      <c r="V13" s="45">
        <v>0</v>
      </c>
      <c r="W13" s="44" t="s">
        <v>991</v>
      </c>
      <c r="X13" s="45">
        <v>3</v>
      </c>
      <c r="Y13" s="44" t="s">
        <v>992</v>
      </c>
      <c r="Z13" s="44" t="s">
        <v>993</v>
      </c>
      <c r="AA13" s="44"/>
      <c r="AB13" s="44"/>
      <c r="AC13" s="44" t="s">
        <v>994</v>
      </c>
      <c r="AD13" s="44"/>
      <c r="AE13" s="43"/>
      <c r="AF13" s="44"/>
      <c r="AG13" s="43"/>
      <c r="AH13" s="43"/>
      <c r="AI13" s="43"/>
      <c r="AJ13" s="11"/>
      <c r="AK13" s="12"/>
      <c r="AL13" t="str">
        <f>VLOOKUP(D13,'Vị Trí'!$C$2:$E$102,3,0)</f>
        <v>DENSO</v>
      </c>
    </row>
    <row r="14" spans="1:38" ht="30" customHeight="1" x14ac:dyDescent="0.25">
      <c r="A14" s="43">
        <v>21</v>
      </c>
      <c r="B14" s="43" t="s">
        <v>67</v>
      </c>
      <c r="C14" s="43" t="s">
        <v>1013</v>
      </c>
      <c r="D14" s="43" t="s">
        <v>182</v>
      </c>
      <c r="E14" s="44" t="s">
        <v>1014</v>
      </c>
      <c r="F14" s="43" t="s">
        <v>1015</v>
      </c>
      <c r="G14" s="43" t="s">
        <v>71</v>
      </c>
      <c r="H14" s="43">
        <v>21</v>
      </c>
      <c r="I14" s="43">
        <v>2</v>
      </c>
      <c r="J14" s="43" t="s">
        <v>1016</v>
      </c>
      <c r="K14" s="43" t="s">
        <v>1017</v>
      </c>
      <c r="L14" s="43">
        <v>0</v>
      </c>
      <c r="M14" s="43">
        <v>14</v>
      </c>
      <c r="N14" s="43">
        <v>16</v>
      </c>
      <c r="O14" s="43">
        <v>99</v>
      </c>
      <c r="P14" s="43">
        <v>1</v>
      </c>
      <c r="Q14" s="43" t="s">
        <v>998</v>
      </c>
      <c r="R14" s="43" t="s">
        <v>1018</v>
      </c>
      <c r="S14" s="43" t="s">
        <v>998</v>
      </c>
      <c r="T14" s="43" t="s">
        <v>1019</v>
      </c>
      <c r="U14" s="45">
        <v>0.67</v>
      </c>
      <c r="V14" s="45">
        <v>40.200000000000003</v>
      </c>
      <c r="W14" s="44" t="s">
        <v>189</v>
      </c>
      <c r="X14" s="45">
        <v>1</v>
      </c>
      <c r="Y14" s="44" t="s">
        <v>1020</v>
      </c>
      <c r="Z14" s="44" t="s">
        <v>1021</v>
      </c>
      <c r="AA14" s="44" t="s">
        <v>1022</v>
      </c>
      <c r="AB14" s="44" t="s">
        <v>1023</v>
      </c>
      <c r="AC14" s="44" t="s">
        <v>1024</v>
      </c>
      <c r="AD14" s="44"/>
      <c r="AE14" s="43"/>
      <c r="AF14" s="44"/>
      <c r="AG14" s="43"/>
      <c r="AH14" s="43"/>
      <c r="AI14" s="43"/>
      <c r="AJ14" s="11"/>
      <c r="AK14" s="12"/>
      <c r="AL14" t="str">
        <f>VLOOKUP(D14,'Vị Trí'!$C$2:$E$102,3,0)</f>
        <v>CVT MID</v>
      </c>
    </row>
    <row r="15" spans="1:38" ht="30" customHeight="1" x14ac:dyDescent="0.25">
      <c r="A15" s="43">
        <v>22</v>
      </c>
      <c r="B15" s="43" t="s">
        <v>67</v>
      </c>
      <c r="C15" s="43" t="s">
        <v>1025</v>
      </c>
      <c r="D15" s="43" t="s">
        <v>125</v>
      </c>
      <c r="E15" s="44" t="s">
        <v>1026</v>
      </c>
      <c r="F15" s="43" t="s">
        <v>1027</v>
      </c>
      <c r="G15" s="43" t="s">
        <v>71</v>
      </c>
      <c r="H15" s="43">
        <v>21</v>
      </c>
      <c r="I15" s="43">
        <v>13</v>
      </c>
      <c r="J15" s="43" t="s">
        <v>967</v>
      </c>
      <c r="K15" s="43" t="s">
        <v>1028</v>
      </c>
      <c r="L15" s="43">
        <v>2</v>
      </c>
      <c r="M15" s="43">
        <v>45</v>
      </c>
      <c r="N15" s="43">
        <v>61</v>
      </c>
      <c r="O15" s="43">
        <v>8</v>
      </c>
      <c r="P15" s="43">
        <v>5</v>
      </c>
      <c r="Q15" s="43" t="s">
        <v>998</v>
      </c>
      <c r="R15" s="43" t="s">
        <v>1029</v>
      </c>
      <c r="S15" s="43" t="s">
        <v>998</v>
      </c>
      <c r="T15" s="43" t="s">
        <v>1030</v>
      </c>
      <c r="U15" s="45">
        <v>0.5</v>
      </c>
      <c r="V15" s="45">
        <v>30</v>
      </c>
      <c r="W15" s="44" t="s">
        <v>189</v>
      </c>
      <c r="X15" s="45">
        <v>1</v>
      </c>
      <c r="Y15" s="44" t="s">
        <v>1031</v>
      </c>
      <c r="Z15" s="44" t="s">
        <v>1032</v>
      </c>
      <c r="AA15" s="44" t="s">
        <v>1033</v>
      </c>
      <c r="AB15" s="44" t="s">
        <v>1034</v>
      </c>
      <c r="AC15" s="44" t="s">
        <v>1035</v>
      </c>
      <c r="AD15" s="44" t="s">
        <v>1036</v>
      </c>
      <c r="AE15" s="43" t="s">
        <v>998</v>
      </c>
      <c r="AF15" s="44"/>
      <c r="AG15" s="43" t="s">
        <v>1037</v>
      </c>
      <c r="AH15" s="43" t="s">
        <v>175</v>
      </c>
      <c r="AI15" s="43"/>
      <c r="AJ15" s="11">
        <v>1</v>
      </c>
      <c r="AK15" s="12"/>
      <c r="AL15" t="str">
        <f>VLOOKUP(D15,'Vị Trí'!$C$2:$E$102,3,0)</f>
        <v>SLEEVE</v>
      </c>
    </row>
    <row r="16" spans="1:38" ht="30" customHeight="1" x14ac:dyDescent="0.25">
      <c r="A16" s="43">
        <v>23</v>
      </c>
      <c r="B16" s="43" t="s">
        <v>67</v>
      </c>
      <c r="C16" s="43" t="s">
        <v>1038</v>
      </c>
      <c r="D16" s="43" t="s">
        <v>125</v>
      </c>
      <c r="E16" s="44" t="s">
        <v>1026</v>
      </c>
      <c r="F16" s="43" t="s">
        <v>1027</v>
      </c>
      <c r="G16" s="43" t="s">
        <v>71</v>
      </c>
      <c r="H16" s="43">
        <v>22</v>
      </c>
      <c r="I16" s="43">
        <v>0</v>
      </c>
      <c r="J16" s="43" t="s">
        <v>1039</v>
      </c>
      <c r="K16" s="43" t="s">
        <v>1040</v>
      </c>
      <c r="L16" s="43">
        <v>1</v>
      </c>
      <c r="M16" s="43">
        <v>72</v>
      </c>
      <c r="N16" s="43">
        <v>99</v>
      </c>
      <c r="O16" s="43">
        <v>99</v>
      </c>
      <c r="P16" s="43">
        <v>5</v>
      </c>
      <c r="Q16" s="43" t="s">
        <v>998</v>
      </c>
      <c r="R16" s="43" t="s">
        <v>1041</v>
      </c>
      <c r="S16" s="43" t="s">
        <v>998</v>
      </c>
      <c r="T16" s="43" t="s">
        <v>1042</v>
      </c>
      <c r="U16" s="45">
        <v>0.62</v>
      </c>
      <c r="V16" s="45">
        <v>37.200000000000003</v>
      </c>
      <c r="W16" s="44" t="s">
        <v>764</v>
      </c>
      <c r="X16" s="45">
        <v>1</v>
      </c>
      <c r="Y16" s="44" t="s">
        <v>1043</v>
      </c>
      <c r="Z16" s="44" t="s">
        <v>1044</v>
      </c>
      <c r="AA16" s="44"/>
      <c r="AB16" s="44"/>
      <c r="AC16" s="44" t="s">
        <v>1045</v>
      </c>
      <c r="AD16" s="44" t="s">
        <v>1046</v>
      </c>
      <c r="AE16" s="43" t="s">
        <v>998</v>
      </c>
      <c r="AF16" s="44" t="s">
        <v>1047</v>
      </c>
      <c r="AG16" s="43"/>
      <c r="AH16" s="43"/>
      <c r="AI16" s="43"/>
      <c r="AJ16" s="11"/>
      <c r="AK16" s="12"/>
      <c r="AL16" t="str">
        <f>VLOOKUP(D16,'Vị Trí'!$C$2:$E$102,3,0)</f>
        <v>SLEEVE</v>
      </c>
    </row>
    <row r="17" spans="1:38" ht="30" customHeight="1" x14ac:dyDescent="0.25">
      <c r="A17" s="43">
        <v>24</v>
      </c>
      <c r="B17" s="43" t="s">
        <v>67</v>
      </c>
      <c r="C17" s="43" t="s">
        <v>1048</v>
      </c>
      <c r="D17" s="43" t="s">
        <v>161</v>
      </c>
      <c r="E17" s="44" t="s">
        <v>1049</v>
      </c>
      <c r="F17" s="43" t="s">
        <v>1050</v>
      </c>
      <c r="G17" s="43" t="s">
        <v>71</v>
      </c>
      <c r="H17" s="43">
        <v>21</v>
      </c>
      <c r="I17" s="43">
        <v>5</v>
      </c>
      <c r="J17" s="43" t="s">
        <v>1051</v>
      </c>
      <c r="K17" s="43" t="s">
        <v>97</v>
      </c>
      <c r="L17" s="43">
        <v>2</v>
      </c>
      <c r="M17" s="43">
        <v>0</v>
      </c>
      <c r="N17" s="43">
        <v>46</v>
      </c>
      <c r="O17" s="43">
        <v>61</v>
      </c>
      <c r="P17" s="43">
        <v>5</v>
      </c>
      <c r="Q17" s="43" t="s">
        <v>1052</v>
      </c>
      <c r="R17" s="43" t="s">
        <v>450</v>
      </c>
      <c r="S17" s="43" t="s">
        <v>1052</v>
      </c>
      <c r="T17" s="43" t="s">
        <v>88</v>
      </c>
      <c r="U17" s="45">
        <v>0.75</v>
      </c>
      <c r="V17" s="45">
        <v>45</v>
      </c>
      <c r="W17" s="44" t="s">
        <v>524</v>
      </c>
      <c r="X17" s="45">
        <v>2</v>
      </c>
      <c r="Y17" s="44" t="s">
        <v>1053</v>
      </c>
      <c r="Z17" s="44" t="s">
        <v>1054</v>
      </c>
      <c r="AA17" s="44" t="s">
        <v>1055</v>
      </c>
      <c r="AB17" s="44"/>
      <c r="AC17" s="44" t="s">
        <v>1056</v>
      </c>
      <c r="AD17" s="44" t="s">
        <v>1057</v>
      </c>
      <c r="AE17" s="43" t="s">
        <v>1052</v>
      </c>
      <c r="AF17" s="44"/>
      <c r="AG17" s="43" t="s">
        <v>1058</v>
      </c>
      <c r="AH17" s="43" t="s">
        <v>1059</v>
      </c>
      <c r="AI17" s="43"/>
      <c r="AJ17" s="11">
        <v>1</v>
      </c>
      <c r="AK17" s="12"/>
      <c r="AL17" t="str">
        <f>VLOOKUP(D17,'Vị Trí'!$C$2:$E$102,3,0)</f>
        <v>SV Vũ</v>
      </c>
    </row>
    <row r="18" spans="1:38" ht="30" customHeight="1" x14ac:dyDescent="0.25">
      <c r="A18" s="43">
        <v>26</v>
      </c>
      <c r="B18" s="43" t="s">
        <v>67</v>
      </c>
      <c r="C18" s="43" t="s">
        <v>1069</v>
      </c>
      <c r="D18" s="43" t="s">
        <v>144</v>
      </c>
      <c r="E18" s="44" t="s">
        <v>1070</v>
      </c>
      <c r="F18" s="43" t="s">
        <v>1071</v>
      </c>
      <c r="G18" s="43" t="s">
        <v>71</v>
      </c>
      <c r="H18" s="43">
        <v>21</v>
      </c>
      <c r="I18" s="43">
        <v>2</v>
      </c>
      <c r="J18" s="43" t="s">
        <v>145</v>
      </c>
      <c r="K18" s="43" t="s">
        <v>146</v>
      </c>
      <c r="L18" s="43">
        <v>2</v>
      </c>
      <c r="M18" s="43">
        <v>99</v>
      </c>
      <c r="N18" s="43">
        <v>23</v>
      </c>
      <c r="O18" s="43">
        <v>61</v>
      </c>
      <c r="P18" s="43">
        <v>1</v>
      </c>
      <c r="Q18" s="43" t="s">
        <v>1052</v>
      </c>
      <c r="R18" s="43" t="s">
        <v>1072</v>
      </c>
      <c r="S18" s="43" t="s">
        <v>1052</v>
      </c>
      <c r="T18" s="43" t="s">
        <v>1073</v>
      </c>
      <c r="U18" s="45">
        <v>0.5</v>
      </c>
      <c r="V18" s="45">
        <v>30</v>
      </c>
      <c r="W18" s="44" t="s">
        <v>148</v>
      </c>
      <c r="X18" s="45">
        <v>1</v>
      </c>
      <c r="Y18" s="44" t="s">
        <v>1074</v>
      </c>
      <c r="Z18" s="44" t="s">
        <v>1075</v>
      </c>
      <c r="AA18" s="44" t="s">
        <v>1076</v>
      </c>
      <c r="AB18" s="44"/>
      <c r="AC18" s="44" t="s">
        <v>1077</v>
      </c>
      <c r="AD18" s="44"/>
      <c r="AE18" s="43"/>
      <c r="AF18" s="44"/>
      <c r="AG18" s="43" t="s">
        <v>1078</v>
      </c>
      <c r="AH18" s="43" t="s">
        <v>1079</v>
      </c>
      <c r="AI18" s="43"/>
      <c r="AJ18" s="11">
        <v>1</v>
      </c>
      <c r="AK18" s="12"/>
      <c r="AL18" t="str">
        <f>VLOOKUP(D18,'Vị Trí'!$C$2:$E$102,3,0)</f>
        <v>CVT MID</v>
      </c>
    </row>
    <row r="19" spans="1:38" ht="30" customHeight="1" x14ac:dyDescent="0.25">
      <c r="A19" s="43">
        <v>27</v>
      </c>
      <c r="B19" s="43" t="s">
        <v>67</v>
      </c>
      <c r="C19" s="43" t="s">
        <v>1080</v>
      </c>
      <c r="D19" s="43" t="s">
        <v>141</v>
      </c>
      <c r="E19" s="44" t="s">
        <v>142</v>
      </c>
      <c r="F19" s="43" t="s">
        <v>143</v>
      </c>
      <c r="G19" s="43" t="s">
        <v>71</v>
      </c>
      <c r="H19" s="43">
        <v>21</v>
      </c>
      <c r="I19" s="43">
        <v>2</v>
      </c>
      <c r="J19" s="43" t="s">
        <v>145</v>
      </c>
      <c r="K19" s="43" t="s">
        <v>146</v>
      </c>
      <c r="L19" s="43">
        <v>4</v>
      </c>
      <c r="M19" s="43">
        <v>99</v>
      </c>
      <c r="N19" s="43">
        <v>89</v>
      </c>
      <c r="O19" s="43">
        <v>8</v>
      </c>
      <c r="P19" s="43">
        <v>5</v>
      </c>
      <c r="Q19" s="43" t="s">
        <v>1052</v>
      </c>
      <c r="R19" s="43" t="s">
        <v>1081</v>
      </c>
      <c r="S19" s="43" t="s">
        <v>1052</v>
      </c>
      <c r="T19" s="43" t="s">
        <v>1082</v>
      </c>
      <c r="U19" s="45">
        <v>1</v>
      </c>
      <c r="V19" s="45">
        <v>60</v>
      </c>
      <c r="W19" s="44" t="s">
        <v>1083</v>
      </c>
      <c r="X19" s="45">
        <v>3</v>
      </c>
      <c r="Y19" s="44" t="s">
        <v>1084</v>
      </c>
      <c r="Z19" s="44" t="s">
        <v>1085</v>
      </c>
      <c r="AA19" s="44" t="s">
        <v>1086</v>
      </c>
      <c r="AB19" s="44"/>
      <c r="AC19" s="44" t="s">
        <v>1087</v>
      </c>
      <c r="AD19" s="44" t="s">
        <v>1088</v>
      </c>
      <c r="AE19" s="43" t="s">
        <v>1052</v>
      </c>
      <c r="AF19" s="44" t="s">
        <v>1089</v>
      </c>
      <c r="AG19" s="43"/>
      <c r="AH19" s="43"/>
      <c r="AI19" s="43"/>
      <c r="AJ19" s="11"/>
      <c r="AK19" s="12"/>
      <c r="AL19" t="str">
        <f>VLOOKUP(D19,'Vị Trí'!$C$2:$E$102,3,0)</f>
        <v>SLEEVE</v>
      </c>
    </row>
    <row r="20" spans="1:38" ht="30" customHeight="1" x14ac:dyDescent="0.25">
      <c r="A20" s="43">
        <v>30</v>
      </c>
      <c r="B20" s="43" t="s">
        <v>67</v>
      </c>
      <c r="C20" s="43" t="s">
        <v>1109</v>
      </c>
      <c r="D20" s="43" t="s">
        <v>68</v>
      </c>
      <c r="E20" s="44" t="s">
        <v>69</v>
      </c>
      <c r="F20" s="43" t="s">
        <v>70</v>
      </c>
      <c r="G20" s="43" t="s">
        <v>71</v>
      </c>
      <c r="H20" s="43">
        <v>21</v>
      </c>
      <c r="I20" s="43">
        <v>0</v>
      </c>
      <c r="J20" s="43" t="s">
        <v>760</v>
      </c>
      <c r="K20" s="43" t="s">
        <v>1110</v>
      </c>
      <c r="L20" s="43">
        <v>2</v>
      </c>
      <c r="M20" s="43">
        <v>16</v>
      </c>
      <c r="N20" s="43">
        <v>99</v>
      </c>
      <c r="O20" s="43">
        <v>99</v>
      </c>
      <c r="P20" s="43">
        <v>1</v>
      </c>
      <c r="Q20" s="43" t="s">
        <v>1108</v>
      </c>
      <c r="R20" s="43" t="s">
        <v>1111</v>
      </c>
      <c r="S20" s="43" t="s">
        <v>1108</v>
      </c>
      <c r="T20" s="43" t="s">
        <v>969</v>
      </c>
      <c r="U20" s="45">
        <v>0.53</v>
      </c>
      <c r="V20" s="45">
        <v>31.8</v>
      </c>
      <c r="W20" s="44" t="s">
        <v>156</v>
      </c>
      <c r="X20" s="45">
        <v>1</v>
      </c>
      <c r="Y20" s="44" t="s">
        <v>1112</v>
      </c>
      <c r="Z20" s="44" t="s">
        <v>1113</v>
      </c>
      <c r="AA20" s="44" t="s">
        <v>1114</v>
      </c>
      <c r="AB20" s="44"/>
      <c r="AC20" s="44" t="s">
        <v>1115</v>
      </c>
      <c r="AD20" s="44"/>
      <c r="AE20" s="43"/>
      <c r="AF20" s="44"/>
      <c r="AG20" s="43"/>
      <c r="AH20" s="43"/>
      <c r="AI20" s="43"/>
      <c r="AJ20" s="11"/>
      <c r="AK20" s="12"/>
      <c r="AL20" t="str">
        <f>VLOOKUP(D20,'Vị Trí'!$C$2:$E$102,3,0)</f>
        <v>DIECAST-MACHINE</v>
      </c>
    </row>
    <row r="21" spans="1:38" ht="30" x14ac:dyDescent="0.25">
      <c r="A21" s="43">
        <v>31</v>
      </c>
      <c r="B21" s="43" t="s">
        <v>67</v>
      </c>
      <c r="C21" s="43" t="s">
        <v>1116</v>
      </c>
      <c r="D21" s="43" t="s">
        <v>118</v>
      </c>
      <c r="E21" s="44" t="s">
        <v>119</v>
      </c>
      <c r="F21" s="43" t="s">
        <v>120</v>
      </c>
      <c r="G21" s="43" t="s">
        <v>71</v>
      </c>
      <c r="H21" s="43">
        <v>21</v>
      </c>
      <c r="I21" s="43">
        <v>0</v>
      </c>
      <c r="J21" s="43" t="s">
        <v>145</v>
      </c>
      <c r="K21" s="43" t="s">
        <v>146</v>
      </c>
      <c r="L21" s="43">
        <v>2</v>
      </c>
      <c r="M21" s="43">
        <v>74</v>
      </c>
      <c r="N21" s="43">
        <v>93</v>
      </c>
      <c r="O21" s="43">
        <v>61</v>
      </c>
      <c r="P21" s="43">
        <v>1</v>
      </c>
      <c r="Q21" s="43" t="s">
        <v>1108</v>
      </c>
      <c r="R21" s="43" t="s">
        <v>1117</v>
      </c>
      <c r="S21" s="43" t="s">
        <v>1118</v>
      </c>
      <c r="T21" s="43" t="s">
        <v>1119</v>
      </c>
      <c r="U21" s="45">
        <v>2</v>
      </c>
      <c r="V21" s="45">
        <v>120</v>
      </c>
      <c r="W21" s="44" t="s">
        <v>1120</v>
      </c>
      <c r="X21" s="45">
        <v>2</v>
      </c>
      <c r="Y21" s="44" t="s">
        <v>1121</v>
      </c>
      <c r="Z21" s="44" t="s">
        <v>1122</v>
      </c>
      <c r="AA21" s="44"/>
      <c r="AB21" s="44"/>
      <c r="AC21" s="44" t="s">
        <v>1123</v>
      </c>
      <c r="AD21" s="44"/>
      <c r="AE21" s="43"/>
      <c r="AF21" s="44"/>
      <c r="AG21" s="43"/>
      <c r="AH21" s="43"/>
      <c r="AI21" s="43"/>
      <c r="AJ21" s="11"/>
      <c r="AK21" s="12"/>
      <c r="AL21" t="str">
        <f>VLOOKUP(D21,'Vị Trí'!$C$2:$E$102,3,0)</f>
        <v>CVT MID</v>
      </c>
    </row>
    <row r="22" spans="1:38" ht="30" customHeight="1" x14ac:dyDescent="0.25">
      <c r="A22" s="43">
        <v>34</v>
      </c>
      <c r="B22" s="43" t="s">
        <v>67</v>
      </c>
      <c r="C22" s="43" t="s">
        <v>1145</v>
      </c>
      <c r="D22" s="43" t="s">
        <v>80</v>
      </c>
      <c r="E22" s="44" t="s">
        <v>1146</v>
      </c>
      <c r="F22" s="43" t="s">
        <v>1147</v>
      </c>
      <c r="G22" s="43" t="s">
        <v>71</v>
      </c>
      <c r="H22" s="43">
        <v>21</v>
      </c>
      <c r="I22" s="43">
        <v>0</v>
      </c>
      <c r="J22" s="43" t="s">
        <v>81</v>
      </c>
      <c r="K22" s="43" t="s">
        <v>82</v>
      </c>
      <c r="L22" s="43">
        <v>2</v>
      </c>
      <c r="M22" s="43">
        <v>51</v>
      </c>
      <c r="N22" s="43">
        <v>44</v>
      </c>
      <c r="O22" s="43">
        <v>6</v>
      </c>
      <c r="P22" s="43">
        <v>1</v>
      </c>
      <c r="Q22" s="43" t="s">
        <v>1118</v>
      </c>
      <c r="R22" s="43" t="s">
        <v>1148</v>
      </c>
      <c r="S22" s="43" t="s">
        <v>1118</v>
      </c>
      <c r="T22" s="43" t="s">
        <v>1149</v>
      </c>
      <c r="U22" s="45">
        <v>0.1</v>
      </c>
      <c r="V22" s="45">
        <v>6</v>
      </c>
      <c r="W22" s="44" t="s">
        <v>131</v>
      </c>
      <c r="X22" s="45">
        <v>1</v>
      </c>
      <c r="Y22" s="44" t="s">
        <v>1150</v>
      </c>
      <c r="Z22" s="44" t="s">
        <v>1151</v>
      </c>
      <c r="AA22" s="44"/>
      <c r="AB22" s="44"/>
      <c r="AC22" s="44" t="s">
        <v>1152</v>
      </c>
      <c r="AD22" s="44"/>
      <c r="AE22" s="43"/>
      <c r="AF22" s="44"/>
      <c r="AG22" s="43"/>
      <c r="AH22" s="43"/>
      <c r="AI22" s="43"/>
      <c r="AJ22" s="11"/>
      <c r="AK22" s="12"/>
      <c r="AL22" t="str">
        <f>VLOOKUP(D22,'Vị Trí'!$C$2:$E$102,3,0)</f>
        <v>DENSO</v>
      </c>
    </row>
    <row r="23" spans="1:38" ht="30" customHeight="1" x14ac:dyDescent="0.25">
      <c r="A23" s="43">
        <v>35</v>
      </c>
      <c r="B23" s="43" t="s">
        <v>67</v>
      </c>
      <c r="C23" s="43" t="s">
        <v>1153</v>
      </c>
      <c r="D23" s="43" t="s">
        <v>267</v>
      </c>
      <c r="E23" s="44" t="s">
        <v>1154</v>
      </c>
      <c r="F23" s="43" t="s">
        <v>1155</v>
      </c>
      <c r="G23" s="43" t="s">
        <v>71</v>
      </c>
      <c r="H23" s="43">
        <v>21</v>
      </c>
      <c r="I23" s="43">
        <v>0</v>
      </c>
      <c r="J23" s="43" t="s">
        <v>145</v>
      </c>
      <c r="K23" s="43" t="s">
        <v>146</v>
      </c>
      <c r="L23" s="43">
        <v>3</v>
      </c>
      <c r="M23" s="43">
        <v>0</v>
      </c>
      <c r="N23" s="43">
        <v>99</v>
      </c>
      <c r="O23" s="43">
        <v>6</v>
      </c>
      <c r="P23" s="43">
        <v>1</v>
      </c>
      <c r="Q23" s="43" t="s">
        <v>1118</v>
      </c>
      <c r="R23" s="43" t="s">
        <v>1156</v>
      </c>
      <c r="S23" s="43" t="s">
        <v>1118</v>
      </c>
      <c r="T23" s="43" t="s">
        <v>1157</v>
      </c>
      <c r="U23" s="45">
        <v>0.5</v>
      </c>
      <c r="V23" s="45">
        <v>30</v>
      </c>
      <c r="W23" s="44" t="s">
        <v>1120</v>
      </c>
      <c r="X23" s="45">
        <v>2</v>
      </c>
      <c r="Y23" s="44" t="s">
        <v>1158</v>
      </c>
      <c r="Z23" s="44" t="s">
        <v>1159</v>
      </c>
      <c r="AA23" s="44" t="s">
        <v>1160</v>
      </c>
      <c r="AB23" s="44"/>
      <c r="AC23" s="44" t="s">
        <v>1161</v>
      </c>
      <c r="AD23" s="44"/>
      <c r="AE23" s="43"/>
      <c r="AF23" s="44"/>
      <c r="AG23" s="43" t="s">
        <v>677</v>
      </c>
      <c r="AH23" s="43" t="s">
        <v>678</v>
      </c>
      <c r="AI23" s="43"/>
      <c r="AJ23" s="11">
        <v>1</v>
      </c>
      <c r="AK23" s="12"/>
      <c r="AL23" t="str">
        <f>VLOOKUP(D23,'Vị Trí'!$C$2:$E$102,3,0)</f>
        <v>SV Vũ</v>
      </c>
    </row>
    <row r="24" spans="1:38" ht="30" customHeight="1" x14ac:dyDescent="0.25">
      <c r="A24" s="43">
        <v>36</v>
      </c>
      <c r="B24" s="43" t="s">
        <v>67</v>
      </c>
      <c r="C24" s="43" t="s">
        <v>1162</v>
      </c>
      <c r="D24" s="43" t="s">
        <v>68</v>
      </c>
      <c r="E24" s="44" t="s">
        <v>69</v>
      </c>
      <c r="F24" s="43" t="s">
        <v>70</v>
      </c>
      <c r="G24" s="43" t="s">
        <v>71</v>
      </c>
      <c r="H24" s="43">
        <v>21</v>
      </c>
      <c r="I24" s="43">
        <v>9</v>
      </c>
      <c r="J24" s="43" t="s">
        <v>1163</v>
      </c>
      <c r="K24" s="43" t="s">
        <v>1164</v>
      </c>
      <c r="L24" s="43">
        <v>2</v>
      </c>
      <c r="M24" s="43">
        <v>77</v>
      </c>
      <c r="N24" s="43">
        <v>93</v>
      </c>
      <c r="O24" s="43">
        <v>61</v>
      </c>
      <c r="P24" s="43">
        <v>1</v>
      </c>
      <c r="Q24" s="43" t="s">
        <v>1165</v>
      </c>
      <c r="R24" s="43" t="s">
        <v>1166</v>
      </c>
      <c r="S24" s="43" t="s">
        <v>1165</v>
      </c>
      <c r="T24" s="43" t="s">
        <v>1167</v>
      </c>
      <c r="U24" s="45">
        <v>1</v>
      </c>
      <c r="V24" s="45">
        <v>60</v>
      </c>
      <c r="W24" s="44" t="s">
        <v>1168</v>
      </c>
      <c r="X24" s="45">
        <v>1</v>
      </c>
      <c r="Y24" s="44" t="s">
        <v>1169</v>
      </c>
      <c r="Z24" s="44" t="s">
        <v>1170</v>
      </c>
      <c r="AA24" s="44" t="s">
        <v>1171</v>
      </c>
      <c r="AB24" s="44" t="s">
        <v>485</v>
      </c>
      <c r="AC24" s="44" t="s">
        <v>1172</v>
      </c>
      <c r="AD24" s="44"/>
      <c r="AE24" s="43"/>
      <c r="AF24" s="44"/>
      <c r="AG24" s="43" t="s">
        <v>1173</v>
      </c>
      <c r="AH24" s="43" t="s">
        <v>1174</v>
      </c>
      <c r="AI24" s="43"/>
      <c r="AJ24" s="11">
        <v>1</v>
      </c>
      <c r="AK24" s="12"/>
      <c r="AL24" t="str">
        <f>VLOOKUP(D24,'Vị Trí'!$C$2:$E$102,3,0)</f>
        <v>DIECAST-MACHINE</v>
      </c>
    </row>
    <row r="25" spans="1:38" ht="30" customHeight="1" x14ac:dyDescent="0.25">
      <c r="A25" s="43">
        <v>37</v>
      </c>
      <c r="B25" s="43" t="s">
        <v>67</v>
      </c>
      <c r="C25" s="43" t="s">
        <v>1175</v>
      </c>
      <c r="D25" s="43" t="s">
        <v>125</v>
      </c>
      <c r="E25" s="44" t="s">
        <v>470</v>
      </c>
      <c r="F25" s="43" t="s">
        <v>471</v>
      </c>
      <c r="G25" s="43" t="s">
        <v>71</v>
      </c>
      <c r="H25" s="43">
        <v>21</v>
      </c>
      <c r="I25" s="43">
        <v>13</v>
      </c>
      <c r="J25" s="43" t="s">
        <v>100</v>
      </c>
      <c r="K25" s="43" t="s">
        <v>421</v>
      </c>
      <c r="L25" s="43">
        <v>2</v>
      </c>
      <c r="M25" s="43">
        <v>11</v>
      </c>
      <c r="N25" s="43">
        <v>94</v>
      </c>
      <c r="O25" s="43">
        <v>62</v>
      </c>
      <c r="P25" s="43">
        <v>5</v>
      </c>
      <c r="Q25" s="43" t="s">
        <v>1165</v>
      </c>
      <c r="R25" s="43" t="s">
        <v>88</v>
      </c>
      <c r="S25" s="43" t="s">
        <v>1165</v>
      </c>
      <c r="T25" s="43" t="s">
        <v>188</v>
      </c>
      <c r="U25" s="45">
        <v>1</v>
      </c>
      <c r="V25" s="45">
        <v>60</v>
      </c>
      <c r="W25" s="44" t="s">
        <v>1120</v>
      </c>
      <c r="X25" s="45">
        <v>2</v>
      </c>
      <c r="Y25" s="44" t="s">
        <v>1176</v>
      </c>
      <c r="Z25" s="44" t="s">
        <v>1177</v>
      </c>
      <c r="AA25" s="44" t="s">
        <v>1178</v>
      </c>
      <c r="AB25" s="44"/>
      <c r="AC25" s="44" t="s">
        <v>1179</v>
      </c>
      <c r="AD25" s="44" t="s">
        <v>1180</v>
      </c>
      <c r="AE25" s="43" t="s">
        <v>1165</v>
      </c>
      <c r="AF25" s="44"/>
      <c r="AG25" s="43"/>
      <c r="AH25" s="43"/>
      <c r="AI25" s="43"/>
      <c r="AJ25" s="11"/>
      <c r="AK25" s="12"/>
      <c r="AL25" t="str">
        <f>VLOOKUP(D25,'Vị Trí'!$C$2:$E$102,3,0)</f>
        <v>SLEEVE</v>
      </c>
    </row>
    <row r="26" spans="1:38" ht="30" customHeight="1" x14ac:dyDescent="0.25">
      <c r="A26" s="43">
        <v>41</v>
      </c>
      <c r="B26" s="43" t="s">
        <v>67</v>
      </c>
      <c r="C26" s="43" t="s">
        <v>1214</v>
      </c>
      <c r="D26" s="43" t="s">
        <v>80</v>
      </c>
      <c r="E26" s="44" t="s">
        <v>987</v>
      </c>
      <c r="F26" s="43" t="s">
        <v>988</v>
      </c>
      <c r="G26" s="43" t="s">
        <v>71</v>
      </c>
      <c r="H26" s="43">
        <v>22</v>
      </c>
      <c r="I26" s="43">
        <v>0</v>
      </c>
      <c r="J26" s="43" t="s">
        <v>81</v>
      </c>
      <c r="K26" s="43" t="s">
        <v>1215</v>
      </c>
      <c r="L26" s="43">
        <v>2</v>
      </c>
      <c r="M26" s="43">
        <v>74</v>
      </c>
      <c r="N26" s="43">
        <v>36</v>
      </c>
      <c r="O26" s="43">
        <v>61</v>
      </c>
      <c r="P26" s="43">
        <v>1</v>
      </c>
      <c r="Q26" s="43" t="s">
        <v>1216</v>
      </c>
      <c r="R26" s="43" t="s">
        <v>1217</v>
      </c>
      <c r="S26" s="43" t="s">
        <v>1216</v>
      </c>
      <c r="T26" s="43" t="s">
        <v>949</v>
      </c>
      <c r="U26" s="45">
        <v>0.25</v>
      </c>
      <c r="V26" s="45">
        <v>15</v>
      </c>
      <c r="W26" s="44" t="s">
        <v>1218</v>
      </c>
      <c r="X26" s="45">
        <v>1</v>
      </c>
      <c r="Y26" s="44" t="s">
        <v>1219</v>
      </c>
      <c r="Z26" s="44" t="s">
        <v>1220</v>
      </c>
      <c r="AA26" s="44" t="s">
        <v>1221</v>
      </c>
      <c r="AB26" s="44"/>
      <c r="AC26" s="44" t="s">
        <v>1222</v>
      </c>
      <c r="AD26" s="44"/>
      <c r="AE26" s="43"/>
      <c r="AF26" s="44"/>
      <c r="AG26" s="43" t="s">
        <v>1223</v>
      </c>
      <c r="AH26" s="43" t="s">
        <v>1224</v>
      </c>
      <c r="AI26" s="43"/>
      <c r="AJ26" s="11">
        <v>1</v>
      </c>
      <c r="AK26" s="12"/>
      <c r="AL26" t="str">
        <f>VLOOKUP(D26,'Vị Trí'!$C$2:$E$102,3,0)</f>
        <v>DENSO</v>
      </c>
    </row>
    <row r="27" spans="1:38" ht="30" customHeight="1" x14ac:dyDescent="0.25">
      <c r="A27" s="43">
        <v>43</v>
      </c>
      <c r="B27" s="43" t="s">
        <v>67</v>
      </c>
      <c r="C27" s="43" t="s">
        <v>1233</v>
      </c>
      <c r="D27" s="43" t="s">
        <v>98</v>
      </c>
      <c r="E27" s="44" t="s">
        <v>1234</v>
      </c>
      <c r="F27" s="43" t="s">
        <v>1235</v>
      </c>
      <c r="G27" s="43" t="s">
        <v>71</v>
      </c>
      <c r="H27" s="43">
        <v>22</v>
      </c>
      <c r="I27" s="43">
        <v>15</v>
      </c>
      <c r="J27" s="43" t="s">
        <v>760</v>
      </c>
      <c r="K27" s="43" t="s">
        <v>1236</v>
      </c>
      <c r="L27" s="43">
        <v>2</v>
      </c>
      <c r="M27" s="43">
        <v>4</v>
      </c>
      <c r="N27" s="43">
        <v>14</v>
      </c>
      <c r="O27" s="43">
        <v>9</v>
      </c>
      <c r="P27" s="43">
        <v>5</v>
      </c>
      <c r="Q27" s="43" t="s">
        <v>1216</v>
      </c>
      <c r="R27" s="43" t="s">
        <v>188</v>
      </c>
      <c r="S27" s="43" t="s">
        <v>1216</v>
      </c>
      <c r="T27" s="43" t="s">
        <v>423</v>
      </c>
      <c r="U27" s="45">
        <v>2.67</v>
      </c>
      <c r="V27" s="45">
        <v>160.19999999999999</v>
      </c>
      <c r="W27" s="44" t="s">
        <v>1237</v>
      </c>
      <c r="X27" s="45">
        <v>2</v>
      </c>
      <c r="Y27" s="44" t="s">
        <v>1238</v>
      </c>
      <c r="Z27" s="44" t="s">
        <v>1239</v>
      </c>
      <c r="AA27" s="44" t="s">
        <v>1240</v>
      </c>
      <c r="AB27" s="44"/>
      <c r="AC27" s="44" t="s">
        <v>1241</v>
      </c>
      <c r="AD27" s="44" t="s">
        <v>1242</v>
      </c>
      <c r="AE27" s="43" t="s">
        <v>1216</v>
      </c>
      <c r="AF27" s="44"/>
      <c r="AG27" s="43" t="s">
        <v>1243</v>
      </c>
      <c r="AH27" s="43" t="s">
        <v>1244</v>
      </c>
      <c r="AI27" s="43"/>
      <c r="AJ27" s="11">
        <v>1</v>
      </c>
      <c r="AK27" s="12"/>
      <c r="AL27" t="str">
        <f>VLOOKUP(D27,'Vị Trí'!$C$2:$E$102,3,0)</f>
        <v>SLEEVE</v>
      </c>
    </row>
    <row r="28" spans="1:38" ht="30" customHeight="1" x14ac:dyDescent="0.25">
      <c r="A28" s="43">
        <v>44</v>
      </c>
      <c r="B28" s="43" t="s">
        <v>67</v>
      </c>
      <c r="C28" s="43" t="s">
        <v>1245</v>
      </c>
      <c r="D28" s="43" t="s">
        <v>80</v>
      </c>
      <c r="E28" s="44" t="s">
        <v>1246</v>
      </c>
      <c r="F28" s="43" t="s">
        <v>1247</v>
      </c>
      <c r="G28" s="43" t="s">
        <v>71</v>
      </c>
      <c r="H28" s="43">
        <v>21</v>
      </c>
      <c r="I28" s="43">
        <v>0</v>
      </c>
      <c r="J28" s="43" t="s">
        <v>81</v>
      </c>
      <c r="K28" s="43" t="s">
        <v>164</v>
      </c>
      <c r="L28" s="43">
        <v>0</v>
      </c>
      <c r="M28" s="43">
        <v>74</v>
      </c>
      <c r="N28" s="43">
        <v>36</v>
      </c>
      <c r="O28" s="43">
        <v>99</v>
      </c>
      <c r="P28" s="43">
        <v>1</v>
      </c>
      <c r="Q28" s="43" t="s">
        <v>1216</v>
      </c>
      <c r="R28" s="43" t="s">
        <v>1248</v>
      </c>
      <c r="S28" s="43" t="s">
        <v>1216</v>
      </c>
      <c r="T28" s="43" t="s">
        <v>1249</v>
      </c>
      <c r="U28" s="45">
        <v>0.87</v>
      </c>
      <c r="V28" s="45">
        <v>52.2</v>
      </c>
      <c r="W28" s="44" t="s">
        <v>1250</v>
      </c>
      <c r="X28" s="45">
        <v>2</v>
      </c>
      <c r="Y28" s="44" t="s">
        <v>1251</v>
      </c>
      <c r="Z28" s="44"/>
      <c r="AA28" s="44" t="s">
        <v>1252</v>
      </c>
      <c r="AB28" s="44"/>
      <c r="AC28" s="44" t="s">
        <v>1253</v>
      </c>
      <c r="AD28" s="44"/>
      <c r="AE28" s="43"/>
      <c r="AF28" s="44"/>
      <c r="AG28" s="43" t="s">
        <v>1254</v>
      </c>
      <c r="AH28" s="43" t="s">
        <v>1255</v>
      </c>
      <c r="AI28" s="43"/>
      <c r="AJ28" s="11">
        <v>1</v>
      </c>
      <c r="AK28" s="12"/>
      <c r="AL28" t="str">
        <f>VLOOKUP(D28,'Vị Trí'!$C$2:$E$102,3,0)</f>
        <v>DENSO</v>
      </c>
    </row>
    <row r="29" spans="1:38" ht="30" customHeight="1" x14ac:dyDescent="0.25">
      <c r="A29" s="43">
        <v>46</v>
      </c>
      <c r="B29" s="43" t="s">
        <v>67</v>
      </c>
      <c r="C29" s="43" t="s">
        <v>1266</v>
      </c>
      <c r="D29" s="43" t="s">
        <v>68</v>
      </c>
      <c r="E29" s="44" t="s">
        <v>69</v>
      </c>
      <c r="F29" s="43" t="s">
        <v>70</v>
      </c>
      <c r="G29" s="43" t="s">
        <v>71</v>
      </c>
      <c r="H29" s="43">
        <v>21</v>
      </c>
      <c r="I29" s="43">
        <v>2</v>
      </c>
      <c r="J29" s="43" t="s">
        <v>115</v>
      </c>
      <c r="K29" s="43" t="s">
        <v>921</v>
      </c>
      <c r="L29" s="43">
        <v>2</v>
      </c>
      <c r="M29" s="43">
        <v>25</v>
      </c>
      <c r="N29" s="43">
        <v>31</v>
      </c>
      <c r="O29" s="43">
        <v>14</v>
      </c>
      <c r="P29" s="43">
        <v>1</v>
      </c>
      <c r="Q29" s="43" t="s">
        <v>1216</v>
      </c>
      <c r="R29" s="43" t="s">
        <v>1267</v>
      </c>
      <c r="S29" s="43" t="s">
        <v>1268</v>
      </c>
      <c r="T29" s="43" t="s">
        <v>894</v>
      </c>
      <c r="U29" s="45">
        <v>1.55</v>
      </c>
      <c r="V29" s="45">
        <v>93</v>
      </c>
      <c r="W29" s="44" t="s">
        <v>1269</v>
      </c>
      <c r="X29" s="45">
        <v>2</v>
      </c>
      <c r="Y29" s="44" t="s">
        <v>1270</v>
      </c>
      <c r="Z29" s="44" t="s">
        <v>1271</v>
      </c>
      <c r="AA29" s="44" t="s">
        <v>1272</v>
      </c>
      <c r="AB29" s="44" t="s">
        <v>1273</v>
      </c>
      <c r="AC29" s="44" t="s">
        <v>1274</v>
      </c>
      <c r="AD29" s="44"/>
      <c r="AE29" s="43"/>
      <c r="AF29" s="44"/>
      <c r="AG29" s="43" t="s">
        <v>1275</v>
      </c>
      <c r="AH29" s="43" t="s">
        <v>1276</v>
      </c>
      <c r="AI29" s="43"/>
      <c r="AJ29" s="11">
        <v>1</v>
      </c>
      <c r="AK29" s="12"/>
      <c r="AL29" t="str">
        <f>VLOOKUP(D29,'Vị Trí'!$C$2:$E$102,3,0)</f>
        <v>DIECAST-MACHINE</v>
      </c>
    </row>
    <row r="30" spans="1:38" ht="30" customHeight="1" x14ac:dyDescent="0.25">
      <c r="A30" s="43">
        <v>50</v>
      </c>
      <c r="B30" s="43" t="s">
        <v>67</v>
      </c>
      <c r="C30" s="43" t="s">
        <v>1309</v>
      </c>
      <c r="D30" s="43" t="s">
        <v>125</v>
      </c>
      <c r="E30" s="44" t="s">
        <v>900</v>
      </c>
      <c r="F30" s="43" t="s">
        <v>1310</v>
      </c>
      <c r="G30" s="43" t="s">
        <v>71</v>
      </c>
      <c r="H30" s="43">
        <v>21</v>
      </c>
      <c r="I30" s="43">
        <v>2</v>
      </c>
      <c r="J30" s="43" t="s">
        <v>520</v>
      </c>
      <c r="K30" s="43" t="s">
        <v>521</v>
      </c>
      <c r="L30" s="43">
        <v>2</v>
      </c>
      <c r="M30" s="43">
        <v>45</v>
      </c>
      <c r="N30" s="43">
        <v>94</v>
      </c>
      <c r="O30" s="43">
        <v>62</v>
      </c>
      <c r="P30" s="43">
        <v>5</v>
      </c>
      <c r="Q30" s="43" t="s">
        <v>1304</v>
      </c>
      <c r="R30" s="43" t="s">
        <v>999</v>
      </c>
      <c r="S30" s="43" t="s">
        <v>1304</v>
      </c>
      <c r="T30" s="43" t="s">
        <v>1311</v>
      </c>
      <c r="U30" s="45">
        <v>2</v>
      </c>
      <c r="V30" s="45">
        <v>120</v>
      </c>
      <c r="W30" s="44" t="s">
        <v>1312</v>
      </c>
      <c r="X30" s="45">
        <v>2</v>
      </c>
      <c r="Y30" s="44" t="s">
        <v>1313</v>
      </c>
      <c r="Z30" s="44" t="s">
        <v>1314</v>
      </c>
      <c r="AA30" s="44" t="s">
        <v>1315</v>
      </c>
      <c r="AB30" s="44"/>
      <c r="AC30" s="44" t="s">
        <v>1316</v>
      </c>
      <c r="AD30" s="44" t="s">
        <v>1317</v>
      </c>
      <c r="AE30" s="43" t="s">
        <v>1304</v>
      </c>
      <c r="AF30" s="44"/>
      <c r="AG30" s="43"/>
      <c r="AH30" s="43"/>
      <c r="AI30" s="43"/>
      <c r="AJ30" s="11"/>
      <c r="AK30" s="12"/>
      <c r="AL30" t="str">
        <f>VLOOKUP(D30,'Vị Trí'!$C$2:$E$102,3,0)</f>
        <v>SLEEVE</v>
      </c>
    </row>
    <row r="31" spans="1:38" ht="30" customHeight="1" x14ac:dyDescent="0.25">
      <c r="A31" s="43">
        <v>51</v>
      </c>
      <c r="B31" s="43" t="s">
        <v>67</v>
      </c>
      <c r="C31" s="43" t="s">
        <v>1318</v>
      </c>
      <c r="D31" s="43" t="s">
        <v>246</v>
      </c>
      <c r="E31" s="44" t="s">
        <v>1319</v>
      </c>
      <c r="F31" s="43" t="s">
        <v>1320</v>
      </c>
      <c r="G31" s="43" t="s">
        <v>71</v>
      </c>
      <c r="H31" s="43">
        <v>21</v>
      </c>
      <c r="I31" s="43">
        <v>4</v>
      </c>
      <c r="J31" s="43" t="s">
        <v>187</v>
      </c>
      <c r="K31" s="43" t="s">
        <v>1321</v>
      </c>
      <c r="L31" s="43">
        <v>0</v>
      </c>
      <c r="M31" s="43">
        <v>25</v>
      </c>
      <c r="N31" s="43">
        <v>99</v>
      </c>
      <c r="O31" s="43">
        <v>99</v>
      </c>
      <c r="P31" s="43">
        <v>1</v>
      </c>
      <c r="Q31" s="43" t="s">
        <v>1304</v>
      </c>
      <c r="R31" s="43" t="s">
        <v>1322</v>
      </c>
      <c r="S31" s="43" t="s">
        <v>1304</v>
      </c>
      <c r="T31" s="43" t="s">
        <v>1323</v>
      </c>
      <c r="U31" s="45">
        <v>2</v>
      </c>
      <c r="V31" s="45">
        <v>120</v>
      </c>
      <c r="W31" s="44" t="s">
        <v>496</v>
      </c>
      <c r="X31" s="45">
        <v>2</v>
      </c>
      <c r="Y31" s="44" t="s">
        <v>1324</v>
      </c>
      <c r="Z31" s="44" t="s">
        <v>1325</v>
      </c>
      <c r="AA31" s="44" t="s">
        <v>1326</v>
      </c>
      <c r="AB31" s="44"/>
      <c r="AC31" s="44" t="s">
        <v>1327</v>
      </c>
      <c r="AD31" s="44"/>
      <c r="AE31" s="43"/>
      <c r="AF31" s="44"/>
      <c r="AG31" s="43"/>
      <c r="AH31" s="43"/>
      <c r="AI31" s="43"/>
      <c r="AJ31" s="11"/>
      <c r="AK31" s="12"/>
      <c r="AL31" t="str">
        <f>VLOOKUP(D31,'Vị Trí'!$C$2:$E$102,3,0)</f>
        <v>SLEEVE</v>
      </c>
    </row>
    <row r="32" spans="1:38" ht="30" customHeight="1" x14ac:dyDescent="0.25">
      <c r="A32" s="43">
        <v>54</v>
      </c>
      <c r="B32" s="43" t="s">
        <v>67</v>
      </c>
      <c r="C32" s="43" t="s">
        <v>1346</v>
      </c>
      <c r="D32" s="43" t="s">
        <v>134</v>
      </c>
      <c r="E32" s="44" t="s">
        <v>573</v>
      </c>
      <c r="F32" s="43" t="s">
        <v>574</v>
      </c>
      <c r="G32" s="43" t="s">
        <v>71</v>
      </c>
      <c r="H32" s="43">
        <v>21</v>
      </c>
      <c r="I32" s="43">
        <v>13</v>
      </c>
      <c r="J32" s="43" t="s">
        <v>967</v>
      </c>
      <c r="K32" s="43" t="s">
        <v>1347</v>
      </c>
      <c r="L32" s="43">
        <v>2</v>
      </c>
      <c r="M32" s="43">
        <v>45</v>
      </c>
      <c r="N32" s="43">
        <v>46</v>
      </c>
      <c r="O32" s="43">
        <v>9</v>
      </c>
      <c r="P32" s="43">
        <v>1</v>
      </c>
      <c r="Q32" s="43" t="s">
        <v>1345</v>
      </c>
      <c r="R32" s="43" t="s">
        <v>1348</v>
      </c>
      <c r="S32" s="43" t="s">
        <v>1345</v>
      </c>
      <c r="T32" s="43" t="s">
        <v>1349</v>
      </c>
      <c r="U32" s="45">
        <v>0.5</v>
      </c>
      <c r="V32" s="45">
        <v>30</v>
      </c>
      <c r="W32" s="44" t="s">
        <v>189</v>
      </c>
      <c r="X32" s="45">
        <v>1</v>
      </c>
      <c r="Y32" s="44" t="s">
        <v>1350</v>
      </c>
      <c r="Z32" s="44" t="s">
        <v>1351</v>
      </c>
      <c r="AA32" s="44" t="s">
        <v>1352</v>
      </c>
      <c r="AB32" s="44" t="s">
        <v>1353</v>
      </c>
      <c r="AC32" s="44" t="s">
        <v>124</v>
      </c>
      <c r="AD32" s="44" t="s">
        <v>1354</v>
      </c>
      <c r="AE32" s="43" t="s">
        <v>985</v>
      </c>
      <c r="AF32" s="44"/>
      <c r="AG32" s="43" t="s">
        <v>1355</v>
      </c>
      <c r="AH32" s="43" t="s">
        <v>175</v>
      </c>
      <c r="AI32" s="43"/>
      <c r="AJ32" s="11">
        <v>2</v>
      </c>
      <c r="AK32" s="12"/>
      <c r="AL32" t="str">
        <f>VLOOKUP(D32,'Vị Trí'!$C$2:$E$102,3,0)</f>
        <v>SV Vũ</v>
      </c>
    </row>
    <row r="33" spans="1:38" ht="30" customHeight="1" x14ac:dyDescent="0.25">
      <c r="A33" s="43">
        <v>58</v>
      </c>
      <c r="B33" s="43" t="s">
        <v>67</v>
      </c>
      <c r="C33" s="43" t="s">
        <v>1380</v>
      </c>
      <c r="D33" s="43" t="s">
        <v>194</v>
      </c>
      <c r="E33" s="44" t="s">
        <v>1381</v>
      </c>
      <c r="F33" s="43" t="s">
        <v>1382</v>
      </c>
      <c r="G33" s="43" t="s">
        <v>71</v>
      </c>
      <c r="H33" s="43">
        <v>21</v>
      </c>
      <c r="I33" s="43">
        <v>5</v>
      </c>
      <c r="J33" s="43" t="s">
        <v>92</v>
      </c>
      <c r="K33" s="43" t="s">
        <v>547</v>
      </c>
      <c r="L33" s="43">
        <v>0</v>
      </c>
      <c r="M33" s="43">
        <v>73</v>
      </c>
      <c r="N33" s="43">
        <v>31</v>
      </c>
      <c r="O33" s="43">
        <v>62</v>
      </c>
      <c r="P33" s="43">
        <v>5</v>
      </c>
      <c r="Q33" s="43" t="s">
        <v>1365</v>
      </c>
      <c r="R33" s="43" t="s">
        <v>151</v>
      </c>
      <c r="S33" s="43" t="s">
        <v>1365</v>
      </c>
      <c r="T33" s="43" t="s">
        <v>155</v>
      </c>
      <c r="U33" s="45">
        <v>2.83</v>
      </c>
      <c r="V33" s="45">
        <v>169.8</v>
      </c>
      <c r="W33" s="44" t="s">
        <v>1383</v>
      </c>
      <c r="X33" s="45">
        <v>4</v>
      </c>
      <c r="Y33" s="44" t="s">
        <v>1384</v>
      </c>
      <c r="Z33" s="44" t="s">
        <v>1385</v>
      </c>
      <c r="AA33" s="44" t="s">
        <v>1386</v>
      </c>
      <c r="AB33" s="44" t="s">
        <v>1387</v>
      </c>
      <c r="AC33" s="44" t="s">
        <v>1388</v>
      </c>
      <c r="AD33" s="44" t="s">
        <v>1389</v>
      </c>
      <c r="AE33" s="43" t="s">
        <v>1365</v>
      </c>
      <c r="AF33" s="44" t="s">
        <v>1390</v>
      </c>
      <c r="AG33" s="43"/>
      <c r="AH33" s="43"/>
      <c r="AI33" s="43"/>
      <c r="AJ33" s="11"/>
      <c r="AK33" s="12"/>
      <c r="AL33" t="str">
        <f>VLOOKUP(D33,'Vị Trí'!$C$2:$E$102,3,0)</f>
        <v>SLEEVE</v>
      </c>
    </row>
    <row r="34" spans="1:38" ht="30" customHeight="1" x14ac:dyDescent="0.25">
      <c r="A34" s="43">
        <v>59</v>
      </c>
      <c r="B34" s="43" t="s">
        <v>67</v>
      </c>
      <c r="C34" s="43" t="s">
        <v>1391</v>
      </c>
      <c r="D34" s="43" t="s">
        <v>80</v>
      </c>
      <c r="E34" s="44" t="s">
        <v>162</v>
      </c>
      <c r="F34" s="43" t="s">
        <v>163</v>
      </c>
      <c r="G34" s="43" t="s">
        <v>71</v>
      </c>
      <c r="H34" s="43">
        <v>21</v>
      </c>
      <c r="I34" s="43">
        <v>0</v>
      </c>
      <c r="J34" s="43" t="s">
        <v>81</v>
      </c>
      <c r="K34" s="43" t="s">
        <v>164</v>
      </c>
      <c r="L34" s="43">
        <v>3</v>
      </c>
      <c r="M34" s="43">
        <v>74</v>
      </c>
      <c r="N34" s="43">
        <v>46</v>
      </c>
      <c r="O34" s="43">
        <v>6</v>
      </c>
      <c r="P34" s="43">
        <v>1</v>
      </c>
      <c r="Q34" s="43" t="s">
        <v>1392</v>
      </c>
      <c r="R34" s="43" t="s">
        <v>106</v>
      </c>
      <c r="S34" s="43" t="s">
        <v>1392</v>
      </c>
      <c r="T34" s="43" t="s">
        <v>1393</v>
      </c>
      <c r="U34" s="45">
        <v>0.67</v>
      </c>
      <c r="V34" s="45">
        <v>40.200000000000003</v>
      </c>
      <c r="W34" s="44" t="s">
        <v>737</v>
      </c>
      <c r="X34" s="45">
        <v>1</v>
      </c>
      <c r="Y34" s="44" t="s">
        <v>1394</v>
      </c>
      <c r="Z34" s="44"/>
      <c r="AA34" s="44" t="s">
        <v>1395</v>
      </c>
      <c r="AB34" s="44"/>
      <c r="AC34" s="44" t="s">
        <v>1396</v>
      </c>
      <c r="AD34" s="44"/>
      <c r="AE34" s="43"/>
      <c r="AF34" s="44"/>
      <c r="AG34" s="43"/>
      <c r="AH34" s="43"/>
      <c r="AI34" s="43"/>
      <c r="AJ34" s="11"/>
      <c r="AK34" s="12"/>
      <c r="AL34" t="str">
        <f>VLOOKUP(D34,'Vị Trí'!$C$2:$E$102,3,0)</f>
        <v>DENSO</v>
      </c>
    </row>
    <row r="35" spans="1:38" ht="90" x14ac:dyDescent="0.25">
      <c r="A35" s="43">
        <v>64</v>
      </c>
      <c r="B35" s="43" t="s">
        <v>67</v>
      </c>
      <c r="C35" s="43" t="s">
        <v>1435</v>
      </c>
      <c r="D35" s="43" t="s">
        <v>80</v>
      </c>
      <c r="E35" s="44" t="s">
        <v>1436</v>
      </c>
      <c r="F35" s="43" t="s">
        <v>1437</v>
      </c>
      <c r="G35" s="43" t="s">
        <v>71</v>
      </c>
      <c r="H35" s="43">
        <v>22</v>
      </c>
      <c r="I35" s="43">
        <v>1</v>
      </c>
      <c r="J35" s="43" t="s">
        <v>81</v>
      </c>
      <c r="K35" s="43" t="s">
        <v>1215</v>
      </c>
      <c r="L35" s="43">
        <v>2</v>
      </c>
      <c r="M35" s="43">
        <v>74</v>
      </c>
      <c r="N35" s="43">
        <v>42</v>
      </c>
      <c r="O35" s="43">
        <v>61</v>
      </c>
      <c r="P35" s="43">
        <v>5</v>
      </c>
      <c r="Q35" s="43" t="s">
        <v>1398</v>
      </c>
      <c r="R35" s="43" t="s">
        <v>1438</v>
      </c>
      <c r="S35" s="43" t="s">
        <v>1398</v>
      </c>
      <c r="T35" s="43" t="s">
        <v>1294</v>
      </c>
      <c r="U35" s="45">
        <v>0.75</v>
      </c>
      <c r="V35" s="45">
        <v>45</v>
      </c>
      <c r="W35" s="44" t="s">
        <v>84</v>
      </c>
      <c r="X35" s="45">
        <v>1</v>
      </c>
      <c r="Y35" s="44" t="s">
        <v>1439</v>
      </c>
      <c r="Z35" s="44" t="s">
        <v>1440</v>
      </c>
      <c r="AA35" s="44" t="s">
        <v>1441</v>
      </c>
      <c r="AB35" s="44" t="s">
        <v>1442</v>
      </c>
      <c r="AC35" s="44" t="s">
        <v>1443</v>
      </c>
      <c r="AD35" s="44" t="s">
        <v>1444</v>
      </c>
      <c r="AE35" s="43" t="s">
        <v>1398</v>
      </c>
      <c r="AF35" s="44"/>
      <c r="AG35" s="43" t="s">
        <v>1223</v>
      </c>
      <c r="AH35" s="43" t="s">
        <v>1224</v>
      </c>
      <c r="AI35" s="43"/>
      <c r="AJ35" s="11">
        <v>1</v>
      </c>
      <c r="AK35" s="12"/>
      <c r="AL35" t="str">
        <f>VLOOKUP(D35,'Vị Trí'!$C$2:$E$102,3,0)</f>
        <v>DENSO</v>
      </c>
    </row>
    <row r="36" spans="1:38" ht="105" x14ac:dyDescent="0.25">
      <c r="A36" s="43">
        <v>66</v>
      </c>
      <c r="B36" s="43" t="s">
        <v>67</v>
      </c>
      <c r="C36" s="43" t="s">
        <v>1455</v>
      </c>
      <c r="D36" s="43" t="s">
        <v>91</v>
      </c>
      <c r="E36" s="44" t="s">
        <v>1456</v>
      </c>
      <c r="F36" s="43" t="s">
        <v>1457</v>
      </c>
      <c r="G36" s="43" t="s">
        <v>71</v>
      </c>
      <c r="H36" s="43">
        <v>21</v>
      </c>
      <c r="I36" s="43">
        <v>20</v>
      </c>
      <c r="J36" s="43" t="s">
        <v>1016</v>
      </c>
      <c r="K36" s="43" t="s">
        <v>1458</v>
      </c>
      <c r="L36" s="43">
        <v>2</v>
      </c>
      <c r="M36" s="43">
        <v>43</v>
      </c>
      <c r="N36" s="43">
        <v>30</v>
      </c>
      <c r="O36" s="43">
        <v>62</v>
      </c>
      <c r="P36" s="43">
        <v>1</v>
      </c>
      <c r="Q36" s="43" t="s">
        <v>1448</v>
      </c>
      <c r="R36" s="43" t="s">
        <v>1459</v>
      </c>
      <c r="S36" s="43" t="s">
        <v>1448</v>
      </c>
      <c r="T36" s="43" t="s">
        <v>1460</v>
      </c>
      <c r="U36" s="45">
        <v>2.68</v>
      </c>
      <c r="V36" s="45">
        <v>160.80000000000001</v>
      </c>
      <c r="W36" s="44" t="s">
        <v>1461</v>
      </c>
      <c r="X36" s="45">
        <v>2</v>
      </c>
      <c r="Y36" s="44" t="s">
        <v>1462</v>
      </c>
      <c r="Z36" s="44" t="s">
        <v>1463</v>
      </c>
      <c r="AA36" s="44" t="s">
        <v>1464</v>
      </c>
      <c r="AB36" s="44" t="s">
        <v>1465</v>
      </c>
      <c r="AC36" s="44" t="s">
        <v>1466</v>
      </c>
      <c r="AD36" s="44"/>
      <c r="AE36" s="43"/>
      <c r="AF36" s="44"/>
      <c r="AG36" s="43"/>
      <c r="AH36" s="43"/>
      <c r="AI36" s="43"/>
      <c r="AJ36" s="11"/>
      <c r="AK36" s="12"/>
      <c r="AL36" t="str">
        <f>VLOOKUP(D36,'Vị Trí'!$C$2:$E$102,3,0)</f>
        <v>CVT MID</v>
      </c>
    </row>
    <row r="37" spans="1:38" ht="409.5" x14ac:dyDescent="0.25">
      <c r="A37" s="43">
        <v>73</v>
      </c>
      <c r="B37" s="43" t="s">
        <v>67</v>
      </c>
      <c r="C37" s="43" t="s">
        <v>1530</v>
      </c>
      <c r="D37" s="43" t="s">
        <v>80</v>
      </c>
      <c r="E37" s="44" t="s">
        <v>162</v>
      </c>
      <c r="F37" s="43" t="s">
        <v>163</v>
      </c>
      <c r="G37" s="43" t="s">
        <v>71</v>
      </c>
      <c r="H37" s="43">
        <v>21</v>
      </c>
      <c r="I37" s="43">
        <v>0</v>
      </c>
      <c r="J37" s="43" t="s">
        <v>81</v>
      </c>
      <c r="K37" s="43" t="s">
        <v>1215</v>
      </c>
      <c r="L37" s="43">
        <v>2</v>
      </c>
      <c r="M37" s="43">
        <v>41</v>
      </c>
      <c r="N37" s="43">
        <v>36</v>
      </c>
      <c r="O37" s="43">
        <v>8</v>
      </c>
      <c r="P37" s="43">
        <v>1</v>
      </c>
      <c r="Q37" s="43" t="s">
        <v>1470</v>
      </c>
      <c r="R37" s="43" t="s">
        <v>1531</v>
      </c>
      <c r="S37" s="43" t="s">
        <v>1470</v>
      </c>
      <c r="T37" s="43" t="s">
        <v>185</v>
      </c>
      <c r="U37" s="45">
        <v>1</v>
      </c>
      <c r="V37" s="45">
        <v>60</v>
      </c>
      <c r="W37" s="44" t="s">
        <v>131</v>
      </c>
      <c r="X37" s="45">
        <v>1</v>
      </c>
      <c r="Y37" s="44" t="s">
        <v>1532</v>
      </c>
      <c r="Z37" s="44" t="s">
        <v>1533</v>
      </c>
      <c r="AA37" s="44"/>
      <c r="AB37" s="44"/>
      <c r="AC37" s="44" t="s">
        <v>1534</v>
      </c>
      <c r="AD37" s="44"/>
      <c r="AE37" s="43"/>
      <c r="AF37" s="44"/>
      <c r="AG37" s="43" t="s">
        <v>1223</v>
      </c>
      <c r="AH37" s="43" t="s">
        <v>1224</v>
      </c>
      <c r="AI37" s="43"/>
      <c r="AJ37" s="11">
        <v>1</v>
      </c>
      <c r="AK37" s="12"/>
      <c r="AL37" t="str">
        <f>VLOOKUP(D37,'Vị Trí'!$C$2:$E$102,3,0)</f>
        <v>DENSO</v>
      </c>
    </row>
    <row r="38" spans="1:38" ht="105" x14ac:dyDescent="0.25">
      <c r="A38" s="43">
        <v>74</v>
      </c>
      <c r="B38" s="43" t="s">
        <v>67</v>
      </c>
      <c r="C38" s="43" t="s">
        <v>1535</v>
      </c>
      <c r="D38" s="43" t="s">
        <v>250</v>
      </c>
      <c r="E38" s="44" t="s">
        <v>1536</v>
      </c>
      <c r="F38" s="43" t="s">
        <v>1537</v>
      </c>
      <c r="G38" s="43" t="s">
        <v>71</v>
      </c>
      <c r="H38" s="43">
        <v>22</v>
      </c>
      <c r="I38" s="43">
        <v>24</v>
      </c>
      <c r="J38" s="43" t="s">
        <v>100</v>
      </c>
      <c r="K38" s="43" t="s">
        <v>101</v>
      </c>
      <c r="L38" s="43">
        <v>3</v>
      </c>
      <c r="M38" s="43">
        <v>0</v>
      </c>
      <c r="N38" s="43">
        <v>99</v>
      </c>
      <c r="O38" s="43">
        <v>99</v>
      </c>
      <c r="P38" s="43">
        <v>1</v>
      </c>
      <c r="Q38" s="43" t="s">
        <v>985</v>
      </c>
      <c r="R38" s="43" t="s">
        <v>1538</v>
      </c>
      <c r="S38" s="43" t="s">
        <v>985</v>
      </c>
      <c r="T38" s="43" t="s">
        <v>1148</v>
      </c>
      <c r="U38" s="45">
        <v>1.83</v>
      </c>
      <c r="V38" s="45">
        <v>109.8</v>
      </c>
      <c r="W38" s="44" t="s">
        <v>1539</v>
      </c>
      <c r="X38" s="45">
        <v>3</v>
      </c>
      <c r="Y38" s="44" t="s">
        <v>1540</v>
      </c>
      <c r="Z38" s="44" t="s">
        <v>1541</v>
      </c>
      <c r="AA38" s="44" t="s">
        <v>1542</v>
      </c>
      <c r="AB38" s="44"/>
      <c r="AC38" s="44" t="s">
        <v>1543</v>
      </c>
      <c r="AD38" s="44"/>
      <c r="AE38" s="43"/>
      <c r="AF38" s="44"/>
      <c r="AG38" s="43"/>
      <c r="AH38" s="43"/>
      <c r="AI38" s="43"/>
      <c r="AJ38" s="11"/>
      <c r="AK38" s="12"/>
      <c r="AL38" t="str">
        <f>VLOOKUP(D38,'Vị Trí'!$C$2:$E$102,3,0)</f>
        <v>SLEEVE</v>
      </c>
    </row>
    <row r="39" spans="1:38" ht="45" x14ac:dyDescent="0.25">
      <c r="A39" s="43">
        <v>75</v>
      </c>
      <c r="B39" s="43" t="s">
        <v>67</v>
      </c>
      <c r="C39" s="43" t="s">
        <v>1544</v>
      </c>
      <c r="D39" s="43" t="s">
        <v>283</v>
      </c>
      <c r="E39" s="44" t="s">
        <v>1545</v>
      </c>
      <c r="F39" s="43" t="s">
        <v>1546</v>
      </c>
      <c r="G39" s="43" t="s">
        <v>71</v>
      </c>
      <c r="H39" s="43">
        <v>21</v>
      </c>
      <c r="I39" s="43">
        <v>2</v>
      </c>
      <c r="J39" s="43" t="s">
        <v>145</v>
      </c>
      <c r="K39" s="43" t="s">
        <v>146</v>
      </c>
      <c r="L39" s="43">
        <v>2</v>
      </c>
      <c r="M39" s="43">
        <v>99</v>
      </c>
      <c r="N39" s="43">
        <v>23</v>
      </c>
      <c r="O39" s="43">
        <v>61</v>
      </c>
      <c r="P39" s="43">
        <v>1</v>
      </c>
      <c r="Q39" s="43" t="s">
        <v>1547</v>
      </c>
      <c r="R39" s="43" t="s">
        <v>1548</v>
      </c>
      <c r="S39" s="43" t="s">
        <v>1547</v>
      </c>
      <c r="T39" s="43" t="s">
        <v>1549</v>
      </c>
      <c r="U39" s="45">
        <v>1</v>
      </c>
      <c r="V39" s="45">
        <v>60</v>
      </c>
      <c r="W39" s="44" t="s">
        <v>148</v>
      </c>
      <c r="X39" s="45">
        <v>1</v>
      </c>
      <c r="Y39" s="44" t="s">
        <v>1550</v>
      </c>
      <c r="Z39" s="44" t="s">
        <v>1551</v>
      </c>
      <c r="AA39" s="44" t="s">
        <v>1552</v>
      </c>
      <c r="AB39" s="44" t="s">
        <v>1553</v>
      </c>
      <c r="AC39" s="44" t="s">
        <v>1554</v>
      </c>
      <c r="AD39" s="44"/>
      <c r="AE39" s="43"/>
      <c r="AF39" s="44"/>
      <c r="AG39" s="43" t="s">
        <v>1555</v>
      </c>
      <c r="AH39" s="43" t="s">
        <v>195</v>
      </c>
      <c r="AI39" s="43"/>
      <c r="AJ39" s="11">
        <v>2</v>
      </c>
      <c r="AK39" s="12"/>
      <c r="AL39" t="str">
        <f>VLOOKUP(D39,'Vị Trí'!$C$2:$E$102,3,0)</f>
        <v>CVT MID</v>
      </c>
    </row>
    <row r="40" spans="1:38" ht="30" customHeight="1" x14ac:dyDescent="0.25">
      <c r="A40" s="47"/>
      <c r="B40" s="47"/>
      <c r="C40" s="47"/>
      <c r="D40" s="47"/>
      <c r="E40" s="48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9"/>
      <c r="R40" s="50"/>
      <c r="S40" s="50"/>
      <c r="T40" s="51"/>
      <c r="U40" s="52"/>
      <c r="V40" s="53"/>
      <c r="W40" s="54"/>
      <c r="X40" s="53"/>
      <c r="Y40" s="55"/>
      <c r="Z40" s="55"/>
      <c r="AA40" s="55"/>
      <c r="AB40" s="55"/>
      <c r="AC40" s="55"/>
      <c r="AD40" s="55"/>
      <c r="AE40" s="50"/>
      <c r="AF40" s="55"/>
      <c r="AG40" s="49"/>
      <c r="AH40" s="50"/>
      <c r="AI40" s="50"/>
      <c r="AJ40" s="56"/>
      <c r="AK40" s="57"/>
    </row>
    <row r="41" spans="1:38" ht="30" customHeight="1" x14ac:dyDescent="0.25">
      <c r="A41" s="47"/>
      <c r="B41" s="47"/>
      <c r="C41" s="47"/>
      <c r="D41" s="47"/>
      <c r="E41" s="48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9"/>
      <c r="R41" s="50"/>
      <c r="S41" s="50"/>
      <c r="T41" s="51"/>
      <c r="U41" s="52"/>
      <c r="V41" s="53"/>
      <c r="W41" s="54"/>
      <c r="X41" s="53"/>
      <c r="Y41" s="55"/>
      <c r="Z41" s="55"/>
      <c r="AA41" s="55"/>
      <c r="AB41" s="55"/>
      <c r="AC41" s="55"/>
      <c r="AD41" s="55"/>
      <c r="AE41" s="50"/>
      <c r="AF41" s="55"/>
      <c r="AG41" s="49"/>
      <c r="AH41" s="50"/>
      <c r="AI41" s="50"/>
      <c r="AJ41" s="56"/>
      <c r="AK41" s="57"/>
    </row>
    <row r="42" spans="1:38" ht="15" customHeight="1" x14ac:dyDescent="0.25">
      <c r="Q42" s="4"/>
      <c r="R42" s="5"/>
      <c r="S42" s="6"/>
      <c r="T42" s="6" t="s">
        <v>197</v>
      </c>
      <c r="U42" s="6"/>
      <c r="V42" s="6"/>
      <c r="W42" s="7"/>
      <c r="X42" s="5"/>
      <c r="Y42" s="5"/>
      <c r="Z42" s="6"/>
      <c r="AA42" s="8"/>
      <c r="AB42" s="8"/>
      <c r="AC42" s="8" t="s">
        <v>198</v>
      </c>
      <c r="AD42" s="5"/>
      <c r="AE42" s="8"/>
      <c r="AF42" s="5"/>
      <c r="AG42" s="4"/>
      <c r="AH42" s="8"/>
      <c r="AI42" s="8" t="s">
        <v>199</v>
      </c>
      <c r="AJ42" s="5"/>
      <c r="AK42" s="9"/>
    </row>
    <row r="44" spans="1:38" x14ac:dyDescent="0.25">
      <c r="A44" s="76" t="s">
        <v>1556</v>
      </c>
      <c r="B44" s="84" t="s">
        <v>204</v>
      </c>
      <c r="C44" s="86"/>
      <c r="D44" s="86"/>
      <c r="E44" s="86"/>
      <c r="F44" s="86"/>
      <c r="G44" s="86"/>
      <c r="H44" s="86"/>
      <c r="I44" s="85"/>
      <c r="J44" s="87" t="s">
        <v>1557</v>
      </c>
      <c r="K44" s="88"/>
    </row>
    <row r="45" spans="1:38" x14ac:dyDescent="0.25">
      <c r="A45" s="77"/>
      <c r="B45" s="42" t="s">
        <v>211</v>
      </c>
      <c r="C45" s="42"/>
      <c r="D45" s="42" t="s">
        <v>212</v>
      </c>
      <c r="E45" s="42"/>
      <c r="F45" s="74" t="s">
        <v>213</v>
      </c>
      <c r="G45" s="75"/>
      <c r="H45" s="74" t="s">
        <v>214</v>
      </c>
      <c r="I45" s="75"/>
      <c r="J45" s="89"/>
      <c r="K45" s="90"/>
    </row>
    <row r="46" spans="1:38" x14ac:dyDescent="0.25">
      <c r="A46" s="77"/>
      <c r="B46" s="37" t="s">
        <v>216</v>
      </c>
      <c r="C46" s="38" t="s">
        <v>217</v>
      </c>
      <c r="D46" s="37" t="s">
        <v>216</v>
      </c>
      <c r="E46" s="38" t="s">
        <v>217</v>
      </c>
      <c r="F46" s="37" t="s">
        <v>216</v>
      </c>
      <c r="G46" s="38" t="s">
        <v>217</v>
      </c>
      <c r="H46" s="37" t="s">
        <v>216</v>
      </c>
      <c r="I46" s="38" t="s">
        <v>217</v>
      </c>
      <c r="J46" s="37" t="s">
        <v>216</v>
      </c>
      <c r="K46" s="38" t="s">
        <v>217</v>
      </c>
    </row>
    <row r="47" spans="1:38" x14ac:dyDescent="0.25">
      <c r="A47" s="78"/>
      <c r="B47" s="39">
        <v>10</v>
      </c>
      <c r="C47" s="40">
        <v>15.45</v>
      </c>
      <c r="D47" s="39">
        <v>7</v>
      </c>
      <c r="E47" s="40">
        <v>19.52</v>
      </c>
      <c r="F47" s="39">
        <v>4</v>
      </c>
      <c r="G47" s="40">
        <v>5.01</v>
      </c>
      <c r="H47" s="39">
        <v>6</v>
      </c>
      <c r="I47" s="40">
        <v>4</v>
      </c>
      <c r="J47" s="41">
        <f>B47+D47+F47+H47</f>
        <v>27</v>
      </c>
      <c r="K47" s="41">
        <f>C47+E47+G47+I47</f>
        <v>43.98</v>
      </c>
    </row>
  </sheetData>
  <sheetProtection formatCells="0" formatColumns="0" formatRows="0" insertColumns="0" insertRows="0" insertHyperlinks="0" deleteColumns="0" deleteRows="0" sort="0" autoFilter="0" pivotTables="0"/>
  <autoFilter ref="A4:AL42" xr:uid="{00000000-0001-0000-0000-000000000000}">
    <filterColumn colId="20" showButton="0"/>
    <filterColumn colId="25" showButton="0"/>
    <filterColumn colId="26" showButton="0"/>
    <filterColumn colId="32" showButton="0"/>
    <filterColumn colId="33" showButton="0"/>
    <filterColumn colId="34" showButton="0"/>
    <filterColumn colId="35" showButton="0"/>
  </autoFilter>
  <mergeCells count="13">
    <mergeCell ref="A1:AK1"/>
    <mergeCell ref="A2:AK2"/>
    <mergeCell ref="A3:AK3"/>
    <mergeCell ref="A4:A5"/>
    <mergeCell ref="U4:V4"/>
    <mergeCell ref="Z4:AB4"/>
    <mergeCell ref="AG4:AK4"/>
    <mergeCell ref="U5:V5"/>
    <mergeCell ref="B44:I44"/>
    <mergeCell ref="J44:K45"/>
    <mergeCell ref="F45:G45"/>
    <mergeCell ref="H45:I45"/>
    <mergeCell ref="A44:A47"/>
  </mergeCells>
  <conditionalFormatting sqref="B5:C5">
    <cfRule type="cellIs" dxfId="12" priority="2" stopIfTrue="1" operator="equal">
      <formula>#REF!</formula>
    </cfRule>
  </conditionalFormatting>
  <conditionalFormatting sqref="D4:D5">
    <cfRule type="cellIs" dxfId="11" priority="1" stopIfTrue="1" operator="equal">
      <formula>#REF!</formula>
    </cfRule>
  </conditionalFormatting>
  <pageMargins left="0.7" right="0.7" top="0.75" bottom="0.75" header="0.3" footer="0.3"/>
  <pageSetup paperSize="9" scale="3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B341-F937-4A4C-840B-7565C162C4F5}">
  <sheetPr>
    <pageSetUpPr fitToPage="1"/>
  </sheetPr>
  <dimension ref="A1:AL20"/>
  <sheetViews>
    <sheetView topLeftCell="I4" workbookViewId="0">
      <selection activeCell="K7" sqref="K7"/>
    </sheetView>
  </sheetViews>
  <sheetFormatPr defaultRowHeight="15" x14ac:dyDescent="0.25"/>
  <cols>
    <col min="1" max="1" width="8.5703125" customWidth="1"/>
    <col min="2" max="4" width="11.28515625" customWidth="1"/>
    <col min="5" max="5" width="14.28515625" customWidth="1"/>
    <col min="6" max="16" width="10.5703125" customWidth="1"/>
    <col min="17" max="17" width="11.7109375" customWidth="1"/>
    <col min="18" max="18" width="11.85546875" customWidth="1"/>
    <col min="19" max="19" width="12.42578125" customWidth="1"/>
    <col min="20" max="20" width="14.28515625" customWidth="1"/>
    <col min="21" max="22" width="10.5703125" customWidth="1"/>
    <col min="23" max="24" width="18.42578125" customWidth="1"/>
    <col min="25" max="25" width="14.28515625" customWidth="1"/>
    <col min="26" max="26" width="15.5703125" customWidth="1"/>
    <col min="27" max="27" width="17.42578125" customWidth="1"/>
    <col min="28" max="28" width="19.28515625" customWidth="1"/>
    <col min="29" max="29" width="18.85546875" customWidth="1"/>
    <col min="30" max="32" width="14.28515625" customWidth="1"/>
    <col min="33" max="35" width="16.7109375" customWidth="1"/>
    <col min="36" max="36" width="18.42578125" customWidth="1"/>
    <col min="37" max="37" width="16.7109375" customWidth="1"/>
    <col min="38" max="38" width="14" customWidth="1"/>
  </cols>
  <sheetData>
    <row r="1" spans="1:38" ht="66" customHeight="1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8" s="1" customFormat="1" ht="26.25" customHeight="1" x14ac:dyDescent="0.25">
      <c r="A2" s="83" t="s">
        <v>815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8" s="1" customFormat="1" ht="24.75" customHeight="1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8" s="2" customFormat="1" ht="46.5" customHeight="1" x14ac:dyDescent="0.25">
      <c r="A4" s="80" t="s">
        <v>2</v>
      </c>
      <c r="B4" s="46" t="s">
        <v>3</v>
      </c>
      <c r="C4" s="46" t="s">
        <v>4</v>
      </c>
      <c r="D4" s="46" t="s">
        <v>5</v>
      </c>
      <c r="E4" s="46" t="s">
        <v>6</v>
      </c>
      <c r="F4" s="46" t="s">
        <v>7</v>
      </c>
      <c r="G4" s="46" t="s">
        <v>8</v>
      </c>
      <c r="H4" s="46" t="s">
        <v>9</v>
      </c>
      <c r="I4" s="46" t="s">
        <v>10</v>
      </c>
      <c r="J4" s="46" t="s">
        <v>11</v>
      </c>
      <c r="K4" s="46" t="s">
        <v>12</v>
      </c>
      <c r="L4" s="46" t="s">
        <v>13</v>
      </c>
      <c r="M4" s="46" t="s">
        <v>14</v>
      </c>
      <c r="N4" s="46" t="s">
        <v>15</v>
      </c>
      <c r="O4" s="46" t="s">
        <v>16</v>
      </c>
      <c r="P4" s="46" t="s">
        <v>17</v>
      </c>
      <c r="Q4" s="46" t="s">
        <v>18</v>
      </c>
      <c r="R4" s="35" t="s">
        <v>19</v>
      </c>
      <c r="S4" s="35" t="s">
        <v>20</v>
      </c>
      <c r="T4" s="35" t="s">
        <v>21</v>
      </c>
      <c r="U4" s="80" t="s">
        <v>22</v>
      </c>
      <c r="V4" s="80"/>
      <c r="W4" s="46" t="s">
        <v>23</v>
      </c>
      <c r="X4" s="46" t="s">
        <v>24</v>
      </c>
      <c r="Y4" s="46" t="s">
        <v>25</v>
      </c>
      <c r="Z4" s="79" t="s">
        <v>26</v>
      </c>
      <c r="AA4" s="79"/>
      <c r="AB4" s="79"/>
      <c r="AC4" s="46" t="s">
        <v>27</v>
      </c>
      <c r="AD4" s="46" t="s">
        <v>28</v>
      </c>
      <c r="AE4" s="46" t="s">
        <v>29</v>
      </c>
      <c r="AF4" s="46" t="s">
        <v>30</v>
      </c>
      <c r="AG4" s="79" t="s">
        <v>31</v>
      </c>
      <c r="AH4" s="79"/>
      <c r="AI4" s="79"/>
      <c r="AJ4" s="79"/>
      <c r="AK4" s="79"/>
    </row>
    <row r="5" spans="1:38" s="2" customFormat="1" ht="36" customHeight="1" x14ac:dyDescent="0.25">
      <c r="A5" s="80"/>
      <c r="B5" s="46" t="s">
        <v>32</v>
      </c>
      <c r="C5" s="46" t="s">
        <v>33</v>
      </c>
      <c r="D5" s="46" t="s">
        <v>34</v>
      </c>
      <c r="E5" s="46" t="s">
        <v>35</v>
      </c>
      <c r="F5" s="46" t="s">
        <v>36</v>
      </c>
      <c r="G5" s="46" t="s">
        <v>37</v>
      </c>
      <c r="H5" s="46" t="s">
        <v>37</v>
      </c>
      <c r="I5" s="46" t="s">
        <v>38</v>
      </c>
      <c r="J5" s="46" t="s">
        <v>39</v>
      </c>
      <c r="K5" s="46" t="s">
        <v>40</v>
      </c>
      <c r="L5" s="46" t="s">
        <v>41</v>
      </c>
      <c r="M5" s="46" t="s">
        <v>42</v>
      </c>
      <c r="N5" s="46" t="s">
        <v>43</v>
      </c>
      <c r="O5" s="46" t="s">
        <v>44</v>
      </c>
      <c r="P5" s="46" t="s">
        <v>45</v>
      </c>
      <c r="Q5" s="46" t="s">
        <v>46</v>
      </c>
      <c r="R5" s="46" t="s">
        <v>47</v>
      </c>
      <c r="S5" s="46" t="s">
        <v>48</v>
      </c>
      <c r="T5" s="46" t="s">
        <v>49</v>
      </c>
      <c r="U5" s="80" t="s">
        <v>50</v>
      </c>
      <c r="V5" s="80"/>
      <c r="W5" s="46" t="s">
        <v>51</v>
      </c>
      <c r="X5" s="46" t="s">
        <v>52</v>
      </c>
      <c r="Y5" s="46" t="s">
        <v>53</v>
      </c>
      <c r="Z5" s="46" t="s">
        <v>54</v>
      </c>
      <c r="AA5" s="46" t="s">
        <v>55</v>
      </c>
      <c r="AB5" s="46" t="s">
        <v>56</v>
      </c>
      <c r="AC5" s="46" t="s">
        <v>57</v>
      </c>
      <c r="AD5" s="46" t="s">
        <v>58</v>
      </c>
      <c r="AE5" s="46" t="s">
        <v>59</v>
      </c>
      <c r="AF5" s="46" t="s">
        <v>60</v>
      </c>
      <c r="AG5" s="46" t="s">
        <v>61</v>
      </c>
      <c r="AH5" s="46" t="s">
        <v>62</v>
      </c>
      <c r="AI5" s="46" t="s">
        <v>63</v>
      </c>
      <c r="AJ5" s="46" t="s">
        <v>64</v>
      </c>
      <c r="AK5" s="46" t="s">
        <v>65</v>
      </c>
      <c r="AL5" s="2" t="s">
        <v>66</v>
      </c>
    </row>
    <row r="6" spans="1:38" ht="30" customHeight="1" x14ac:dyDescent="0.25">
      <c r="A6" s="43">
        <v>18</v>
      </c>
      <c r="B6" s="43" t="s">
        <v>67</v>
      </c>
      <c r="C6" s="43" t="s">
        <v>986</v>
      </c>
      <c r="D6" s="43" t="s">
        <v>80</v>
      </c>
      <c r="E6" s="44" t="s">
        <v>987</v>
      </c>
      <c r="F6" s="43" t="s">
        <v>988</v>
      </c>
      <c r="G6" s="43" t="s">
        <v>71</v>
      </c>
      <c r="H6" s="43">
        <v>21</v>
      </c>
      <c r="I6" s="43">
        <v>0</v>
      </c>
      <c r="J6" s="43" t="s">
        <v>81</v>
      </c>
      <c r="K6" s="43" t="s">
        <v>128</v>
      </c>
      <c r="L6" s="43">
        <v>2</v>
      </c>
      <c r="M6" s="43">
        <v>41</v>
      </c>
      <c r="N6" s="43">
        <v>34</v>
      </c>
      <c r="O6" s="43">
        <v>91</v>
      </c>
      <c r="P6" s="43">
        <v>1</v>
      </c>
      <c r="Q6" s="43" t="s">
        <v>989</v>
      </c>
      <c r="R6" s="43" t="s">
        <v>990</v>
      </c>
      <c r="S6" s="43" t="s">
        <v>989</v>
      </c>
      <c r="T6" s="43" t="s">
        <v>990</v>
      </c>
      <c r="U6" s="45">
        <v>0</v>
      </c>
      <c r="V6" s="45">
        <v>0</v>
      </c>
      <c r="W6" s="44" t="s">
        <v>991</v>
      </c>
      <c r="X6" s="45">
        <v>3</v>
      </c>
      <c r="Y6" s="44" t="s">
        <v>992</v>
      </c>
      <c r="Z6" s="44" t="s">
        <v>993</v>
      </c>
      <c r="AA6" s="44"/>
      <c r="AB6" s="44"/>
      <c r="AC6" s="44" t="s">
        <v>994</v>
      </c>
      <c r="AD6" s="44"/>
      <c r="AE6" s="43"/>
      <c r="AF6" s="44"/>
      <c r="AG6" s="43"/>
      <c r="AH6" s="43"/>
      <c r="AI6" s="43"/>
      <c r="AJ6" s="11"/>
      <c r="AK6" s="12"/>
      <c r="AL6" t="str">
        <f>VLOOKUP(D6,'Vị Trí'!$C$2:$E$102,3,0)</f>
        <v>DENSO</v>
      </c>
    </row>
    <row r="7" spans="1:38" ht="30" customHeight="1" x14ac:dyDescent="0.25">
      <c r="A7" s="43">
        <v>34</v>
      </c>
      <c r="B7" s="43" t="s">
        <v>67</v>
      </c>
      <c r="C7" s="43" t="s">
        <v>1145</v>
      </c>
      <c r="D7" s="43" t="s">
        <v>80</v>
      </c>
      <c r="E7" s="44" t="s">
        <v>1146</v>
      </c>
      <c r="F7" s="43" t="s">
        <v>1147</v>
      </c>
      <c r="G7" s="43" t="s">
        <v>71</v>
      </c>
      <c r="H7" s="43">
        <v>21</v>
      </c>
      <c r="I7" s="43">
        <v>0</v>
      </c>
      <c r="J7" s="43" t="s">
        <v>81</v>
      </c>
      <c r="K7" s="43" t="s">
        <v>82</v>
      </c>
      <c r="L7" s="43">
        <v>2</v>
      </c>
      <c r="M7" s="43">
        <v>51</v>
      </c>
      <c r="N7" s="43">
        <v>44</v>
      </c>
      <c r="O7" s="43">
        <v>6</v>
      </c>
      <c r="P7" s="43">
        <v>1</v>
      </c>
      <c r="Q7" s="43" t="s">
        <v>1118</v>
      </c>
      <c r="R7" s="43" t="s">
        <v>1148</v>
      </c>
      <c r="S7" s="43" t="s">
        <v>1118</v>
      </c>
      <c r="T7" s="43" t="s">
        <v>1149</v>
      </c>
      <c r="U7" s="45">
        <v>0.1</v>
      </c>
      <c r="V7" s="45">
        <v>6</v>
      </c>
      <c r="W7" s="44" t="s">
        <v>131</v>
      </c>
      <c r="X7" s="45">
        <v>1</v>
      </c>
      <c r="Y7" s="44" t="s">
        <v>1150</v>
      </c>
      <c r="Z7" s="44" t="s">
        <v>1151</v>
      </c>
      <c r="AA7" s="44"/>
      <c r="AB7" s="44"/>
      <c r="AC7" s="44" t="s">
        <v>1152</v>
      </c>
      <c r="AD7" s="44"/>
      <c r="AE7" s="43"/>
      <c r="AF7" s="44"/>
      <c r="AG7" s="43"/>
      <c r="AH7" s="43"/>
      <c r="AI7" s="43"/>
      <c r="AJ7" s="11"/>
      <c r="AK7" s="12"/>
      <c r="AL7" t="str">
        <f>VLOOKUP(D7,'Vị Trí'!$C$2:$E$102,3,0)</f>
        <v>DENSO</v>
      </c>
    </row>
    <row r="8" spans="1:38" ht="30" customHeight="1" x14ac:dyDescent="0.25">
      <c r="A8" s="43">
        <v>41</v>
      </c>
      <c r="B8" s="43" t="s">
        <v>67</v>
      </c>
      <c r="C8" s="43" t="s">
        <v>1214</v>
      </c>
      <c r="D8" s="43" t="s">
        <v>80</v>
      </c>
      <c r="E8" s="44" t="s">
        <v>987</v>
      </c>
      <c r="F8" s="43" t="s">
        <v>988</v>
      </c>
      <c r="G8" s="43" t="s">
        <v>71</v>
      </c>
      <c r="H8" s="43">
        <v>22</v>
      </c>
      <c r="I8" s="43">
        <v>0</v>
      </c>
      <c r="J8" s="43" t="s">
        <v>81</v>
      </c>
      <c r="K8" s="43" t="s">
        <v>1215</v>
      </c>
      <c r="L8" s="43">
        <v>2</v>
      </c>
      <c r="M8" s="43">
        <v>74</v>
      </c>
      <c r="N8" s="43">
        <v>36</v>
      </c>
      <c r="O8" s="43">
        <v>61</v>
      </c>
      <c r="P8" s="43">
        <v>1</v>
      </c>
      <c r="Q8" s="43" t="s">
        <v>1216</v>
      </c>
      <c r="R8" s="43" t="s">
        <v>1217</v>
      </c>
      <c r="S8" s="43" t="s">
        <v>1216</v>
      </c>
      <c r="T8" s="43" t="s">
        <v>949</v>
      </c>
      <c r="U8" s="45">
        <v>0.25</v>
      </c>
      <c r="V8" s="45">
        <v>15</v>
      </c>
      <c r="W8" s="44" t="s">
        <v>1218</v>
      </c>
      <c r="X8" s="45">
        <v>1</v>
      </c>
      <c r="Y8" s="44" t="s">
        <v>1219</v>
      </c>
      <c r="Z8" s="44" t="s">
        <v>1220</v>
      </c>
      <c r="AA8" s="44" t="s">
        <v>1221</v>
      </c>
      <c r="AB8" s="44"/>
      <c r="AC8" s="44" t="s">
        <v>1222</v>
      </c>
      <c r="AD8" s="44"/>
      <c r="AE8" s="43"/>
      <c r="AF8" s="44"/>
      <c r="AG8" s="43" t="s">
        <v>1223</v>
      </c>
      <c r="AH8" s="43" t="s">
        <v>1224</v>
      </c>
      <c r="AI8" s="43"/>
      <c r="AJ8" s="11">
        <v>1</v>
      </c>
      <c r="AK8" s="12"/>
      <c r="AL8" t="str">
        <f>VLOOKUP(D8,'Vị Trí'!$C$2:$E$102,3,0)</f>
        <v>DENSO</v>
      </c>
    </row>
    <row r="9" spans="1:38" ht="30" customHeight="1" x14ac:dyDescent="0.25">
      <c r="A9" s="43">
        <v>44</v>
      </c>
      <c r="B9" s="43" t="s">
        <v>67</v>
      </c>
      <c r="C9" s="43" t="s">
        <v>1245</v>
      </c>
      <c r="D9" s="43" t="s">
        <v>80</v>
      </c>
      <c r="E9" s="44" t="s">
        <v>1246</v>
      </c>
      <c r="F9" s="43" t="s">
        <v>1247</v>
      </c>
      <c r="G9" s="43" t="s">
        <v>71</v>
      </c>
      <c r="H9" s="43">
        <v>21</v>
      </c>
      <c r="I9" s="43">
        <v>0</v>
      </c>
      <c r="J9" s="43" t="s">
        <v>81</v>
      </c>
      <c r="K9" s="43" t="s">
        <v>164</v>
      </c>
      <c r="L9" s="43">
        <v>0</v>
      </c>
      <c r="M9" s="43">
        <v>74</v>
      </c>
      <c r="N9" s="43">
        <v>36</v>
      </c>
      <c r="O9" s="43">
        <v>99</v>
      </c>
      <c r="P9" s="43">
        <v>1</v>
      </c>
      <c r="Q9" s="43" t="s">
        <v>1216</v>
      </c>
      <c r="R9" s="43" t="s">
        <v>1248</v>
      </c>
      <c r="S9" s="43" t="s">
        <v>1216</v>
      </c>
      <c r="T9" s="43" t="s">
        <v>1249</v>
      </c>
      <c r="U9" s="45">
        <v>0.87</v>
      </c>
      <c r="V9" s="45">
        <v>52.2</v>
      </c>
      <c r="W9" s="44" t="s">
        <v>1250</v>
      </c>
      <c r="X9" s="45">
        <v>2</v>
      </c>
      <c r="Y9" s="44" t="s">
        <v>1251</v>
      </c>
      <c r="Z9" s="44"/>
      <c r="AA9" s="44" t="s">
        <v>1252</v>
      </c>
      <c r="AB9" s="44"/>
      <c r="AC9" s="44" t="s">
        <v>1253</v>
      </c>
      <c r="AD9" s="44"/>
      <c r="AE9" s="43"/>
      <c r="AF9" s="44"/>
      <c r="AG9" s="43" t="s">
        <v>1254</v>
      </c>
      <c r="AH9" s="43" t="s">
        <v>1255</v>
      </c>
      <c r="AI9" s="43"/>
      <c r="AJ9" s="11">
        <v>1</v>
      </c>
      <c r="AK9" s="12"/>
      <c r="AL9" t="str">
        <f>VLOOKUP(D9,'Vị Trí'!$C$2:$E$102,3,0)</f>
        <v>DENSO</v>
      </c>
    </row>
    <row r="10" spans="1:38" ht="30" customHeight="1" x14ac:dyDescent="0.25">
      <c r="A10" s="43">
        <v>59</v>
      </c>
      <c r="B10" s="43" t="s">
        <v>67</v>
      </c>
      <c r="C10" s="43" t="s">
        <v>1391</v>
      </c>
      <c r="D10" s="43" t="s">
        <v>80</v>
      </c>
      <c r="E10" s="44" t="s">
        <v>162</v>
      </c>
      <c r="F10" s="43" t="s">
        <v>163</v>
      </c>
      <c r="G10" s="43" t="s">
        <v>71</v>
      </c>
      <c r="H10" s="43">
        <v>21</v>
      </c>
      <c r="I10" s="43">
        <v>0</v>
      </c>
      <c r="J10" s="43" t="s">
        <v>81</v>
      </c>
      <c r="K10" s="43" t="s">
        <v>164</v>
      </c>
      <c r="L10" s="43">
        <v>3</v>
      </c>
      <c r="M10" s="43">
        <v>74</v>
      </c>
      <c r="N10" s="43">
        <v>46</v>
      </c>
      <c r="O10" s="43">
        <v>6</v>
      </c>
      <c r="P10" s="43">
        <v>1</v>
      </c>
      <c r="Q10" s="43" t="s">
        <v>1392</v>
      </c>
      <c r="R10" s="43" t="s">
        <v>106</v>
      </c>
      <c r="S10" s="43" t="s">
        <v>1392</v>
      </c>
      <c r="T10" s="43" t="s">
        <v>1393</v>
      </c>
      <c r="U10" s="45">
        <v>0.67</v>
      </c>
      <c r="V10" s="45">
        <v>40.200000000000003</v>
      </c>
      <c r="W10" s="44" t="s">
        <v>737</v>
      </c>
      <c r="X10" s="45">
        <v>1</v>
      </c>
      <c r="Y10" s="44" t="s">
        <v>1394</v>
      </c>
      <c r="Z10" s="44"/>
      <c r="AA10" s="44" t="s">
        <v>1395</v>
      </c>
      <c r="AB10" s="44"/>
      <c r="AC10" s="44" t="s">
        <v>1396</v>
      </c>
      <c r="AD10" s="44"/>
      <c r="AE10" s="43"/>
      <c r="AF10" s="44"/>
      <c r="AG10" s="43"/>
      <c r="AH10" s="43"/>
      <c r="AI10" s="43"/>
      <c r="AJ10" s="11"/>
      <c r="AK10" s="12"/>
      <c r="AL10" t="str">
        <f>VLOOKUP(D10,'Vị Trí'!$C$2:$E$102,3,0)</f>
        <v>DENSO</v>
      </c>
    </row>
    <row r="11" spans="1:38" ht="90" x14ac:dyDescent="0.25">
      <c r="A11" s="43">
        <v>64</v>
      </c>
      <c r="B11" s="43" t="s">
        <v>67</v>
      </c>
      <c r="C11" s="43" t="s">
        <v>1435</v>
      </c>
      <c r="D11" s="43" t="s">
        <v>80</v>
      </c>
      <c r="E11" s="44" t="s">
        <v>1436</v>
      </c>
      <c r="F11" s="43" t="s">
        <v>1437</v>
      </c>
      <c r="G11" s="43" t="s">
        <v>71</v>
      </c>
      <c r="H11" s="43">
        <v>22</v>
      </c>
      <c r="I11" s="43">
        <v>1</v>
      </c>
      <c r="J11" s="43" t="s">
        <v>81</v>
      </c>
      <c r="K11" s="43" t="s">
        <v>1215</v>
      </c>
      <c r="L11" s="43">
        <v>2</v>
      </c>
      <c r="M11" s="43">
        <v>74</v>
      </c>
      <c r="N11" s="43">
        <v>42</v>
      </c>
      <c r="O11" s="43">
        <v>61</v>
      </c>
      <c r="P11" s="43">
        <v>5</v>
      </c>
      <c r="Q11" s="43" t="s">
        <v>1398</v>
      </c>
      <c r="R11" s="43" t="s">
        <v>1438</v>
      </c>
      <c r="S11" s="43" t="s">
        <v>1398</v>
      </c>
      <c r="T11" s="43" t="s">
        <v>1294</v>
      </c>
      <c r="U11" s="45">
        <v>0.75</v>
      </c>
      <c r="V11" s="45">
        <v>45</v>
      </c>
      <c r="W11" s="44" t="s">
        <v>84</v>
      </c>
      <c r="X11" s="45">
        <v>1</v>
      </c>
      <c r="Y11" s="44" t="s">
        <v>1439</v>
      </c>
      <c r="Z11" s="44" t="s">
        <v>1440</v>
      </c>
      <c r="AA11" s="44" t="s">
        <v>1441</v>
      </c>
      <c r="AB11" s="44" t="s">
        <v>1442</v>
      </c>
      <c r="AC11" s="44" t="s">
        <v>1443</v>
      </c>
      <c r="AD11" s="44" t="s">
        <v>1444</v>
      </c>
      <c r="AE11" s="43" t="s">
        <v>1398</v>
      </c>
      <c r="AF11" s="44"/>
      <c r="AG11" s="43" t="s">
        <v>1223</v>
      </c>
      <c r="AH11" s="43" t="s">
        <v>1224</v>
      </c>
      <c r="AI11" s="43"/>
      <c r="AJ11" s="11">
        <v>1</v>
      </c>
      <c r="AK11" s="12"/>
      <c r="AL11" t="str">
        <f>VLOOKUP(D11,'Vị Trí'!$C$2:$E$102,3,0)</f>
        <v>DENSO</v>
      </c>
    </row>
    <row r="12" spans="1:38" ht="409.5" x14ac:dyDescent="0.25">
      <c r="A12" s="43">
        <v>73</v>
      </c>
      <c r="B12" s="43" t="s">
        <v>67</v>
      </c>
      <c r="C12" s="43" t="s">
        <v>1530</v>
      </c>
      <c r="D12" s="43" t="s">
        <v>80</v>
      </c>
      <c r="E12" s="44" t="s">
        <v>162</v>
      </c>
      <c r="F12" s="43" t="s">
        <v>163</v>
      </c>
      <c r="G12" s="43" t="s">
        <v>71</v>
      </c>
      <c r="H12" s="43">
        <v>21</v>
      </c>
      <c r="I12" s="43">
        <v>0</v>
      </c>
      <c r="J12" s="43" t="s">
        <v>81</v>
      </c>
      <c r="K12" s="43" t="s">
        <v>1215</v>
      </c>
      <c r="L12" s="43">
        <v>2</v>
      </c>
      <c r="M12" s="43">
        <v>41</v>
      </c>
      <c r="N12" s="43">
        <v>36</v>
      </c>
      <c r="O12" s="43">
        <v>8</v>
      </c>
      <c r="P12" s="43">
        <v>1</v>
      </c>
      <c r="Q12" s="43" t="s">
        <v>1470</v>
      </c>
      <c r="R12" s="43" t="s">
        <v>1531</v>
      </c>
      <c r="S12" s="43" t="s">
        <v>1470</v>
      </c>
      <c r="T12" s="43" t="s">
        <v>185</v>
      </c>
      <c r="U12" s="45">
        <v>1</v>
      </c>
      <c r="V12" s="45">
        <v>60</v>
      </c>
      <c r="W12" s="44" t="s">
        <v>131</v>
      </c>
      <c r="X12" s="45">
        <v>1</v>
      </c>
      <c r="Y12" s="44" t="s">
        <v>1532</v>
      </c>
      <c r="Z12" s="44" t="s">
        <v>1533</v>
      </c>
      <c r="AA12" s="44"/>
      <c r="AB12" s="44"/>
      <c r="AC12" s="44" t="s">
        <v>1534</v>
      </c>
      <c r="AD12" s="44"/>
      <c r="AE12" s="43"/>
      <c r="AF12" s="44"/>
      <c r="AG12" s="43" t="s">
        <v>1223</v>
      </c>
      <c r="AH12" s="43" t="s">
        <v>1224</v>
      </c>
      <c r="AI12" s="43"/>
      <c r="AJ12" s="11">
        <v>1</v>
      </c>
      <c r="AK12" s="12"/>
      <c r="AL12" t="str">
        <f>VLOOKUP(D12,'Vị Trí'!$C$2:$E$102,3,0)</f>
        <v>DENSO</v>
      </c>
    </row>
    <row r="13" spans="1:38" ht="30" customHeight="1" x14ac:dyDescent="0.25">
      <c r="A13" s="47"/>
      <c r="B13" s="47"/>
      <c r="C13" s="47"/>
      <c r="D13" s="47"/>
      <c r="E13" s="48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9"/>
      <c r="R13" s="50"/>
      <c r="S13" s="50"/>
      <c r="T13" s="51"/>
      <c r="U13" s="52"/>
      <c r="V13" s="53"/>
      <c r="W13" s="54"/>
      <c r="X13" s="53"/>
      <c r="Y13" s="55"/>
      <c r="Z13" s="55"/>
      <c r="AA13" s="55"/>
      <c r="AB13" s="55"/>
      <c r="AC13" s="55"/>
      <c r="AD13" s="55"/>
      <c r="AE13" s="50"/>
      <c r="AF13" s="55"/>
      <c r="AG13" s="49"/>
      <c r="AH13" s="50"/>
      <c r="AI13" s="50"/>
      <c r="AJ13" s="56"/>
      <c r="AK13" s="57"/>
    </row>
    <row r="14" spans="1:38" ht="30" customHeight="1" x14ac:dyDescent="0.25">
      <c r="A14" s="47"/>
      <c r="B14" s="47"/>
      <c r="C14" s="47"/>
      <c r="D14" s="47"/>
      <c r="E14" s="48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9"/>
      <c r="R14" s="50"/>
      <c r="S14" s="50"/>
      <c r="T14" s="51"/>
      <c r="U14" s="52"/>
      <c r="V14" s="53"/>
      <c r="W14" s="54"/>
      <c r="X14" s="53"/>
      <c r="Y14" s="55"/>
      <c r="Z14" s="55"/>
      <c r="AA14" s="55"/>
      <c r="AB14" s="55"/>
      <c r="AC14" s="55"/>
      <c r="AD14" s="55"/>
      <c r="AE14" s="50"/>
      <c r="AF14" s="55"/>
      <c r="AG14" s="49"/>
      <c r="AH14" s="50"/>
      <c r="AI14" s="50"/>
      <c r="AJ14" s="56"/>
      <c r="AK14" s="57"/>
    </row>
    <row r="15" spans="1:38" ht="15" customHeight="1" x14ac:dyDescent="0.25">
      <c r="Q15" s="4"/>
      <c r="R15" s="5"/>
      <c r="S15" s="6"/>
      <c r="T15" s="6" t="s">
        <v>197</v>
      </c>
      <c r="U15" s="6"/>
      <c r="V15" s="6"/>
      <c r="W15" s="7"/>
      <c r="X15" s="5"/>
      <c r="Y15" s="5"/>
      <c r="Z15" s="6"/>
      <c r="AA15" s="8"/>
      <c r="AB15" s="8"/>
      <c r="AC15" s="8" t="s">
        <v>198</v>
      </c>
      <c r="AD15" s="5"/>
      <c r="AE15" s="8"/>
      <c r="AF15" s="5"/>
      <c r="AG15" s="4"/>
      <c r="AH15" s="8"/>
      <c r="AI15" s="8" t="s">
        <v>199</v>
      </c>
      <c r="AJ15" s="5"/>
      <c r="AK15" s="9"/>
    </row>
    <row r="17" spans="1:3" x14ac:dyDescent="0.25">
      <c r="A17" s="76" t="s">
        <v>1556</v>
      </c>
      <c r="B17" s="84" t="s">
        <v>205</v>
      </c>
      <c r="C17" s="85"/>
    </row>
    <row r="18" spans="1:3" x14ac:dyDescent="0.25">
      <c r="A18" s="77"/>
      <c r="B18" s="74" t="s">
        <v>215</v>
      </c>
      <c r="C18" s="75"/>
    </row>
    <row r="19" spans="1:3" x14ac:dyDescent="0.25">
      <c r="A19" s="77"/>
      <c r="B19" s="37" t="s">
        <v>216</v>
      </c>
      <c r="C19" s="38" t="s">
        <v>217</v>
      </c>
    </row>
    <row r="20" spans="1:3" x14ac:dyDescent="0.25">
      <c r="A20" s="78"/>
      <c r="B20" s="39">
        <v>6</v>
      </c>
      <c r="C20" s="40">
        <v>3.64</v>
      </c>
    </row>
  </sheetData>
  <sheetProtection formatCells="0" formatColumns="0" formatRows="0" insertColumns="0" insertRows="0" insertHyperlinks="0" deleteColumns="0" deleteRows="0" sort="0" autoFilter="0" pivotTables="0"/>
  <autoFilter ref="A4:AL15" xr:uid="{00000000-0001-0000-0000-000000000000}">
    <filterColumn colId="20" showButton="0"/>
    <filterColumn colId="25" showButton="0"/>
    <filterColumn colId="26" showButton="0"/>
    <filterColumn colId="32" showButton="0"/>
    <filterColumn colId="33" showButton="0"/>
    <filterColumn colId="34" showButton="0"/>
    <filterColumn colId="35" showButton="0"/>
  </autoFilter>
  <mergeCells count="11">
    <mergeCell ref="B18:C18"/>
    <mergeCell ref="A17:A20"/>
    <mergeCell ref="B17:C17"/>
    <mergeCell ref="A1:AK1"/>
    <mergeCell ref="A2:AK2"/>
    <mergeCell ref="A3:AK3"/>
    <mergeCell ref="A4:A5"/>
    <mergeCell ref="U4:V4"/>
    <mergeCell ref="Z4:AB4"/>
    <mergeCell ref="AG4:AK4"/>
    <mergeCell ref="U5:V5"/>
  </mergeCells>
  <conditionalFormatting sqref="B5:C5">
    <cfRule type="cellIs" dxfId="10" priority="2" stopIfTrue="1" operator="equal">
      <formula>#REF!</formula>
    </cfRule>
  </conditionalFormatting>
  <conditionalFormatting sqref="D4:D5">
    <cfRule type="cellIs" dxfId="9" priority="1" stopIfTrue="1" operator="equal">
      <formula>#REF!</formula>
    </cfRule>
  </conditionalFormatting>
  <pageMargins left="0.7" right="0.7" top="0.75" bottom="0.75" header="0.3" footer="0.3"/>
  <pageSetup paperSize="9" scale="3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034A-A9CF-44D0-B82C-A1508CDDFD13}">
  <sheetPr filterMode="1">
    <pageSetUpPr fitToPage="1"/>
  </sheetPr>
  <dimension ref="A1:AP66"/>
  <sheetViews>
    <sheetView topLeftCell="M1" workbookViewId="0">
      <selection activeCell="E74" sqref="E74"/>
    </sheetView>
  </sheetViews>
  <sheetFormatPr defaultRowHeight="15" x14ac:dyDescent="0.25"/>
  <cols>
    <col min="1" max="1" width="7" customWidth="1"/>
    <col min="2" max="4" width="11.28515625" customWidth="1"/>
    <col min="5" max="5" width="16.7109375" bestFit="1" customWidth="1"/>
    <col min="6" max="6" width="10.5703125" customWidth="1"/>
    <col min="7" max="7" width="19.85546875" customWidth="1"/>
    <col min="8" max="16" width="10.5703125" customWidth="1"/>
    <col min="17" max="17" width="12.28515625" customWidth="1"/>
    <col min="18" max="18" width="13.42578125" customWidth="1"/>
    <col min="19" max="19" width="13" customWidth="1"/>
    <col min="20" max="20" width="10.5703125" customWidth="1"/>
    <col min="21" max="24" width="14.28515625" customWidth="1"/>
    <col min="25" max="26" width="10.5703125" customWidth="1"/>
    <col min="27" max="28" width="18.42578125" customWidth="1"/>
    <col min="29" max="29" width="14.28515625" customWidth="1"/>
    <col min="30" max="32" width="19.28515625" customWidth="1"/>
    <col min="33" max="33" width="31.28515625" customWidth="1"/>
    <col min="34" max="36" width="14.28515625" customWidth="1"/>
    <col min="37" max="39" width="16.7109375" customWidth="1"/>
    <col min="40" max="40" width="18.42578125" customWidth="1"/>
    <col min="41" max="41" width="16.7109375" customWidth="1"/>
    <col min="42" max="42" width="25.28515625" customWidth="1"/>
  </cols>
  <sheetData>
    <row r="1" spans="1:42" ht="66" customHeight="1" x14ac:dyDescent="0.25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</row>
    <row r="2" spans="1:42" s="1" customFormat="1" ht="26.25" customHeight="1" x14ac:dyDescent="0.25">
      <c r="A2" s="93" t="s">
        <v>392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</row>
    <row r="3" spans="1:42" s="1" customFormat="1" ht="24.75" customHeight="1" x14ac:dyDescent="0.25">
      <c r="A3" s="93" t="s">
        <v>393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</row>
    <row r="4" spans="1:42" s="2" customFormat="1" ht="46.5" customHeight="1" x14ac:dyDescent="0.25">
      <c r="A4" s="94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394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395</v>
      </c>
      <c r="R4" s="20" t="s">
        <v>396</v>
      </c>
      <c r="S4" s="20" t="s">
        <v>397</v>
      </c>
      <c r="T4" s="20" t="s">
        <v>17</v>
      </c>
      <c r="U4" s="20" t="s">
        <v>18</v>
      </c>
      <c r="V4" s="3" t="s">
        <v>19</v>
      </c>
      <c r="W4" s="3" t="s">
        <v>20</v>
      </c>
      <c r="X4" s="3" t="s">
        <v>21</v>
      </c>
      <c r="Y4" s="94" t="s">
        <v>22</v>
      </c>
      <c r="Z4" s="94"/>
      <c r="AA4" s="20" t="s">
        <v>23</v>
      </c>
      <c r="AB4" s="20" t="s">
        <v>24</v>
      </c>
      <c r="AC4" s="20" t="s">
        <v>25</v>
      </c>
      <c r="AD4" s="95" t="s">
        <v>26</v>
      </c>
      <c r="AE4" s="95"/>
      <c r="AF4" s="95"/>
      <c r="AG4" s="20" t="s">
        <v>27</v>
      </c>
      <c r="AH4" s="20" t="s">
        <v>28</v>
      </c>
      <c r="AI4" s="20" t="s">
        <v>29</v>
      </c>
      <c r="AJ4" s="20" t="s">
        <v>30</v>
      </c>
      <c r="AK4" s="95" t="s">
        <v>31</v>
      </c>
      <c r="AL4" s="95"/>
      <c r="AM4" s="95"/>
      <c r="AN4" s="95"/>
      <c r="AO4" s="95"/>
    </row>
    <row r="5" spans="1:42" s="2" customFormat="1" ht="36" hidden="1" customHeight="1" x14ac:dyDescent="0.25">
      <c r="A5" s="94"/>
      <c r="B5" s="20" t="s">
        <v>32</v>
      </c>
      <c r="C5" s="20" t="s">
        <v>33</v>
      </c>
      <c r="D5" s="20" t="s">
        <v>34</v>
      </c>
      <c r="E5" s="20" t="s">
        <v>35</v>
      </c>
      <c r="F5" s="20" t="s">
        <v>36</v>
      </c>
      <c r="G5" s="20" t="s">
        <v>37</v>
      </c>
      <c r="H5" s="20"/>
      <c r="I5" s="20" t="s">
        <v>37</v>
      </c>
      <c r="J5" s="20" t="s">
        <v>38</v>
      </c>
      <c r="K5" s="20" t="s">
        <v>39</v>
      </c>
      <c r="L5" s="20" t="s">
        <v>40</v>
      </c>
      <c r="M5" s="20" t="s">
        <v>41</v>
      </c>
      <c r="N5" s="20" t="s">
        <v>42</v>
      </c>
      <c r="O5" s="20" t="s">
        <v>43</v>
      </c>
      <c r="P5" s="20" t="s">
        <v>44</v>
      </c>
      <c r="Q5" s="20"/>
      <c r="R5" s="20"/>
      <c r="S5" s="20"/>
      <c r="T5" s="20" t="s">
        <v>45</v>
      </c>
      <c r="U5" s="20" t="s">
        <v>46</v>
      </c>
      <c r="V5" s="20" t="s">
        <v>47</v>
      </c>
      <c r="W5" s="20" t="s">
        <v>48</v>
      </c>
      <c r="X5" s="20" t="s">
        <v>49</v>
      </c>
      <c r="Y5" s="94" t="s">
        <v>50</v>
      </c>
      <c r="Z5" s="94"/>
      <c r="AA5" s="20" t="s">
        <v>51</v>
      </c>
      <c r="AB5" s="20" t="s">
        <v>52</v>
      </c>
      <c r="AC5" s="20" t="s">
        <v>53</v>
      </c>
      <c r="AD5" s="20" t="s">
        <v>54</v>
      </c>
      <c r="AE5" s="20" t="s">
        <v>55</v>
      </c>
      <c r="AF5" s="20" t="s">
        <v>56</v>
      </c>
      <c r="AG5" s="20" t="s">
        <v>57</v>
      </c>
      <c r="AH5" s="20" t="s">
        <v>58</v>
      </c>
      <c r="AI5" s="20" t="s">
        <v>59</v>
      </c>
      <c r="AJ5" s="20" t="s">
        <v>60</v>
      </c>
      <c r="AK5" s="20" t="s">
        <v>61</v>
      </c>
      <c r="AL5" s="20" t="s">
        <v>62</v>
      </c>
      <c r="AM5" s="20" t="s">
        <v>63</v>
      </c>
      <c r="AN5" s="20" t="s">
        <v>64</v>
      </c>
      <c r="AO5" s="20" t="s">
        <v>65</v>
      </c>
      <c r="AP5" s="2" t="s">
        <v>66</v>
      </c>
    </row>
    <row r="6" spans="1:42" ht="30" hidden="1" customHeight="1" x14ac:dyDescent="0.25">
      <c r="A6" s="19">
        <v>1</v>
      </c>
      <c r="B6" s="19" t="s">
        <v>67</v>
      </c>
      <c r="C6" s="19" t="s">
        <v>398</v>
      </c>
      <c r="D6" s="19" t="s">
        <v>68</v>
      </c>
      <c r="E6" s="18" t="s">
        <v>69</v>
      </c>
      <c r="F6" s="19" t="s">
        <v>70</v>
      </c>
      <c r="G6" s="19" t="s">
        <v>71</v>
      </c>
      <c r="H6" s="19">
        <v>1</v>
      </c>
      <c r="I6" s="19">
        <v>21</v>
      </c>
      <c r="J6" s="19">
        <v>1</v>
      </c>
      <c r="K6" s="19" t="s">
        <v>115</v>
      </c>
      <c r="L6" s="19" t="s">
        <v>116</v>
      </c>
      <c r="M6" s="19">
        <v>2</v>
      </c>
      <c r="N6" s="19">
        <v>22</v>
      </c>
      <c r="O6" s="19">
        <v>48</v>
      </c>
      <c r="P6" s="19">
        <v>99</v>
      </c>
      <c r="Q6" s="19" t="str">
        <f>VLOOKUP(N6,[1]HT!$B$2:$E$65,2,0)</f>
        <v>Không nâng</v>
      </c>
      <c r="R6" s="19" t="str">
        <f>VLOOKUP(O6,[1]NN!$B$3:$C$65,2,0)</f>
        <v>Gãy</v>
      </c>
      <c r="S6" s="19" t="str">
        <f>VLOOKUP(P6,[1]NNG!$B$2:$D$35,2,0)</f>
        <v>Khác</v>
      </c>
      <c r="T6" s="19">
        <v>5</v>
      </c>
      <c r="U6" s="19" t="s">
        <v>399</v>
      </c>
      <c r="V6" s="19" t="s">
        <v>123</v>
      </c>
      <c r="W6" s="19" t="s">
        <v>399</v>
      </c>
      <c r="X6" s="19" t="s">
        <v>400</v>
      </c>
      <c r="Y6" s="10">
        <v>12.75</v>
      </c>
      <c r="Z6" s="10">
        <v>765</v>
      </c>
      <c r="AA6" s="18" t="s">
        <v>401</v>
      </c>
      <c r="AB6" s="10">
        <v>3</v>
      </c>
      <c r="AC6" s="18" t="s">
        <v>402</v>
      </c>
      <c r="AD6" s="18" t="s">
        <v>403</v>
      </c>
      <c r="AE6" s="18" t="s">
        <v>404</v>
      </c>
      <c r="AF6" s="18"/>
      <c r="AG6" s="18" t="s">
        <v>405</v>
      </c>
      <c r="AH6" s="18" t="s">
        <v>406</v>
      </c>
      <c r="AI6" s="19" t="s">
        <v>399</v>
      </c>
      <c r="AJ6" s="18"/>
      <c r="AK6" s="19" t="s">
        <v>407</v>
      </c>
      <c r="AL6" s="19" t="s">
        <v>408</v>
      </c>
      <c r="AM6" s="19"/>
      <c r="AN6" s="11">
        <v>1</v>
      </c>
      <c r="AO6" s="12"/>
      <c r="AP6" t="str">
        <f>VLOOKUP(D6,'Vị Trí'!$C$2:$E$102,3,0)</f>
        <v>DIECAST-MACHINE</v>
      </c>
    </row>
    <row r="7" spans="1:42" ht="30" customHeight="1" x14ac:dyDescent="0.25">
      <c r="A7" s="19">
        <v>4</v>
      </c>
      <c r="B7" s="19" t="s">
        <v>67</v>
      </c>
      <c r="C7" s="19" t="s">
        <v>409</v>
      </c>
      <c r="D7" s="19" t="s">
        <v>182</v>
      </c>
      <c r="E7" s="18" t="s">
        <v>183</v>
      </c>
      <c r="F7" s="19" t="s">
        <v>184</v>
      </c>
      <c r="G7" s="19" t="s">
        <v>71</v>
      </c>
      <c r="H7" s="19">
        <v>1</v>
      </c>
      <c r="I7" s="19">
        <v>21</v>
      </c>
      <c r="J7" s="19">
        <v>2</v>
      </c>
      <c r="K7" s="19" t="s">
        <v>145</v>
      </c>
      <c r="L7" s="19" t="s">
        <v>146</v>
      </c>
      <c r="M7" s="19">
        <v>2</v>
      </c>
      <c r="N7" s="19">
        <v>99</v>
      </c>
      <c r="O7" s="19">
        <v>99</v>
      </c>
      <c r="P7" s="19">
        <v>61</v>
      </c>
      <c r="Q7" s="19" t="str">
        <f>VLOOKUP(N7,[1]HT!$B$2:$E$65,2,0)</f>
        <v>Không tương ứng</v>
      </c>
      <c r="R7" s="19" t="str">
        <f>VLOOKUP(O7,[1]NN!$B$3:$C$65,2,0)</f>
        <v>Không tái phát hiện tượng</v>
      </c>
      <c r="S7" s="19" t="str">
        <f>VLOOKUP(P7,[1]NNG!$B$2:$D$35,2,0)</f>
        <v>Tuổi thọ tự nhiên</v>
      </c>
      <c r="T7" s="19">
        <v>1</v>
      </c>
      <c r="U7" s="19" t="s">
        <v>399</v>
      </c>
      <c r="V7" s="19" t="s">
        <v>410</v>
      </c>
      <c r="W7" s="19" t="s">
        <v>399</v>
      </c>
      <c r="X7" s="19" t="s">
        <v>411</v>
      </c>
      <c r="Y7" s="10">
        <v>1</v>
      </c>
      <c r="Z7" s="10">
        <v>60</v>
      </c>
      <c r="AA7" s="18" t="s">
        <v>148</v>
      </c>
      <c r="AB7" s="10">
        <v>1</v>
      </c>
      <c r="AC7" s="18" t="s">
        <v>412</v>
      </c>
      <c r="AD7" s="18" t="s">
        <v>413</v>
      </c>
      <c r="AE7" s="18" t="s">
        <v>414</v>
      </c>
      <c r="AF7" s="18"/>
      <c r="AG7" s="18" t="s">
        <v>415</v>
      </c>
      <c r="AH7" s="18"/>
      <c r="AI7" s="19"/>
      <c r="AJ7" s="18"/>
      <c r="AK7" s="19" t="s">
        <v>416</v>
      </c>
      <c r="AL7" s="19" t="s">
        <v>417</v>
      </c>
      <c r="AM7" s="19"/>
      <c r="AN7" s="11">
        <v>1</v>
      </c>
      <c r="AO7" s="12"/>
      <c r="AP7" t="str">
        <f>VLOOKUP(D7,'Vị Trí'!$C$2:$E$102,3,0)</f>
        <v>CVT MID</v>
      </c>
    </row>
    <row r="8" spans="1:42" ht="30" hidden="1" customHeight="1" x14ac:dyDescent="0.25">
      <c r="A8" s="19">
        <v>5</v>
      </c>
      <c r="B8" s="19" t="s">
        <v>186</v>
      </c>
      <c r="C8" s="19" t="s">
        <v>418</v>
      </c>
      <c r="D8" s="19" t="s">
        <v>114</v>
      </c>
      <c r="E8" s="18" t="s">
        <v>419</v>
      </c>
      <c r="F8" s="19" t="s">
        <v>420</v>
      </c>
      <c r="G8" s="19" t="s">
        <v>71</v>
      </c>
      <c r="H8" s="19">
        <v>1</v>
      </c>
      <c r="I8" s="19">
        <v>21</v>
      </c>
      <c r="J8" s="19">
        <v>27</v>
      </c>
      <c r="K8" s="19" t="s">
        <v>100</v>
      </c>
      <c r="L8" s="19" t="s">
        <v>421</v>
      </c>
      <c r="M8" s="19">
        <v>2</v>
      </c>
      <c r="N8" s="19">
        <v>4</v>
      </c>
      <c r="O8" s="19">
        <v>45</v>
      </c>
      <c r="P8" s="19">
        <v>61</v>
      </c>
      <c r="Q8" s="19" t="str">
        <f>VLOOKUP(N8,[1]HT!$B$2:$E$65,2,0)</f>
        <v>Không xác nhận</v>
      </c>
      <c r="R8" s="19" t="str">
        <f>VLOOKUP(O8,[1]NN!$B$3:$C$65,2,0)</f>
        <v>Đứt</v>
      </c>
      <c r="S8" s="19" t="str">
        <f>VLOOKUP(P8,[1]NNG!$B$2:$D$35,2,0)</f>
        <v>Tuổi thọ tự nhiên</v>
      </c>
      <c r="T8" s="19">
        <v>1</v>
      </c>
      <c r="U8" s="19" t="s">
        <v>399</v>
      </c>
      <c r="V8" s="19" t="s">
        <v>422</v>
      </c>
      <c r="W8" s="19" t="s">
        <v>399</v>
      </c>
      <c r="X8" s="19" t="s">
        <v>423</v>
      </c>
      <c r="Y8" s="10">
        <v>2.17</v>
      </c>
      <c r="Z8" s="10">
        <v>130.19999999999999</v>
      </c>
      <c r="AA8" s="18" t="s">
        <v>424</v>
      </c>
      <c r="AB8" s="10">
        <v>1</v>
      </c>
      <c r="AC8" s="18" t="s">
        <v>425</v>
      </c>
      <c r="AD8" s="18" t="s">
        <v>426</v>
      </c>
      <c r="AE8" s="18" t="s">
        <v>427</v>
      </c>
      <c r="AF8" s="18"/>
      <c r="AG8" s="18" t="s">
        <v>428</v>
      </c>
      <c r="AH8" s="18" t="s">
        <v>429</v>
      </c>
      <c r="AI8" s="19" t="s">
        <v>399</v>
      </c>
      <c r="AJ8" s="18"/>
      <c r="AK8" s="19"/>
      <c r="AL8" s="19"/>
      <c r="AM8" s="19"/>
      <c r="AN8" s="11"/>
      <c r="AO8" s="12"/>
      <c r="AP8" t="str">
        <f>VLOOKUP(D8,'Vị Trí'!$C$2:$E$102,3,0)</f>
        <v>SV Vũ</v>
      </c>
    </row>
    <row r="9" spans="1:42" ht="30" hidden="1" customHeight="1" x14ac:dyDescent="0.25">
      <c r="A9" s="19">
        <v>6</v>
      </c>
      <c r="B9" s="19" t="s">
        <v>186</v>
      </c>
      <c r="C9" s="19" t="s">
        <v>430</v>
      </c>
      <c r="D9" s="19" t="s">
        <v>254</v>
      </c>
      <c r="E9" s="18" t="s">
        <v>431</v>
      </c>
      <c r="F9" s="19" t="s">
        <v>432</v>
      </c>
      <c r="G9" s="19" t="s">
        <v>71</v>
      </c>
      <c r="H9" s="19">
        <v>1</v>
      </c>
      <c r="I9" s="19">
        <v>22</v>
      </c>
      <c r="J9" s="19">
        <v>2</v>
      </c>
      <c r="K9" s="19" t="s">
        <v>115</v>
      </c>
      <c r="L9" s="19" t="s">
        <v>433</v>
      </c>
      <c r="M9" s="19">
        <v>2</v>
      </c>
      <c r="N9" s="19">
        <v>30</v>
      </c>
      <c r="O9" s="19">
        <v>41</v>
      </c>
      <c r="P9" s="19">
        <v>62</v>
      </c>
      <c r="Q9" s="19" t="str">
        <f>VLOOKUP(N9,[1]HT!$B$2:$E$65,2,0)</f>
        <v>Trượt</v>
      </c>
      <c r="R9" s="19" t="str">
        <f>VLOOKUP(O9,[1]NN!$B$3:$C$65,2,0)</f>
        <v>Bị đứt gãy</v>
      </c>
      <c r="S9" s="19" t="str">
        <f>VLOOKUP(P9,[1]NNG!$B$2:$D$35,2,0)</f>
        <v>Lão hóa cưỡng chế</v>
      </c>
      <c r="T9" s="19">
        <v>5</v>
      </c>
      <c r="U9" s="19" t="s">
        <v>399</v>
      </c>
      <c r="V9" s="19" t="s">
        <v>147</v>
      </c>
      <c r="W9" s="19" t="s">
        <v>399</v>
      </c>
      <c r="X9" s="19" t="s">
        <v>434</v>
      </c>
      <c r="Y9" s="10">
        <v>2.5</v>
      </c>
      <c r="Z9" s="10">
        <v>150</v>
      </c>
      <c r="AA9" s="18" t="s">
        <v>435</v>
      </c>
      <c r="AB9" s="10">
        <v>2</v>
      </c>
      <c r="AC9" s="18" t="s">
        <v>436</v>
      </c>
      <c r="AD9" s="18" t="s">
        <v>437</v>
      </c>
      <c r="AE9" s="18" t="s">
        <v>438</v>
      </c>
      <c r="AF9" s="18" t="s">
        <v>439</v>
      </c>
      <c r="AG9" s="18" t="s">
        <v>440</v>
      </c>
      <c r="AH9" s="18" t="s">
        <v>441</v>
      </c>
      <c r="AI9" s="19" t="s">
        <v>399</v>
      </c>
      <c r="AJ9" s="18" t="s">
        <v>442</v>
      </c>
      <c r="AK9" s="19" t="s">
        <v>443</v>
      </c>
      <c r="AL9" s="19" t="s">
        <v>444</v>
      </c>
      <c r="AM9" s="19"/>
      <c r="AN9" s="11">
        <v>1</v>
      </c>
      <c r="AO9" s="12"/>
      <c r="AP9" t="str">
        <f>VLOOKUP(D9,'Vị Trí'!$C$2:$E$102,3,0)</f>
        <v>SLEEVE</v>
      </c>
    </row>
    <row r="10" spans="1:42" ht="30" customHeight="1" x14ac:dyDescent="0.25">
      <c r="A10" s="19">
        <v>9</v>
      </c>
      <c r="B10" s="19" t="s">
        <v>67</v>
      </c>
      <c r="C10" s="19" t="s">
        <v>445</v>
      </c>
      <c r="D10" s="19" t="s">
        <v>276</v>
      </c>
      <c r="E10" s="18" t="s">
        <v>446</v>
      </c>
      <c r="F10" s="19" t="s">
        <v>447</v>
      </c>
      <c r="G10" s="19" t="s">
        <v>71</v>
      </c>
      <c r="H10" s="19">
        <v>1</v>
      </c>
      <c r="I10" s="19">
        <v>21</v>
      </c>
      <c r="J10" s="19">
        <v>2</v>
      </c>
      <c r="K10" s="19" t="s">
        <v>109</v>
      </c>
      <c r="L10" s="19" t="s">
        <v>448</v>
      </c>
      <c r="M10" s="19">
        <v>4</v>
      </c>
      <c r="N10" s="19">
        <v>45</v>
      </c>
      <c r="O10" s="19">
        <v>44</v>
      </c>
      <c r="P10" s="19">
        <v>91</v>
      </c>
      <c r="Q10" s="19" t="str">
        <f>VLOOKUP(N10,[1]HT!$B$2:$E$65,2,0)</f>
        <v>Bị kẹt</v>
      </c>
      <c r="R10" s="19" t="str">
        <f>VLOOKUP(O10,[1]NN!$B$3:$C$65,2,0)</f>
        <v>Bẩn</v>
      </c>
      <c r="S10" s="19" t="str">
        <f>VLOOKUP(P10,[1]NNG!$B$2:$D$35,2,0)</f>
        <v xml:space="preserve">Tai họa tự nhiên </v>
      </c>
      <c r="T10" s="19">
        <v>1</v>
      </c>
      <c r="U10" s="19" t="s">
        <v>449</v>
      </c>
      <c r="V10" s="19" t="s">
        <v>450</v>
      </c>
      <c r="W10" s="19" t="s">
        <v>449</v>
      </c>
      <c r="X10" s="19" t="s">
        <v>451</v>
      </c>
      <c r="Y10" s="10">
        <v>0.67</v>
      </c>
      <c r="Z10" s="10">
        <v>40.200000000000003</v>
      </c>
      <c r="AA10" s="18" t="s">
        <v>93</v>
      </c>
      <c r="AB10" s="10">
        <v>1</v>
      </c>
      <c r="AC10" s="18" t="s">
        <v>452</v>
      </c>
      <c r="AD10" s="18" t="s">
        <v>453</v>
      </c>
      <c r="AE10" s="18" t="s">
        <v>454</v>
      </c>
      <c r="AF10" s="18"/>
      <c r="AG10" s="18" t="s">
        <v>455</v>
      </c>
      <c r="AH10" s="18"/>
      <c r="AI10" s="19"/>
      <c r="AJ10" s="18"/>
      <c r="AK10" s="19"/>
      <c r="AL10" s="19"/>
      <c r="AM10" s="19"/>
      <c r="AN10" s="11"/>
      <c r="AO10" s="12"/>
      <c r="AP10" t="str">
        <f>VLOOKUP(D10,'Vị Trí'!$C$2:$E$102,3,0)</f>
        <v>CVT MID</v>
      </c>
    </row>
    <row r="11" spans="1:42" ht="30" customHeight="1" x14ac:dyDescent="0.25">
      <c r="A11" s="19">
        <v>12</v>
      </c>
      <c r="B11" s="19" t="s">
        <v>186</v>
      </c>
      <c r="C11" s="19" t="s">
        <v>456</v>
      </c>
      <c r="D11" s="19" t="s">
        <v>118</v>
      </c>
      <c r="E11" s="18" t="s">
        <v>457</v>
      </c>
      <c r="F11" s="19" t="s">
        <v>458</v>
      </c>
      <c r="G11" s="19" t="s">
        <v>71</v>
      </c>
      <c r="H11" s="19">
        <v>1</v>
      </c>
      <c r="I11" s="19">
        <v>21</v>
      </c>
      <c r="J11" s="19">
        <v>2</v>
      </c>
      <c r="K11" s="19" t="s">
        <v>109</v>
      </c>
      <c r="L11" s="19" t="s">
        <v>110</v>
      </c>
      <c r="M11" s="19">
        <v>2</v>
      </c>
      <c r="N11" s="19">
        <v>51</v>
      </c>
      <c r="O11" s="19">
        <v>93</v>
      </c>
      <c r="P11" s="19">
        <v>61</v>
      </c>
      <c r="Q11" s="19" t="str">
        <f>VLOOKUP(N11,[1]HT!$B$2:$E$65,2,0)</f>
        <v>Bẩn</v>
      </c>
      <c r="R11" s="19" t="str">
        <f>VLOOKUP(O11,[1]NN!$B$3:$C$65,2,0)</f>
        <v>Lão hóa (tự nhiên)</v>
      </c>
      <c r="S11" s="19" t="str">
        <f>VLOOKUP(P11,[1]NNG!$B$2:$D$35,2,0)</f>
        <v>Tuổi thọ tự nhiên</v>
      </c>
      <c r="T11" s="19">
        <v>1</v>
      </c>
      <c r="U11" s="19" t="s">
        <v>449</v>
      </c>
      <c r="V11" s="19" t="s">
        <v>459</v>
      </c>
      <c r="W11" s="19" t="s">
        <v>449</v>
      </c>
      <c r="X11" s="19" t="s">
        <v>460</v>
      </c>
      <c r="Y11" s="10">
        <v>0.92</v>
      </c>
      <c r="Z11" s="10">
        <v>55.2</v>
      </c>
      <c r="AA11" s="18" t="s">
        <v>461</v>
      </c>
      <c r="AB11" s="10">
        <v>2</v>
      </c>
      <c r="AC11" s="18" t="s">
        <v>462</v>
      </c>
      <c r="AD11" s="18" t="s">
        <v>463</v>
      </c>
      <c r="AE11" s="18" t="s">
        <v>464</v>
      </c>
      <c r="AF11" s="18" t="s">
        <v>465</v>
      </c>
      <c r="AG11" s="18" t="s">
        <v>466</v>
      </c>
      <c r="AH11" s="18" t="s">
        <v>467</v>
      </c>
      <c r="AI11" s="19" t="s">
        <v>468</v>
      </c>
      <c r="AJ11" s="18"/>
      <c r="AK11" s="19"/>
      <c r="AL11" s="19"/>
      <c r="AM11" s="19"/>
      <c r="AN11" s="11"/>
      <c r="AO11" s="12"/>
      <c r="AP11" t="str">
        <f>VLOOKUP(D11,'Vị Trí'!$C$2:$E$102,3,0)</f>
        <v>CVT MID</v>
      </c>
    </row>
    <row r="12" spans="1:42" ht="30" hidden="1" customHeight="1" x14ac:dyDescent="0.25">
      <c r="A12" s="19">
        <v>13</v>
      </c>
      <c r="B12" s="19" t="s">
        <v>67</v>
      </c>
      <c r="C12" s="19" t="s">
        <v>469</v>
      </c>
      <c r="D12" s="19" t="s">
        <v>125</v>
      </c>
      <c r="E12" s="18" t="s">
        <v>470</v>
      </c>
      <c r="F12" s="19" t="s">
        <v>471</v>
      </c>
      <c r="G12" s="19" t="s">
        <v>71</v>
      </c>
      <c r="H12" s="19">
        <v>1</v>
      </c>
      <c r="I12" s="19">
        <v>21</v>
      </c>
      <c r="J12" s="19">
        <v>26</v>
      </c>
      <c r="K12" s="19" t="s">
        <v>121</v>
      </c>
      <c r="L12" s="19" t="s">
        <v>122</v>
      </c>
      <c r="M12" s="19">
        <v>2</v>
      </c>
      <c r="N12" s="19">
        <v>99</v>
      </c>
      <c r="O12" s="19">
        <v>45</v>
      </c>
      <c r="P12" s="19">
        <v>13</v>
      </c>
      <c r="Q12" s="19" t="str">
        <f>VLOOKUP(N12,[1]HT!$B$2:$E$65,2,0)</f>
        <v>Không tương ứng</v>
      </c>
      <c r="R12" s="19" t="str">
        <f>VLOOKUP(O12,[1]NN!$B$3:$C$65,2,0)</f>
        <v>Đứt</v>
      </c>
      <c r="S12" s="19" t="str">
        <f>VLOOKUP(P12,[1]NNG!$B$2:$D$35,2,0)</f>
        <v>Lỗi vật liệu</v>
      </c>
      <c r="T12" s="19">
        <v>5</v>
      </c>
      <c r="U12" s="19" t="s">
        <v>449</v>
      </c>
      <c r="V12" s="19" t="s">
        <v>472</v>
      </c>
      <c r="W12" s="19" t="s">
        <v>449</v>
      </c>
      <c r="X12" s="19" t="s">
        <v>473</v>
      </c>
      <c r="Y12" s="10">
        <v>0.65</v>
      </c>
      <c r="Z12" s="10">
        <v>39</v>
      </c>
      <c r="AA12" s="18" t="s">
        <v>474</v>
      </c>
      <c r="AB12" s="10">
        <v>1</v>
      </c>
      <c r="AC12" s="18" t="s">
        <v>475</v>
      </c>
      <c r="AD12" s="18" t="s">
        <v>476</v>
      </c>
      <c r="AE12" s="18"/>
      <c r="AF12" s="18"/>
      <c r="AG12" s="18" t="s">
        <v>477</v>
      </c>
      <c r="AH12" s="18" t="s">
        <v>478</v>
      </c>
      <c r="AI12" s="19" t="s">
        <v>449</v>
      </c>
      <c r="AJ12" s="18" t="s">
        <v>479</v>
      </c>
      <c r="AK12" s="19"/>
      <c r="AL12" s="19"/>
      <c r="AM12" s="19"/>
      <c r="AN12" s="11"/>
      <c r="AO12" s="12"/>
      <c r="AP12" t="str">
        <f>VLOOKUP(D12,'Vị Trí'!$C$2:$E$102,3,0)</f>
        <v>SLEEVE</v>
      </c>
    </row>
    <row r="13" spans="1:42" ht="30" hidden="1" customHeight="1" x14ac:dyDescent="0.25">
      <c r="A13" s="19">
        <v>15</v>
      </c>
      <c r="B13" s="19" t="s">
        <v>67</v>
      </c>
      <c r="C13" s="19" t="s">
        <v>480</v>
      </c>
      <c r="D13" s="19" t="s">
        <v>125</v>
      </c>
      <c r="E13" s="18" t="s">
        <v>470</v>
      </c>
      <c r="F13" s="19" t="s">
        <v>471</v>
      </c>
      <c r="G13" s="19" t="s">
        <v>71</v>
      </c>
      <c r="H13" s="19">
        <v>1</v>
      </c>
      <c r="I13" s="19">
        <v>21</v>
      </c>
      <c r="J13" s="19">
        <v>26</v>
      </c>
      <c r="K13" s="19" t="s">
        <v>121</v>
      </c>
      <c r="L13" s="19" t="s">
        <v>122</v>
      </c>
      <c r="M13" s="19">
        <v>2</v>
      </c>
      <c r="N13" s="19">
        <v>74</v>
      </c>
      <c r="O13" s="19">
        <v>42</v>
      </c>
      <c r="P13" s="19">
        <v>13</v>
      </c>
      <c r="Q13" s="19" t="str">
        <f>VLOOKUP(N13,[1]HT!$B$2:$E$65,2,0)</f>
        <v>Rò</v>
      </c>
      <c r="R13" s="19" t="str">
        <f>VLOOKUP(O13,[1]NN!$B$3:$C$65,2,0)</f>
        <v>Rạn nứt</v>
      </c>
      <c r="S13" s="19" t="str">
        <f>VLOOKUP(P13,[1]NNG!$B$2:$D$35,2,0)</f>
        <v>Lỗi vật liệu</v>
      </c>
      <c r="T13" s="19">
        <v>5</v>
      </c>
      <c r="U13" s="19" t="s">
        <v>481</v>
      </c>
      <c r="V13" s="19" t="s">
        <v>482</v>
      </c>
      <c r="W13" s="19" t="s">
        <v>481</v>
      </c>
      <c r="X13" s="19" t="s">
        <v>483</v>
      </c>
      <c r="Y13" s="10">
        <v>0.38</v>
      </c>
      <c r="Z13" s="10">
        <v>22.8</v>
      </c>
      <c r="AA13" s="18" t="s">
        <v>474</v>
      </c>
      <c r="AB13" s="10">
        <v>1</v>
      </c>
      <c r="AC13" s="18" t="s">
        <v>484</v>
      </c>
      <c r="AD13" s="18" t="s">
        <v>485</v>
      </c>
      <c r="AE13" s="18"/>
      <c r="AF13" s="18"/>
      <c r="AG13" s="18" t="s">
        <v>486</v>
      </c>
      <c r="AH13" s="18" t="s">
        <v>487</v>
      </c>
      <c r="AI13" s="19" t="s">
        <v>481</v>
      </c>
      <c r="AJ13" s="18" t="s">
        <v>488</v>
      </c>
      <c r="AK13" s="19"/>
      <c r="AL13" s="19"/>
      <c r="AM13" s="19"/>
      <c r="AN13" s="11"/>
      <c r="AO13" s="12"/>
      <c r="AP13" t="str">
        <f>VLOOKUP(D13,'Vị Trí'!$C$2:$E$102,3,0)</f>
        <v>SLEEVE</v>
      </c>
    </row>
    <row r="14" spans="1:42" ht="30" hidden="1" customHeight="1" x14ac:dyDescent="0.25">
      <c r="A14" s="19">
        <v>20</v>
      </c>
      <c r="B14" s="19" t="s">
        <v>67</v>
      </c>
      <c r="C14" s="19" t="s">
        <v>489</v>
      </c>
      <c r="D14" s="19" t="s">
        <v>98</v>
      </c>
      <c r="E14" s="18" t="s">
        <v>490</v>
      </c>
      <c r="F14" s="19" t="s">
        <v>491</v>
      </c>
      <c r="G14" s="19" t="s">
        <v>71</v>
      </c>
      <c r="H14" s="19">
        <v>1</v>
      </c>
      <c r="I14" s="19">
        <v>21</v>
      </c>
      <c r="J14" s="19">
        <v>4</v>
      </c>
      <c r="K14" s="19" t="s">
        <v>492</v>
      </c>
      <c r="L14" s="19" t="s">
        <v>493</v>
      </c>
      <c r="M14" s="19">
        <v>4</v>
      </c>
      <c r="N14" s="19">
        <v>50</v>
      </c>
      <c r="O14" s="19">
        <v>62</v>
      </c>
      <c r="P14" s="19">
        <v>8</v>
      </c>
      <c r="Q14" s="19" t="str">
        <f>VLOOKUP(N14,[1]HT!$B$2:$E$65,2,0)</f>
        <v>Lẫn dị vật</v>
      </c>
      <c r="R14" s="19" t="str">
        <f>VLOOKUP(O14,[1]NN!$B$3:$C$65,2,0)</f>
        <v>Tắc</v>
      </c>
      <c r="S14" s="19" t="str">
        <f>VLOOKUP(P14,[1]NNG!$B$2:$D$35,2,0)</f>
        <v>Nước</v>
      </c>
      <c r="T14" s="19">
        <v>5</v>
      </c>
      <c r="U14" s="19" t="s">
        <v>494</v>
      </c>
      <c r="V14" s="19" t="s">
        <v>495</v>
      </c>
      <c r="W14" s="19" t="s">
        <v>494</v>
      </c>
      <c r="X14" s="19" t="s">
        <v>113</v>
      </c>
      <c r="Y14" s="10">
        <v>2.5299999999999998</v>
      </c>
      <c r="Z14" s="10">
        <v>151.80000000000001</v>
      </c>
      <c r="AA14" s="18" t="s">
        <v>496</v>
      </c>
      <c r="AB14" s="10">
        <v>2</v>
      </c>
      <c r="AC14" s="18" t="s">
        <v>497</v>
      </c>
      <c r="AD14" s="18" t="s">
        <v>498</v>
      </c>
      <c r="AE14" s="18" t="s">
        <v>499</v>
      </c>
      <c r="AF14" s="18" t="s">
        <v>500</v>
      </c>
      <c r="AG14" s="18" t="s">
        <v>501</v>
      </c>
      <c r="AH14" s="18" t="s">
        <v>502</v>
      </c>
      <c r="AI14" s="19" t="s">
        <v>494</v>
      </c>
      <c r="AJ14" s="18" t="s">
        <v>503</v>
      </c>
      <c r="AK14" s="19"/>
      <c r="AL14" s="19"/>
      <c r="AM14" s="19"/>
      <c r="AN14" s="11"/>
      <c r="AO14" s="12"/>
      <c r="AP14" t="str">
        <f>VLOOKUP(D14,'Vị Trí'!$C$2:$E$102,3,0)</f>
        <v>SLEEVE</v>
      </c>
    </row>
    <row r="15" spans="1:42" ht="30" hidden="1" customHeight="1" x14ac:dyDescent="0.25">
      <c r="A15" s="19">
        <v>21</v>
      </c>
      <c r="B15" s="19" t="s">
        <v>67</v>
      </c>
      <c r="C15" s="19" t="s">
        <v>504</v>
      </c>
      <c r="D15" s="19" t="s">
        <v>144</v>
      </c>
      <c r="E15" s="18" t="s">
        <v>505</v>
      </c>
      <c r="F15" s="19" t="s">
        <v>506</v>
      </c>
      <c r="G15" s="19" t="s">
        <v>71</v>
      </c>
      <c r="H15" s="19">
        <v>1</v>
      </c>
      <c r="I15" s="19">
        <v>21</v>
      </c>
      <c r="J15" s="19">
        <v>4</v>
      </c>
      <c r="K15" s="19" t="s">
        <v>507</v>
      </c>
      <c r="L15" s="19" t="s">
        <v>508</v>
      </c>
      <c r="M15" s="19">
        <v>4</v>
      </c>
      <c r="N15" s="19">
        <v>45</v>
      </c>
      <c r="O15" s="19">
        <v>44</v>
      </c>
      <c r="P15" s="19">
        <v>6</v>
      </c>
      <c r="Q15" s="19" t="str">
        <f>VLOOKUP(N15,[1]HT!$B$2:$E$65,2,0)</f>
        <v>Bị kẹt</v>
      </c>
      <c r="R15" s="19" t="str">
        <f>VLOOKUP(O15,[1]NN!$B$3:$C$65,2,0)</f>
        <v>Bẩn</v>
      </c>
      <c r="S15" s="19" t="str">
        <f>VLOOKUP(P15,[1]NNG!$B$2:$D$35,2,0)</f>
        <v>Bụi bẩn</v>
      </c>
      <c r="T15" s="19">
        <v>1</v>
      </c>
      <c r="U15" s="19" t="s">
        <v>494</v>
      </c>
      <c r="V15" s="19" t="s">
        <v>509</v>
      </c>
      <c r="W15" s="19" t="s">
        <v>494</v>
      </c>
      <c r="X15" s="19" t="s">
        <v>510</v>
      </c>
      <c r="Y15" s="10">
        <v>0.33</v>
      </c>
      <c r="Z15" s="10">
        <v>19.8</v>
      </c>
      <c r="AA15" s="18" t="s">
        <v>474</v>
      </c>
      <c r="AB15" s="10">
        <v>1</v>
      </c>
      <c r="AC15" s="18" t="s">
        <v>511</v>
      </c>
      <c r="AD15" s="18" t="s">
        <v>512</v>
      </c>
      <c r="AE15" s="18" t="s">
        <v>513</v>
      </c>
      <c r="AF15" s="18"/>
      <c r="AG15" s="18" t="s">
        <v>514</v>
      </c>
      <c r="AH15" s="18" t="s">
        <v>515</v>
      </c>
      <c r="AI15" s="19" t="s">
        <v>516</v>
      </c>
      <c r="AJ15" s="18"/>
      <c r="AK15" s="19"/>
      <c r="AL15" s="19"/>
      <c r="AM15" s="19"/>
      <c r="AN15" s="11"/>
      <c r="AO15" s="12"/>
      <c r="AP15" t="str">
        <f>VLOOKUP(D15,'Vị Trí'!$C$2:$E$102,3,0)</f>
        <v>CVT MID</v>
      </c>
    </row>
    <row r="16" spans="1:42" ht="30" hidden="1" customHeight="1" x14ac:dyDescent="0.25">
      <c r="A16" s="19">
        <v>22</v>
      </c>
      <c r="B16" s="19" t="s">
        <v>67</v>
      </c>
      <c r="C16" s="19" t="s">
        <v>517</v>
      </c>
      <c r="D16" s="19" t="s">
        <v>98</v>
      </c>
      <c r="E16" s="18" t="s">
        <v>518</v>
      </c>
      <c r="F16" s="19" t="s">
        <v>519</v>
      </c>
      <c r="G16" s="19" t="s">
        <v>71</v>
      </c>
      <c r="H16" s="19">
        <v>1</v>
      </c>
      <c r="I16" s="19">
        <v>21</v>
      </c>
      <c r="J16" s="19">
        <v>2</v>
      </c>
      <c r="K16" s="19" t="s">
        <v>520</v>
      </c>
      <c r="L16" s="19" t="s">
        <v>521</v>
      </c>
      <c r="M16" s="19">
        <v>2</v>
      </c>
      <c r="N16" s="19">
        <v>26</v>
      </c>
      <c r="O16" s="19">
        <v>41</v>
      </c>
      <c r="P16" s="19">
        <v>62</v>
      </c>
      <c r="Q16" s="19" t="str">
        <f>VLOOKUP(N16,[1]HT!$B$2:$E$65,2,0)</f>
        <v>Không chuyển động</v>
      </c>
      <c r="R16" s="19" t="str">
        <f>VLOOKUP(O16,[1]NN!$B$3:$C$65,2,0)</f>
        <v>Bị đứt gãy</v>
      </c>
      <c r="S16" s="19" t="str">
        <f>VLOOKUP(P16,[1]NNG!$B$2:$D$35,2,0)</f>
        <v>Lão hóa cưỡng chế</v>
      </c>
      <c r="T16" s="19">
        <v>5</v>
      </c>
      <c r="U16" s="19" t="s">
        <v>522</v>
      </c>
      <c r="V16" s="19" t="s">
        <v>523</v>
      </c>
      <c r="W16" s="19" t="s">
        <v>522</v>
      </c>
      <c r="X16" s="19" t="s">
        <v>77</v>
      </c>
      <c r="Y16" s="10">
        <v>15.55</v>
      </c>
      <c r="Z16" s="10">
        <v>933</v>
      </c>
      <c r="AA16" s="18" t="s">
        <v>524</v>
      </c>
      <c r="AB16" s="10">
        <v>2</v>
      </c>
      <c r="AC16" s="18" t="s">
        <v>525</v>
      </c>
      <c r="AD16" s="18" t="s">
        <v>526</v>
      </c>
      <c r="AE16" s="18"/>
      <c r="AF16" s="18"/>
      <c r="AG16" s="18" t="s">
        <v>527</v>
      </c>
      <c r="AH16" s="18" t="s">
        <v>528</v>
      </c>
      <c r="AI16" s="19" t="s">
        <v>522</v>
      </c>
      <c r="AJ16" s="18" t="s">
        <v>529</v>
      </c>
      <c r="AK16" s="19" t="s">
        <v>530</v>
      </c>
      <c r="AL16" s="19" t="s">
        <v>531</v>
      </c>
      <c r="AM16" s="19"/>
      <c r="AN16" s="11">
        <v>1</v>
      </c>
      <c r="AO16" s="12"/>
      <c r="AP16" t="str">
        <f>VLOOKUP(D16,'Vị Trí'!$C$2:$E$102,3,0)</f>
        <v>SLEEVE</v>
      </c>
    </row>
    <row r="17" spans="1:42" ht="30" customHeight="1" x14ac:dyDescent="0.25">
      <c r="A17" s="19">
        <v>24</v>
      </c>
      <c r="B17" s="19" t="s">
        <v>67</v>
      </c>
      <c r="C17" s="19" t="s">
        <v>532</v>
      </c>
      <c r="D17" s="19" t="s">
        <v>134</v>
      </c>
      <c r="E17" s="18" t="s">
        <v>533</v>
      </c>
      <c r="F17" s="19" t="s">
        <v>534</v>
      </c>
      <c r="G17" s="19" t="s">
        <v>71</v>
      </c>
      <c r="H17" s="19">
        <v>1</v>
      </c>
      <c r="I17" s="19">
        <v>21</v>
      </c>
      <c r="J17" s="19">
        <v>2</v>
      </c>
      <c r="K17" s="19" t="s">
        <v>145</v>
      </c>
      <c r="L17" s="19" t="s">
        <v>146</v>
      </c>
      <c r="M17" s="19">
        <v>2</v>
      </c>
      <c r="N17" s="19">
        <v>99</v>
      </c>
      <c r="O17" s="19">
        <v>21</v>
      </c>
      <c r="P17" s="19">
        <v>61</v>
      </c>
      <c r="Q17" s="19" t="str">
        <f>VLOOKUP(N17,[1]HT!$B$2:$E$65,2,0)</f>
        <v>Không tương ứng</v>
      </c>
      <c r="R17" s="19" t="str">
        <f>VLOOKUP(O17,[1]NN!$B$3:$C$65,2,0)</f>
        <v>Mòn</v>
      </c>
      <c r="S17" s="19" t="str">
        <f>VLOOKUP(P17,[1]NNG!$B$2:$D$35,2,0)</f>
        <v>Tuổi thọ tự nhiên</v>
      </c>
      <c r="T17" s="19">
        <v>1</v>
      </c>
      <c r="U17" s="19" t="s">
        <v>522</v>
      </c>
      <c r="V17" s="19" t="s">
        <v>535</v>
      </c>
      <c r="W17" s="19" t="s">
        <v>522</v>
      </c>
      <c r="X17" s="19" t="s">
        <v>536</v>
      </c>
      <c r="Y17" s="10">
        <v>0.67</v>
      </c>
      <c r="Z17" s="10">
        <v>40.200000000000003</v>
      </c>
      <c r="AA17" s="18" t="s">
        <v>148</v>
      </c>
      <c r="AB17" s="10">
        <v>1</v>
      </c>
      <c r="AC17" s="18" t="s">
        <v>537</v>
      </c>
      <c r="AD17" s="18" t="s">
        <v>538</v>
      </c>
      <c r="AE17" s="18" t="s">
        <v>539</v>
      </c>
      <c r="AF17" s="18" t="s">
        <v>540</v>
      </c>
      <c r="AG17" s="18" t="s">
        <v>541</v>
      </c>
      <c r="AH17" s="18"/>
      <c r="AI17" s="19"/>
      <c r="AJ17" s="18"/>
      <c r="AK17" s="19" t="s">
        <v>542</v>
      </c>
      <c r="AL17" s="19" t="s">
        <v>543</v>
      </c>
      <c r="AM17" s="19"/>
      <c r="AN17" s="11">
        <v>1</v>
      </c>
      <c r="AO17" s="12"/>
      <c r="AP17" t="str">
        <f>VLOOKUP(D17,'Vị Trí'!$C$2:$E$102,3,0)</f>
        <v>SV Vũ</v>
      </c>
    </row>
    <row r="18" spans="1:42" ht="30" hidden="1" customHeight="1" x14ac:dyDescent="0.25">
      <c r="A18" s="19">
        <v>30</v>
      </c>
      <c r="B18" s="19" t="s">
        <v>67</v>
      </c>
      <c r="C18" s="19" t="s">
        <v>544</v>
      </c>
      <c r="D18" s="19" t="s">
        <v>265</v>
      </c>
      <c r="E18" s="18" t="s">
        <v>545</v>
      </c>
      <c r="F18" s="19" t="s">
        <v>546</v>
      </c>
      <c r="G18" s="19" t="s">
        <v>71</v>
      </c>
      <c r="H18" s="19">
        <v>1</v>
      </c>
      <c r="I18" s="19">
        <v>21</v>
      </c>
      <c r="J18" s="19">
        <v>5</v>
      </c>
      <c r="K18" s="19" t="s">
        <v>92</v>
      </c>
      <c r="L18" s="19" t="s">
        <v>547</v>
      </c>
      <c r="M18" s="19">
        <v>2</v>
      </c>
      <c r="N18" s="19">
        <v>31</v>
      </c>
      <c r="O18" s="19">
        <v>99</v>
      </c>
      <c r="P18" s="19">
        <v>99</v>
      </c>
      <c r="Q18" s="19" t="str">
        <f>VLOOKUP(N18,[1]HT!$B$2:$E$65,2,0)</f>
        <v>Lệch vị trí</v>
      </c>
      <c r="R18" s="19" t="str">
        <f>VLOOKUP(O18,[1]NN!$B$3:$C$65,2,0)</f>
        <v>Không tái phát hiện tượng</v>
      </c>
      <c r="S18" s="19" t="str">
        <f>VLOOKUP(P18,[1]NNG!$B$2:$D$35,2,0)</f>
        <v>Khác</v>
      </c>
      <c r="T18" s="19">
        <v>1</v>
      </c>
      <c r="U18" s="19" t="s">
        <v>548</v>
      </c>
      <c r="V18" s="19" t="s">
        <v>423</v>
      </c>
      <c r="W18" s="19" t="s">
        <v>548</v>
      </c>
      <c r="X18" s="19" t="s">
        <v>549</v>
      </c>
      <c r="Y18" s="10">
        <v>2</v>
      </c>
      <c r="Z18" s="10">
        <v>120</v>
      </c>
      <c r="AA18" s="18" t="s">
        <v>138</v>
      </c>
      <c r="AB18" s="10">
        <v>2</v>
      </c>
      <c r="AC18" s="18" t="s">
        <v>550</v>
      </c>
      <c r="AD18" s="18" t="s">
        <v>551</v>
      </c>
      <c r="AE18" s="18" t="s">
        <v>552</v>
      </c>
      <c r="AF18" s="18" t="s">
        <v>553</v>
      </c>
      <c r="AG18" s="18" t="s">
        <v>554</v>
      </c>
      <c r="AH18" s="18" t="s">
        <v>555</v>
      </c>
      <c r="AI18" s="19" t="s">
        <v>556</v>
      </c>
      <c r="AJ18" s="18" t="s">
        <v>557</v>
      </c>
      <c r="AK18" s="19" t="s">
        <v>558</v>
      </c>
      <c r="AL18" s="19" t="s">
        <v>417</v>
      </c>
      <c r="AM18" s="19"/>
      <c r="AN18" s="11">
        <v>1</v>
      </c>
      <c r="AO18" s="12"/>
      <c r="AP18" t="str">
        <f>VLOOKUP(D18,'Vị Trí'!$C$2:$E$102,3,0)</f>
        <v>SV Vũ</v>
      </c>
    </row>
    <row r="19" spans="1:42" ht="180" x14ac:dyDescent="0.25">
      <c r="A19" s="19">
        <v>41</v>
      </c>
      <c r="B19" s="19" t="s">
        <v>67</v>
      </c>
      <c r="C19" s="19" t="s">
        <v>559</v>
      </c>
      <c r="D19" s="19" t="s">
        <v>98</v>
      </c>
      <c r="E19" s="18" t="s">
        <v>560</v>
      </c>
      <c r="F19" s="19" t="s">
        <v>561</v>
      </c>
      <c r="G19" s="19" t="s">
        <v>71</v>
      </c>
      <c r="H19" s="19">
        <v>1</v>
      </c>
      <c r="I19" s="19">
        <v>21</v>
      </c>
      <c r="J19" s="19">
        <v>2</v>
      </c>
      <c r="K19" s="19" t="s">
        <v>145</v>
      </c>
      <c r="L19" s="19" t="s">
        <v>146</v>
      </c>
      <c r="M19" s="19">
        <v>2</v>
      </c>
      <c r="N19" s="19">
        <v>99</v>
      </c>
      <c r="O19" s="19">
        <v>23</v>
      </c>
      <c r="P19" s="19">
        <v>99</v>
      </c>
      <c r="Q19" s="19" t="str">
        <f>VLOOKUP(N19,[1]HT!$B$2:$E$65,2,0)</f>
        <v>Không tương ứng</v>
      </c>
      <c r="R19" s="19" t="str">
        <f>VLOOKUP(O19,[1]NN!$B$3:$C$65,2,0)</f>
        <v>Lão hóa</v>
      </c>
      <c r="S19" s="19" t="str">
        <f>VLOOKUP(P19,[1]NNG!$B$2:$D$35,2,0)</f>
        <v>Khác</v>
      </c>
      <c r="T19" s="19">
        <v>5</v>
      </c>
      <c r="U19" s="19" t="s">
        <v>562</v>
      </c>
      <c r="V19" s="19" t="s">
        <v>563</v>
      </c>
      <c r="W19" s="19" t="s">
        <v>562</v>
      </c>
      <c r="X19" s="19" t="s">
        <v>564</v>
      </c>
      <c r="Y19" s="10">
        <v>1.58</v>
      </c>
      <c r="Z19" s="10">
        <v>94.8</v>
      </c>
      <c r="AA19" s="18" t="s">
        <v>148</v>
      </c>
      <c r="AB19" s="10">
        <v>1</v>
      </c>
      <c r="AC19" s="18" t="s">
        <v>565</v>
      </c>
      <c r="AD19" s="18" t="s">
        <v>566</v>
      </c>
      <c r="AE19" s="18" t="s">
        <v>567</v>
      </c>
      <c r="AF19" s="18"/>
      <c r="AG19" s="18" t="s">
        <v>568</v>
      </c>
      <c r="AH19" s="18" t="s">
        <v>569</v>
      </c>
      <c r="AI19" s="19" t="s">
        <v>562</v>
      </c>
      <c r="AJ19" s="18"/>
      <c r="AK19" s="19" t="s">
        <v>570</v>
      </c>
      <c r="AL19" s="19" t="s">
        <v>571</v>
      </c>
      <c r="AM19" s="19"/>
      <c r="AN19" s="11">
        <v>1</v>
      </c>
      <c r="AO19" s="12"/>
      <c r="AP19" t="str">
        <f>VLOOKUP(D19,'Vị Trí'!$C$2:$E$102,3,0)</f>
        <v>SLEEVE</v>
      </c>
    </row>
    <row r="20" spans="1:42" ht="105" hidden="1" x14ac:dyDescent="0.25">
      <c r="A20" s="19">
        <v>42</v>
      </c>
      <c r="B20" s="19" t="s">
        <v>67</v>
      </c>
      <c r="C20" s="19" t="s">
        <v>572</v>
      </c>
      <c r="D20" s="19" t="s">
        <v>134</v>
      </c>
      <c r="E20" s="18" t="s">
        <v>573</v>
      </c>
      <c r="F20" s="19" t="s">
        <v>574</v>
      </c>
      <c r="G20" s="19" t="s">
        <v>71</v>
      </c>
      <c r="H20" s="19">
        <v>1</v>
      </c>
      <c r="I20" s="19">
        <v>21</v>
      </c>
      <c r="J20" s="19">
        <v>5</v>
      </c>
      <c r="K20" s="19" t="s">
        <v>575</v>
      </c>
      <c r="L20" s="19" t="s">
        <v>576</v>
      </c>
      <c r="M20" s="19">
        <v>9</v>
      </c>
      <c r="N20" s="19">
        <v>99</v>
      </c>
      <c r="O20" s="19">
        <v>23</v>
      </c>
      <c r="P20" s="19">
        <v>62</v>
      </c>
      <c r="Q20" s="19" t="str">
        <f>VLOOKUP(N20,[1]HT!$B$2:$E$65,2,0)</f>
        <v>Không tương ứng</v>
      </c>
      <c r="R20" s="19" t="str">
        <f>VLOOKUP(O20,[1]NN!$B$3:$C$65,2,0)</f>
        <v>Lão hóa</v>
      </c>
      <c r="S20" s="19" t="str">
        <f>VLOOKUP(P20,[1]NNG!$B$2:$D$35,2,0)</f>
        <v>Lão hóa cưỡng chế</v>
      </c>
      <c r="T20" s="19">
        <v>1</v>
      </c>
      <c r="U20" s="19" t="s">
        <v>577</v>
      </c>
      <c r="V20" s="19" t="s">
        <v>578</v>
      </c>
      <c r="W20" s="19" t="s">
        <v>577</v>
      </c>
      <c r="X20" s="19" t="s">
        <v>579</v>
      </c>
      <c r="Y20" s="10">
        <v>0.3</v>
      </c>
      <c r="Z20" s="10">
        <v>18</v>
      </c>
      <c r="AA20" s="18" t="s">
        <v>138</v>
      </c>
      <c r="AB20" s="10">
        <v>2</v>
      </c>
      <c r="AC20" s="18" t="s">
        <v>580</v>
      </c>
      <c r="AD20" s="18" t="s">
        <v>581</v>
      </c>
      <c r="AE20" s="18" t="s">
        <v>582</v>
      </c>
      <c r="AF20" s="18"/>
      <c r="AG20" s="18" t="s">
        <v>583</v>
      </c>
      <c r="AH20" s="18" t="s">
        <v>584</v>
      </c>
      <c r="AI20" s="19" t="s">
        <v>585</v>
      </c>
      <c r="AJ20" s="18"/>
      <c r="AK20" s="19"/>
      <c r="AL20" s="19"/>
      <c r="AM20" s="19"/>
      <c r="AN20" s="11"/>
      <c r="AO20" s="12"/>
      <c r="AP20" t="str">
        <f>VLOOKUP(D20,'Vị Trí'!$C$2:$E$102,3,0)</f>
        <v>SV Vũ</v>
      </c>
    </row>
    <row r="21" spans="1:42" ht="60" hidden="1" x14ac:dyDescent="0.25">
      <c r="A21" s="19">
        <v>45</v>
      </c>
      <c r="B21" s="19" t="s">
        <v>67</v>
      </c>
      <c r="C21" s="19" t="s">
        <v>586</v>
      </c>
      <c r="D21" s="19" t="s">
        <v>281</v>
      </c>
      <c r="E21" s="18" t="s">
        <v>587</v>
      </c>
      <c r="F21" s="19" t="s">
        <v>588</v>
      </c>
      <c r="G21" s="19" t="s">
        <v>71</v>
      </c>
      <c r="H21" s="19">
        <v>1</v>
      </c>
      <c r="I21" s="19">
        <v>21</v>
      </c>
      <c r="J21" s="19">
        <v>20</v>
      </c>
      <c r="K21" s="19" t="s">
        <v>115</v>
      </c>
      <c r="L21" s="19" t="s">
        <v>146</v>
      </c>
      <c r="M21" s="19">
        <v>7</v>
      </c>
      <c r="N21" s="19">
        <v>40</v>
      </c>
      <c r="O21" s="19">
        <v>41</v>
      </c>
      <c r="P21" s="19">
        <v>5</v>
      </c>
      <c r="Q21" s="19" t="str">
        <f>VLOOKUP(N21,[1]HT!$B$2:$E$65,2,0)</f>
        <v>Bị tổn hại</v>
      </c>
      <c r="R21" s="19" t="str">
        <f>VLOOKUP(O21,[1]NN!$B$3:$C$65,2,0)</f>
        <v>Bị đứt gãy</v>
      </c>
      <c r="S21" s="19" t="str">
        <f>VLOOKUP(P21,[1]NNG!$B$2:$D$35,2,0)</f>
        <v>Chấn động</v>
      </c>
      <c r="T21" s="19">
        <v>1</v>
      </c>
      <c r="U21" s="19" t="s">
        <v>589</v>
      </c>
      <c r="V21" s="19" t="s">
        <v>590</v>
      </c>
      <c r="W21" s="19" t="s">
        <v>589</v>
      </c>
      <c r="X21" s="19" t="s">
        <v>130</v>
      </c>
      <c r="Y21" s="10">
        <v>2</v>
      </c>
      <c r="Z21" s="10">
        <v>120</v>
      </c>
      <c r="AA21" s="18" t="s">
        <v>93</v>
      </c>
      <c r="AB21" s="10">
        <v>1</v>
      </c>
      <c r="AC21" s="18" t="s">
        <v>591</v>
      </c>
      <c r="AD21" s="18" t="s">
        <v>592</v>
      </c>
      <c r="AE21" s="18" t="s">
        <v>593</v>
      </c>
      <c r="AF21" s="18" t="s">
        <v>594</v>
      </c>
      <c r="AG21" s="18" t="s">
        <v>595</v>
      </c>
      <c r="AH21" s="18"/>
      <c r="AI21" s="19"/>
      <c r="AJ21" s="18"/>
      <c r="AK21" s="19"/>
      <c r="AL21" s="19"/>
      <c r="AM21" s="19"/>
      <c r="AN21" s="11"/>
      <c r="AO21" s="12"/>
      <c r="AP21" t="str">
        <f>VLOOKUP(D21,'Vị Trí'!$C$2:$E$102,3,0)</f>
        <v>CVT MID</v>
      </c>
    </row>
    <row r="22" spans="1:42" ht="45" hidden="1" x14ac:dyDescent="0.25">
      <c r="A22" s="19">
        <v>46</v>
      </c>
      <c r="B22" s="19" t="s">
        <v>67</v>
      </c>
      <c r="C22" s="19" t="s">
        <v>596</v>
      </c>
      <c r="D22" s="19" t="s">
        <v>265</v>
      </c>
      <c r="E22" s="18" t="s">
        <v>545</v>
      </c>
      <c r="F22" s="19" t="s">
        <v>546</v>
      </c>
      <c r="G22" s="19" t="s">
        <v>71</v>
      </c>
      <c r="H22" s="19">
        <v>1</v>
      </c>
      <c r="I22" s="19">
        <v>21</v>
      </c>
      <c r="J22" s="19">
        <v>5</v>
      </c>
      <c r="K22" s="19" t="s">
        <v>507</v>
      </c>
      <c r="L22" s="19" t="s">
        <v>508</v>
      </c>
      <c r="M22" s="19">
        <v>2</v>
      </c>
      <c r="N22" s="19">
        <v>32</v>
      </c>
      <c r="O22" s="19">
        <v>46</v>
      </c>
      <c r="P22" s="19">
        <v>99</v>
      </c>
      <c r="Q22" s="19" t="str">
        <f>VLOOKUP(N22,[1]HT!$B$2:$E$65,2,0)</f>
        <v>Chậm</v>
      </c>
      <c r="R22" s="19" t="str">
        <f>VLOOKUP(O22,[1]NN!$B$3:$C$65,2,0)</f>
        <v>Bị kẹt, khó chuyển động</v>
      </c>
      <c r="S22" s="19" t="str">
        <f>VLOOKUP(P22,[1]NNG!$B$2:$D$35,2,0)</f>
        <v>Khác</v>
      </c>
      <c r="T22" s="19">
        <v>5</v>
      </c>
      <c r="U22" s="19" t="s">
        <v>589</v>
      </c>
      <c r="V22" s="19" t="s">
        <v>597</v>
      </c>
      <c r="W22" s="19" t="s">
        <v>589</v>
      </c>
      <c r="X22" s="19" t="s">
        <v>133</v>
      </c>
      <c r="Y22" s="10">
        <v>0.18</v>
      </c>
      <c r="Z22" s="10">
        <v>10.8</v>
      </c>
      <c r="AA22" s="18" t="s">
        <v>598</v>
      </c>
      <c r="AB22" s="10">
        <v>2</v>
      </c>
      <c r="AC22" s="18" t="s">
        <v>599</v>
      </c>
      <c r="AD22" s="18" t="s">
        <v>600</v>
      </c>
      <c r="AE22" s="18" t="s">
        <v>601</v>
      </c>
      <c r="AF22" s="18" t="s">
        <v>602</v>
      </c>
      <c r="AG22" s="18" t="s">
        <v>603</v>
      </c>
      <c r="AH22" s="18" t="s">
        <v>604</v>
      </c>
      <c r="AI22" s="19" t="s">
        <v>589</v>
      </c>
      <c r="AJ22" s="18"/>
      <c r="AK22" s="19" t="s">
        <v>605</v>
      </c>
      <c r="AL22" s="19" t="s">
        <v>606</v>
      </c>
      <c r="AM22" s="19"/>
      <c r="AN22" s="11">
        <v>1</v>
      </c>
      <c r="AO22" s="12"/>
      <c r="AP22" t="str">
        <f>VLOOKUP(D22,'Vị Trí'!$C$2:$E$102,3,0)</f>
        <v>SV Vũ</v>
      </c>
    </row>
    <row r="23" spans="1:42" ht="75" x14ac:dyDescent="0.25">
      <c r="A23" s="19">
        <v>47</v>
      </c>
      <c r="B23" s="19" t="s">
        <v>67</v>
      </c>
      <c r="C23" s="19" t="s">
        <v>607</v>
      </c>
      <c r="D23" s="19" t="s">
        <v>134</v>
      </c>
      <c r="E23" s="18" t="s">
        <v>608</v>
      </c>
      <c r="F23" s="19" t="s">
        <v>609</v>
      </c>
      <c r="G23" s="19" t="s">
        <v>71</v>
      </c>
      <c r="H23" s="19">
        <v>1</v>
      </c>
      <c r="I23" s="19">
        <v>21</v>
      </c>
      <c r="J23" s="19">
        <v>5</v>
      </c>
      <c r="K23" s="19" t="s">
        <v>145</v>
      </c>
      <c r="L23" s="19" t="s">
        <v>146</v>
      </c>
      <c r="M23" s="19">
        <v>2</v>
      </c>
      <c r="N23" s="19">
        <v>25</v>
      </c>
      <c r="O23" s="19">
        <v>46</v>
      </c>
      <c r="P23" s="19">
        <v>61</v>
      </c>
      <c r="Q23" s="19" t="str">
        <f>VLOOKUP(N23,[1]HT!$B$2:$E$65,2,0)</f>
        <v>Chạy quá tải</v>
      </c>
      <c r="R23" s="19" t="str">
        <f>VLOOKUP(O23,[1]NN!$B$3:$C$65,2,0)</f>
        <v>Bị kẹt, khó chuyển động</v>
      </c>
      <c r="S23" s="19" t="str">
        <f>VLOOKUP(P23,[1]NNG!$B$2:$D$35,2,0)</f>
        <v>Tuổi thọ tự nhiên</v>
      </c>
      <c r="T23" s="19">
        <v>1</v>
      </c>
      <c r="U23" s="19" t="s">
        <v>589</v>
      </c>
      <c r="V23" s="19" t="s">
        <v>610</v>
      </c>
      <c r="W23" s="19" t="s">
        <v>589</v>
      </c>
      <c r="X23" s="19" t="s">
        <v>611</v>
      </c>
      <c r="Y23" s="10">
        <v>0.95</v>
      </c>
      <c r="Z23" s="10">
        <v>57</v>
      </c>
      <c r="AA23" s="18" t="s">
        <v>612</v>
      </c>
      <c r="AB23" s="10">
        <v>3</v>
      </c>
      <c r="AC23" s="18" t="s">
        <v>613</v>
      </c>
      <c r="AD23" s="18" t="s">
        <v>614</v>
      </c>
      <c r="AE23" s="18" t="s">
        <v>615</v>
      </c>
      <c r="AF23" s="18" t="s">
        <v>616</v>
      </c>
      <c r="AG23" s="18" t="s">
        <v>617</v>
      </c>
      <c r="AH23" s="18" t="s">
        <v>618</v>
      </c>
      <c r="AI23" s="19" t="s">
        <v>619</v>
      </c>
      <c r="AJ23" s="18"/>
      <c r="AK23" s="19" t="s">
        <v>620</v>
      </c>
      <c r="AL23" s="19" t="s">
        <v>621</v>
      </c>
      <c r="AM23" s="19"/>
      <c r="AN23" s="11">
        <v>1</v>
      </c>
      <c r="AO23" s="12"/>
      <c r="AP23" t="str">
        <f>VLOOKUP(D23,'Vị Trí'!$C$2:$E$102,3,0)</f>
        <v>SV Vũ</v>
      </c>
    </row>
    <row r="24" spans="1:42" ht="90" hidden="1" x14ac:dyDescent="0.25">
      <c r="A24" s="19">
        <v>49</v>
      </c>
      <c r="B24" s="19" t="s">
        <v>67</v>
      </c>
      <c r="C24" s="19" t="s">
        <v>622</v>
      </c>
      <c r="D24" s="19" t="s">
        <v>98</v>
      </c>
      <c r="E24" s="18" t="s">
        <v>518</v>
      </c>
      <c r="F24" s="19" t="s">
        <v>519</v>
      </c>
      <c r="G24" s="19" t="s">
        <v>71</v>
      </c>
      <c r="H24" s="19">
        <v>1</v>
      </c>
      <c r="I24" s="19">
        <v>21</v>
      </c>
      <c r="J24" s="19">
        <v>13</v>
      </c>
      <c r="K24" s="19" t="s">
        <v>507</v>
      </c>
      <c r="L24" s="19" t="s">
        <v>623</v>
      </c>
      <c r="M24" s="19">
        <v>2</v>
      </c>
      <c r="N24" s="19">
        <v>0</v>
      </c>
      <c r="O24" s="19">
        <v>99</v>
      </c>
      <c r="P24" s="19">
        <v>9</v>
      </c>
      <c r="Q24" s="19" t="str">
        <f>VLOOKUP(N24,[1]HT!$B$2:$E$65,2,0)</f>
        <v>Không chuẩn bị hoạt động</v>
      </c>
      <c r="R24" s="19" t="str">
        <f>VLOOKUP(O24,[1]NN!$B$3:$C$65,2,0)</f>
        <v>Không tái phát hiện tượng</v>
      </c>
      <c r="S24" s="19" t="str">
        <f>VLOOKUP(P24,[1]NNG!$B$2:$D$35,2,0)</f>
        <v>Dầu</v>
      </c>
      <c r="T24" s="19">
        <v>1</v>
      </c>
      <c r="U24" s="19" t="s">
        <v>624</v>
      </c>
      <c r="V24" s="19" t="s">
        <v>625</v>
      </c>
      <c r="W24" s="19" t="s">
        <v>624</v>
      </c>
      <c r="X24" s="19" t="s">
        <v>626</v>
      </c>
      <c r="Y24" s="10">
        <v>0.33</v>
      </c>
      <c r="Z24" s="10">
        <v>19.8</v>
      </c>
      <c r="AA24" s="18" t="s">
        <v>189</v>
      </c>
      <c r="AB24" s="10">
        <v>1</v>
      </c>
      <c r="AC24" s="18" t="s">
        <v>627</v>
      </c>
      <c r="AD24" s="18" t="s">
        <v>628</v>
      </c>
      <c r="AE24" s="18" t="s">
        <v>629</v>
      </c>
      <c r="AF24" s="18" t="s">
        <v>630</v>
      </c>
      <c r="AG24" s="18" t="s">
        <v>631</v>
      </c>
      <c r="AH24" s="18" t="s">
        <v>632</v>
      </c>
      <c r="AI24" s="19" t="s">
        <v>633</v>
      </c>
      <c r="AJ24" s="18" t="s">
        <v>634</v>
      </c>
      <c r="AK24" s="19" t="s">
        <v>635</v>
      </c>
      <c r="AL24" s="19" t="s">
        <v>79</v>
      </c>
      <c r="AM24" s="19"/>
      <c r="AN24" s="11">
        <v>1</v>
      </c>
      <c r="AO24" s="12"/>
      <c r="AP24" t="str">
        <f>VLOOKUP(D24,'Vị Trí'!$C$2:$E$102,3,0)</f>
        <v>SLEEVE</v>
      </c>
    </row>
    <row r="25" spans="1:42" ht="105" x14ac:dyDescent="0.25">
      <c r="A25" s="19">
        <v>50</v>
      </c>
      <c r="B25" s="19" t="s">
        <v>67</v>
      </c>
      <c r="C25" s="19" t="s">
        <v>636</v>
      </c>
      <c r="D25" s="19" t="s">
        <v>141</v>
      </c>
      <c r="E25" s="18" t="s">
        <v>637</v>
      </c>
      <c r="F25" s="19" t="s">
        <v>638</v>
      </c>
      <c r="G25" s="19" t="s">
        <v>71</v>
      </c>
      <c r="H25" s="19">
        <v>1</v>
      </c>
      <c r="I25" s="19">
        <v>21</v>
      </c>
      <c r="J25" s="19">
        <v>16</v>
      </c>
      <c r="K25" s="19" t="s">
        <v>145</v>
      </c>
      <c r="L25" s="19" t="s">
        <v>146</v>
      </c>
      <c r="M25" s="19">
        <v>0</v>
      </c>
      <c r="N25" s="19">
        <v>26</v>
      </c>
      <c r="O25" s="19">
        <v>99</v>
      </c>
      <c r="P25" s="19">
        <v>16</v>
      </c>
      <c r="Q25" s="19" t="str">
        <f>VLOOKUP(N25,[1]HT!$B$2:$E$65,2,0)</f>
        <v>Không chuyển động</v>
      </c>
      <c r="R25" s="19" t="str">
        <f>VLOOKUP(O25,[1]NN!$B$3:$C$65,2,0)</f>
        <v>Không tái phát hiện tượng</v>
      </c>
      <c r="S25" s="19" t="str">
        <f>VLOOKUP(P25,[1]NNG!$B$2:$D$35,2,0)</f>
        <v>Lỗi tự động hóa</v>
      </c>
      <c r="T25" s="19">
        <v>5</v>
      </c>
      <c r="U25" s="19" t="s">
        <v>624</v>
      </c>
      <c r="V25" s="19" t="s">
        <v>639</v>
      </c>
      <c r="W25" s="19" t="s">
        <v>624</v>
      </c>
      <c r="X25" s="19" t="s">
        <v>640</v>
      </c>
      <c r="Y25" s="10">
        <v>1.48</v>
      </c>
      <c r="Z25" s="10">
        <v>88.8</v>
      </c>
      <c r="AA25" s="18" t="s">
        <v>641</v>
      </c>
      <c r="AB25" s="10">
        <v>2</v>
      </c>
      <c r="AC25" s="18" t="s">
        <v>642</v>
      </c>
      <c r="AD25" s="18" t="s">
        <v>643</v>
      </c>
      <c r="AE25" s="18" t="s">
        <v>644</v>
      </c>
      <c r="AF25" s="18" t="s">
        <v>645</v>
      </c>
      <c r="AG25" s="18" t="s">
        <v>646</v>
      </c>
      <c r="AH25" s="18" t="s">
        <v>647</v>
      </c>
      <c r="AI25" s="19" t="s">
        <v>624</v>
      </c>
      <c r="AJ25" s="18" t="s">
        <v>648</v>
      </c>
      <c r="AK25" s="19"/>
      <c r="AL25" s="19"/>
      <c r="AM25" s="19"/>
      <c r="AN25" s="11"/>
      <c r="AO25" s="12"/>
      <c r="AP25" t="str">
        <f>VLOOKUP(D25,'Vị Trí'!$C$2:$E$102,3,0)</f>
        <v>SLEEVE</v>
      </c>
    </row>
    <row r="26" spans="1:42" ht="90" x14ac:dyDescent="0.25">
      <c r="A26" s="19">
        <v>53</v>
      </c>
      <c r="B26" s="19" t="s">
        <v>67</v>
      </c>
      <c r="C26" s="19" t="s">
        <v>649</v>
      </c>
      <c r="D26" s="19" t="s">
        <v>68</v>
      </c>
      <c r="E26" s="18" t="s">
        <v>69</v>
      </c>
      <c r="F26" s="19" t="s">
        <v>70</v>
      </c>
      <c r="G26" s="19" t="s">
        <v>71</v>
      </c>
      <c r="H26" s="19">
        <v>1</v>
      </c>
      <c r="I26" s="19">
        <v>21</v>
      </c>
      <c r="J26" s="19">
        <v>1</v>
      </c>
      <c r="K26" s="19" t="s">
        <v>72</v>
      </c>
      <c r="L26" s="19" t="s">
        <v>650</v>
      </c>
      <c r="M26" s="19">
        <v>4</v>
      </c>
      <c r="N26" s="19">
        <v>45</v>
      </c>
      <c r="O26" s="19">
        <v>44</v>
      </c>
      <c r="P26" s="19">
        <v>6</v>
      </c>
      <c r="Q26" s="19" t="str">
        <f>VLOOKUP(N26,[1]HT!$B$2:$E$65,2,0)</f>
        <v>Bị kẹt</v>
      </c>
      <c r="R26" s="19" t="str">
        <f>VLOOKUP(O26,[1]NN!$B$3:$C$65,2,0)</f>
        <v>Bẩn</v>
      </c>
      <c r="S26" s="19" t="str">
        <f>VLOOKUP(P26,[1]NNG!$B$2:$D$35,2,0)</f>
        <v>Bụi bẩn</v>
      </c>
      <c r="T26" s="19">
        <v>1</v>
      </c>
      <c r="U26" s="19" t="s">
        <v>619</v>
      </c>
      <c r="V26" s="19" t="s">
        <v>137</v>
      </c>
      <c r="W26" s="19" t="s">
        <v>619</v>
      </c>
      <c r="X26" s="19" t="s">
        <v>651</v>
      </c>
      <c r="Y26" s="10">
        <v>2.08</v>
      </c>
      <c r="Z26" s="10">
        <v>124.8</v>
      </c>
      <c r="AA26" s="18" t="s">
        <v>652</v>
      </c>
      <c r="AB26" s="10">
        <v>3</v>
      </c>
      <c r="AC26" s="18" t="s">
        <v>653</v>
      </c>
      <c r="AD26" s="18" t="s">
        <v>654</v>
      </c>
      <c r="AE26" s="18" t="s">
        <v>655</v>
      </c>
      <c r="AF26" s="18"/>
      <c r="AG26" s="18" t="s">
        <v>656</v>
      </c>
      <c r="AH26" s="18"/>
      <c r="AI26" s="19"/>
      <c r="AJ26" s="18"/>
      <c r="AK26" s="19"/>
      <c r="AL26" s="19"/>
      <c r="AM26" s="19"/>
      <c r="AN26" s="11"/>
      <c r="AO26" s="12"/>
      <c r="AP26" t="str">
        <f>VLOOKUP(D26,'Vị Trí'!$C$2:$E$102,3,0)</f>
        <v>DIECAST-MACHINE</v>
      </c>
    </row>
    <row r="27" spans="1:42" ht="60" x14ac:dyDescent="0.25">
      <c r="A27" s="19">
        <v>56</v>
      </c>
      <c r="B27" s="19" t="s">
        <v>67</v>
      </c>
      <c r="C27" s="19" t="s">
        <v>657</v>
      </c>
      <c r="D27" s="19" t="s">
        <v>125</v>
      </c>
      <c r="E27" s="18" t="s">
        <v>658</v>
      </c>
      <c r="F27" s="19" t="s">
        <v>659</v>
      </c>
      <c r="G27" s="19" t="s">
        <v>71</v>
      </c>
      <c r="H27" s="19">
        <v>1</v>
      </c>
      <c r="I27" s="19">
        <v>21</v>
      </c>
      <c r="J27" s="19">
        <v>2</v>
      </c>
      <c r="K27" s="19" t="s">
        <v>145</v>
      </c>
      <c r="L27" s="19" t="s">
        <v>146</v>
      </c>
      <c r="M27" s="19">
        <v>2</v>
      </c>
      <c r="N27" s="19">
        <v>99</v>
      </c>
      <c r="O27" s="19">
        <v>99</v>
      </c>
      <c r="P27" s="19">
        <v>99</v>
      </c>
      <c r="Q27" s="19" t="str">
        <f>VLOOKUP(N27,[1]HT!$B$2:$E$65,2,0)</f>
        <v>Không tương ứng</v>
      </c>
      <c r="R27" s="19" t="str">
        <f>VLOOKUP(O27,[1]NN!$B$3:$C$65,2,0)</f>
        <v>Không tái phát hiện tượng</v>
      </c>
      <c r="S27" s="19" t="str">
        <f>VLOOKUP(P27,[1]NNG!$B$2:$D$35,2,0)</f>
        <v>Khác</v>
      </c>
      <c r="T27" s="19">
        <v>5</v>
      </c>
      <c r="U27" s="19" t="s">
        <v>619</v>
      </c>
      <c r="V27" s="19" t="s">
        <v>660</v>
      </c>
      <c r="W27" s="19" t="s">
        <v>619</v>
      </c>
      <c r="X27" s="19" t="s">
        <v>74</v>
      </c>
      <c r="Y27" s="10">
        <v>0.48</v>
      </c>
      <c r="Z27" s="10">
        <v>28.8</v>
      </c>
      <c r="AA27" s="18" t="s">
        <v>148</v>
      </c>
      <c r="AB27" s="10">
        <v>1</v>
      </c>
      <c r="AC27" s="18" t="s">
        <v>661</v>
      </c>
      <c r="AD27" s="18" t="s">
        <v>662</v>
      </c>
      <c r="AE27" s="18" t="s">
        <v>663</v>
      </c>
      <c r="AF27" s="18"/>
      <c r="AG27" s="18" t="s">
        <v>664</v>
      </c>
      <c r="AH27" s="18" t="s">
        <v>665</v>
      </c>
      <c r="AI27" s="19" t="s">
        <v>619</v>
      </c>
      <c r="AJ27" s="18" t="s">
        <v>666</v>
      </c>
      <c r="AK27" s="19" t="s">
        <v>667</v>
      </c>
      <c r="AL27" s="19" t="s">
        <v>160</v>
      </c>
      <c r="AM27" s="19"/>
      <c r="AN27" s="11">
        <v>2</v>
      </c>
      <c r="AO27" s="12"/>
      <c r="AP27" t="str">
        <f>VLOOKUP(D27,'Vị Trí'!$C$2:$E$102,3,0)</f>
        <v>SLEEVE</v>
      </c>
    </row>
    <row r="28" spans="1:42" ht="45" x14ac:dyDescent="0.25">
      <c r="A28" s="19">
        <v>57</v>
      </c>
      <c r="B28" s="19" t="s">
        <v>67</v>
      </c>
      <c r="C28" s="19" t="s">
        <v>668</v>
      </c>
      <c r="D28" s="19" t="s">
        <v>285</v>
      </c>
      <c r="E28" s="18" t="s">
        <v>669</v>
      </c>
      <c r="F28" s="19" t="s">
        <v>670</v>
      </c>
      <c r="G28" s="19" t="s">
        <v>71</v>
      </c>
      <c r="H28" s="19">
        <v>1</v>
      </c>
      <c r="I28" s="19">
        <v>21</v>
      </c>
      <c r="J28" s="19">
        <v>2</v>
      </c>
      <c r="K28" s="19" t="s">
        <v>145</v>
      </c>
      <c r="L28" s="19" t="s">
        <v>146</v>
      </c>
      <c r="M28" s="19">
        <v>4</v>
      </c>
      <c r="N28" s="19">
        <v>99</v>
      </c>
      <c r="O28" s="19">
        <v>99</v>
      </c>
      <c r="P28" s="19">
        <v>99</v>
      </c>
      <c r="Q28" s="19" t="str">
        <f>VLOOKUP(N28,[1]HT!$B$2:$E$65,2,0)</f>
        <v>Không tương ứng</v>
      </c>
      <c r="R28" s="19" t="str">
        <f>VLOOKUP(O28,[1]NN!$B$3:$C$65,2,0)</f>
        <v>Không tái phát hiện tượng</v>
      </c>
      <c r="S28" s="19" t="str">
        <f>VLOOKUP(P28,[1]NNG!$B$2:$D$35,2,0)</f>
        <v>Khác</v>
      </c>
      <c r="T28" s="19">
        <v>1</v>
      </c>
      <c r="U28" s="19" t="s">
        <v>585</v>
      </c>
      <c r="V28" s="19" t="s">
        <v>671</v>
      </c>
      <c r="W28" s="19" t="s">
        <v>585</v>
      </c>
      <c r="X28" s="19" t="s">
        <v>181</v>
      </c>
      <c r="Y28" s="10">
        <v>1.05</v>
      </c>
      <c r="Z28" s="10">
        <v>63</v>
      </c>
      <c r="AA28" s="18" t="s">
        <v>672</v>
      </c>
      <c r="AB28" s="10">
        <v>2</v>
      </c>
      <c r="AC28" s="18" t="s">
        <v>673</v>
      </c>
      <c r="AD28" s="18" t="s">
        <v>674</v>
      </c>
      <c r="AE28" s="18" t="s">
        <v>675</v>
      </c>
      <c r="AF28" s="18"/>
      <c r="AG28" s="18" t="s">
        <v>676</v>
      </c>
      <c r="AH28" s="18"/>
      <c r="AI28" s="19"/>
      <c r="AJ28" s="18"/>
      <c r="AK28" s="19" t="s">
        <v>677</v>
      </c>
      <c r="AL28" s="19" t="s">
        <v>678</v>
      </c>
      <c r="AM28" s="19"/>
      <c r="AN28" s="11">
        <v>2</v>
      </c>
      <c r="AO28" s="12"/>
      <c r="AP28" t="str">
        <f>VLOOKUP(D28,'Vị Trí'!$C$2:$E$102,3,0)</f>
        <v>CVT MID</v>
      </c>
    </row>
    <row r="29" spans="1:42" ht="60" hidden="1" x14ac:dyDescent="0.25">
      <c r="A29" s="19">
        <v>59</v>
      </c>
      <c r="B29" s="19" t="s">
        <v>67</v>
      </c>
      <c r="C29" s="19" t="s">
        <v>679</v>
      </c>
      <c r="D29" s="19" t="s">
        <v>125</v>
      </c>
      <c r="E29" s="18" t="s">
        <v>126</v>
      </c>
      <c r="F29" s="19" t="s">
        <v>127</v>
      </c>
      <c r="G29" s="19" t="s">
        <v>71</v>
      </c>
      <c r="H29" s="19">
        <v>1</v>
      </c>
      <c r="I29" s="19">
        <v>22</v>
      </c>
      <c r="J29" s="19">
        <v>2</v>
      </c>
      <c r="K29" s="19" t="s">
        <v>520</v>
      </c>
      <c r="L29" s="19" t="s">
        <v>521</v>
      </c>
      <c r="M29" s="19">
        <v>2</v>
      </c>
      <c r="N29" s="19">
        <v>31</v>
      </c>
      <c r="O29" s="19">
        <v>46</v>
      </c>
      <c r="P29" s="19">
        <v>9</v>
      </c>
      <c r="Q29" s="19" t="str">
        <f>VLOOKUP(N29,[1]HT!$B$2:$E$65,2,0)</f>
        <v>Lệch vị trí</v>
      </c>
      <c r="R29" s="19" t="str">
        <f>VLOOKUP(O29,[1]NN!$B$3:$C$65,2,0)</f>
        <v>Bị kẹt, khó chuyển động</v>
      </c>
      <c r="S29" s="19" t="str">
        <f>VLOOKUP(P29,[1]NNG!$B$2:$D$35,2,0)</f>
        <v>Dầu</v>
      </c>
      <c r="T29" s="19">
        <v>5</v>
      </c>
      <c r="U29" s="19" t="s">
        <v>585</v>
      </c>
      <c r="V29" s="19" t="s">
        <v>680</v>
      </c>
      <c r="W29" s="19" t="s">
        <v>585</v>
      </c>
      <c r="X29" s="19" t="s">
        <v>681</v>
      </c>
      <c r="Y29" s="10">
        <v>1.95</v>
      </c>
      <c r="Z29" s="10">
        <v>117</v>
      </c>
      <c r="AA29" s="18" t="s">
        <v>682</v>
      </c>
      <c r="AB29" s="10">
        <v>1</v>
      </c>
      <c r="AC29" s="18" t="s">
        <v>683</v>
      </c>
      <c r="AD29" s="18" t="s">
        <v>684</v>
      </c>
      <c r="AE29" s="18" t="s">
        <v>685</v>
      </c>
      <c r="AF29" s="18"/>
      <c r="AG29" s="18" t="s">
        <v>686</v>
      </c>
      <c r="AH29" s="18" t="s">
        <v>687</v>
      </c>
      <c r="AI29" s="19" t="s">
        <v>585</v>
      </c>
      <c r="AJ29" s="18" t="s">
        <v>688</v>
      </c>
      <c r="AK29" s="19" t="s">
        <v>689</v>
      </c>
      <c r="AL29" s="19" t="s">
        <v>690</v>
      </c>
      <c r="AM29" s="19"/>
      <c r="AN29" s="11">
        <v>1</v>
      </c>
      <c r="AO29" s="12"/>
      <c r="AP29" t="str">
        <f>VLOOKUP(D29,'Vị Trí'!$C$2:$E$102,3,0)</f>
        <v>SLEEVE</v>
      </c>
    </row>
    <row r="30" spans="1:42" ht="105" hidden="1" x14ac:dyDescent="0.25">
      <c r="A30" s="19">
        <v>60</v>
      </c>
      <c r="B30" s="19" t="s">
        <v>67</v>
      </c>
      <c r="C30" s="19" t="s">
        <v>691</v>
      </c>
      <c r="D30" s="19" t="s">
        <v>246</v>
      </c>
      <c r="E30" s="18" t="s">
        <v>692</v>
      </c>
      <c r="F30" s="19" t="s">
        <v>693</v>
      </c>
      <c r="G30" s="19" t="s">
        <v>71</v>
      </c>
      <c r="H30" s="19">
        <v>1</v>
      </c>
      <c r="I30" s="19">
        <v>21</v>
      </c>
      <c r="J30" s="19">
        <v>27</v>
      </c>
      <c r="K30" s="19" t="s">
        <v>520</v>
      </c>
      <c r="L30" s="19" t="s">
        <v>694</v>
      </c>
      <c r="M30" s="19">
        <v>2</v>
      </c>
      <c r="N30" s="19">
        <v>40</v>
      </c>
      <c r="O30" s="19">
        <v>48</v>
      </c>
      <c r="P30" s="19">
        <v>62</v>
      </c>
      <c r="Q30" s="19" t="str">
        <f>VLOOKUP(N30,[1]HT!$B$2:$E$65,2,0)</f>
        <v>Bị tổn hại</v>
      </c>
      <c r="R30" s="19" t="str">
        <f>VLOOKUP(O30,[1]NN!$B$3:$C$65,2,0)</f>
        <v>Gãy</v>
      </c>
      <c r="S30" s="19" t="str">
        <f>VLOOKUP(P30,[1]NNG!$B$2:$D$35,2,0)</f>
        <v>Lão hóa cưỡng chế</v>
      </c>
      <c r="T30" s="19">
        <v>5</v>
      </c>
      <c r="U30" s="19" t="s">
        <v>585</v>
      </c>
      <c r="V30" s="19" t="s">
        <v>695</v>
      </c>
      <c r="W30" s="19" t="s">
        <v>696</v>
      </c>
      <c r="X30" s="19" t="s">
        <v>697</v>
      </c>
      <c r="Y30" s="10">
        <v>2.33</v>
      </c>
      <c r="Z30" s="10">
        <v>139.80000000000001</v>
      </c>
      <c r="AA30" s="18" t="s">
        <v>598</v>
      </c>
      <c r="AB30" s="10">
        <v>2</v>
      </c>
      <c r="AC30" s="18" t="s">
        <v>698</v>
      </c>
      <c r="AD30" s="18" t="s">
        <v>699</v>
      </c>
      <c r="AE30" s="18" t="s">
        <v>700</v>
      </c>
      <c r="AF30" s="18" t="s">
        <v>701</v>
      </c>
      <c r="AG30" s="18" t="s">
        <v>702</v>
      </c>
      <c r="AH30" s="18" t="s">
        <v>703</v>
      </c>
      <c r="AI30" s="19" t="s">
        <v>585</v>
      </c>
      <c r="AJ30" s="18" t="s">
        <v>704</v>
      </c>
      <c r="AK30" s="19" t="s">
        <v>705</v>
      </c>
      <c r="AL30" s="19" t="s">
        <v>706</v>
      </c>
      <c r="AM30" s="19"/>
      <c r="AN30" s="11">
        <v>1</v>
      </c>
      <c r="AO30" s="12"/>
      <c r="AP30" t="str">
        <f>VLOOKUP(D30,'Vị Trí'!$C$2:$E$102,3,0)</f>
        <v>SLEEVE</v>
      </c>
    </row>
    <row r="31" spans="1:42" ht="45" x14ac:dyDescent="0.25">
      <c r="A31" s="19">
        <v>61</v>
      </c>
      <c r="B31" s="19" t="s">
        <v>67</v>
      </c>
      <c r="C31" s="19" t="s">
        <v>707</v>
      </c>
      <c r="D31" s="19" t="s">
        <v>125</v>
      </c>
      <c r="E31" s="18" t="s">
        <v>658</v>
      </c>
      <c r="F31" s="19" t="s">
        <v>659</v>
      </c>
      <c r="G31" s="19" t="s">
        <v>71</v>
      </c>
      <c r="H31" s="19">
        <v>1</v>
      </c>
      <c r="I31" s="19">
        <v>21</v>
      </c>
      <c r="J31" s="19">
        <v>0</v>
      </c>
      <c r="K31" s="19" t="s">
        <v>145</v>
      </c>
      <c r="L31" s="19" t="s">
        <v>146</v>
      </c>
      <c r="M31" s="19">
        <v>3</v>
      </c>
      <c r="N31" s="19">
        <v>81</v>
      </c>
      <c r="O31" s="19">
        <v>31</v>
      </c>
      <c r="P31" s="19">
        <v>99</v>
      </c>
      <c r="Q31" s="19" t="str">
        <f>VLOOKUP(N31,[1]HT!$B$2:$E$65,2,0)</f>
        <v xml:space="preserve">Bề mặt sản phẩm </v>
      </c>
      <c r="R31" s="19" t="str">
        <f>VLOOKUP(O31,[1]NN!$B$3:$C$65,2,0)</f>
        <v>Lệch ( võng, chệch hướng )</v>
      </c>
      <c r="S31" s="19" t="str">
        <f>VLOOKUP(P31,[1]NNG!$B$2:$D$35,2,0)</f>
        <v>Khác</v>
      </c>
      <c r="T31" s="19">
        <v>5</v>
      </c>
      <c r="U31" s="19" t="s">
        <v>585</v>
      </c>
      <c r="V31" s="19" t="s">
        <v>708</v>
      </c>
      <c r="W31" s="19" t="s">
        <v>585</v>
      </c>
      <c r="X31" s="19" t="s">
        <v>709</v>
      </c>
      <c r="Y31" s="10">
        <v>1.32</v>
      </c>
      <c r="Z31" s="10">
        <v>79.2</v>
      </c>
      <c r="AA31" s="18" t="s">
        <v>598</v>
      </c>
      <c r="AB31" s="10">
        <v>2</v>
      </c>
      <c r="AC31" s="18" t="s">
        <v>710</v>
      </c>
      <c r="AD31" s="18" t="s">
        <v>711</v>
      </c>
      <c r="AE31" s="18" t="s">
        <v>712</v>
      </c>
      <c r="AF31" s="18"/>
      <c r="AG31" s="18" t="s">
        <v>713</v>
      </c>
      <c r="AH31" s="18" t="s">
        <v>714</v>
      </c>
      <c r="AI31" s="19" t="s">
        <v>585</v>
      </c>
      <c r="AJ31" s="18"/>
      <c r="AK31" s="19"/>
      <c r="AL31" s="19"/>
      <c r="AM31" s="19"/>
      <c r="AN31" s="11"/>
      <c r="AO31" s="12"/>
      <c r="AP31" t="str">
        <f>VLOOKUP(D31,'Vị Trí'!$C$2:$E$102,3,0)</f>
        <v>SLEEVE</v>
      </c>
    </row>
    <row r="32" spans="1:42" ht="45" x14ac:dyDescent="0.25">
      <c r="A32" s="19">
        <v>62</v>
      </c>
      <c r="B32" s="19" t="s">
        <v>67</v>
      </c>
      <c r="C32" s="19" t="s">
        <v>715</v>
      </c>
      <c r="D32" s="19" t="s">
        <v>276</v>
      </c>
      <c r="E32" s="18" t="s">
        <v>716</v>
      </c>
      <c r="F32" s="19" t="s">
        <v>717</v>
      </c>
      <c r="G32" s="19" t="s">
        <v>71</v>
      </c>
      <c r="H32" s="19">
        <v>1</v>
      </c>
      <c r="I32" s="19">
        <v>21</v>
      </c>
      <c r="J32" s="19">
        <v>2</v>
      </c>
      <c r="K32" s="19" t="s">
        <v>145</v>
      </c>
      <c r="L32" s="19" t="s">
        <v>146</v>
      </c>
      <c r="M32" s="19">
        <v>2</v>
      </c>
      <c r="N32" s="19">
        <v>99</v>
      </c>
      <c r="O32" s="19">
        <v>99</v>
      </c>
      <c r="P32" s="19">
        <v>99</v>
      </c>
      <c r="Q32" s="19" t="str">
        <f>VLOOKUP(N32,[1]HT!$B$2:$E$65,2,0)</f>
        <v>Không tương ứng</v>
      </c>
      <c r="R32" s="19" t="str">
        <f>VLOOKUP(O32,[1]NN!$B$3:$C$65,2,0)</f>
        <v>Không tái phát hiện tượng</v>
      </c>
      <c r="S32" s="19" t="str">
        <f>VLOOKUP(P32,[1]NNG!$B$2:$D$35,2,0)</f>
        <v>Khác</v>
      </c>
      <c r="T32" s="19">
        <v>1</v>
      </c>
      <c r="U32" s="19" t="s">
        <v>696</v>
      </c>
      <c r="V32" s="19" t="s">
        <v>718</v>
      </c>
      <c r="W32" s="19" t="s">
        <v>696</v>
      </c>
      <c r="X32" s="19" t="s">
        <v>719</v>
      </c>
      <c r="Y32" s="10">
        <v>1.6</v>
      </c>
      <c r="Z32" s="10">
        <v>96</v>
      </c>
      <c r="AA32" s="18" t="s">
        <v>461</v>
      </c>
      <c r="AB32" s="10">
        <v>2</v>
      </c>
      <c r="AC32" s="18" t="s">
        <v>720</v>
      </c>
      <c r="AD32" s="18" t="s">
        <v>721</v>
      </c>
      <c r="AE32" s="18" t="s">
        <v>722</v>
      </c>
      <c r="AF32" s="18" t="s">
        <v>723</v>
      </c>
      <c r="AG32" s="18" t="s">
        <v>724</v>
      </c>
      <c r="AH32" s="18"/>
      <c r="AI32" s="19"/>
      <c r="AJ32" s="18"/>
      <c r="AK32" s="19"/>
      <c r="AL32" s="19"/>
      <c r="AM32" s="19"/>
      <c r="AN32" s="11"/>
      <c r="AO32" s="12"/>
      <c r="AP32" t="str">
        <f>VLOOKUP(D32,'Vị Trí'!$C$2:$E$102,3,0)</f>
        <v>CVT MID</v>
      </c>
    </row>
    <row r="33" spans="1:42" ht="45" x14ac:dyDescent="0.25">
      <c r="A33" s="19">
        <v>63</v>
      </c>
      <c r="B33" s="19" t="s">
        <v>67</v>
      </c>
      <c r="C33" s="19" t="s">
        <v>725</v>
      </c>
      <c r="D33" s="19" t="s">
        <v>125</v>
      </c>
      <c r="E33" s="18" t="s">
        <v>658</v>
      </c>
      <c r="F33" s="19" t="s">
        <v>659</v>
      </c>
      <c r="G33" s="19" t="s">
        <v>71</v>
      </c>
      <c r="H33" s="19">
        <v>1</v>
      </c>
      <c r="I33" s="19">
        <v>21</v>
      </c>
      <c r="J33" s="19">
        <v>2</v>
      </c>
      <c r="K33" s="19" t="s">
        <v>145</v>
      </c>
      <c r="L33" s="19" t="s">
        <v>146</v>
      </c>
      <c r="M33" s="19">
        <v>2</v>
      </c>
      <c r="N33" s="19">
        <v>99</v>
      </c>
      <c r="O33" s="19">
        <v>99</v>
      </c>
      <c r="P33" s="19">
        <v>99</v>
      </c>
      <c r="Q33" s="19" t="str">
        <f>VLOOKUP(N33,[1]HT!$B$2:$E$65,2,0)</f>
        <v>Không tương ứng</v>
      </c>
      <c r="R33" s="19" t="str">
        <f>VLOOKUP(O33,[1]NN!$B$3:$C$65,2,0)</f>
        <v>Không tái phát hiện tượng</v>
      </c>
      <c r="S33" s="19" t="str">
        <f>VLOOKUP(P33,[1]NNG!$B$2:$D$35,2,0)</f>
        <v>Khác</v>
      </c>
      <c r="T33" s="19">
        <v>5</v>
      </c>
      <c r="U33" s="19" t="s">
        <v>726</v>
      </c>
      <c r="V33" s="19" t="s">
        <v>727</v>
      </c>
      <c r="W33" s="19" t="s">
        <v>726</v>
      </c>
      <c r="X33" s="19" t="s">
        <v>129</v>
      </c>
      <c r="Y33" s="10">
        <v>0.73</v>
      </c>
      <c r="Z33" s="10">
        <v>43.8</v>
      </c>
      <c r="AA33" s="18" t="s">
        <v>148</v>
      </c>
      <c r="AB33" s="10">
        <v>1</v>
      </c>
      <c r="AC33" s="18" t="s">
        <v>728</v>
      </c>
      <c r="AD33" s="18" t="s">
        <v>729</v>
      </c>
      <c r="AE33" s="18" t="s">
        <v>730</v>
      </c>
      <c r="AF33" s="18" t="s">
        <v>731</v>
      </c>
      <c r="AG33" s="18" t="s">
        <v>732</v>
      </c>
      <c r="AH33" s="18" t="s">
        <v>733</v>
      </c>
      <c r="AI33" s="19" t="s">
        <v>726</v>
      </c>
      <c r="AJ33" s="18"/>
      <c r="AK33" s="19"/>
      <c r="AL33" s="19"/>
      <c r="AM33" s="19"/>
      <c r="AN33" s="11"/>
      <c r="AO33" s="12"/>
      <c r="AP33" t="str">
        <f>VLOOKUP(D33,'Vị Trí'!$C$2:$E$102,3,0)</f>
        <v>SLEEVE</v>
      </c>
    </row>
    <row r="34" spans="1:42" ht="60" x14ac:dyDescent="0.25">
      <c r="A34" s="19">
        <v>65</v>
      </c>
      <c r="B34" s="19" t="s">
        <v>67</v>
      </c>
      <c r="C34" s="19" t="s">
        <v>734</v>
      </c>
      <c r="D34" s="19" t="s">
        <v>68</v>
      </c>
      <c r="E34" s="18" t="s">
        <v>69</v>
      </c>
      <c r="F34" s="19" t="s">
        <v>70</v>
      </c>
      <c r="G34" s="19" t="s">
        <v>71</v>
      </c>
      <c r="H34" s="19">
        <v>1</v>
      </c>
      <c r="I34" s="19">
        <v>21</v>
      </c>
      <c r="J34" s="19">
        <v>1</v>
      </c>
      <c r="K34" s="19" t="s">
        <v>72</v>
      </c>
      <c r="L34" s="19" t="s">
        <v>73</v>
      </c>
      <c r="M34" s="19">
        <v>4</v>
      </c>
      <c r="N34" s="19">
        <v>74</v>
      </c>
      <c r="O34" s="19">
        <v>44</v>
      </c>
      <c r="P34" s="19">
        <v>6</v>
      </c>
      <c r="Q34" s="19" t="str">
        <f>VLOOKUP(N34,[1]HT!$B$2:$E$65,2,0)</f>
        <v>Rò</v>
      </c>
      <c r="R34" s="19" t="str">
        <f>VLOOKUP(O34,[1]NN!$B$3:$C$65,2,0)</f>
        <v>Bẩn</v>
      </c>
      <c r="S34" s="19" t="str">
        <f>VLOOKUP(P34,[1]NNG!$B$2:$D$35,2,0)</f>
        <v>Bụi bẩn</v>
      </c>
      <c r="T34" s="19">
        <v>5</v>
      </c>
      <c r="U34" s="19" t="s">
        <v>726</v>
      </c>
      <c r="V34" s="19" t="s">
        <v>735</v>
      </c>
      <c r="W34" s="19" t="s">
        <v>726</v>
      </c>
      <c r="X34" s="19" t="s">
        <v>736</v>
      </c>
      <c r="Y34" s="10">
        <v>1.22</v>
      </c>
      <c r="Z34" s="10">
        <v>73.2</v>
      </c>
      <c r="AA34" s="18" t="s">
        <v>737</v>
      </c>
      <c r="AB34" s="10">
        <v>1</v>
      </c>
      <c r="AC34" s="18" t="s">
        <v>738</v>
      </c>
      <c r="AD34" s="18" t="s">
        <v>739</v>
      </c>
      <c r="AE34" s="18" t="s">
        <v>740</v>
      </c>
      <c r="AF34" s="18"/>
      <c r="AG34" s="18" t="s">
        <v>741</v>
      </c>
      <c r="AH34" s="18" t="s">
        <v>742</v>
      </c>
      <c r="AI34" s="19" t="s">
        <v>726</v>
      </c>
      <c r="AJ34" s="18"/>
      <c r="AK34" s="19" t="s">
        <v>743</v>
      </c>
      <c r="AL34" s="19" t="s">
        <v>744</v>
      </c>
      <c r="AM34" s="19"/>
      <c r="AN34" s="11">
        <v>1</v>
      </c>
      <c r="AO34" s="12"/>
      <c r="AP34" t="str">
        <f>VLOOKUP(D34,'Vị Trí'!$C$2:$E$102,3,0)</f>
        <v>DIECAST-MACHINE</v>
      </c>
    </row>
    <row r="35" spans="1:42" ht="45" x14ac:dyDescent="0.25">
      <c r="A35" s="19">
        <v>66</v>
      </c>
      <c r="B35" s="19" t="s">
        <v>67</v>
      </c>
      <c r="C35" s="19" t="s">
        <v>745</v>
      </c>
      <c r="D35" s="19" t="s">
        <v>114</v>
      </c>
      <c r="E35" s="18" t="s">
        <v>746</v>
      </c>
      <c r="F35" s="19" t="s">
        <v>747</v>
      </c>
      <c r="G35" s="19" t="s">
        <v>71</v>
      </c>
      <c r="H35" s="19">
        <v>1</v>
      </c>
      <c r="I35" s="19">
        <v>21</v>
      </c>
      <c r="J35" s="19">
        <v>2</v>
      </c>
      <c r="K35" s="19" t="s">
        <v>145</v>
      </c>
      <c r="L35" s="19" t="s">
        <v>146</v>
      </c>
      <c r="M35" s="19">
        <v>2</v>
      </c>
      <c r="N35" s="19">
        <v>99</v>
      </c>
      <c r="O35" s="19">
        <v>99</v>
      </c>
      <c r="P35" s="19">
        <v>61</v>
      </c>
      <c r="Q35" s="19" t="str">
        <f>VLOOKUP(N35,[1]HT!$B$2:$E$65,2,0)</f>
        <v>Không tương ứng</v>
      </c>
      <c r="R35" s="19" t="str">
        <f>VLOOKUP(O35,[1]NN!$B$3:$C$65,2,0)</f>
        <v>Không tái phát hiện tượng</v>
      </c>
      <c r="S35" s="19" t="str">
        <f>VLOOKUP(P35,[1]NNG!$B$2:$D$35,2,0)</f>
        <v>Tuổi thọ tự nhiên</v>
      </c>
      <c r="T35" s="19">
        <v>1</v>
      </c>
      <c r="U35" s="19" t="s">
        <v>748</v>
      </c>
      <c r="V35" s="19" t="s">
        <v>749</v>
      </c>
      <c r="W35" s="19" t="s">
        <v>748</v>
      </c>
      <c r="X35" s="19" t="s">
        <v>750</v>
      </c>
      <c r="Y35" s="10">
        <v>0.5</v>
      </c>
      <c r="Z35" s="10">
        <v>30</v>
      </c>
      <c r="AA35" s="18" t="s">
        <v>751</v>
      </c>
      <c r="AB35" s="10">
        <v>2</v>
      </c>
      <c r="AC35" s="18" t="s">
        <v>752</v>
      </c>
      <c r="AD35" s="18" t="s">
        <v>753</v>
      </c>
      <c r="AE35" s="18" t="s">
        <v>754</v>
      </c>
      <c r="AF35" s="18" t="s">
        <v>755</v>
      </c>
      <c r="AG35" s="18" t="s">
        <v>756</v>
      </c>
      <c r="AH35" s="18"/>
      <c r="AI35" s="19"/>
      <c r="AJ35" s="18"/>
      <c r="AK35" s="19" t="s">
        <v>757</v>
      </c>
      <c r="AL35" s="19" t="s">
        <v>758</v>
      </c>
      <c r="AM35" s="19"/>
      <c r="AN35" s="11">
        <v>1</v>
      </c>
      <c r="AO35" s="12"/>
      <c r="AP35" t="str">
        <f>VLOOKUP(D35,'Vị Trí'!$C$2:$E$102,3,0)</f>
        <v>SV Vũ</v>
      </c>
    </row>
    <row r="36" spans="1:42" ht="60" hidden="1" x14ac:dyDescent="0.25">
      <c r="A36" s="19">
        <v>67</v>
      </c>
      <c r="B36" s="19" t="s">
        <v>67</v>
      </c>
      <c r="C36" s="19" t="s">
        <v>759</v>
      </c>
      <c r="D36" s="19" t="s">
        <v>68</v>
      </c>
      <c r="E36" s="18" t="s">
        <v>69</v>
      </c>
      <c r="F36" s="19" t="s">
        <v>70</v>
      </c>
      <c r="G36" s="19" t="s">
        <v>71</v>
      </c>
      <c r="H36" s="19">
        <v>1</v>
      </c>
      <c r="I36" s="19">
        <v>21</v>
      </c>
      <c r="J36" s="19">
        <v>1</v>
      </c>
      <c r="K36" s="19" t="s">
        <v>760</v>
      </c>
      <c r="L36" s="19" t="s">
        <v>761</v>
      </c>
      <c r="M36" s="19">
        <v>3</v>
      </c>
      <c r="N36" s="19">
        <v>12</v>
      </c>
      <c r="O36" s="19">
        <v>14</v>
      </c>
      <c r="P36" s="19">
        <v>99</v>
      </c>
      <c r="Q36" s="19" t="str">
        <f>VLOOKUP(N36,[1]HT!$B$2:$E$65,2,0)</f>
        <v>Nguồn điện bị mất</v>
      </c>
      <c r="R36" s="19" t="str">
        <f>VLOOKUP(O36,[1]NN!$B$3:$C$65,2,0)</f>
        <v>Lỗi tiếp xúc</v>
      </c>
      <c r="S36" s="19" t="str">
        <f>VLOOKUP(P36,[1]NNG!$B$2:$D$35,2,0)</f>
        <v>Khác</v>
      </c>
      <c r="T36" s="19">
        <v>5</v>
      </c>
      <c r="U36" s="19" t="s">
        <v>748</v>
      </c>
      <c r="V36" s="19" t="s">
        <v>762</v>
      </c>
      <c r="W36" s="19" t="s">
        <v>748</v>
      </c>
      <c r="X36" s="19" t="s">
        <v>763</v>
      </c>
      <c r="Y36" s="10">
        <v>0.37</v>
      </c>
      <c r="Z36" s="10">
        <v>22.2</v>
      </c>
      <c r="AA36" s="18" t="s">
        <v>764</v>
      </c>
      <c r="AB36" s="10">
        <v>1</v>
      </c>
      <c r="AC36" s="18" t="s">
        <v>765</v>
      </c>
      <c r="AD36" s="18" t="s">
        <v>766</v>
      </c>
      <c r="AE36" s="18" t="s">
        <v>767</v>
      </c>
      <c r="AF36" s="18"/>
      <c r="AG36" s="18" t="s">
        <v>768</v>
      </c>
      <c r="AH36" s="18" t="s">
        <v>769</v>
      </c>
      <c r="AI36" s="19" t="s">
        <v>748</v>
      </c>
      <c r="AJ36" s="18"/>
      <c r="AK36" s="19"/>
      <c r="AL36" s="19"/>
      <c r="AM36" s="19"/>
      <c r="AN36" s="11"/>
      <c r="AO36" s="12"/>
      <c r="AP36" t="str">
        <f>VLOOKUP(D36,'Vị Trí'!$C$2:$E$102,3,0)</f>
        <v>DIECAST-MACHINE</v>
      </c>
    </row>
    <row r="37" spans="1:42" ht="75" hidden="1" x14ac:dyDescent="0.25">
      <c r="A37" s="19">
        <v>69</v>
      </c>
      <c r="B37" s="19" t="s">
        <v>67</v>
      </c>
      <c r="C37" s="19" t="s">
        <v>770</v>
      </c>
      <c r="D37" s="19" t="s">
        <v>114</v>
      </c>
      <c r="E37" s="18" t="s">
        <v>746</v>
      </c>
      <c r="F37" s="19" t="s">
        <v>747</v>
      </c>
      <c r="G37" s="19" t="s">
        <v>71</v>
      </c>
      <c r="H37" s="19">
        <v>1</v>
      </c>
      <c r="I37" s="19">
        <v>21</v>
      </c>
      <c r="J37" s="19">
        <v>5</v>
      </c>
      <c r="K37" s="19" t="s">
        <v>179</v>
      </c>
      <c r="L37" s="19" t="s">
        <v>180</v>
      </c>
      <c r="M37" s="19">
        <v>2</v>
      </c>
      <c r="N37" s="19">
        <v>26</v>
      </c>
      <c r="O37" s="19">
        <v>14</v>
      </c>
      <c r="P37" s="19">
        <v>62</v>
      </c>
      <c r="Q37" s="19" t="str">
        <f>VLOOKUP(N37,[1]HT!$B$2:$E$65,2,0)</f>
        <v>Không chuyển động</v>
      </c>
      <c r="R37" s="19" t="str">
        <f>VLOOKUP(O37,[1]NN!$B$3:$C$65,2,0)</f>
        <v>Lỗi tiếp xúc</v>
      </c>
      <c r="S37" s="19" t="str">
        <f>VLOOKUP(P37,[1]NNG!$B$2:$D$35,2,0)</f>
        <v>Lão hóa cưỡng chế</v>
      </c>
      <c r="T37" s="19">
        <v>1</v>
      </c>
      <c r="U37" s="19" t="s">
        <v>771</v>
      </c>
      <c r="V37" s="19" t="s">
        <v>763</v>
      </c>
      <c r="W37" s="19" t="s">
        <v>771</v>
      </c>
      <c r="X37" s="19" t="s">
        <v>772</v>
      </c>
      <c r="Y37" s="10">
        <v>0.33</v>
      </c>
      <c r="Z37" s="10">
        <v>19.8</v>
      </c>
      <c r="AA37" s="18" t="s">
        <v>138</v>
      </c>
      <c r="AB37" s="10">
        <v>2</v>
      </c>
      <c r="AC37" s="18" t="s">
        <v>773</v>
      </c>
      <c r="AD37" s="18" t="s">
        <v>774</v>
      </c>
      <c r="AE37" s="18" t="s">
        <v>775</v>
      </c>
      <c r="AF37" s="18"/>
      <c r="AG37" s="18" t="s">
        <v>776</v>
      </c>
      <c r="AH37" s="18" t="s">
        <v>777</v>
      </c>
      <c r="AI37" s="19" t="s">
        <v>516</v>
      </c>
      <c r="AJ37" s="18" t="s">
        <v>778</v>
      </c>
      <c r="AK37" s="19"/>
      <c r="AL37" s="19"/>
      <c r="AM37" s="19"/>
      <c r="AN37" s="11"/>
      <c r="AO37" s="12"/>
      <c r="AP37" t="str">
        <f>VLOOKUP(D37,'Vị Trí'!$C$2:$E$102,3,0)</f>
        <v>SV Vũ</v>
      </c>
    </row>
    <row r="38" spans="1:42" ht="75" x14ac:dyDescent="0.25">
      <c r="A38" s="19">
        <v>71</v>
      </c>
      <c r="B38" s="19" t="s">
        <v>67</v>
      </c>
      <c r="C38" s="19" t="s">
        <v>779</v>
      </c>
      <c r="D38" s="19" t="s">
        <v>68</v>
      </c>
      <c r="E38" s="18" t="s">
        <v>780</v>
      </c>
      <c r="F38" s="19" t="s">
        <v>781</v>
      </c>
      <c r="G38" s="19" t="s">
        <v>71</v>
      </c>
      <c r="H38" s="19">
        <v>1</v>
      </c>
      <c r="I38" s="19">
        <v>21</v>
      </c>
      <c r="J38" s="19">
        <v>0</v>
      </c>
      <c r="K38" s="19" t="s">
        <v>145</v>
      </c>
      <c r="L38" s="19" t="s">
        <v>146</v>
      </c>
      <c r="M38" s="19">
        <v>4</v>
      </c>
      <c r="N38" s="19">
        <v>99</v>
      </c>
      <c r="O38" s="19">
        <v>99</v>
      </c>
      <c r="P38" s="19">
        <v>99</v>
      </c>
      <c r="Q38" s="19" t="str">
        <f>VLOOKUP(N38,[1]HT!$B$2:$E$65,2,0)</f>
        <v>Không tương ứng</v>
      </c>
      <c r="R38" s="19" t="str">
        <f>VLOOKUP(O38,[1]NN!$B$3:$C$65,2,0)</f>
        <v>Không tái phát hiện tượng</v>
      </c>
      <c r="S38" s="19" t="str">
        <f>VLOOKUP(P38,[1]NNG!$B$2:$D$35,2,0)</f>
        <v>Khác</v>
      </c>
      <c r="T38" s="19">
        <v>1</v>
      </c>
      <c r="U38" s="19" t="s">
        <v>771</v>
      </c>
      <c r="V38" s="19" t="s">
        <v>782</v>
      </c>
      <c r="W38" s="19" t="s">
        <v>771</v>
      </c>
      <c r="X38" s="19" t="s">
        <v>549</v>
      </c>
      <c r="Y38" s="10">
        <v>0.02</v>
      </c>
      <c r="Z38" s="10">
        <v>1.2</v>
      </c>
      <c r="AA38" s="18" t="s">
        <v>737</v>
      </c>
      <c r="AB38" s="10">
        <v>1</v>
      </c>
      <c r="AC38" s="18" t="s">
        <v>783</v>
      </c>
      <c r="AD38" s="18" t="s">
        <v>90</v>
      </c>
      <c r="AE38" s="18"/>
      <c r="AF38" s="18"/>
      <c r="AG38" s="18" t="s">
        <v>784</v>
      </c>
      <c r="AH38" s="18"/>
      <c r="AI38" s="19"/>
      <c r="AJ38" s="18"/>
      <c r="AK38" s="19"/>
      <c r="AL38" s="19"/>
      <c r="AM38" s="19"/>
      <c r="AN38" s="11"/>
      <c r="AO38" s="12"/>
      <c r="AP38" t="str">
        <f>VLOOKUP(D38,'Vị Trí'!$C$2:$E$102,3,0)</f>
        <v>DIECAST-MACHINE</v>
      </c>
    </row>
    <row r="39" spans="1:42" ht="90" x14ac:dyDescent="0.25">
      <c r="A39" s="19">
        <v>72</v>
      </c>
      <c r="B39" s="19" t="s">
        <v>67</v>
      </c>
      <c r="C39" s="19" t="s">
        <v>785</v>
      </c>
      <c r="D39" s="19" t="s">
        <v>98</v>
      </c>
      <c r="E39" s="18" t="s">
        <v>518</v>
      </c>
      <c r="F39" s="19" t="s">
        <v>519</v>
      </c>
      <c r="G39" s="19" t="s">
        <v>71</v>
      </c>
      <c r="H39" s="19">
        <v>1</v>
      </c>
      <c r="I39" s="19">
        <v>21</v>
      </c>
      <c r="J39" s="19">
        <v>15</v>
      </c>
      <c r="K39" s="19" t="s">
        <v>786</v>
      </c>
      <c r="L39" s="19" t="s">
        <v>787</v>
      </c>
      <c r="M39" s="19">
        <v>5</v>
      </c>
      <c r="N39" s="19">
        <v>14</v>
      </c>
      <c r="O39" s="19">
        <v>18</v>
      </c>
      <c r="P39" s="19">
        <v>16</v>
      </c>
      <c r="Q39" s="19" t="str">
        <f>VLOOKUP(N39,[1]HT!$B$2:$E$65,2,0)</f>
        <v>Phán đoán nhầm(OK-NG)</v>
      </c>
      <c r="R39" s="19" t="str">
        <f>VLOOKUP(O39,[1]NN!$B$3:$C$65,2,0)</f>
        <v>Mất dữ liệu</v>
      </c>
      <c r="S39" s="19" t="str">
        <f>VLOOKUP(P39,[1]NNG!$B$2:$D$35,2,0)</f>
        <v>Lỗi tự động hóa</v>
      </c>
      <c r="T39" s="19">
        <v>5</v>
      </c>
      <c r="U39" s="19" t="s">
        <v>771</v>
      </c>
      <c r="V39" s="19" t="s">
        <v>788</v>
      </c>
      <c r="W39" s="19" t="s">
        <v>771</v>
      </c>
      <c r="X39" s="19" t="s">
        <v>536</v>
      </c>
      <c r="Y39" s="10">
        <v>4.17</v>
      </c>
      <c r="Z39" s="10">
        <v>250.2</v>
      </c>
      <c r="AA39" s="18" t="s">
        <v>789</v>
      </c>
      <c r="AB39" s="10">
        <v>5</v>
      </c>
      <c r="AC39" s="18" t="s">
        <v>790</v>
      </c>
      <c r="AD39" s="18"/>
      <c r="AE39" s="18" t="s">
        <v>791</v>
      </c>
      <c r="AF39" s="18"/>
      <c r="AG39" s="18" t="s">
        <v>792</v>
      </c>
      <c r="AH39" s="18" t="s">
        <v>793</v>
      </c>
      <c r="AI39" s="19" t="s">
        <v>771</v>
      </c>
      <c r="AJ39" s="18"/>
      <c r="AK39" s="19"/>
      <c r="AL39" s="19"/>
      <c r="AM39" s="19"/>
      <c r="AN39" s="11"/>
      <c r="AO39" s="12"/>
      <c r="AP39" t="str">
        <f>VLOOKUP(D39,'Vị Trí'!$C$2:$E$102,3,0)</f>
        <v>SLEEVE</v>
      </c>
    </row>
    <row r="40" spans="1:42" ht="60" hidden="1" x14ac:dyDescent="0.25">
      <c r="A40" s="19">
        <v>74</v>
      </c>
      <c r="B40" s="19" t="s">
        <v>67</v>
      </c>
      <c r="C40" s="19" t="s">
        <v>794</v>
      </c>
      <c r="D40" s="19" t="s">
        <v>114</v>
      </c>
      <c r="E40" s="18" t="s">
        <v>795</v>
      </c>
      <c r="F40" s="19" t="s">
        <v>796</v>
      </c>
      <c r="G40" s="19" t="s">
        <v>71</v>
      </c>
      <c r="H40" s="19">
        <v>1</v>
      </c>
      <c r="I40" s="19">
        <v>21</v>
      </c>
      <c r="J40" s="19">
        <v>2</v>
      </c>
      <c r="K40" s="19" t="s">
        <v>797</v>
      </c>
      <c r="L40" s="19" t="s">
        <v>798</v>
      </c>
      <c r="M40" s="19">
        <v>0</v>
      </c>
      <c r="N40" s="19">
        <v>12</v>
      </c>
      <c r="O40" s="19">
        <v>13</v>
      </c>
      <c r="P40" s="19">
        <v>99</v>
      </c>
      <c r="Q40" s="19" t="str">
        <f>VLOOKUP(N40,[1]HT!$B$2:$E$65,2,0)</f>
        <v>Nguồn điện bị mất</v>
      </c>
      <c r="R40" s="19" t="str">
        <f>VLOOKUP(O40,[1]NN!$B$3:$C$65,2,0)</f>
        <v>Tiếp đất</v>
      </c>
      <c r="S40" s="19" t="str">
        <f>VLOOKUP(P40,[1]NNG!$B$2:$D$35,2,0)</f>
        <v>Khác</v>
      </c>
      <c r="T40" s="19">
        <v>1</v>
      </c>
      <c r="U40" s="19" t="s">
        <v>516</v>
      </c>
      <c r="V40" s="19" t="s">
        <v>799</v>
      </c>
      <c r="W40" s="19" t="s">
        <v>516</v>
      </c>
      <c r="X40" s="19" t="s">
        <v>800</v>
      </c>
      <c r="Y40" s="10">
        <v>0.5</v>
      </c>
      <c r="Z40" s="10">
        <v>30</v>
      </c>
      <c r="AA40" s="18" t="s">
        <v>189</v>
      </c>
      <c r="AB40" s="10">
        <v>1</v>
      </c>
      <c r="AC40" s="18" t="s">
        <v>801</v>
      </c>
      <c r="AD40" s="18" t="s">
        <v>90</v>
      </c>
      <c r="AE40" s="18"/>
      <c r="AF40" s="18"/>
      <c r="AG40" s="18" t="s">
        <v>802</v>
      </c>
      <c r="AH40" s="18" t="s">
        <v>803</v>
      </c>
      <c r="AI40" s="19" t="s">
        <v>83</v>
      </c>
      <c r="AJ40" s="18"/>
      <c r="AK40" s="19"/>
      <c r="AL40" s="19"/>
      <c r="AM40" s="19"/>
      <c r="AN40" s="11"/>
      <c r="AO40" s="12"/>
      <c r="AP40" t="str">
        <f>VLOOKUP(D40,'Vị Trí'!$C$2:$E$102,3,0)</f>
        <v>SV Vũ</v>
      </c>
    </row>
    <row r="41" spans="1:42" ht="60" hidden="1" x14ac:dyDescent="0.25">
      <c r="A41" s="19">
        <v>75</v>
      </c>
      <c r="B41" s="19" t="s">
        <v>67</v>
      </c>
      <c r="C41" s="19" t="s">
        <v>804</v>
      </c>
      <c r="D41" s="19" t="s">
        <v>118</v>
      </c>
      <c r="E41" s="18" t="s">
        <v>157</v>
      </c>
      <c r="F41" s="19" t="s">
        <v>158</v>
      </c>
      <c r="G41" s="19" t="s">
        <v>71</v>
      </c>
      <c r="H41" s="19">
        <v>1</v>
      </c>
      <c r="I41" s="19">
        <v>21</v>
      </c>
      <c r="J41" s="19">
        <v>5</v>
      </c>
      <c r="K41" s="19" t="s">
        <v>100</v>
      </c>
      <c r="L41" s="19" t="s">
        <v>805</v>
      </c>
      <c r="M41" s="19">
        <v>2</v>
      </c>
      <c r="N41" s="19">
        <v>4</v>
      </c>
      <c r="O41" s="19">
        <v>94</v>
      </c>
      <c r="P41" s="19">
        <v>9</v>
      </c>
      <c r="Q41" s="19" t="str">
        <f>VLOOKUP(N41,[1]HT!$B$2:$E$65,2,0)</f>
        <v>Không xác nhận</v>
      </c>
      <c r="R41" s="19" t="str">
        <f>VLOOKUP(O41,[1]NN!$B$3:$C$65,2,0)</f>
        <v>Lão hóa( cưỡng chế)</v>
      </c>
      <c r="S41" s="19" t="str">
        <f>VLOOKUP(P41,[1]NNG!$B$2:$D$35,2,0)</f>
        <v>Dầu</v>
      </c>
      <c r="T41" s="19">
        <v>5</v>
      </c>
      <c r="U41" s="19" t="s">
        <v>516</v>
      </c>
      <c r="V41" s="19" t="s">
        <v>806</v>
      </c>
      <c r="W41" s="19" t="s">
        <v>516</v>
      </c>
      <c r="X41" s="19" t="s">
        <v>74</v>
      </c>
      <c r="Y41" s="10">
        <v>0.98</v>
      </c>
      <c r="Z41" s="10">
        <v>58.8</v>
      </c>
      <c r="AA41" s="18" t="s">
        <v>807</v>
      </c>
      <c r="AB41" s="10">
        <v>2</v>
      </c>
      <c r="AC41" s="18" t="s">
        <v>808</v>
      </c>
      <c r="AD41" s="18" t="s">
        <v>809</v>
      </c>
      <c r="AE41" s="18"/>
      <c r="AF41" s="18"/>
      <c r="AG41" s="18" t="s">
        <v>810</v>
      </c>
      <c r="AH41" s="18" t="s">
        <v>811</v>
      </c>
      <c r="AI41" s="19" t="s">
        <v>516</v>
      </c>
      <c r="AJ41" s="18"/>
      <c r="AK41" s="19"/>
      <c r="AL41" s="19"/>
      <c r="AM41" s="19"/>
      <c r="AN41" s="11"/>
      <c r="AO41" s="12"/>
      <c r="AP41" t="str">
        <f>VLOOKUP(D41,'Vị Trí'!$C$2:$E$102,3,0)</f>
        <v>CVT MID</v>
      </c>
    </row>
    <row r="42" spans="1:42" ht="15.75" hidden="1" x14ac:dyDescent="0.25">
      <c r="R42" s="19" t="e">
        <f>VLOOKUP(O42,[1]NN!$B$3:$C$65,2,0)</f>
        <v>#N/A</v>
      </c>
      <c r="S42" s="19" t="str">
        <f>VLOOKUP(P42,[1]NNG!$B$2:$D$35,2,0)</f>
        <v>Khí nén</v>
      </c>
      <c r="U42" s="4"/>
      <c r="V42" s="5"/>
      <c r="W42" s="6"/>
      <c r="X42" s="6" t="s">
        <v>197</v>
      </c>
      <c r="Y42" s="6"/>
      <c r="Z42" s="6"/>
      <c r="AA42" s="7"/>
      <c r="AB42" s="5"/>
      <c r="AC42" s="5"/>
      <c r="AD42" s="6"/>
      <c r="AE42" s="8"/>
      <c r="AF42" s="8"/>
      <c r="AG42" s="8" t="s">
        <v>198</v>
      </c>
      <c r="AH42" s="5"/>
      <c r="AI42" s="8"/>
      <c r="AJ42" s="5"/>
      <c r="AK42" s="4"/>
      <c r="AL42" s="8"/>
      <c r="AM42" s="8" t="s">
        <v>199</v>
      </c>
      <c r="AN42" s="5"/>
      <c r="AO42" s="9"/>
    </row>
    <row r="46" spans="1:42" x14ac:dyDescent="0.25">
      <c r="E46" s="21" t="s">
        <v>812</v>
      </c>
      <c r="F46" s="22" t="s">
        <v>813</v>
      </c>
    </row>
    <row r="47" spans="1:42" x14ac:dyDescent="0.25">
      <c r="E47" s="23" t="s">
        <v>71</v>
      </c>
      <c r="F47" s="22">
        <v>40</v>
      </c>
    </row>
    <row r="48" spans="1:42" x14ac:dyDescent="0.25">
      <c r="E48" s="32" t="s">
        <v>786</v>
      </c>
      <c r="F48" s="29">
        <v>1</v>
      </c>
      <c r="G48" t="str">
        <f>VLOOKUP(E48,'[2]LK ĐB'!$B$2:$C$78,2,0)</f>
        <v>Xi lanh thủy lực ( Xi lanh dầu )</v>
      </c>
    </row>
    <row r="49" spans="5:7" x14ac:dyDescent="0.25">
      <c r="E49" s="32" t="s">
        <v>72</v>
      </c>
      <c r="F49" s="29">
        <v>2</v>
      </c>
      <c r="G49" t="str">
        <f>VLOOKUP(E49,'[2]LK ĐB'!$B$2:$C$78,2,0)</f>
        <v>Bộ áp âm</v>
      </c>
    </row>
    <row r="50" spans="5:7" x14ac:dyDescent="0.25">
      <c r="E50" s="32" t="s">
        <v>145</v>
      </c>
      <c r="F50" s="29">
        <v>12</v>
      </c>
      <c r="G50" t="str">
        <f>VLOOKUP(E50,'[2]LK ĐB'!$B$2:$C$78,2,0)</f>
        <v>Khác</v>
      </c>
    </row>
    <row r="51" spans="5:7" x14ac:dyDescent="0.25">
      <c r="E51" s="32" t="s">
        <v>109</v>
      </c>
      <c r="F51" s="29">
        <v>2</v>
      </c>
      <c r="G51" t="str">
        <f>VLOOKUP(E51,'[2]LK ĐB'!$B$2:$C$78,2,0)</f>
        <v>Xilanh thường</v>
      </c>
    </row>
    <row r="52" spans="5:7" x14ac:dyDescent="0.25">
      <c r="E52" s="33" t="s">
        <v>507</v>
      </c>
      <c r="F52" s="30">
        <v>3</v>
      </c>
      <c r="G52" t="str">
        <f>VLOOKUP(E52,'[2]LK ĐB'!$B$2:$C$78,2,0)</f>
        <v>Valve điện từ</v>
      </c>
    </row>
    <row r="53" spans="5:7" x14ac:dyDescent="0.25">
      <c r="E53" s="33" t="s">
        <v>179</v>
      </c>
      <c r="F53" s="30">
        <v>1</v>
      </c>
      <c r="G53" t="str">
        <f>VLOOKUP(E53,'[2]LK ĐB'!$B$2:$C$78,2,0)</f>
        <v>Relay</v>
      </c>
    </row>
    <row r="54" spans="5:7" x14ac:dyDescent="0.25">
      <c r="E54" s="33" t="s">
        <v>575</v>
      </c>
      <c r="F54" s="30">
        <v>1</v>
      </c>
      <c r="G54" t="str">
        <f>VLOOKUP(E54,'[2]LK ĐB'!$B$2:$C$78,2,0)</f>
        <v>Motor 3 pha</v>
      </c>
    </row>
    <row r="55" spans="5:7" x14ac:dyDescent="0.25">
      <c r="E55" s="33" t="s">
        <v>92</v>
      </c>
      <c r="F55" s="30">
        <v>1</v>
      </c>
      <c r="G55" t="str">
        <f>VLOOKUP(E55,'[2]LK ĐB'!$B$2:$C$78,2,0)</f>
        <v>Servo Motor</v>
      </c>
    </row>
    <row r="56" spans="5:7" x14ac:dyDescent="0.25">
      <c r="E56" s="33" t="s">
        <v>100</v>
      </c>
      <c r="F56" s="30">
        <v>2</v>
      </c>
      <c r="G56" t="str">
        <f>VLOOKUP(E56,'[2]LK ĐB'!$B$2:$C$78,2,0)</f>
        <v>Cảm biến</v>
      </c>
    </row>
    <row r="57" spans="5:7" x14ac:dyDescent="0.25">
      <c r="E57" s="33" t="s">
        <v>760</v>
      </c>
      <c r="F57" s="30">
        <v>1</v>
      </c>
      <c r="G57" t="str">
        <f>VLOOKUP(E57,'[2]LK ĐB'!$B$2:$C$78,2,0)</f>
        <v>Robot</v>
      </c>
    </row>
    <row r="58" spans="5:7" x14ac:dyDescent="0.25">
      <c r="E58" s="34" t="s">
        <v>115</v>
      </c>
      <c r="F58" s="31">
        <v>3</v>
      </c>
      <c r="G58" t="str">
        <f>VLOOKUP(E58,'[2]LK ĐB'!$B$2:$C$78,2,0)</f>
        <v>Thiết bị vận chuyển</v>
      </c>
    </row>
    <row r="59" spans="5:7" x14ac:dyDescent="0.25">
      <c r="E59" s="34" t="s">
        <v>492</v>
      </c>
      <c r="F59" s="31">
        <v>1</v>
      </c>
      <c r="G59" t="str">
        <f>VLOOKUP(E59,'[2]LK ĐB'!$B$2:$C$78,2,0)</f>
        <v>Hệ thống ống dẫn khí</v>
      </c>
    </row>
    <row r="60" spans="5:7" x14ac:dyDescent="0.25">
      <c r="E60" s="34" t="s">
        <v>121</v>
      </c>
      <c r="F60" s="31">
        <v>2</v>
      </c>
      <c r="G60" t="str">
        <f>VLOOKUP(E60,'[2]LK ĐB'!$B$2:$C$78,2,0)</f>
        <v>Hệ thống ống dẫn nước</v>
      </c>
    </row>
    <row r="61" spans="5:7" x14ac:dyDescent="0.25">
      <c r="E61" s="34" t="s">
        <v>81</v>
      </c>
      <c r="F61" s="31">
        <v>4</v>
      </c>
      <c r="G61" t="str">
        <f>VLOOKUP(E61,'[2]LK ĐB'!$B$2:$C$78,2,0)</f>
        <v>Khuôn (DIE)</v>
      </c>
    </row>
    <row r="62" spans="5:7" x14ac:dyDescent="0.25">
      <c r="E62" s="34" t="s">
        <v>797</v>
      </c>
      <c r="F62" s="31">
        <v>1</v>
      </c>
      <c r="G62" t="str">
        <f>VLOOKUP(E62,'[2]LK ĐB'!$B$2:$C$78,2,0)</f>
        <v>Khác</v>
      </c>
    </row>
    <row r="63" spans="5:7" x14ac:dyDescent="0.25">
      <c r="E63" s="34" t="s">
        <v>520</v>
      </c>
      <c r="F63" s="31">
        <v>3</v>
      </c>
      <c r="G63" t="str">
        <f>VLOOKUP(E63,'[2]LK ĐB'!$B$2:$C$78,2,0)</f>
        <v>Trục chính</v>
      </c>
    </row>
    <row r="64" spans="5:7" x14ac:dyDescent="0.25">
      <c r="E64" s="24" t="s">
        <v>37</v>
      </c>
      <c r="F64" s="25"/>
    </row>
    <row r="65" spans="5:6" x14ac:dyDescent="0.25">
      <c r="E65" s="28" t="s">
        <v>39</v>
      </c>
      <c r="F65" s="25"/>
    </row>
    <row r="66" spans="5:6" x14ac:dyDescent="0.25">
      <c r="E66" s="26" t="s">
        <v>814</v>
      </c>
      <c r="F66" s="27">
        <v>40</v>
      </c>
    </row>
  </sheetData>
  <sheetProtection formatCells="0" formatColumns="0" formatRows="0" insertColumns="0" insertRows="0" insertHyperlinks="0" deleteColumns="0" deleteRows="0" sort="0" autoFilter="0" pivotTables="0"/>
  <autoFilter ref="A4:AP42" xr:uid="{00000000-0001-0000-0000-000000000000}">
    <filterColumn colId="10">
      <filters>
        <filter val="BA12"/>
        <filter val="BA14"/>
        <filter val="BA18"/>
        <filter val="BA7"/>
      </filters>
    </filterColumn>
    <filterColumn colId="24" showButton="0"/>
    <filterColumn colId="29" showButton="0"/>
    <filterColumn colId="30" showButton="0"/>
    <filterColumn colId="36" showButton="0"/>
    <filterColumn colId="37" showButton="0"/>
    <filterColumn colId="38" showButton="0"/>
    <filterColumn colId="39" showButton="0"/>
  </autoFilter>
  <mergeCells count="8">
    <mergeCell ref="A1:AO1"/>
    <mergeCell ref="A2:AO2"/>
    <mergeCell ref="A3:AO3"/>
    <mergeCell ref="A4:A5"/>
    <mergeCell ref="Y4:Z4"/>
    <mergeCell ref="AD4:AF4"/>
    <mergeCell ref="AK4:AO4"/>
    <mergeCell ref="Y5:Z5"/>
  </mergeCells>
  <conditionalFormatting sqref="B5">
    <cfRule type="cellIs" dxfId="8" priority="3" stopIfTrue="1" operator="equal">
      <formula>#REF!</formula>
    </cfRule>
  </conditionalFormatting>
  <conditionalFormatting sqref="C5">
    <cfRule type="cellIs" dxfId="7" priority="2" stopIfTrue="1" operator="equal">
      <formula>#REF!</formula>
    </cfRule>
  </conditionalFormatting>
  <conditionalFormatting sqref="D4:D5">
    <cfRule type="cellIs" dxfId="6" priority="1" stopIfTrue="1" operator="equal">
      <formula>#REF!</formula>
    </cfRule>
  </conditionalFormatting>
  <pageMargins left="0.7" right="0.7" top="0.75" bottom="0.75" header="0.3" footer="0.3"/>
  <pageSetup paperSize="9" scale="33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EEFB645F3484FA45FFC219E28BB46" ma:contentTypeVersion="16" ma:contentTypeDescription="Create a new document." ma:contentTypeScope="" ma:versionID="ba4de6ca8ca39664864647155ed5d959">
  <xsd:schema xmlns:xsd="http://www.w3.org/2001/XMLSchema" xmlns:xs="http://www.w3.org/2001/XMLSchema" xmlns:p="http://schemas.microsoft.com/office/2006/metadata/properties" xmlns:ns2="2033175c-aea2-455a-886c-4e2df3928100" xmlns:ns3="ca5916d2-7fc6-47ad-8384-dce9de4fb423" targetNamespace="http://schemas.microsoft.com/office/2006/metadata/properties" ma:root="true" ma:fieldsID="870739053a798fd47ec1737855f02997" ns2:_="" ns3:_="">
    <xsd:import namespace="2033175c-aea2-455a-886c-4e2df3928100"/>
    <xsd:import namespace="ca5916d2-7fc6-47ad-8384-dce9de4fb42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2:_dlc_DocId" minOccurs="0"/>
                <xsd:element ref="ns2:_dlc_DocIdUrl" minOccurs="0"/>
                <xsd:element ref="ns2:_dlc_DocIdPersistId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3175c-aea2-455a-886c-4e2df39281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4" nillable="true" ma:displayName="Taxonomy Catch All Column" ma:hidden="true" ma:list="{436ce565-2709-4169-aac3-04af53d60fd0}" ma:internalName="TaxCatchAll" ma:showField="CatchAllData" ma:web="2033175c-aea2-455a-886c-4e2df39281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916d2-7fc6-47ad-8384-dce9de4fb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74608b-8892-48bc-be6a-3536a5ac4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5916d2-7fc6-47ad-8384-dce9de4fb423">
      <Terms xmlns="http://schemas.microsoft.com/office/infopath/2007/PartnerControls"/>
    </lcf76f155ced4ddcb4097134ff3c332f>
    <TaxCatchAll xmlns="2033175c-aea2-455a-886c-4e2df3928100" xsi:nil="true"/>
    <_dlc_DocId xmlns="2033175c-aea2-455a-886c-4e2df3928100">FEHDQS3QPAZT-1925149607-1375893</_dlc_DocId>
    <_dlc_DocIdUrl xmlns="2033175c-aea2-455a-886c-4e2df3928100">
      <Url>https://globaldenso.sharepoint.com/sites/AP000010/MA/_layouts/15/DocIdRedir.aspx?ID=FEHDQS3QPAZT-1925149607-1375893</Url>
      <Description>FEHDQS3QPAZT-1925149607-1375893</Description>
    </_dlc_DocIdUrl>
  </documentManagement>
</p:properties>
</file>

<file path=customXml/itemProps1.xml><?xml version="1.0" encoding="utf-8"?>
<ds:datastoreItem xmlns:ds="http://schemas.openxmlformats.org/officeDocument/2006/customXml" ds:itemID="{5BB9D0F5-A0FC-40C6-8F5E-ACF42B8DE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33175c-aea2-455a-886c-4e2df3928100"/>
    <ds:schemaRef ds:uri="ca5916d2-7fc6-47ad-8384-dce9de4fb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13B61A-E468-414A-9239-C2DF1765AF6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22D3657-72DD-485A-B6F2-830F4622DF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0507E65-0D51-409D-BF25-AE76056EC62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2033175c-aea2-455a-886c-4e2df3928100"/>
    <ds:schemaRef ds:uri="http://schemas.microsoft.com/office/infopath/2007/PartnerControls"/>
    <ds:schemaRef ds:uri="ca5916d2-7fc6-47ad-8384-dce9de4fb423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CHUNG</vt:lpstr>
      <vt:lpstr>Vị Trí</vt:lpstr>
      <vt:lpstr>ASSY</vt:lpstr>
      <vt:lpstr>PROCESS</vt:lpstr>
      <vt:lpstr>KATAMENTE</vt:lpstr>
      <vt:lpstr>cũ</vt:lpstr>
      <vt:lpstr>ASSY!Print_Area</vt:lpstr>
      <vt:lpstr>CHUNG!Print_Area</vt:lpstr>
      <vt:lpstr>cũ!Print_Area</vt:lpstr>
      <vt:lpstr>KATAMENTE!Print_Area</vt:lpstr>
      <vt:lpstr>PROCESS!Print_Area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Vn Intern09 (DMVN)</cp:lastModifiedBy>
  <cp:revision/>
  <dcterms:created xsi:type="dcterms:W3CDTF">2015-06-05T18:17:20Z</dcterms:created>
  <dcterms:modified xsi:type="dcterms:W3CDTF">2025-03-05T04:22:16Z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2024-12-03T02:42:22Z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c32072a3-3a8e-4259-afe1-f614435d4677</vt:lpwstr>
  </property>
  <property fmtid="{D5CDD505-2E9C-101B-9397-08002B2CF9AE}" pid="8" name="MSIP_Label_6add209e-37c4-4e15-ab1b-f9befe71def1_ContentBits">
    <vt:lpwstr>0</vt:lpwstr>
  </property>
  <property fmtid="{D5CDD505-2E9C-101B-9397-08002B2CF9AE}" pid="9" name="ContentTypeId">
    <vt:lpwstr>0x0101006D8EEFB645F3484FA45FFC219E28BB46</vt:lpwstr>
  </property>
  <property fmtid="{D5CDD505-2E9C-101B-9397-08002B2CF9AE}" pid="10" name="_dlc_DocIdItemGuid">
    <vt:lpwstr>0566f7e9-dc21-417d-a994-f07ad7d630f1</vt:lpwstr>
  </property>
  <property fmtid="{D5CDD505-2E9C-101B-9397-08002B2CF9AE}" pid="11" name="MediaServiceImageTags">
    <vt:lpwstr/>
  </property>
</Properties>
</file>