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Estimate LOC GuideLine" sheetId="2" r:id="rId5"/>
  </sheets>
  <definedNames>
    <definedName hidden="1" localSheetId="0" name="_xlnm._FilterDatabase">'Product Backlog'!$B$4:$K$65</definedName>
  </definedNames>
  <calcPr/>
  <extLst>
    <ext uri="GoogleSheetsCustomDataVersion2">
      <go:sheetsCustomData xmlns:go="http://customooxmlschemas.google.com/" r:id="rId6" roundtripDataChecksum="JxTIfGALx65to26CYR1uaStxJcFY8sfq/xlCRV5sJR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4">
      <text>
        <t xml:space="preserve">======
ID#AAABnZBP8-4
ADMINS    (2025-07-16 03:38:34)
Line of Code completed in Iteration 4</t>
      </text>
    </comment>
    <comment authorId="0" ref="R4">
      <text>
        <t xml:space="preserve">======
ID#AAABnZBP8-w
ADMINS    (2025-07-16 03:38:34)
% of codes have been added in Iteration</t>
      </text>
    </comment>
    <comment authorId="0" ref="S4">
      <text>
        <t xml:space="preserve">======
ID#AAABnZBP8-o
ADMINS    (2025-07-16 03:38:34)
Line of Code completed in Iteration 2</t>
      </text>
    </comment>
    <comment authorId="0" ref="V4">
      <text>
        <t xml:space="preserve">======
ID#AAABnZBP8-k
ADMINS    (2025-07-16 03:38:34)
Line of Code completed in Iteration 3</t>
      </text>
    </comment>
    <comment authorId="0" ref="P4">
      <text>
        <t xml:space="preserve">======
ID#AAABnZBP8-s
ADMINS    (2025-07-16 03:38:34)
Line of Code completed in Iteration 1</t>
      </text>
    </comment>
  </commentList>
  <extLst>
    <ext uri="GoogleSheetsCustomDataVersion2">
      <go:sheetsCustomData xmlns:go="http://customooxmlschemas.google.com/" r:id="rId1" roundtripDataSignature="AMtx7minHpAGS/u2KOUhXkfeDR2wzp9Wl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
      <text>
        <t xml:space="preserve">======
ID#AAABnZBP8-0
ADMINS    (2025-07-16 03:38:34)
Lưu ý đây là số LOC qui đổi. Thực tế số LOC của chương trình nhiều hơn nếu được phát triển băng Java. Nhưng vì làm bằng .NET dễ hơn nên số LOC được tính sẽ thấp hơn so với Java</t>
      </text>
    </comment>
  </commentList>
  <extLst>
    <ext uri="GoogleSheetsCustomDataVersion2">
      <go:sheetsCustomData xmlns:go="http://customooxmlschemas.google.com/" r:id="rId1" roundtripDataSignature="AMtx7mjWP4R26fw1UlAu3onQqZeMQBAtMg=="/>
    </ext>
  </extLst>
</comments>
</file>

<file path=xl/sharedStrings.xml><?xml version="1.0" encoding="utf-8"?>
<sst xmlns="http://schemas.openxmlformats.org/spreadsheetml/2006/main" count="530" uniqueCount="119">
  <si>
    <t>PRODUCT BACKLOG</t>
  </si>
  <si>
    <r>
      <rPr>
        <rFont val="Calibri"/>
        <b/>
        <color theme="1"/>
        <sz val="11.0"/>
      </rPr>
      <t xml:space="preserve">Note: </t>
    </r>
    <r>
      <rPr>
        <rFont val="Calibri"/>
        <color theme="1"/>
        <sz val="11.0"/>
      </rPr>
      <t>Total LOC should be &gt;= 720 * Number of project members</t>
    </r>
  </si>
  <si>
    <t>https://gitlab.com/swp3918810936</t>
  </si>
  <si>
    <t>#</t>
  </si>
  <si>
    <t>Function Name</t>
  </si>
  <si>
    <t>Actor(Users)</t>
  </si>
  <si>
    <t>Complexity</t>
  </si>
  <si>
    <t>LOC</t>
  </si>
  <si>
    <t>Planned Code Iteration</t>
  </si>
  <si>
    <t>Student No</t>
  </si>
  <si>
    <t>In-charge Full Name</t>
  </si>
  <si>
    <t>Actual Code Iteration</t>
  </si>
  <si>
    <t>SRS Status</t>
  </si>
  <si>
    <t>Design Status</t>
  </si>
  <si>
    <t>Coding Status</t>
  </si>
  <si>
    <t>Testing Status</t>
  </si>
  <si>
    <t>% Completed</t>
  </si>
  <si>
    <t>Completed in Iteration</t>
  </si>
  <si>
    <t>LOC of IT1</t>
  </si>
  <si>
    <r>
      <rPr>
        <rFont val="Calibri"/>
        <b/>
        <color theme="1"/>
        <sz val="11.0"/>
      </rPr>
      <t xml:space="preserve">Comment 1 
</t>
    </r>
    <r>
      <rPr>
        <rFont val="Calibri"/>
        <b/>
        <color theme="1"/>
        <sz val="9.0"/>
      </rPr>
      <t>(Date: dd/MM/yyyyy)</t>
    </r>
  </si>
  <si>
    <t>% Add</t>
  </si>
  <si>
    <t>LOC of IT2</t>
  </si>
  <si>
    <r>
      <rPr>
        <rFont val="Calibri"/>
        <b/>
        <color theme="1"/>
        <sz val="11.0"/>
      </rPr>
      <t xml:space="preserve">Comments 2
</t>
    </r>
    <r>
      <rPr>
        <rFont val="Calibri"/>
        <b/>
        <color theme="1"/>
        <sz val="9.0"/>
      </rPr>
      <t>(Date: dd/MM/yyyyy)</t>
    </r>
  </si>
  <si>
    <t>LOC of IT3</t>
  </si>
  <si>
    <r>
      <rPr>
        <rFont val="Calibri"/>
        <b/>
        <color theme="1"/>
        <sz val="11.0"/>
      </rPr>
      <t xml:space="preserve">Comment 3
</t>
    </r>
    <r>
      <rPr>
        <rFont val="Calibri"/>
        <b/>
        <color theme="1"/>
        <sz val="9.0"/>
      </rPr>
      <t>(Date: dd/MM/yyyyy)</t>
    </r>
  </si>
  <si>
    <t>LOC of IT4</t>
  </si>
  <si>
    <t>Register User</t>
  </si>
  <si>
    <t>User, Admin</t>
  </si>
  <si>
    <t>Medium</t>
  </si>
  <si>
    <t>Iteration 1</t>
  </si>
  <si>
    <t>HE181370</t>
  </si>
  <si>
    <t>Mai Huy Hoàng</t>
  </si>
  <si>
    <t>Done</t>
  </si>
  <si>
    <t>Authenticate User</t>
  </si>
  <si>
    <t>Simple</t>
  </si>
  <si>
    <t>Authorize User</t>
  </si>
  <si>
    <t>Complex</t>
  </si>
  <si>
    <t>Iteration 2</t>
  </si>
  <si>
    <t>Social Login</t>
  </si>
  <si>
    <t>User</t>
  </si>
  <si>
    <t>Forgot Password</t>
  </si>
  <si>
    <t>HE182142</t>
  </si>
  <si>
    <t>Đỗ Hữu Sơn</t>
  </si>
  <si>
    <t>Iteration 3</t>
  </si>
  <si>
    <t>Iteration 4</t>
  </si>
  <si>
    <t xml:space="preserve">Manage JWT / Session    </t>
  </si>
  <si>
    <t>Create Attachment</t>
  </si>
  <si>
    <t>Doing</t>
  </si>
  <si>
    <t>Delete Attachment</t>
  </si>
  <si>
    <t xml:space="preserve">View Attachments </t>
  </si>
  <si>
    <t>View Followings</t>
  </si>
  <si>
    <t>Pending</t>
  </si>
  <si>
    <t>View Followers</t>
  </si>
  <si>
    <t>Follow/Unfollow Other User</t>
  </si>
  <si>
    <t>Block/Unblock Other User</t>
  </si>
  <si>
    <t xml:space="preserve">View Newsfeed Page        </t>
  </si>
  <si>
    <t>HE182090</t>
  </si>
  <si>
    <t>Nguyễn Tuấn Khanh</t>
  </si>
  <si>
    <t>Create Post</t>
  </si>
  <si>
    <t xml:space="preserve">View Post Details       </t>
  </si>
  <si>
    <t>Delete Comment</t>
  </si>
  <si>
    <t xml:space="preserve">Add Comment </t>
  </si>
  <si>
    <t>Like/Unlike Comment</t>
  </si>
  <si>
    <t>Reply Comment</t>
  </si>
  <si>
    <t xml:space="preserve">View Comments List </t>
  </si>
  <si>
    <t xml:space="preserve">View Users liked Post </t>
  </si>
  <si>
    <t>Final</t>
  </si>
  <si>
    <t>View Explore Post List</t>
  </si>
  <si>
    <t>View Profile Page</t>
  </si>
  <si>
    <t>Edit Profile</t>
  </si>
  <si>
    <t>HE180030</t>
  </si>
  <si>
    <t>Trần Xuân Hoàn</t>
  </si>
  <si>
    <t>Completed</t>
  </si>
  <si>
    <t>Send notifications</t>
  </si>
  <si>
    <t>HE186182</t>
  </si>
  <si>
    <t>Lâm Tiến Thăng</t>
  </si>
  <si>
    <t>View notifications (time grouped)</t>
  </si>
  <si>
    <t>Mark notifications as read</t>
  </si>
  <si>
    <t>Process notifications event</t>
  </si>
  <si>
    <t>Receive notifications in real time</t>
  </si>
  <si>
    <t>Search (user)</t>
  </si>
  <si>
    <t>Edit users setting</t>
  </si>
  <si>
    <t>Sent real-time message</t>
  </si>
  <si>
    <t>Receive real-time message</t>
  </si>
  <si>
    <t>View Box Chat</t>
  </si>
  <si>
    <t>View Conversation List</t>
  </si>
  <si>
    <t>Create Conversation</t>
  </si>
  <si>
    <t>Delete Converstation</t>
  </si>
  <si>
    <t>View activity history - liked posts</t>
  </si>
  <si>
    <t>View activity history - comments</t>
  </si>
  <si>
    <t>View users</t>
  </si>
  <si>
    <t>Admin</t>
  </si>
  <si>
    <t>View user's detail profile</t>
  </si>
  <si>
    <t>Add new user</t>
  </si>
  <si>
    <t>Edit user role</t>
  </si>
  <si>
    <t>Assign role to users</t>
  </si>
  <si>
    <t>Toggle user status</t>
  </si>
  <si>
    <t>View roles &amp; permissions</t>
  </si>
  <si>
    <t>Add a role</t>
  </si>
  <si>
    <t>Modify existing roles</t>
  </si>
  <si>
    <t>Total LOC</t>
  </si>
  <si>
    <t>Graded for codes (180 LOC for 1 Iteration)</t>
  </si>
  <si>
    <t>Below are some guidelines for LOC estimation for UC/function</t>
  </si>
  <si>
    <t xml:space="preserve">Edit &amp; Create/Add New  Use cases/function is normally is medium,  number of LOCs of the UC can be caluclated as below </t>
  </si>
  <si>
    <t>a) If the application will be developed in Java (JSP &amp; Servlet) and use MVC II architecture model</t>
  </si>
  <si>
    <t>input field</t>
  </si>
  <si>
    <t>LOC will be calculated</t>
  </si>
  <si>
    <t>LOC of UC = Number of input fields * LOC/1 input field</t>
  </si>
  <si>
    <t>E.g. If UC/function has 10 input fields, the LOC of this UC will be 12*10LOC</t>
  </si>
  <si>
    <t>a) If the application will be developed in .NET  and use MVC II architecture model</t>
  </si>
  <si>
    <t>Delete/Update Status function/UC</t>
  </si>
  <si>
    <t xml:space="preserve"> LOC of this function will be calculated less than 20LOC if this are no complex in checking constraints</t>
  </si>
  <si>
    <t>View/List with no filter condition function</t>
  </si>
  <si>
    <t>Number of LOCs of these functions will be calculated same with the edit/add new function</t>
  </si>
  <si>
    <t>output field</t>
  </si>
  <si>
    <t>Search function: Number  of LOC will be calculated by number of output fields and number of input fields (search conditions)</t>
  </si>
  <si>
    <t>Notes</t>
  </si>
  <si>
    <t>LOC parameter defined for each field based on assumption that the validation data and logic process are not complex</t>
  </si>
  <si>
    <t>If Codes is generated by tools, the number of LOC is smaller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</si>
</sst>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_);_(* \(#,##0.0\);_(* &quot;-&quot;??_);_(@_)"/>
  </numFmts>
  <fonts count="16">
    <font>
      <sz val="11.0"/>
      <color theme="1"/>
      <name val="Calibri"/>
      <scheme val="minor"/>
    </font>
    <font>
      <sz val="11.0"/>
      <color theme="1"/>
      <name val="Calibri"/>
    </font>
    <font>
      <b/>
      <sz val="20.0"/>
      <color rgb="FF000000"/>
      <name val="Arial"/>
    </font>
    <font>
      <b/>
      <i/>
      <sz val="14.0"/>
      <color rgb="FF000000"/>
      <name val="Arial"/>
    </font>
    <font>
      <color theme="1"/>
      <name val="Calibri"/>
      <scheme val="minor"/>
    </font>
    <font>
      <b/>
      <sz val="11.0"/>
      <color rgb="FFFF0000"/>
      <name val="Calibri"/>
    </font>
    <font>
      <u/>
      <color rgb="FF0000FF"/>
    </font>
    <font>
      <b/>
      <sz val="11.0"/>
      <color theme="1"/>
      <name val="Calibri"/>
    </font>
    <font>
      <sz val="11.0"/>
      <color theme="1"/>
      <name val="Arial"/>
    </font>
    <font>
      <sz val="10.0"/>
      <color theme="1"/>
      <name val="Arial"/>
    </font>
    <font>
      <sz val="10.0"/>
      <color rgb="FF000000"/>
      <name val="Arial"/>
    </font>
    <font>
      <color theme="1"/>
      <name val="Arial"/>
    </font>
    <font>
      <b/>
      <sz val="12.0"/>
      <color theme="1"/>
      <name val="Calibri"/>
    </font>
    <font>
      <b/>
      <sz val="14.0"/>
      <color theme="1"/>
      <name val="Calibri"/>
    </font>
    <font>
      <sz val="12.0"/>
      <color theme="1"/>
      <name val="Calibri"/>
    </font>
    <font>
      <b/>
      <u/>
      <sz val="11.0"/>
      <color theme="1"/>
      <name val="Calibri"/>
    </font>
  </fonts>
  <fills count="6">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C5E0B3"/>
        <bgColor rgb="FFC5E0B3"/>
      </patternFill>
    </fill>
    <fill>
      <patternFill patternType="solid">
        <fgColor rgb="FFFBE4D5"/>
        <bgColor rgb="FFFBE4D5"/>
      </patternFill>
    </fill>
  </fills>
  <borders count="7">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right style="thin">
        <color rgb="FF000000"/>
      </right>
      <top style="thin">
        <color rgb="FF000000"/>
      </top>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right"/>
    </xf>
    <xf borderId="0" fillId="0" fontId="2" numFmtId="0" xfId="0" applyAlignment="1" applyFont="1">
      <alignment horizontal="center" vertical="center"/>
    </xf>
    <xf borderId="0" fillId="0" fontId="1" numFmtId="0" xfId="0" applyAlignment="1" applyFont="1">
      <alignment horizontal="center"/>
    </xf>
    <xf borderId="0" fillId="0" fontId="3" numFmtId="0" xfId="0" applyAlignment="1" applyFont="1">
      <alignment horizontal="center" vertical="center"/>
    </xf>
    <xf borderId="0" fillId="0" fontId="4" numFmtId="0" xfId="0" applyAlignment="1" applyFont="1">
      <alignment readingOrder="0"/>
    </xf>
    <xf borderId="0" fillId="0" fontId="5" numFmtId="0" xfId="0" applyFont="1"/>
    <xf borderId="0" fillId="0" fontId="5" numFmtId="0" xfId="0" applyAlignment="1" applyFont="1">
      <alignment horizontal="center"/>
    </xf>
    <xf borderId="0" fillId="0" fontId="4" numFmtId="0" xfId="0" applyFont="1"/>
    <xf borderId="0" fillId="0" fontId="6" numFmtId="0" xfId="0" applyAlignment="1" applyFont="1">
      <alignment readingOrder="0"/>
    </xf>
    <xf borderId="1" fillId="2" fontId="7" numFmtId="0" xfId="0" applyAlignment="1" applyBorder="1" applyFill="1" applyFont="1">
      <alignment horizontal="left" shrinkToFit="0" vertical="center" wrapText="1"/>
    </xf>
    <xf borderId="2" fillId="0" fontId="1" numFmtId="0" xfId="0" applyBorder="1" applyFont="1"/>
    <xf borderId="2" fillId="0" fontId="8" numFmtId="0" xfId="0" applyAlignment="1" applyBorder="1" applyFont="1">
      <alignment readingOrder="0" shrinkToFit="0" wrapText="1"/>
    </xf>
    <xf borderId="2" fillId="3" fontId="9" numFmtId="0" xfId="0" applyAlignment="1" applyBorder="1" applyFill="1" applyFont="1">
      <alignment readingOrder="0"/>
    </xf>
    <xf borderId="2" fillId="3" fontId="9" numFmtId="0" xfId="0" applyBorder="1" applyFont="1"/>
    <xf borderId="2" fillId="3" fontId="10" numFmtId="0" xfId="0" applyBorder="1" applyFont="1"/>
    <xf borderId="2" fillId="0" fontId="1" numFmtId="0" xfId="0" applyAlignment="1" applyBorder="1" applyFont="1">
      <alignment readingOrder="0"/>
    </xf>
    <xf borderId="2" fillId="0" fontId="1" numFmtId="9" xfId="0" applyAlignment="1" applyBorder="1" applyFont="1" applyNumberFormat="1">
      <alignment readingOrder="0"/>
    </xf>
    <xf borderId="2" fillId="0" fontId="1" numFmtId="164" xfId="0" applyAlignment="1" applyBorder="1" applyFont="1" applyNumberFormat="1">
      <alignment horizontal="left"/>
    </xf>
    <xf borderId="2" fillId="4" fontId="1" numFmtId="0" xfId="0" applyBorder="1" applyFill="1" applyFont="1"/>
    <xf borderId="2" fillId="0" fontId="1" numFmtId="164" xfId="0" applyAlignment="1" applyBorder="1" applyFont="1" applyNumberFormat="1">
      <alignment horizontal="left" readingOrder="0"/>
    </xf>
    <xf borderId="2" fillId="0" fontId="8" numFmtId="0" xfId="0" applyAlignment="1" applyBorder="1" applyFont="1">
      <alignment shrinkToFit="0" wrapText="1"/>
    </xf>
    <xf borderId="2" fillId="3" fontId="10" numFmtId="0" xfId="0" applyAlignment="1" applyBorder="1" applyFont="1">
      <alignment readingOrder="0"/>
    </xf>
    <xf borderId="2" fillId="0" fontId="11" numFmtId="0" xfId="0" applyAlignment="1" applyBorder="1" applyFont="1">
      <alignment readingOrder="0"/>
    </xf>
    <xf borderId="2" fillId="0" fontId="1" numFmtId="0" xfId="0" applyAlignment="1" applyBorder="1" applyFont="1">
      <alignment horizontal="right" vertical="bottom"/>
    </xf>
    <xf borderId="0" fillId="0" fontId="11" numFmtId="0" xfId="0" applyAlignment="1" applyFont="1">
      <alignment readingOrder="0"/>
    </xf>
    <xf borderId="2" fillId="0" fontId="1" numFmtId="0" xfId="0" applyAlignment="1" applyBorder="1" applyFont="1">
      <alignment horizontal="right" vertical="bottom"/>
    </xf>
    <xf borderId="2" fillId="0" fontId="8" numFmtId="0" xfId="0" applyAlignment="1" applyBorder="1" applyFont="1">
      <alignment shrinkToFit="0" vertical="bottom" wrapText="1"/>
    </xf>
    <xf borderId="2" fillId="3" fontId="1" numFmtId="0" xfId="0" applyAlignment="1" applyBorder="1" applyFont="1">
      <alignment vertical="bottom"/>
    </xf>
    <xf borderId="2" fillId="3" fontId="9" numFmtId="0" xfId="0" applyAlignment="1" applyBorder="1" applyFont="1">
      <alignment vertical="bottom"/>
    </xf>
    <xf borderId="2" fillId="0" fontId="1" numFmtId="0" xfId="0" applyAlignment="1" applyBorder="1" applyFont="1">
      <alignment vertical="bottom"/>
    </xf>
    <xf borderId="2" fillId="0" fontId="1" numFmtId="0" xfId="0" applyAlignment="1" applyBorder="1" applyFont="1">
      <alignment vertical="bottom"/>
    </xf>
    <xf borderId="2" fillId="0" fontId="1" numFmtId="164" xfId="0" applyAlignment="1" applyBorder="1" applyFont="1" applyNumberFormat="1">
      <alignment vertical="bottom"/>
    </xf>
    <xf borderId="2" fillId="0" fontId="8" numFmtId="0" xfId="0" applyAlignment="1" applyBorder="1" applyFont="1">
      <alignment shrinkToFit="0" vertical="bottom" wrapText="1"/>
    </xf>
    <xf borderId="2" fillId="3" fontId="9" numFmtId="0" xfId="0" applyAlignment="1" applyBorder="1" applyFont="1">
      <alignment readingOrder="0" vertical="bottom"/>
    </xf>
    <xf borderId="2" fillId="0" fontId="8" numFmtId="0" xfId="0" applyAlignment="1" applyBorder="1" applyFont="1">
      <alignment readingOrder="0" shrinkToFit="0" vertical="bottom" wrapText="1"/>
    </xf>
    <xf borderId="2" fillId="0" fontId="1" numFmtId="164" xfId="0" applyAlignment="1" applyBorder="1" applyFont="1" applyNumberFormat="1">
      <alignment readingOrder="0" vertical="bottom"/>
    </xf>
    <xf borderId="2" fillId="0" fontId="9" numFmtId="164" xfId="0" applyAlignment="1" applyBorder="1" applyFont="1" applyNumberFormat="1">
      <alignment vertical="bottom"/>
    </xf>
    <xf borderId="2" fillId="0" fontId="1" numFmtId="9" xfId="0" applyAlignment="1" applyBorder="1" applyFont="1" applyNumberFormat="1">
      <alignment horizontal="right" readingOrder="0" vertical="bottom"/>
    </xf>
    <xf borderId="2" fillId="3" fontId="9" numFmtId="0" xfId="0" applyAlignment="1" applyBorder="1" applyFont="1">
      <alignment vertical="bottom"/>
    </xf>
    <xf borderId="2" fillId="0" fontId="1" numFmtId="0" xfId="0" applyAlignment="1" applyBorder="1" applyFont="1">
      <alignment readingOrder="0" vertical="bottom"/>
    </xf>
    <xf borderId="2" fillId="0" fontId="1" numFmtId="9" xfId="0" applyAlignment="1" applyBorder="1" applyFont="1" applyNumberFormat="1">
      <alignment horizontal="right" vertical="bottom"/>
    </xf>
    <xf borderId="2" fillId="3" fontId="1" numFmtId="0" xfId="0" applyAlignment="1" applyBorder="1" applyFont="1">
      <alignment vertical="bottom"/>
    </xf>
    <xf borderId="2" fillId="0" fontId="9" numFmtId="164" xfId="0" applyAlignment="1" applyBorder="1" applyFont="1" applyNumberFormat="1">
      <alignment horizontal="left" readingOrder="0"/>
    </xf>
    <xf borderId="2" fillId="3" fontId="1" numFmtId="0" xfId="0" applyAlignment="1" applyBorder="1" applyFont="1">
      <alignment readingOrder="0" vertical="bottom"/>
    </xf>
    <xf borderId="2" fillId="3" fontId="9" numFmtId="0" xfId="0" applyAlignment="1" applyBorder="1" applyFont="1">
      <alignment shrinkToFit="0" wrapText="1"/>
    </xf>
    <xf borderId="3" fillId="3" fontId="9" numFmtId="0" xfId="0" applyBorder="1" applyFont="1"/>
    <xf borderId="4" fillId="0" fontId="1" numFmtId="164" xfId="0" applyAlignment="1" applyBorder="1" applyFont="1" applyNumberFormat="1">
      <alignment horizontal="left"/>
    </xf>
    <xf borderId="4" fillId="0" fontId="1" numFmtId="0" xfId="0" applyBorder="1" applyFont="1"/>
    <xf borderId="3" fillId="4" fontId="1" numFmtId="0" xfId="0" applyBorder="1" applyFont="1"/>
    <xf borderId="5" fillId="0" fontId="1" numFmtId="0" xfId="0" applyBorder="1" applyFont="1"/>
    <xf borderId="6" fillId="3" fontId="9" numFmtId="0" xfId="0" applyBorder="1" applyFont="1"/>
    <xf borderId="1" fillId="5" fontId="7" numFmtId="0" xfId="0" applyBorder="1" applyFill="1" applyFont="1"/>
    <xf borderId="2" fillId="5" fontId="1" numFmtId="0" xfId="0" applyBorder="1" applyFont="1"/>
    <xf borderId="2" fillId="5" fontId="7" numFmtId="0" xfId="0" applyBorder="1" applyFont="1"/>
    <xf borderId="2" fillId="5" fontId="7" numFmtId="2" xfId="0" applyBorder="1" applyFont="1" applyNumberFormat="1"/>
    <xf borderId="0" fillId="0" fontId="12" numFmtId="0" xfId="0" applyFont="1"/>
    <xf borderId="0" fillId="0" fontId="13" numFmtId="0" xfId="0" applyFont="1"/>
    <xf borderId="0" fillId="0" fontId="14" numFmtId="0" xfId="0" applyFont="1"/>
    <xf borderId="0" fillId="0" fontId="7" numFmtId="0" xfId="0" applyFont="1"/>
    <xf borderId="0" fillId="0" fontId="15" numFmtId="0" xfId="0" applyFont="1"/>
    <xf borderId="0" fillId="0" fontId="4"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0</xdr:rowOff>
    </xdr:from>
    <xdr:ext cx="1295400" cy="542925"/>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lab.com/swp3918810936"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4.43" defaultRowHeight="15.0" outlineLevelCol="1"/>
  <cols>
    <col customWidth="1" min="1" max="1" width="4.14"/>
    <col customWidth="1" min="2" max="2" width="34.14"/>
    <col customWidth="1" min="3" max="3" width="20.86" outlineLevel="1"/>
    <col customWidth="1" min="4" max="4" width="17.0" outlineLevel="1"/>
    <col customWidth="1" min="5" max="5" width="8.29" outlineLevel="1"/>
    <col customWidth="1" min="6" max="6" width="15.29"/>
    <col customWidth="1" min="7" max="7" width="14.14"/>
    <col customWidth="1" min="8" max="8" width="21.43"/>
    <col customWidth="1" min="9" max="9" width="13.29"/>
    <col customWidth="1" min="10" max="10" width="8.86"/>
    <col customWidth="1" min="11" max="11" width="10.86"/>
    <col customWidth="1" min="12" max="13" width="8.86"/>
    <col customWidth="1" min="14" max="14" width="11.43"/>
    <col customWidth="1" min="15" max="15" width="13.14"/>
    <col customWidth="1" min="16" max="16" width="8.86"/>
    <col customWidth="1" min="17" max="17" width="16.86"/>
    <col customWidth="1" min="18" max="18" width="6.57"/>
    <col customWidth="1" min="19" max="19" width="8.86"/>
    <col customWidth="1" min="20" max="20" width="18.14"/>
    <col customWidth="1" min="21" max="21" width="6.57"/>
    <col customWidth="1" min="22" max="22" width="8.86"/>
    <col customWidth="1" min="23" max="23" width="17.0"/>
    <col customWidth="1" min="24" max="24" width="6.57"/>
    <col customWidth="1" min="25" max="25" width="8.86"/>
    <col customWidth="1" min="26" max="26" width="11.43"/>
  </cols>
  <sheetData>
    <row r="1" ht="14.25" customHeight="1">
      <c r="B1" s="1"/>
      <c r="C1" s="2"/>
    </row>
    <row r="2" ht="14.25" customHeight="1">
      <c r="B2" s="3"/>
      <c r="D2" s="4" t="s">
        <v>0</v>
      </c>
      <c r="E2" s="3"/>
      <c r="J2" s="5"/>
    </row>
    <row r="3" ht="14.25" customHeight="1">
      <c r="B3" s="3"/>
      <c r="C3" s="6"/>
      <c r="D3" s="7"/>
      <c r="E3" s="7">
        <f>SUM(E5:E167)</f>
        <v>0</v>
      </c>
      <c r="F3" s="8" t="s">
        <v>1</v>
      </c>
      <c r="J3" s="9" t="s">
        <v>2</v>
      </c>
    </row>
    <row r="4" ht="14.25" customHeight="1">
      <c r="A4" s="10" t="s">
        <v>3</v>
      </c>
      <c r="B4" s="10" t="s">
        <v>4</v>
      </c>
      <c r="C4" s="10" t="s">
        <v>5</v>
      </c>
      <c r="D4" s="10" t="s">
        <v>6</v>
      </c>
      <c r="E4" s="10" t="s">
        <v>7</v>
      </c>
      <c r="F4" s="10" t="s">
        <v>8</v>
      </c>
      <c r="G4" s="10" t="s">
        <v>9</v>
      </c>
      <c r="H4" s="10" t="s">
        <v>10</v>
      </c>
      <c r="I4" s="10" t="s">
        <v>11</v>
      </c>
      <c r="J4" s="10" t="s">
        <v>12</v>
      </c>
      <c r="K4" s="10" t="s">
        <v>13</v>
      </c>
      <c r="L4" s="10" t="s">
        <v>14</v>
      </c>
      <c r="M4" s="10" t="s">
        <v>15</v>
      </c>
      <c r="N4" s="10" t="s">
        <v>16</v>
      </c>
      <c r="O4" s="10" t="s">
        <v>17</v>
      </c>
      <c r="P4" s="10" t="s">
        <v>18</v>
      </c>
      <c r="Q4" s="10" t="s">
        <v>19</v>
      </c>
      <c r="R4" s="10" t="s">
        <v>20</v>
      </c>
      <c r="S4" s="10" t="s">
        <v>21</v>
      </c>
      <c r="T4" s="10" t="s">
        <v>22</v>
      </c>
      <c r="U4" s="10" t="s">
        <v>20</v>
      </c>
      <c r="V4" s="10" t="s">
        <v>23</v>
      </c>
      <c r="W4" s="10" t="s">
        <v>24</v>
      </c>
      <c r="X4" s="10" t="s">
        <v>20</v>
      </c>
      <c r="Y4" s="10" t="s">
        <v>25</v>
      </c>
      <c r="Z4" s="10"/>
    </row>
    <row r="5" ht="14.25" customHeight="1">
      <c r="A5" s="11">
        <v>1.0</v>
      </c>
      <c r="B5" s="12" t="s">
        <v>26</v>
      </c>
      <c r="C5" s="13" t="s">
        <v>27</v>
      </c>
      <c r="D5" s="13" t="s">
        <v>28</v>
      </c>
      <c r="E5" s="14"/>
      <c r="F5" s="13" t="s">
        <v>29</v>
      </c>
      <c r="G5" s="15" t="s">
        <v>30</v>
      </c>
      <c r="H5" s="13" t="s">
        <v>31</v>
      </c>
      <c r="I5" s="13" t="s">
        <v>29</v>
      </c>
      <c r="J5" s="16" t="s">
        <v>32</v>
      </c>
      <c r="K5" s="16" t="s">
        <v>32</v>
      </c>
      <c r="L5" s="16" t="s">
        <v>32</v>
      </c>
      <c r="M5" s="16" t="s">
        <v>32</v>
      </c>
      <c r="N5" s="17">
        <v>1.0</v>
      </c>
      <c r="O5" s="18" t="s">
        <v>29</v>
      </c>
      <c r="P5" s="19">
        <f>IF(I5="Iteration 1",(E5*N5)/100,0)</f>
        <v>0</v>
      </c>
      <c r="Q5" s="11"/>
      <c r="R5" s="11">
        <v>0.0</v>
      </c>
      <c r="S5" s="19">
        <f>IF(I5="Iteration 2",(E5*N5)/100,0) + (E5*R5)/100</f>
        <v>0</v>
      </c>
      <c r="T5" s="11"/>
      <c r="U5" s="11"/>
      <c r="V5" s="19">
        <f>IFERROR(__xludf.DUMMYFUNCTION("IF(I5=""Iteration 3"",(E5*N5)/100,0) + + (E5*U5)/100"),0.0)</f>
        <v>0</v>
      </c>
      <c r="W5" s="11"/>
      <c r="X5" s="11"/>
      <c r="Y5" s="19">
        <f>IF(I5="Iteration 4",(E5*N5)/100,0)  + (E5*X5)/100</f>
        <v>0</v>
      </c>
    </row>
    <row r="6" ht="14.25" customHeight="1">
      <c r="A6" s="11">
        <f t="shared" ref="A6:A11" si="1">A5+1</f>
        <v>2</v>
      </c>
      <c r="B6" s="12" t="s">
        <v>33</v>
      </c>
      <c r="C6" s="13" t="s">
        <v>27</v>
      </c>
      <c r="D6" s="13" t="s">
        <v>34</v>
      </c>
      <c r="E6" s="14"/>
      <c r="F6" s="13" t="s">
        <v>29</v>
      </c>
      <c r="G6" s="15" t="s">
        <v>30</v>
      </c>
      <c r="H6" s="13" t="s">
        <v>31</v>
      </c>
      <c r="I6" s="13" t="s">
        <v>29</v>
      </c>
      <c r="J6" s="16" t="s">
        <v>32</v>
      </c>
      <c r="K6" s="16" t="s">
        <v>32</v>
      </c>
      <c r="L6" s="16" t="s">
        <v>32</v>
      </c>
      <c r="M6" s="16" t="s">
        <v>32</v>
      </c>
      <c r="N6" s="17">
        <v>1.0</v>
      </c>
      <c r="O6" s="20" t="s">
        <v>29</v>
      </c>
      <c r="P6" s="19"/>
      <c r="Q6" s="11"/>
      <c r="R6" s="11"/>
      <c r="S6" s="19"/>
      <c r="T6" s="11"/>
      <c r="U6" s="11"/>
      <c r="V6" s="19"/>
      <c r="W6" s="11"/>
      <c r="X6" s="11"/>
      <c r="Y6" s="19"/>
    </row>
    <row r="7" ht="14.25" customHeight="1">
      <c r="A7" s="11">
        <f t="shared" si="1"/>
        <v>3</v>
      </c>
      <c r="B7" s="12" t="s">
        <v>35</v>
      </c>
      <c r="C7" s="13" t="s">
        <v>27</v>
      </c>
      <c r="D7" s="13" t="s">
        <v>36</v>
      </c>
      <c r="E7" s="14"/>
      <c r="F7" s="13" t="s">
        <v>29</v>
      </c>
      <c r="G7" s="15" t="s">
        <v>30</v>
      </c>
      <c r="H7" s="13" t="s">
        <v>31</v>
      </c>
      <c r="I7" s="13" t="s">
        <v>37</v>
      </c>
      <c r="J7" s="16" t="s">
        <v>32</v>
      </c>
      <c r="K7" s="16" t="s">
        <v>32</v>
      </c>
      <c r="L7" s="16" t="s">
        <v>32</v>
      </c>
      <c r="M7" s="16" t="s">
        <v>32</v>
      </c>
      <c r="N7" s="17">
        <v>1.0</v>
      </c>
      <c r="O7" s="20" t="s">
        <v>37</v>
      </c>
      <c r="P7" s="19"/>
      <c r="Q7" s="11"/>
      <c r="R7" s="11"/>
      <c r="S7" s="19"/>
      <c r="T7" s="11"/>
      <c r="U7" s="11"/>
      <c r="V7" s="19"/>
      <c r="W7" s="11"/>
      <c r="X7" s="11"/>
      <c r="Y7" s="19"/>
    </row>
    <row r="8" ht="14.25" customHeight="1">
      <c r="A8" s="11">
        <f t="shared" si="1"/>
        <v>4</v>
      </c>
      <c r="B8" s="21" t="s">
        <v>38</v>
      </c>
      <c r="C8" s="13" t="s">
        <v>39</v>
      </c>
      <c r="D8" s="13" t="s">
        <v>28</v>
      </c>
      <c r="E8" s="14"/>
      <c r="F8" s="13" t="s">
        <v>37</v>
      </c>
      <c r="G8" s="15" t="s">
        <v>30</v>
      </c>
      <c r="H8" s="13" t="s">
        <v>31</v>
      </c>
      <c r="I8" s="13" t="s">
        <v>37</v>
      </c>
      <c r="J8" s="16" t="s">
        <v>32</v>
      </c>
      <c r="K8" s="16" t="s">
        <v>32</v>
      </c>
      <c r="L8" s="16" t="s">
        <v>32</v>
      </c>
      <c r="M8" s="16" t="s">
        <v>32</v>
      </c>
      <c r="N8" s="17">
        <v>1.0</v>
      </c>
      <c r="O8" s="20" t="s">
        <v>37</v>
      </c>
      <c r="P8" s="19"/>
      <c r="Q8" s="11"/>
      <c r="R8" s="11"/>
      <c r="S8" s="19"/>
      <c r="T8" s="11"/>
      <c r="U8" s="11"/>
      <c r="V8" s="19"/>
      <c r="W8" s="11"/>
      <c r="X8" s="11"/>
      <c r="Y8" s="19"/>
    </row>
    <row r="9" ht="14.25" customHeight="1">
      <c r="A9" s="11">
        <f t="shared" si="1"/>
        <v>5</v>
      </c>
      <c r="B9" s="21" t="s">
        <v>40</v>
      </c>
      <c r="C9" s="14"/>
      <c r="D9" s="13" t="s">
        <v>28</v>
      </c>
      <c r="E9" s="14"/>
      <c r="F9" s="14"/>
      <c r="G9" s="22" t="s">
        <v>41</v>
      </c>
      <c r="H9" s="13" t="s">
        <v>42</v>
      </c>
      <c r="I9" s="13" t="s">
        <v>43</v>
      </c>
      <c r="J9" s="16" t="s">
        <v>32</v>
      </c>
      <c r="K9" s="16" t="s">
        <v>32</v>
      </c>
      <c r="L9" s="16" t="s">
        <v>32</v>
      </c>
      <c r="M9" s="16" t="s">
        <v>32</v>
      </c>
      <c r="N9" s="11">
        <v>0.0</v>
      </c>
      <c r="O9" s="20" t="s">
        <v>44</v>
      </c>
      <c r="P9" s="19">
        <f t="shared" ref="P9:P11" si="2">IF(I9="Iteration 1",(E9*N9)/100,0)</f>
        <v>0</v>
      </c>
      <c r="Q9" s="11"/>
      <c r="R9" s="11">
        <v>0.0</v>
      </c>
      <c r="S9" s="19">
        <f t="shared" ref="S9:S11" si="3">IF(I9="Iteration 2",(E9*N9)/100,0) + (E9*R9)/100</f>
        <v>0</v>
      </c>
      <c r="T9" s="11"/>
      <c r="U9" s="11"/>
      <c r="V9" s="19">
        <f>IFERROR(__xludf.DUMMYFUNCTION("IF(I9=""Iteration 3"",(E9*N9)/100,0) + + (E9*U9)/100"),0.0)</f>
        <v>0</v>
      </c>
      <c r="W9" s="11"/>
      <c r="X9" s="11"/>
      <c r="Y9" s="19">
        <f t="shared" ref="Y9:Y11" si="4">IF(I9="Iteration 4",(E9*N9)/100,0)  + (E9*X9)/100</f>
        <v>0</v>
      </c>
    </row>
    <row r="10" ht="14.25" customHeight="1">
      <c r="A10" s="11">
        <f t="shared" si="1"/>
        <v>6</v>
      </c>
      <c r="B10" s="12" t="s">
        <v>45</v>
      </c>
      <c r="C10" s="13" t="s">
        <v>27</v>
      </c>
      <c r="D10" s="13" t="s">
        <v>36</v>
      </c>
      <c r="E10" s="14"/>
      <c r="F10" s="13" t="s">
        <v>29</v>
      </c>
      <c r="G10" s="15" t="s">
        <v>30</v>
      </c>
      <c r="H10" s="13" t="s">
        <v>31</v>
      </c>
      <c r="I10" s="13" t="s">
        <v>29</v>
      </c>
      <c r="J10" s="16" t="s">
        <v>32</v>
      </c>
      <c r="K10" s="16" t="s">
        <v>32</v>
      </c>
      <c r="L10" s="16" t="s">
        <v>32</v>
      </c>
      <c r="M10" s="16" t="s">
        <v>32</v>
      </c>
      <c r="N10" s="17">
        <v>1.0</v>
      </c>
      <c r="O10" s="18" t="s">
        <v>29</v>
      </c>
      <c r="P10" s="19">
        <f t="shared" si="2"/>
        <v>0</v>
      </c>
      <c r="Q10" s="11"/>
      <c r="R10" s="11">
        <v>0.0</v>
      </c>
      <c r="S10" s="19">
        <f t="shared" si="3"/>
        <v>0</v>
      </c>
      <c r="T10" s="11"/>
      <c r="U10" s="11"/>
      <c r="V10" s="19">
        <f>IFERROR(__xludf.DUMMYFUNCTION("IF(I10=""Iteration 3"",(E10*N10)/100,0) + + (E10*U10)/100"),0.0)</f>
        <v>0</v>
      </c>
      <c r="W10" s="11"/>
      <c r="X10" s="11"/>
      <c r="Y10" s="19">
        <f t="shared" si="4"/>
        <v>0</v>
      </c>
    </row>
    <row r="11" ht="14.25" customHeight="1">
      <c r="A11" s="11">
        <f t="shared" si="1"/>
        <v>7</v>
      </c>
      <c r="B11" s="23" t="s">
        <v>46</v>
      </c>
      <c r="C11" s="13" t="s">
        <v>39</v>
      </c>
      <c r="D11" s="13" t="s">
        <v>36</v>
      </c>
      <c r="E11" s="14"/>
      <c r="F11" s="13" t="s">
        <v>37</v>
      </c>
      <c r="G11" s="15" t="s">
        <v>30</v>
      </c>
      <c r="H11" s="13" t="s">
        <v>31</v>
      </c>
      <c r="I11" s="13" t="s">
        <v>44</v>
      </c>
      <c r="J11" s="16" t="s">
        <v>47</v>
      </c>
      <c r="K11" s="16" t="s">
        <v>47</v>
      </c>
      <c r="L11" s="16" t="s">
        <v>47</v>
      </c>
      <c r="M11" s="16" t="s">
        <v>47</v>
      </c>
      <c r="N11" s="17">
        <v>0.2</v>
      </c>
      <c r="O11" s="20" t="s">
        <v>44</v>
      </c>
      <c r="P11" s="19">
        <f t="shared" si="2"/>
        <v>0</v>
      </c>
      <c r="Q11" s="11"/>
      <c r="R11" s="11">
        <v>0.0</v>
      </c>
      <c r="S11" s="19">
        <f t="shared" si="3"/>
        <v>0</v>
      </c>
      <c r="T11" s="11"/>
      <c r="U11" s="11"/>
      <c r="V11" s="19">
        <f>IFERROR(__xludf.DUMMYFUNCTION("IF(I11=""Iteration 3"",(E11*N11)/100,0) + + (E11*U11)/100"),0.0)</f>
        <v>0</v>
      </c>
      <c r="W11" s="11"/>
      <c r="X11" s="11"/>
      <c r="Y11" s="19">
        <f t="shared" si="4"/>
        <v>0</v>
      </c>
    </row>
    <row r="12" ht="14.25" customHeight="1">
      <c r="A12" s="24">
        <f t="shared" ref="A12:A16" si="5">A11+1</f>
        <v>8</v>
      </c>
      <c r="B12" s="25" t="s">
        <v>48</v>
      </c>
      <c r="C12" s="13" t="s">
        <v>39</v>
      </c>
      <c r="D12" s="13" t="s">
        <v>36</v>
      </c>
      <c r="E12" s="14"/>
      <c r="F12" s="13" t="s">
        <v>37</v>
      </c>
      <c r="G12" s="22" t="s">
        <v>30</v>
      </c>
      <c r="H12" s="13" t="s">
        <v>31</v>
      </c>
      <c r="I12" s="13" t="s">
        <v>37</v>
      </c>
      <c r="J12" s="16" t="s">
        <v>47</v>
      </c>
      <c r="K12" s="16" t="s">
        <v>47</v>
      </c>
      <c r="L12" s="16" t="s">
        <v>32</v>
      </c>
      <c r="M12" s="16" t="s">
        <v>32</v>
      </c>
      <c r="N12" s="17">
        <v>0.8</v>
      </c>
      <c r="O12" s="20" t="s">
        <v>44</v>
      </c>
      <c r="P12" s="19"/>
      <c r="Q12" s="11"/>
      <c r="R12" s="11"/>
      <c r="S12" s="19"/>
      <c r="T12" s="11"/>
      <c r="U12" s="11"/>
      <c r="V12" s="19"/>
      <c r="W12" s="11"/>
      <c r="X12" s="11"/>
      <c r="Y12" s="19"/>
    </row>
    <row r="13" ht="14.25" customHeight="1">
      <c r="A13" s="24">
        <f t="shared" si="5"/>
        <v>9</v>
      </c>
      <c r="B13" s="23" t="s">
        <v>49</v>
      </c>
      <c r="C13" s="13" t="s">
        <v>27</v>
      </c>
      <c r="D13" s="13" t="s">
        <v>28</v>
      </c>
      <c r="E13" s="14"/>
      <c r="F13" s="13" t="s">
        <v>37</v>
      </c>
      <c r="G13" s="22" t="s">
        <v>30</v>
      </c>
      <c r="H13" s="13" t="s">
        <v>31</v>
      </c>
      <c r="I13" s="13" t="s">
        <v>37</v>
      </c>
      <c r="J13" s="16" t="s">
        <v>47</v>
      </c>
      <c r="K13" s="16" t="s">
        <v>47</v>
      </c>
      <c r="L13" s="16" t="s">
        <v>47</v>
      </c>
      <c r="M13" s="16" t="s">
        <v>47</v>
      </c>
      <c r="N13" s="17"/>
      <c r="O13" s="20" t="s">
        <v>44</v>
      </c>
      <c r="P13" s="19"/>
      <c r="Q13" s="11"/>
      <c r="R13" s="11"/>
      <c r="S13" s="19"/>
      <c r="T13" s="11"/>
      <c r="U13" s="11"/>
      <c r="V13" s="19"/>
      <c r="W13" s="11"/>
      <c r="X13" s="11"/>
      <c r="Y13" s="19"/>
    </row>
    <row r="14" ht="14.25" customHeight="1">
      <c r="A14" s="24">
        <f t="shared" si="5"/>
        <v>10</v>
      </c>
      <c r="B14" s="23" t="s">
        <v>50</v>
      </c>
      <c r="C14" s="13" t="s">
        <v>39</v>
      </c>
      <c r="D14" s="13" t="s">
        <v>34</v>
      </c>
      <c r="E14" s="14"/>
      <c r="F14" s="13" t="s">
        <v>44</v>
      </c>
      <c r="G14" s="22" t="s">
        <v>30</v>
      </c>
      <c r="H14" s="13" t="s">
        <v>31</v>
      </c>
      <c r="I14" s="13" t="s">
        <v>44</v>
      </c>
      <c r="J14" s="16" t="s">
        <v>51</v>
      </c>
      <c r="K14" s="16" t="s">
        <v>51</v>
      </c>
      <c r="L14" s="16" t="s">
        <v>51</v>
      </c>
      <c r="M14" s="16" t="s">
        <v>51</v>
      </c>
      <c r="N14" s="17"/>
      <c r="O14" s="20" t="s">
        <v>44</v>
      </c>
      <c r="P14" s="19"/>
      <c r="Q14" s="11"/>
      <c r="R14" s="11"/>
      <c r="S14" s="19"/>
      <c r="T14" s="11"/>
      <c r="U14" s="11"/>
      <c r="V14" s="19"/>
      <c r="W14" s="11"/>
      <c r="X14" s="11"/>
      <c r="Y14" s="19"/>
    </row>
    <row r="15" ht="14.25" customHeight="1">
      <c r="A15" s="26">
        <f t="shared" si="5"/>
        <v>11</v>
      </c>
      <c r="B15" s="23" t="s">
        <v>52</v>
      </c>
      <c r="C15" s="13" t="s">
        <v>39</v>
      </c>
      <c r="D15" s="13" t="s">
        <v>34</v>
      </c>
      <c r="E15" s="14"/>
      <c r="F15" s="13" t="s">
        <v>44</v>
      </c>
      <c r="G15" s="22" t="s">
        <v>30</v>
      </c>
      <c r="H15" s="13" t="s">
        <v>31</v>
      </c>
      <c r="I15" s="13" t="s">
        <v>44</v>
      </c>
      <c r="J15" s="16" t="s">
        <v>51</v>
      </c>
      <c r="K15" s="16" t="s">
        <v>51</v>
      </c>
      <c r="L15" s="16" t="s">
        <v>51</v>
      </c>
      <c r="M15" s="16" t="s">
        <v>51</v>
      </c>
      <c r="N15" s="17"/>
      <c r="O15" s="20" t="s">
        <v>44</v>
      </c>
      <c r="P15" s="19"/>
      <c r="Q15" s="11"/>
      <c r="R15" s="11"/>
      <c r="S15" s="19"/>
      <c r="T15" s="11"/>
      <c r="U15" s="11"/>
      <c r="V15" s="19"/>
      <c r="W15" s="11"/>
      <c r="X15" s="11"/>
      <c r="Y15" s="19"/>
    </row>
    <row r="16" ht="14.25" customHeight="1">
      <c r="A16" s="26">
        <f t="shared" si="5"/>
        <v>12</v>
      </c>
      <c r="B16" s="23" t="s">
        <v>53</v>
      </c>
      <c r="C16" s="13" t="s">
        <v>39</v>
      </c>
      <c r="D16" s="13" t="s">
        <v>28</v>
      </c>
      <c r="E16" s="14"/>
      <c r="F16" s="13" t="s">
        <v>44</v>
      </c>
      <c r="G16" s="22" t="s">
        <v>30</v>
      </c>
      <c r="H16" s="13" t="s">
        <v>31</v>
      </c>
      <c r="I16" s="13" t="s">
        <v>44</v>
      </c>
      <c r="J16" s="16" t="s">
        <v>47</v>
      </c>
      <c r="K16" s="16" t="s">
        <v>47</v>
      </c>
      <c r="L16" s="16" t="s">
        <v>47</v>
      </c>
      <c r="M16" s="16" t="s">
        <v>47</v>
      </c>
      <c r="N16" s="17">
        <v>0.1</v>
      </c>
      <c r="O16" s="20" t="s">
        <v>44</v>
      </c>
      <c r="P16" s="19"/>
      <c r="Q16" s="11"/>
      <c r="R16" s="11"/>
      <c r="S16" s="19"/>
      <c r="T16" s="11"/>
      <c r="U16" s="11"/>
      <c r="V16" s="19"/>
      <c r="W16" s="11"/>
      <c r="X16" s="11"/>
      <c r="Y16" s="19"/>
    </row>
    <row r="17" ht="14.25" customHeight="1">
      <c r="A17" s="11">
        <f t="shared" ref="A17:A19" si="6">A16+1</f>
        <v>13</v>
      </c>
      <c r="B17" s="23" t="s">
        <v>54</v>
      </c>
      <c r="C17" s="13" t="s">
        <v>39</v>
      </c>
      <c r="D17" s="13" t="s">
        <v>28</v>
      </c>
      <c r="E17" s="14"/>
      <c r="F17" s="13" t="s">
        <v>44</v>
      </c>
      <c r="G17" s="22" t="s">
        <v>30</v>
      </c>
      <c r="H17" s="13" t="s">
        <v>31</v>
      </c>
      <c r="I17" s="13" t="s">
        <v>44</v>
      </c>
      <c r="J17" s="16" t="s">
        <v>51</v>
      </c>
      <c r="K17" s="16" t="s">
        <v>51</v>
      </c>
      <c r="L17" s="16" t="s">
        <v>51</v>
      </c>
      <c r="M17" s="16" t="s">
        <v>51</v>
      </c>
      <c r="N17" s="17"/>
      <c r="O17" s="20" t="s">
        <v>44</v>
      </c>
      <c r="P17" s="19"/>
      <c r="Q17" s="11"/>
      <c r="R17" s="11"/>
      <c r="S17" s="19"/>
      <c r="T17" s="11"/>
      <c r="U17" s="11"/>
      <c r="V17" s="19"/>
      <c r="W17" s="11"/>
      <c r="X17" s="11"/>
      <c r="Y17" s="19"/>
    </row>
    <row r="18" ht="14.25" customHeight="1">
      <c r="A18" s="11">
        <f t="shared" si="6"/>
        <v>14</v>
      </c>
      <c r="B18" s="12" t="s">
        <v>55</v>
      </c>
      <c r="C18" s="13" t="s">
        <v>39</v>
      </c>
      <c r="D18" s="13" t="s">
        <v>28</v>
      </c>
      <c r="E18" s="14"/>
      <c r="F18" s="13" t="s">
        <v>29</v>
      </c>
      <c r="G18" s="22" t="s">
        <v>56</v>
      </c>
      <c r="H18" s="13" t="s">
        <v>57</v>
      </c>
      <c r="I18" s="13" t="s">
        <v>29</v>
      </c>
      <c r="J18" s="11"/>
      <c r="K18" s="11"/>
      <c r="L18" s="11"/>
      <c r="M18" s="11"/>
      <c r="N18" s="11"/>
      <c r="O18" s="18"/>
      <c r="P18" s="19">
        <f t="shared" ref="P18:P20" si="7">IF(I18="Iteration 1",(E18*N18)/100,0)</f>
        <v>0</v>
      </c>
      <c r="Q18" s="11"/>
      <c r="R18" s="11">
        <v>0.0</v>
      </c>
      <c r="S18" s="19">
        <f t="shared" ref="S18:S20" si="8">IF(I18="Iteration 2",(E18*N18)/100,0) + (E18*R18)/100</f>
        <v>0</v>
      </c>
      <c r="T18" s="11"/>
      <c r="U18" s="11"/>
      <c r="V18" s="19">
        <f>IFERROR(__xludf.DUMMYFUNCTION("IF(I18=""Iteration 3"",(E18*N18)/100,0) + + (E18*U18)/100"),0.0)</f>
        <v>0</v>
      </c>
      <c r="W18" s="11"/>
      <c r="X18" s="11"/>
      <c r="Y18" s="19">
        <f t="shared" ref="Y18:Y20" si="9">IF(I18="Iteration 4",(E18*N18)/100,0)  + (E18*X18)/100</f>
        <v>0</v>
      </c>
    </row>
    <row r="19" ht="14.25" customHeight="1">
      <c r="A19" s="11">
        <f t="shared" si="6"/>
        <v>15</v>
      </c>
      <c r="B19" s="12" t="s">
        <v>58</v>
      </c>
      <c r="C19" s="14"/>
      <c r="D19" s="13" t="s">
        <v>34</v>
      </c>
      <c r="E19" s="14"/>
      <c r="F19" s="14"/>
      <c r="G19" s="22" t="s">
        <v>41</v>
      </c>
      <c r="H19" s="13" t="s">
        <v>42</v>
      </c>
      <c r="I19" s="13" t="s">
        <v>29</v>
      </c>
      <c r="J19" s="16" t="s">
        <v>32</v>
      </c>
      <c r="K19" s="16" t="s">
        <v>32</v>
      </c>
      <c r="L19" s="16" t="s">
        <v>32</v>
      </c>
      <c r="M19" s="16" t="s">
        <v>32</v>
      </c>
      <c r="N19" s="11"/>
      <c r="O19" s="20" t="s">
        <v>37</v>
      </c>
      <c r="P19" s="19">
        <f t="shared" si="7"/>
        <v>0</v>
      </c>
      <c r="Q19" s="11"/>
      <c r="R19" s="11">
        <v>0.0</v>
      </c>
      <c r="S19" s="19">
        <f t="shared" si="8"/>
        <v>0</v>
      </c>
      <c r="T19" s="11"/>
      <c r="U19" s="11"/>
      <c r="V19" s="19">
        <f>IFERROR(__xludf.DUMMYFUNCTION("IF(I19=""Iteration 3"",(E19*N19)/100,0) + + (E19*U19)/100"),0.0)</f>
        <v>0</v>
      </c>
      <c r="W19" s="11"/>
      <c r="X19" s="11"/>
      <c r="Y19" s="19">
        <f t="shared" si="9"/>
        <v>0</v>
      </c>
    </row>
    <row r="20" ht="14.25" customHeight="1">
      <c r="A20" s="11">
        <f t="shared" ref="A20:A23" si="10">A19+1</f>
        <v>16</v>
      </c>
      <c r="B20" s="27" t="s">
        <v>59</v>
      </c>
      <c r="C20" s="28"/>
      <c r="D20" s="13" t="s">
        <v>28</v>
      </c>
      <c r="E20" s="28"/>
      <c r="F20" s="28"/>
      <c r="G20" s="22" t="s">
        <v>41</v>
      </c>
      <c r="H20" s="29" t="s">
        <v>42</v>
      </c>
      <c r="I20" s="29" t="s">
        <v>29</v>
      </c>
      <c r="J20" s="30" t="s">
        <v>32</v>
      </c>
      <c r="K20" s="30" t="s">
        <v>32</v>
      </c>
      <c r="L20" s="30" t="s">
        <v>32</v>
      </c>
      <c r="M20" s="30" t="s">
        <v>32</v>
      </c>
      <c r="N20" s="31"/>
      <c r="O20" s="32" t="s">
        <v>29</v>
      </c>
      <c r="P20" s="19">
        <f t="shared" si="7"/>
        <v>0</v>
      </c>
      <c r="Q20" s="11"/>
      <c r="R20" s="11">
        <v>0.0</v>
      </c>
      <c r="S20" s="19">
        <f t="shared" si="8"/>
        <v>0</v>
      </c>
      <c r="T20" s="11"/>
      <c r="U20" s="11"/>
      <c r="V20" s="19">
        <f>IFERROR(__xludf.DUMMYFUNCTION("IF(I20=""Iteration 3"",(E20*N20)/100,0) + + (E20*U20)/100"),0.0)</f>
        <v>0</v>
      </c>
      <c r="W20" s="11"/>
      <c r="X20" s="11"/>
      <c r="Y20" s="19">
        <f t="shared" si="9"/>
        <v>0</v>
      </c>
    </row>
    <row r="21" ht="14.25" customHeight="1">
      <c r="A21" s="11">
        <f t="shared" si="10"/>
        <v>17</v>
      </c>
      <c r="B21" s="33" t="s">
        <v>60</v>
      </c>
      <c r="C21" s="13" t="s">
        <v>39</v>
      </c>
      <c r="D21" s="13" t="s">
        <v>28</v>
      </c>
      <c r="E21" s="28"/>
      <c r="F21" s="28"/>
      <c r="G21" s="22" t="s">
        <v>56</v>
      </c>
      <c r="H21" s="29" t="s">
        <v>57</v>
      </c>
      <c r="I21" s="34" t="s">
        <v>43</v>
      </c>
      <c r="J21" s="30"/>
      <c r="K21" s="30"/>
      <c r="L21" s="30"/>
      <c r="M21" s="30"/>
      <c r="N21" s="31"/>
      <c r="O21" s="32"/>
      <c r="P21" s="19"/>
      <c r="Q21" s="11"/>
      <c r="R21" s="11"/>
      <c r="S21" s="19"/>
      <c r="T21" s="11"/>
      <c r="U21" s="11"/>
      <c r="V21" s="19"/>
      <c r="W21" s="11"/>
      <c r="X21" s="11"/>
      <c r="Y21" s="19"/>
    </row>
    <row r="22" ht="14.25" customHeight="1">
      <c r="A22" s="11">
        <f t="shared" si="10"/>
        <v>18</v>
      </c>
      <c r="B22" s="35" t="s">
        <v>61</v>
      </c>
      <c r="C22" s="13" t="s">
        <v>39</v>
      </c>
      <c r="D22" s="13" t="s">
        <v>36</v>
      </c>
      <c r="E22" s="28"/>
      <c r="F22" s="28"/>
      <c r="G22" s="22" t="s">
        <v>56</v>
      </c>
      <c r="H22" s="29" t="s">
        <v>57</v>
      </c>
      <c r="I22" s="34" t="s">
        <v>43</v>
      </c>
      <c r="J22" s="30"/>
      <c r="K22" s="30"/>
      <c r="L22" s="30"/>
      <c r="M22" s="30"/>
      <c r="N22" s="31"/>
      <c r="O22" s="32"/>
      <c r="P22" s="19">
        <f t="shared" ref="P22:P23" si="11">IF(I22="Iteration 1",(E22*N22)/100,0)</f>
        <v>0</v>
      </c>
      <c r="Q22" s="11"/>
      <c r="R22" s="11">
        <v>0.0</v>
      </c>
      <c r="S22" s="19">
        <f t="shared" ref="S22:S23" si="12">IF(I22="Iteration 2",(E22*N22)/100,0) + (E22*R22)/100</f>
        <v>0</v>
      </c>
      <c r="T22" s="11"/>
      <c r="U22" s="11"/>
      <c r="V22" s="19">
        <f>IFERROR(__xludf.DUMMYFUNCTION("IF(I22=""Iteration 3"",(E22*N22)/100,0) + + (E22*U22)/100"),0.0)</f>
        <v>0</v>
      </c>
      <c r="W22" s="11"/>
      <c r="X22" s="11"/>
      <c r="Y22" s="19">
        <f t="shared" ref="Y22:Y23" si="13">IF(I22="Iteration 4",(E22*N22)/100,0)  + (E22*X22)/100</f>
        <v>0</v>
      </c>
    </row>
    <row r="23" ht="14.25" customHeight="1">
      <c r="A23" s="11">
        <f t="shared" si="10"/>
        <v>19</v>
      </c>
      <c r="B23" s="33" t="s">
        <v>62</v>
      </c>
      <c r="C23" s="13" t="s">
        <v>39</v>
      </c>
      <c r="D23" s="13" t="s">
        <v>28</v>
      </c>
      <c r="E23" s="28"/>
      <c r="F23" s="28"/>
      <c r="G23" s="22" t="s">
        <v>56</v>
      </c>
      <c r="H23" s="29" t="s">
        <v>57</v>
      </c>
      <c r="I23" s="34" t="s">
        <v>43</v>
      </c>
      <c r="J23" s="30"/>
      <c r="K23" s="30"/>
      <c r="L23" s="30"/>
      <c r="M23" s="30"/>
      <c r="N23" s="31"/>
      <c r="O23" s="32"/>
      <c r="P23" s="19">
        <f t="shared" si="11"/>
        <v>0</v>
      </c>
      <c r="Q23" s="11"/>
      <c r="R23" s="11">
        <v>0.0</v>
      </c>
      <c r="S23" s="19">
        <f t="shared" si="12"/>
        <v>0</v>
      </c>
      <c r="T23" s="11"/>
      <c r="U23" s="11"/>
      <c r="V23" s="19">
        <f>IFERROR(__xludf.DUMMYFUNCTION("IF(I23=""Iteration 3"",(E23*N23)/100,0) + + (E23*U23)/100"),0.0)</f>
        <v>0</v>
      </c>
      <c r="W23" s="11"/>
      <c r="X23" s="11"/>
      <c r="Y23" s="19">
        <f t="shared" si="13"/>
        <v>0</v>
      </c>
    </row>
    <row r="24" ht="14.25" customHeight="1">
      <c r="A24" s="11">
        <f t="shared" ref="A24:A81" si="14">A23+1</f>
        <v>20</v>
      </c>
      <c r="B24" s="35" t="s">
        <v>63</v>
      </c>
      <c r="C24" s="13" t="s">
        <v>39</v>
      </c>
      <c r="D24" s="13" t="s">
        <v>36</v>
      </c>
      <c r="E24" s="28"/>
      <c r="F24" s="28"/>
      <c r="G24" s="22" t="s">
        <v>56</v>
      </c>
      <c r="H24" s="29" t="s">
        <v>57</v>
      </c>
      <c r="I24" s="34" t="s">
        <v>43</v>
      </c>
      <c r="J24" s="30"/>
      <c r="K24" s="30"/>
      <c r="L24" s="30"/>
      <c r="M24" s="30"/>
      <c r="N24" s="31"/>
      <c r="O24" s="32"/>
      <c r="P24" s="19"/>
      <c r="Q24" s="11"/>
      <c r="R24" s="11"/>
      <c r="S24" s="19"/>
      <c r="T24" s="11"/>
      <c r="U24" s="11"/>
      <c r="V24" s="19"/>
      <c r="W24" s="11"/>
      <c r="X24" s="11"/>
      <c r="Y24" s="19"/>
    </row>
    <row r="25" ht="14.25" customHeight="1">
      <c r="A25" s="11">
        <f t="shared" si="14"/>
        <v>21</v>
      </c>
      <c r="B25" s="35" t="s">
        <v>64</v>
      </c>
      <c r="C25" s="13" t="s">
        <v>39</v>
      </c>
      <c r="D25" s="13" t="s">
        <v>36</v>
      </c>
      <c r="E25" s="28"/>
      <c r="F25" s="28"/>
      <c r="G25" s="22" t="s">
        <v>56</v>
      </c>
      <c r="H25" s="29" t="s">
        <v>57</v>
      </c>
      <c r="I25" s="34" t="s">
        <v>43</v>
      </c>
      <c r="J25" s="31"/>
      <c r="K25" s="31"/>
      <c r="L25" s="31"/>
      <c r="M25" s="31"/>
      <c r="N25" s="31"/>
      <c r="O25" s="32"/>
      <c r="P25" s="19">
        <f>IF(I25="Iteration 1",(E25*N25)/100,0)</f>
        <v>0</v>
      </c>
      <c r="Q25" s="11"/>
      <c r="R25" s="11">
        <v>0.0</v>
      </c>
      <c r="S25" s="19">
        <f>IF(I25="Iteration 2",(E25*N25)/100,0) + (E25*R25)/100</f>
        <v>0</v>
      </c>
      <c r="T25" s="11"/>
      <c r="U25" s="11"/>
      <c r="V25" s="19">
        <f>IFERROR(__xludf.DUMMYFUNCTION("IF(I25=""Iteration 3"",(E25*N25)/100,0) + + (E25*U25)/100"),0.0)</f>
        <v>0</v>
      </c>
      <c r="W25" s="11"/>
      <c r="X25" s="11"/>
      <c r="Y25" s="19">
        <f>IF(I25="Iteration 4",(E25*N25)/100,0)  + (E25*X25)/100</f>
        <v>0</v>
      </c>
    </row>
    <row r="26" ht="14.25" customHeight="1">
      <c r="A26" s="11">
        <f t="shared" si="14"/>
        <v>22</v>
      </c>
      <c r="B26" s="12" t="s">
        <v>65</v>
      </c>
      <c r="C26" s="13" t="s">
        <v>39</v>
      </c>
      <c r="D26" s="13"/>
      <c r="E26" s="14"/>
      <c r="F26" s="14"/>
      <c r="G26" s="22" t="s">
        <v>56</v>
      </c>
      <c r="H26" s="13" t="s">
        <v>57</v>
      </c>
      <c r="I26" s="13" t="s">
        <v>29</v>
      </c>
      <c r="J26" s="11"/>
      <c r="K26" s="11"/>
      <c r="L26" s="11"/>
      <c r="M26" s="11"/>
      <c r="N26" s="11"/>
      <c r="O26" s="20" t="s">
        <v>66</v>
      </c>
      <c r="P26" s="19"/>
      <c r="Q26" s="11"/>
      <c r="R26" s="11"/>
      <c r="S26" s="19"/>
      <c r="T26" s="11"/>
      <c r="U26" s="11"/>
      <c r="V26" s="19"/>
      <c r="W26" s="11"/>
      <c r="X26" s="11"/>
      <c r="Y26" s="19"/>
    </row>
    <row r="27" ht="14.25" customHeight="1">
      <c r="A27" s="11">
        <f t="shared" si="14"/>
        <v>23</v>
      </c>
      <c r="B27" s="12" t="s">
        <v>67</v>
      </c>
      <c r="C27" s="13" t="s">
        <v>39</v>
      </c>
      <c r="D27" s="13"/>
      <c r="E27" s="14"/>
      <c r="F27" s="14"/>
      <c r="G27" s="22" t="s">
        <v>56</v>
      </c>
      <c r="H27" s="13" t="s">
        <v>57</v>
      </c>
      <c r="I27" s="13"/>
      <c r="J27" s="11"/>
      <c r="K27" s="11"/>
      <c r="L27" s="11"/>
      <c r="M27" s="11"/>
      <c r="N27" s="11"/>
      <c r="O27" s="20"/>
      <c r="P27" s="19"/>
      <c r="Q27" s="11"/>
      <c r="R27" s="11"/>
      <c r="S27" s="19"/>
      <c r="T27" s="11"/>
      <c r="U27" s="11"/>
      <c r="V27" s="19"/>
      <c r="W27" s="11"/>
      <c r="X27" s="11"/>
      <c r="Y27" s="19"/>
    </row>
    <row r="28" ht="14.25" customHeight="1">
      <c r="A28" s="11">
        <f t="shared" si="14"/>
        <v>24</v>
      </c>
      <c r="B28" s="33" t="s">
        <v>68</v>
      </c>
      <c r="C28" s="28"/>
      <c r="D28" s="13" t="s">
        <v>28</v>
      </c>
      <c r="E28" s="28"/>
      <c r="F28" s="36" t="s">
        <v>43</v>
      </c>
      <c r="G28" s="22" t="s">
        <v>41</v>
      </c>
      <c r="H28" s="29" t="s">
        <v>42</v>
      </c>
      <c r="I28" s="37" t="s">
        <v>29</v>
      </c>
      <c r="J28" s="31" t="s">
        <v>32</v>
      </c>
      <c r="K28" s="31" t="s">
        <v>32</v>
      </c>
      <c r="L28" s="31" t="s">
        <v>32</v>
      </c>
      <c r="M28" s="31" t="s">
        <v>32</v>
      </c>
      <c r="N28" s="38">
        <v>0.5</v>
      </c>
      <c r="O28" s="36" t="s">
        <v>66</v>
      </c>
      <c r="P28" s="19"/>
      <c r="Q28" s="11"/>
      <c r="R28" s="11"/>
      <c r="S28" s="19"/>
      <c r="T28" s="11"/>
      <c r="U28" s="11"/>
      <c r="V28" s="19"/>
      <c r="W28" s="11"/>
      <c r="X28" s="11"/>
      <c r="Y28" s="19"/>
    </row>
    <row r="29" ht="14.25" customHeight="1">
      <c r="A29" s="11">
        <f t="shared" si="14"/>
        <v>25</v>
      </c>
      <c r="B29" s="33" t="s">
        <v>69</v>
      </c>
      <c r="C29" s="28"/>
      <c r="D29" s="39" t="s">
        <v>34</v>
      </c>
      <c r="E29" s="28"/>
      <c r="F29" s="32" t="s">
        <v>43</v>
      </c>
      <c r="G29" s="22" t="s">
        <v>70</v>
      </c>
      <c r="H29" s="29" t="s">
        <v>71</v>
      </c>
      <c r="I29" s="37" t="s">
        <v>29</v>
      </c>
      <c r="J29" s="40" t="s">
        <v>72</v>
      </c>
      <c r="K29" s="31" t="s">
        <v>72</v>
      </c>
      <c r="L29" s="40" t="s">
        <v>72</v>
      </c>
      <c r="M29" s="40" t="s">
        <v>72</v>
      </c>
      <c r="N29" s="38">
        <v>1.0</v>
      </c>
      <c r="O29" s="32" t="s">
        <v>43</v>
      </c>
      <c r="P29" s="19">
        <f t="shared" ref="P29:P36" si="15">IF(I29="Iteration 1",(E29*N29)/100,0)</f>
        <v>0</v>
      </c>
      <c r="Q29" s="11"/>
      <c r="R29" s="11">
        <v>0.0</v>
      </c>
      <c r="S29" s="19">
        <f t="shared" ref="S29:S33" si="16">IF(I29="Iteration 2",(E29*N29)/100,0) + (E29*R29)/100</f>
        <v>0</v>
      </c>
      <c r="T29" s="11"/>
      <c r="U29" s="11"/>
      <c r="V29" s="19">
        <f>IFERROR(__xludf.DUMMYFUNCTION("IF(I29=""Iteration 3"",(E29*N29)/100,0) + + (E29*U29)/100"),0.0)</f>
        <v>0</v>
      </c>
      <c r="W29" s="11"/>
      <c r="X29" s="11"/>
      <c r="Y29" s="19">
        <f t="shared" ref="Y29:Y33" si="17">IF(I29="Iteration 4",(E29*N29)/100,0)  + (E29*X29)/100</f>
        <v>0</v>
      </c>
    </row>
    <row r="30" ht="14.25" customHeight="1">
      <c r="A30" s="11">
        <f t="shared" si="14"/>
        <v>26</v>
      </c>
      <c r="B30" s="27" t="s">
        <v>73</v>
      </c>
      <c r="C30" s="28"/>
      <c r="D30" s="39" t="s">
        <v>28</v>
      </c>
      <c r="E30" s="28"/>
      <c r="F30" s="32" t="s">
        <v>37</v>
      </c>
      <c r="G30" s="22" t="s">
        <v>74</v>
      </c>
      <c r="H30" s="29" t="s">
        <v>75</v>
      </c>
      <c r="I30" s="37" t="s">
        <v>43</v>
      </c>
      <c r="J30" s="40" t="s">
        <v>32</v>
      </c>
      <c r="K30" s="31" t="s">
        <v>32</v>
      </c>
      <c r="L30" s="31" t="s">
        <v>32</v>
      </c>
      <c r="M30" s="31" t="s">
        <v>32</v>
      </c>
      <c r="N30" s="41">
        <v>1.0</v>
      </c>
      <c r="O30" s="32" t="s">
        <v>43</v>
      </c>
      <c r="P30" s="19">
        <f t="shared" si="15"/>
        <v>0</v>
      </c>
      <c r="Q30" s="11"/>
      <c r="R30" s="11">
        <v>0.0</v>
      </c>
      <c r="S30" s="19">
        <f t="shared" si="16"/>
        <v>0</v>
      </c>
      <c r="T30" s="11"/>
      <c r="U30" s="11"/>
      <c r="V30" s="19">
        <f>IFERROR(__xludf.DUMMYFUNCTION("IF(I30=""Iteration 3"",(E30*N30)/100,0) + + (E30*U30)/100"),0.0)</f>
        <v>0</v>
      </c>
      <c r="W30" s="11"/>
      <c r="X30" s="11"/>
      <c r="Y30" s="19">
        <f t="shared" si="17"/>
        <v>0</v>
      </c>
    </row>
    <row r="31" ht="14.25" customHeight="1">
      <c r="A31" s="11">
        <f t="shared" si="14"/>
        <v>27</v>
      </c>
      <c r="B31" s="33" t="s">
        <v>76</v>
      </c>
      <c r="C31" s="28"/>
      <c r="D31" s="39" t="s">
        <v>34</v>
      </c>
      <c r="E31" s="28"/>
      <c r="F31" s="32" t="s">
        <v>37</v>
      </c>
      <c r="G31" s="22" t="s">
        <v>74</v>
      </c>
      <c r="H31" s="29" t="s">
        <v>75</v>
      </c>
      <c r="I31" s="37" t="s">
        <v>43</v>
      </c>
      <c r="J31" s="40" t="s">
        <v>32</v>
      </c>
      <c r="K31" s="31" t="s">
        <v>32</v>
      </c>
      <c r="L31" s="31" t="s">
        <v>32</v>
      </c>
      <c r="M31" s="31" t="s">
        <v>32</v>
      </c>
      <c r="N31" s="41">
        <v>1.0</v>
      </c>
      <c r="O31" s="36" t="s">
        <v>43</v>
      </c>
      <c r="P31" s="19">
        <f t="shared" si="15"/>
        <v>0</v>
      </c>
      <c r="Q31" s="11"/>
      <c r="R31" s="11">
        <v>0.0</v>
      </c>
      <c r="S31" s="19">
        <f t="shared" si="16"/>
        <v>0</v>
      </c>
      <c r="T31" s="11"/>
      <c r="U31" s="11"/>
      <c r="V31" s="19">
        <f>IFERROR(__xludf.DUMMYFUNCTION("IF(I31=""Iteration 3"",(E31*N31)/100,0) + + (E31*U31)/100"),0.0)</f>
        <v>0</v>
      </c>
      <c r="W31" s="11"/>
      <c r="X31" s="11"/>
      <c r="Y31" s="19">
        <f t="shared" si="17"/>
        <v>0</v>
      </c>
    </row>
    <row r="32" ht="14.25" customHeight="1">
      <c r="A32" s="11">
        <f t="shared" si="14"/>
        <v>28</v>
      </c>
      <c r="B32" s="27" t="s">
        <v>77</v>
      </c>
      <c r="C32" s="28"/>
      <c r="D32" s="39" t="s">
        <v>34</v>
      </c>
      <c r="E32" s="28"/>
      <c r="F32" s="32" t="s">
        <v>37</v>
      </c>
      <c r="G32" s="22" t="s">
        <v>74</v>
      </c>
      <c r="H32" s="29" t="s">
        <v>75</v>
      </c>
      <c r="I32" s="37" t="s">
        <v>43</v>
      </c>
      <c r="J32" s="40" t="s">
        <v>32</v>
      </c>
      <c r="K32" s="30" t="s">
        <v>32</v>
      </c>
      <c r="L32" s="30" t="s">
        <v>32</v>
      </c>
      <c r="M32" s="30" t="s">
        <v>32</v>
      </c>
      <c r="N32" s="41">
        <v>1.0</v>
      </c>
      <c r="O32" s="36" t="s">
        <v>43</v>
      </c>
      <c r="P32" s="19">
        <f t="shared" si="15"/>
        <v>0</v>
      </c>
      <c r="Q32" s="11"/>
      <c r="R32" s="11">
        <v>0.0</v>
      </c>
      <c r="S32" s="19">
        <f t="shared" si="16"/>
        <v>0</v>
      </c>
      <c r="T32" s="11"/>
      <c r="U32" s="11"/>
      <c r="V32" s="19">
        <f>IFERROR(__xludf.DUMMYFUNCTION("IF(I32=""Iteration 3"",(E32*N32)/100,0) + + (E32*U32)/100"),0.0)</f>
        <v>0</v>
      </c>
      <c r="W32" s="11"/>
      <c r="X32" s="11"/>
      <c r="Y32" s="19">
        <f t="shared" si="17"/>
        <v>0</v>
      </c>
    </row>
    <row r="33" ht="14.25" customHeight="1">
      <c r="A33" s="11">
        <f t="shared" si="14"/>
        <v>29</v>
      </c>
      <c r="B33" s="27" t="s">
        <v>78</v>
      </c>
      <c r="C33" s="28"/>
      <c r="D33" s="29" t="s">
        <v>28</v>
      </c>
      <c r="E33" s="42"/>
      <c r="F33" s="32" t="s">
        <v>37</v>
      </c>
      <c r="G33" s="22" t="s">
        <v>74</v>
      </c>
      <c r="H33" s="29" t="s">
        <v>75</v>
      </c>
      <c r="I33" s="37" t="s">
        <v>43</v>
      </c>
      <c r="J33" s="40" t="s">
        <v>32</v>
      </c>
      <c r="K33" s="30" t="s">
        <v>32</v>
      </c>
      <c r="L33" s="30" t="s">
        <v>32</v>
      </c>
      <c r="M33" s="30" t="s">
        <v>32</v>
      </c>
      <c r="N33" s="41">
        <v>1.0</v>
      </c>
      <c r="O33" s="36" t="s">
        <v>43</v>
      </c>
      <c r="P33" s="19">
        <f t="shared" si="15"/>
        <v>0</v>
      </c>
      <c r="Q33" s="11"/>
      <c r="R33" s="11">
        <v>0.0</v>
      </c>
      <c r="S33" s="19">
        <f t="shared" si="16"/>
        <v>0</v>
      </c>
      <c r="T33" s="11"/>
      <c r="U33" s="11"/>
      <c r="V33" s="19">
        <f>IFERROR(__xludf.DUMMYFUNCTION("IF(I33=""Iteration 3"",(E33*N33)/100,0) + + (E33*U33)/100"),0.0)</f>
        <v>0</v>
      </c>
      <c r="W33" s="11"/>
      <c r="X33" s="11"/>
      <c r="Y33" s="19">
        <f t="shared" si="17"/>
        <v>0</v>
      </c>
    </row>
    <row r="34" ht="14.25" customHeight="1">
      <c r="A34" s="11">
        <f t="shared" si="14"/>
        <v>30</v>
      </c>
      <c r="B34" s="33" t="s">
        <v>79</v>
      </c>
      <c r="C34" s="28"/>
      <c r="D34" s="29" t="s">
        <v>36</v>
      </c>
      <c r="E34" s="42"/>
      <c r="F34" s="32" t="s">
        <v>37</v>
      </c>
      <c r="G34" s="22" t="s">
        <v>74</v>
      </c>
      <c r="H34" s="29" t="s">
        <v>75</v>
      </c>
      <c r="I34" s="37" t="s">
        <v>43</v>
      </c>
      <c r="J34" s="40" t="s">
        <v>32</v>
      </c>
      <c r="K34" s="30" t="s">
        <v>32</v>
      </c>
      <c r="L34" s="30" t="s">
        <v>32</v>
      </c>
      <c r="M34" s="30" t="s">
        <v>32</v>
      </c>
      <c r="N34" s="41">
        <v>1.0</v>
      </c>
      <c r="O34" s="36" t="s">
        <v>43</v>
      </c>
      <c r="P34" s="19">
        <f t="shared" si="15"/>
        <v>0</v>
      </c>
      <c r="Q34" s="11"/>
      <c r="R34" s="11"/>
      <c r="S34" s="19"/>
      <c r="T34" s="11"/>
      <c r="U34" s="11"/>
      <c r="V34" s="19"/>
      <c r="W34" s="11"/>
      <c r="X34" s="11"/>
      <c r="Y34" s="19"/>
    </row>
    <row r="35" ht="14.25" customHeight="1">
      <c r="A35" s="11">
        <f t="shared" si="14"/>
        <v>31</v>
      </c>
      <c r="B35" s="35" t="s">
        <v>80</v>
      </c>
      <c r="C35" s="28"/>
      <c r="D35" s="29" t="s">
        <v>34</v>
      </c>
      <c r="E35" s="28"/>
      <c r="F35" s="32" t="s">
        <v>37</v>
      </c>
      <c r="G35" s="22" t="s">
        <v>70</v>
      </c>
      <c r="H35" s="29" t="s">
        <v>71</v>
      </c>
      <c r="I35" s="37" t="s">
        <v>37</v>
      </c>
      <c r="J35" s="40" t="s">
        <v>72</v>
      </c>
      <c r="K35" s="30" t="s">
        <v>72</v>
      </c>
      <c r="L35" s="40" t="s">
        <v>72</v>
      </c>
      <c r="M35" s="40" t="s">
        <v>72</v>
      </c>
      <c r="N35" s="38">
        <v>1.0</v>
      </c>
      <c r="O35" s="32" t="s">
        <v>43</v>
      </c>
      <c r="P35" s="19">
        <f t="shared" si="15"/>
        <v>0</v>
      </c>
      <c r="Q35" s="11"/>
      <c r="R35" s="11">
        <v>0.0</v>
      </c>
      <c r="S35" s="19">
        <f t="shared" ref="S35:S36" si="18">IF(I35="Iteration 2",(E35*N35)/100,0) + (E35*R35)/100</f>
        <v>0</v>
      </c>
      <c r="T35" s="11"/>
      <c r="U35" s="11"/>
      <c r="V35" s="19">
        <f>IFERROR(__xludf.DUMMYFUNCTION("IF(I35=""Iteration 3"",(E35*N35)/100,0) + + (E35*U35)/100"),0.0)</f>
        <v>0</v>
      </c>
      <c r="W35" s="11"/>
      <c r="X35" s="11"/>
      <c r="Y35" s="19">
        <f t="shared" ref="Y35:Y36" si="19">IF(I35="Iteration 4",(E35*N35)/100,0)  + (E35*X35)/100</f>
        <v>0</v>
      </c>
    </row>
    <row r="36" ht="14.25" customHeight="1">
      <c r="A36" s="11">
        <f t="shared" si="14"/>
        <v>32</v>
      </c>
      <c r="B36" s="12" t="s">
        <v>81</v>
      </c>
      <c r="C36" s="14"/>
      <c r="D36" s="13" t="s">
        <v>34</v>
      </c>
      <c r="E36" s="13"/>
      <c r="F36" s="20" t="s">
        <v>29</v>
      </c>
      <c r="G36" s="22" t="s">
        <v>70</v>
      </c>
      <c r="H36" s="13" t="s">
        <v>71</v>
      </c>
      <c r="I36" s="43" t="s">
        <v>29</v>
      </c>
      <c r="J36" s="16" t="s">
        <v>72</v>
      </c>
      <c r="K36" s="16" t="s">
        <v>72</v>
      </c>
      <c r="L36" s="16" t="s">
        <v>72</v>
      </c>
      <c r="M36" s="16" t="s">
        <v>72</v>
      </c>
      <c r="N36" s="17">
        <v>1.0</v>
      </c>
      <c r="O36" s="20" t="s">
        <v>43</v>
      </c>
      <c r="P36" s="19">
        <f t="shared" si="15"/>
        <v>0</v>
      </c>
      <c r="Q36" s="11"/>
      <c r="R36" s="11">
        <v>0.0</v>
      </c>
      <c r="S36" s="19">
        <f t="shared" si="18"/>
        <v>0</v>
      </c>
      <c r="T36" s="11"/>
      <c r="U36" s="11"/>
      <c r="V36" s="19">
        <f>IFERROR(__xludf.DUMMYFUNCTION("IF(I36=""Iteration 3"",(E36*N36)/100,0) + + (E36*U36)/100"),0.0)</f>
        <v>0</v>
      </c>
      <c r="W36" s="11"/>
      <c r="X36" s="11"/>
      <c r="Y36" s="19">
        <f t="shared" si="19"/>
        <v>0</v>
      </c>
    </row>
    <row r="37" ht="14.25" customHeight="1">
      <c r="A37" s="11">
        <f t="shared" si="14"/>
        <v>33</v>
      </c>
      <c r="B37" s="12" t="s">
        <v>82</v>
      </c>
      <c r="C37" s="13" t="s">
        <v>39</v>
      </c>
      <c r="D37" s="29" t="s">
        <v>36</v>
      </c>
      <c r="E37" s="14"/>
      <c r="F37" s="18"/>
      <c r="G37" s="22" t="s">
        <v>56</v>
      </c>
      <c r="H37" s="13" t="s">
        <v>57</v>
      </c>
      <c r="I37" s="43" t="s">
        <v>43</v>
      </c>
      <c r="J37" s="11"/>
      <c r="K37" s="11"/>
      <c r="L37" s="11"/>
      <c r="M37" s="11"/>
      <c r="N37" s="11"/>
      <c r="O37" s="18"/>
      <c r="P37" s="19"/>
      <c r="Q37" s="11"/>
      <c r="R37" s="11"/>
      <c r="S37" s="19"/>
      <c r="T37" s="11"/>
      <c r="U37" s="11"/>
      <c r="V37" s="19"/>
      <c r="W37" s="11"/>
      <c r="X37" s="11"/>
      <c r="Y37" s="19"/>
    </row>
    <row r="38" ht="14.25" customHeight="1">
      <c r="A38" s="11">
        <f t="shared" si="14"/>
        <v>34</v>
      </c>
      <c r="B38" s="12" t="s">
        <v>83</v>
      </c>
      <c r="C38" s="13" t="s">
        <v>39</v>
      </c>
      <c r="D38" s="29" t="s">
        <v>36</v>
      </c>
      <c r="E38" s="14"/>
      <c r="F38" s="18"/>
      <c r="G38" s="22" t="s">
        <v>56</v>
      </c>
      <c r="H38" s="13" t="s">
        <v>57</v>
      </c>
      <c r="I38" s="43" t="s">
        <v>43</v>
      </c>
      <c r="J38" s="11"/>
      <c r="K38" s="11"/>
      <c r="L38" s="11"/>
      <c r="M38" s="11"/>
      <c r="N38" s="11"/>
      <c r="O38" s="18"/>
      <c r="P38" s="19"/>
      <c r="Q38" s="11"/>
      <c r="R38" s="11"/>
      <c r="S38" s="19"/>
      <c r="T38" s="11"/>
      <c r="U38" s="11"/>
      <c r="V38" s="19"/>
      <c r="W38" s="11"/>
      <c r="X38" s="11"/>
      <c r="Y38" s="19"/>
    </row>
    <row r="39" ht="14.25" customHeight="1">
      <c r="A39" s="11">
        <f t="shared" si="14"/>
        <v>35</v>
      </c>
      <c r="B39" s="12" t="s">
        <v>84</v>
      </c>
      <c r="C39" s="13" t="s">
        <v>39</v>
      </c>
      <c r="D39" s="34" t="s">
        <v>28</v>
      </c>
      <c r="E39" s="14"/>
      <c r="F39" s="18"/>
      <c r="G39" s="22" t="s">
        <v>56</v>
      </c>
      <c r="H39" s="13" t="s">
        <v>57</v>
      </c>
      <c r="I39" s="20" t="s">
        <v>29</v>
      </c>
      <c r="J39" s="11"/>
      <c r="K39" s="11"/>
      <c r="L39" s="11"/>
      <c r="M39" s="11"/>
      <c r="N39" s="11"/>
      <c r="O39" s="18"/>
      <c r="P39" s="19"/>
      <c r="Q39" s="11"/>
      <c r="R39" s="11"/>
      <c r="S39" s="19"/>
      <c r="T39" s="11"/>
      <c r="U39" s="11"/>
      <c r="V39" s="19"/>
      <c r="W39" s="11"/>
      <c r="X39" s="11"/>
      <c r="Y39" s="19"/>
    </row>
    <row r="40" ht="14.25" customHeight="1">
      <c r="A40" s="11">
        <f t="shared" si="14"/>
        <v>36</v>
      </c>
      <c r="B40" s="12" t="s">
        <v>85</v>
      </c>
      <c r="C40" s="13" t="s">
        <v>39</v>
      </c>
      <c r="D40" s="34" t="s">
        <v>28</v>
      </c>
      <c r="E40" s="14"/>
      <c r="F40" s="18"/>
      <c r="G40" s="22" t="s">
        <v>56</v>
      </c>
      <c r="H40" s="13" t="s">
        <v>57</v>
      </c>
      <c r="I40" s="20" t="s">
        <v>29</v>
      </c>
      <c r="J40" s="11"/>
      <c r="K40" s="11"/>
      <c r="L40" s="11"/>
      <c r="M40" s="11"/>
      <c r="N40" s="11"/>
      <c r="O40" s="18"/>
      <c r="P40" s="19"/>
      <c r="Q40" s="11"/>
      <c r="R40" s="11"/>
      <c r="S40" s="19"/>
      <c r="T40" s="11"/>
      <c r="U40" s="11"/>
      <c r="V40" s="19"/>
      <c r="W40" s="11"/>
      <c r="X40" s="11"/>
      <c r="Y40" s="19"/>
    </row>
    <row r="41" ht="14.25" customHeight="1">
      <c r="A41" s="11">
        <f t="shared" si="14"/>
        <v>37</v>
      </c>
      <c r="B41" s="12" t="s">
        <v>86</v>
      </c>
      <c r="C41" s="13" t="s">
        <v>39</v>
      </c>
      <c r="D41" s="29" t="s">
        <v>36</v>
      </c>
      <c r="E41" s="14"/>
      <c r="F41" s="18"/>
      <c r="G41" s="22" t="s">
        <v>56</v>
      </c>
      <c r="H41" s="13" t="s">
        <v>57</v>
      </c>
      <c r="I41" s="20" t="s">
        <v>29</v>
      </c>
      <c r="J41" s="11"/>
      <c r="K41" s="11"/>
      <c r="L41" s="11"/>
      <c r="M41" s="11"/>
      <c r="N41" s="11"/>
      <c r="O41" s="18"/>
      <c r="P41" s="19"/>
      <c r="Q41" s="11"/>
      <c r="R41" s="11"/>
      <c r="S41" s="19"/>
      <c r="T41" s="11"/>
      <c r="U41" s="11"/>
      <c r="V41" s="19"/>
      <c r="W41" s="11"/>
      <c r="X41" s="11"/>
      <c r="Y41" s="19"/>
    </row>
    <row r="42" ht="14.25" customHeight="1">
      <c r="A42" s="11">
        <f t="shared" si="14"/>
        <v>38</v>
      </c>
      <c r="B42" s="12" t="s">
        <v>87</v>
      </c>
      <c r="C42" s="13" t="s">
        <v>39</v>
      </c>
      <c r="D42" s="29" t="s">
        <v>36</v>
      </c>
      <c r="E42" s="14"/>
      <c r="F42" s="18"/>
      <c r="G42" s="22" t="s">
        <v>56</v>
      </c>
      <c r="H42" s="13" t="s">
        <v>57</v>
      </c>
      <c r="I42" s="20" t="s">
        <v>29</v>
      </c>
      <c r="J42" s="11"/>
      <c r="K42" s="11"/>
      <c r="L42" s="11"/>
      <c r="M42" s="11"/>
      <c r="N42" s="11"/>
      <c r="O42" s="18"/>
      <c r="P42" s="19"/>
      <c r="Q42" s="11"/>
      <c r="R42" s="11"/>
      <c r="S42" s="19"/>
      <c r="T42" s="11"/>
      <c r="U42" s="11"/>
      <c r="V42" s="19"/>
      <c r="W42" s="11"/>
      <c r="X42" s="11"/>
      <c r="Y42" s="19"/>
    </row>
    <row r="43" ht="14.25" customHeight="1">
      <c r="A43" s="11">
        <f t="shared" si="14"/>
        <v>39</v>
      </c>
      <c r="B43" s="35" t="s">
        <v>88</v>
      </c>
      <c r="C43" s="28"/>
      <c r="D43" s="29" t="s">
        <v>34</v>
      </c>
      <c r="E43" s="28"/>
      <c r="F43" s="32" t="s">
        <v>43</v>
      </c>
      <c r="G43" s="22" t="s">
        <v>74</v>
      </c>
      <c r="H43" s="13" t="s">
        <v>75</v>
      </c>
      <c r="I43" s="20" t="s">
        <v>43</v>
      </c>
      <c r="J43" s="16" t="s">
        <v>47</v>
      </c>
      <c r="K43" s="16" t="s">
        <v>47</v>
      </c>
      <c r="L43" s="16" t="s">
        <v>47</v>
      </c>
      <c r="M43" s="16" t="s">
        <v>47</v>
      </c>
      <c r="N43" s="17">
        <v>0.2</v>
      </c>
      <c r="O43" s="20"/>
      <c r="P43" s="19"/>
      <c r="Q43" s="11"/>
      <c r="R43" s="11"/>
      <c r="S43" s="19"/>
      <c r="T43" s="11"/>
      <c r="U43" s="11"/>
      <c r="V43" s="19"/>
      <c r="W43" s="11"/>
      <c r="X43" s="11"/>
      <c r="Y43" s="19"/>
    </row>
    <row r="44" ht="14.25" customHeight="1">
      <c r="A44" s="11">
        <f t="shared" si="14"/>
        <v>40</v>
      </c>
      <c r="B44" s="35" t="s">
        <v>89</v>
      </c>
      <c r="C44" s="28"/>
      <c r="D44" s="34" t="s">
        <v>34</v>
      </c>
      <c r="E44" s="28"/>
      <c r="F44" s="32" t="s">
        <v>43</v>
      </c>
      <c r="G44" s="22" t="s">
        <v>74</v>
      </c>
      <c r="H44" s="13" t="s">
        <v>75</v>
      </c>
      <c r="I44" s="20" t="s">
        <v>43</v>
      </c>
      <c r="J44" s="16" t="s">
        <v>47</v>
      </c>
      <c r="K44" s="16" t="s">
        <v>47</v>
      </c>
      <c r="L44" s="16" t="s">
        <v>47</v>
      </c>
      <c r="M44" s="16" t="s">
        <v>47</v>
      </c>
      <c r="N44" s="17">
        <v>0.2</v>
      </c>
      <c r="O44" s="20"/>
      <c r="P44" s="19"/>
      <c r="Q44" s="11"/>
      <c r="R44" s="11"/>
      <c r="S44" s="19"/>
      <c r="T44" s="11"/>
      <c r="U44" s="11"/>
      <c r="V44" s="19"/>
      <c r="W44" s="11"/>
      <c r="X44" s="11"/>
      <c r="Y44" s="19"/>
    </row>
    <row r="45" ht="14.25" customHeight="1">
      <c r="A45" s="11">
        <f t="shared" si="14"/>
        <v>41</v>
      </c>
      <c r="B45" s="35" t="s">
        <v>90</v>
      </c>
      <c r="C45" s="44" t="s">
        <v>91</v>
      </c>
      <c r="D45" s="29" t="s">
        <v>34</v>
      </c>
      <c r="E45" s="28"/>
      <c r="F45" s="32" t="s">
        <v>43</v>
      </c>
      <c r="G45" s="22" t="s">
        <v>74</v>
      </c>
      <c r="H45" s="13" t="s">
        <v>75</v>
      </c>
      <c r="I45" s="20" t="s">
        <v>43</v>
      </c>
      <c r="J45" s="16" t="s">
        <v>47</v>
      </c>
      <c r="K45" s="16" t="s">
        <v>47</v>
      </c>
      <c r="L45" s="16" t="s">
        <v>47</v>
      </c>
      <c r="M45" s="16" t="s">
        <v>47</v>
      </c>
      <c r="N45" s="17">
        <v>0.2</v>
      </c>
      <c r="O45" s="20"/>
      <c r="P45" s="19"/>
      <c r="Q45" s="11"/>
      <c r="R45" s="11"/>
      <c r="S45" s="19"/>
      <c r="T45" s="11"/>
      <c r="U45" s="11"/>
      <c r="V45" s="19"/>
      <c r="W45" s="11"/>
      <c r="X45" s="11"/>
      <c r="Y45" s="19"/>
    </row>
    <row r="46" ht="14.25" customHeight="1">
      <c r="A46" s="11">
        <f t="shared" si="14"/>
        <v>42</v>
      </c>
      <c r="B46" s="35" t="s">
        <v>92</v>
      </c>
      <c r="C46" s="44" t="s">
        <v>91</v>
      </c>
      <c r="D46" s="29" t="s">
        <v>34</v>
      </c>
      <c r="E46" s="28"/>
      <c r="F46" s="32" t="s">
        <v>43</v>
      </c>
      <c r="G46" s="22" t="s">
        <v>74</v>
      </c>
      <c r="H46" s="13" t="s">
        <v>75</v>
      </c>
      <c r="I46" s="20" t="s">
        <v>43</v>
      </c>
      <c r="J46" s="16" t="s">
        <v>47</v>
      </c>
      <c r="K46" s="16" t="s">
        <v>47</v>
      </c>
      <c r="L46" s="16" t="s">
        <v>47</v>
      </c>
      <c r="M46" s="16" t="s">
        <v>47</v>
      </c>
      <c r="N46" s="17">
        <v>0.7</v>
      </c>
      <c r="O46" s="20"/>
      <c r="P46" s="19"/>
      <c r="Q46" s="11"/>
      <c r="R46" s="11"/>
      <c r="S46" s="19"/>
      <c r="T46" s="11"/>
      <c r="U46" s="11"/>
      <c r="V46" s="19"/>
      <c r="W46" s="11"/>
      <c r="X46" s="11"/>
      <c r="Y46" s="19"/>
    </row>
    <row r="47" ht="14.25" customHeight="1">
      <c r="A47" s="11">
        <f t="shared" si="14"/>
        <v>43</v>
      </c>
      <c r="B47" s="35" t="s">
        <v>93</v>
      </c>
      <c r="C47" s="44" t="s">
        <v>91</v>
      </c>
      <c r="D47" s="29" t="s">
        <v>28</v>
      </c>
      <c r="E47" s="28"/>
      <c r="F47" s="32" t="s">
        <v>43</v>
      </c>
      <c r="G47" s="22" t="s">
        <v>74</v>
      </c>
      <c r="H47" s="13" t="s">
        <v>75</v>
      </c>
      <c r="I47" s="20" t="s">
        <v>43</v>
      </c>
      <c r="J47" s="16" t="s">
        <v>47</v>
      </c>
      <c r="K47" s="16" t="s">
        <v>47</v>
      </c>
      <c r="L47" s="16" t="s">
        <v>47</v>
      </c>
      <c r="M47" s="16" t="s">
        <v>47</v>
      </c>
      <c r="N47" s="17">
        <v>0.3</v>
      </c>
      <c r="O47" s="20"/>
      <c r="P47" s="19"/>
      <c r="Q47" s="11"/>
      <c r="R47" s="11"/>
      <c r="S47" s="19"/>
      <c r="T47" s="11"/>
      <c r="U47" s="11"/>
      <c r="V47" s="19"/>
      <c r="W47" s="11"/>
      <c r="X47" s="11"/>
      <c r="Y47" s="19"/>
    </row>
    <row r="48" ht="14.25" customHeight="1">
      <c r="A48" s="11">
        <f t="shared" si="14"/>
        <v>44</v>
      </c>
      <c r="B48" s="35" t="s">
        <v>94</v>
      </c>
      <c r="C48" s="44" t="s">
        <v>91</v>
      </c>
      <c r="D48" s="34" t="s">
        <v>34</v>
      </c>
      <c r="E48" s="28"/>
      <c r="F48" s="32" t="s">
        <v>43</v>
      </c>
      <c r="G48" s="22" t="s">
        <v>74</v>
      </c>
      <c r="H48" s="13" t="s">
        <v>75</v>
      </c>
      <c r="I48" s="20" t="s">
        <v>43</v>
      </c>
      <c r="J48" s="16" t="s">
        <v>47</v>
      </c>
      <c r="K48" s="16" t="s">
        <v>47</v>
      </c>
      <c r="L48" s="16" t="s">
        <v>47</v>
      </c>
      <c r="M48" s="16" t="s">
        <v>47</v>
      </c>
      <c r="N48" s="17">
        <v>0.6</v>
      </c>
      <c r="O48" s="18"/>
      <c r="P48" s="19">
        <f>IF(I48="Iteration 1",(E48*N48)/100,0)</f>
        <v>0</v>
      </c>
      <c r="Q48" s="11"/>
      <c r="R48" s="11">
        <v>0.0</v>
      </c>
      <c r="S48" s="19">
        <f>IF(I48="Iteration 2",(E48*N48)/100,0) + (E48*R48)/100</f>
        <v>0</v>
      </c>
      <c r="T48" s="11"/>
      <c r="U48" s="11"/>
      <c r="V48" s="19">
        <f>IFERROR(__xludf.DUMMYFUNCTION("IF(I48=""Iteration 3"",(E48*N48)/100,0) + + (E48*U48)/100"),0.0)</f>
        <v>0</v>
      </c>
      <c r="W48" s="11"/>
      <c r="X48" s="11"/>
      <c r="Y48" s="19">
        <f>IF(I48="Iteration 4",(E48*N48)/100,0)  + (E48*X48)/100</f>
        <v>0</v>
      </c>
    </row>
    <row r="49" ht="14.25" customHeight="1">
      <c r="A49" s="11">
        <f t="shared" si="14"/>
        <v>45</v>
      </c>
      <c r="B49" s="35" t="s">
        <v>95</v>
      </c>
      <c r="C49" s="44" t="s">
        <v>91</v>
      </c>
      <c r="D49" s="34" t="s">
        <v>28</v>
      </c>
      <c r="E49" s="28"/>
      <c r="F49" s="32" t="s">
        <v>43</v>
      </c>
      <c r="G49" s="22" t="s">
        <v>74</v>
      </c>
      <c r="H49" s="13" t="s">
        <v>75</v>
      </c>
      <c r="I49" s="20" t="s">
        <v>43</v>
      </c>
      <c r="J49" s="16" t="s">
        <v>47</v>
      </c>
      <c r="K49" s="16" t="s">
        <v>47</v>
      </c>
      <c r="L49" s="16" t="s">
        <v>47</v>
      </c>
      <c r="M49" s="16" t="s">
        <v>47</v>
      </c>
      <c r="N49" s="17">
        <v>0.2</v>
      </c>
      <c r="O49" s="18"/>
      <c r="P49" s="19"/>
      <c r="Q49" s="11"/>
      <c r="R49" s="11"/>
      <c r="S49" s="19"/>
      <c r="T49" s="11"/>
      <c r="U49" s="11"/>
      <c r="V49" s="19"/>
      <c r="W49" s="11"/>
      <c r="X49" s="11"/>
      <c r="Y49" s="19"/>
    </row>
    <row r="50" ht="14.25" customHeight="1">
      <c r="A50" s="11">
        <f t="shared" si="14"/>
        <v>46</v>
      </c>
      <c r="B50" s="35" t="s">
        <v>96</v>
      </c>
      <c r="C50" s="44" t="s">
        <v>91</v>
      </c>
      <c r="D50" s="29" t="s">
        <v>34</v>
      </c>
      <c r="E50" s="28"/>
      <c r="F50" s="32" t="s">
        <v>43</v>
      </c>
      <c r="G50" s="22" t="s">
        <v>74</v>
      </c>
      <c r="H50" s="13" t="s">
        <v>75</v>
      </c>
      <c r="I50" s="20" t="s">
        <v>43</v>
      </c>
      <c r="J50" s="16" t="s">
        <v>47</v>
      </c>
      <c r="K50" s="16" t="s">
        <v>47</v>
      </c>
      <c r="L50" s="16" t="s">
        <v>47</v>
      </c>
      <c r="M50" s="16" t="s">
        <v>47</v>
      </c>
      <c r="N50" s="17">
        <v>0.6</v>
      </c>
      <c r="O50" s="18"/>
      <c r="P50" s="19">
        <f t="shared" ref="P50:P57" si="20">IF(I50="Iteration 1",(E50*N50)/100,0)</f>
        <v>0</v>
      </c>
      <c r="Q50" s="11"/>
      <c r="R50" s="11">
        <v>0.0</v>
      </c>
      <c r="S50" s="19">
        <f t="shared" ref="S50:S57" si="21">IF(I50="Iteration 2",(E50*N50)/100,0) + (E50*R50)/100</f>
        <v>0</v>
      </c>
      <c r="T50" s="11"/>
      <c r="U50" s="11"/>
      <c r="V50" s="19">
        <f>IFERROR(__xludf.DUMMYFUNCTION("IF(I50=""Iteration 3"",(E50*N50)/100,0) + + (E50*U50)/100"),0.0)</f>
        <v>0</v>
      </c>
      <c r="W50" s="11"/>
      <c r="X50" s="11"/>
      <c r="Y50" s="19">
        <f t="shared" ref="Y50:Y57" si="22">IF(I50="Iteration 4",(E50*N50)/100,0)  + (E50*X50)/100</f>
        <v>0</v>
      </c>
    </row>
    <row r="51" ht="14.25" customHeight="1">
      <c r="A51" s="11">
        <f t="shared" si="14"/>
        <v>47</v>
      </c>
      <c r="B51" s="33" t="s">
        <v>97</v>
      </c>
      <c r="C51" s="44" t="s">
        <v>91</v>
      </c>
      <c r="D51" s="29" t="s">
        <v>34</v>
      </c>
      <c r="E51" s="42"/>
      <c r="F51" s="32" t="s">
        <v>43</v>
      </c>
      <c r="G51" s="22" t="s">
        <v>74</v>
      </c>
      <c r="H51" s="13" t="s">
        <v>75</v>
      </c>
      <c r="I51" s="20" t="s">
        <v>43</v>
      </c>
      <c r="J51" s="16" t="s">
        <v>47</v>
      </c>
      <c r="K51" s="16" t="s">
        <v>47</v>
      </c>
      <c r="L51" s="16" t="s">
        <v>47</v>
      </c>
      <c r="M51" s="16" t="s">
        <v>47</v>
      </c>
      <c r="N51" s="17">
        <v>0.6</v>
      </c>
      <c r="O51" s="20"/>
      <c r="P51" s="19">
        <f t="shared" si="20"/>
        <v>0</v>
      </c>
      <c r="Q51" s="11"/>
      <c r="R51" s="11">
        <v>0.0</v>
      </c>
      <c r="S51" s="19">
        <f t="shared" si="21"/>
        <v>0</v>
      </c>
      <c r="T51" s="11"/>
      <c r="U51" s="11"/>
      <c r="V51" s="19">
        <f>IFERROR(__xludf.DUMMYFUNCTION("IF(I51=""Iteration 3"",(E51*N51)/100,0) + + (E51*U51)/100"),0.0)</f>
        <v>0</v>
      </c>
      <c r="W51" s="11"/>
      <c r="X51" s="11"/>
      <c r="Y51" s="19">
        <f t="shared" si="22"/>
        <v>0</v>
      </c>
    </row>
    <row r="52" ht="14.25" customHeight="1">
      <c r="A52" s="11">
        <f t="shared" si="14"/>
        <v>48</v>
      </c>
      <c r="B52" s="35" t="s">
        <v>98</v>
      </c>
      <c r="C52" s="44" t="s">
        <v>91</v>
      </c>
      <c r="D52" s="29" t="s">
        <v>34</v>
      </c>
      <c r="E52" s="42"/>
      <c r="F52" s="32" t="s">
        <v>43</v>
      </c>
      <c r="G52" s="22" t="s">
        <v>74</v>
      </c>
      <c r="H52" s="13" t="s">
        <v>75</v>
      </c>
      <c r="I52" s="20" t="s">
        <v>43</v>
      </c>
      <c r="J52" s="16" t="s">
        <v>47</v>
      </c>
      <c r="K52" s="16" t="s">
        <v>47</v>
      </c>
      <c r="L52" s="16" t="s">
        <v>47</v>
      </c>
      <c r="M52" s="16" t="s">
        <v>47</v>
      </c>
      <c r="N52" s="17">
        <v>0.5</v>
      </c>
      <c r="O52" s="20"/>
      <c r="P52" s="19">
        <f t="shared" si="20"/>
        <v>0</v>
      </c>
      <c r="Q52" s="11"/>
      <c r="R52" s="11">
        <v>0.0</v>
      </c>
      <c r="S52" s="19">
        <f t="shared" si="21"/>
        <v>0</v>
      </c>
      <c r="T52" s="11"/>
      <c r="U52" s="11"/>
      <c r="V52" s="19">
        <f>IFERROR(__xludf.DUMMYFUNCTION("IF(I52=""Iteration 3"",(E52*N52)/100,0) + + (E52*U52)/100"),0.0)</f>
        <v>0</v>
      </c>
      <c r="W52" s="11"/>
      <c r="X52" s="11"/>
      <c r="Y52" s="19">
        <f t="shared" si="22"/>
        <v>0</v>
      </c>
    </row>
    <row r="53" ht="14.25" customHeight="1">
      <c r="A53" s="11">
        <f t="shared" si="14"/>
        <v>49</v>
      </c>
      <c r="B53" s="12" t="s">
        <v>99</v>
      </c>
      <c r="C53" s="44" t="s">
        <v>91</v>
      </c>
      <c r="D53" s="29" t="s">
        <v>34</v>
      </c>
      <c r="E53" s="13"/>
      <c r="F53" s="32" t="s">
        <v>43</v>
      </c>
      <c r="G53" s="22" t="s">
        <v>74</v>
      </c>
      <c r="H53" s="13" t="s">
        <v>75</v>
      </c>
      <c r="I53" s="20" t="s">
        <v>43</v>
      </c>
      <c r="J53" s="16" t="s">
        <v>47</v>
      </c>
      <c r="K53" s="16" t="s">
        <v>47</v>
      </c>
      <c r="L53" s="16" t="s">
        <v>47</v>
      </c>
      <c r="M53" s="16" t="s">
        <v>47</v>
      </c>
      <c r="N53" s="17">
        <v>0.5</v>
      </c>
      <c r="O53" s="20"/>
      <c r="P53" s="19">
        <f t="shared" si="20"/>
        <v>0</v>
      </c>
      <c r="Q53" s="11"/>
      <c r="R53" s="11">
        <v>0.0</v>
      </c>
      <c r="S53" s="19">
        <f t="shared" si="21"/>
        <v>0</v>
      </c>
      <c r="T53" s="11"/>
      <c r="U53" s="11"/>
      <c r="V53" s="19">
        <f>IFERROR(__xludf.DUMMYFUNCTION("IF(I53=""Iteration 3"",(E53*N53)/100,0) + + (E53*U53)/100"),0.0)</f>
        <v>0</v>
      </c>
      <c r="W53" s="11"/>
      <c r="X53" s="11"/>
      <c r="Y53" s="19">
        <f t="shared" si="22"/>
        <v>0</v>
      </c>
    </row>
    <row r="54" ht="14.25" customHeight="1">
      <c r="A54" s="11">
        <f t="shared" si="14"/>
        <v>50</v>
      </c>
      <c r="B54" s="12"/>
      <c r="C54" s="14"/>
      <c r="D54" s="13"/>
      <c r="E54" s="13"/>
      <c r="F54" s="20"/>
      <c r="G54" s="22"/>
      <c r="H54" s="13"/>
      <c r="I54" s="20"/>
      <c r="J54" s="16"/>
      <c r="K54" s="16"/>
      <c r="L54" s="16"/>
      <c r="M54" s="16"/>
      <c r="N54" s="17"/>
      <c r="O54" s="20"/>
      <c r="P54" s="19">
        <f t="shared" si="20"/>
        <v>0</v>
      </c>
      <c r="Q54" s="11"/>
      <c r="R54" s="11">
        <v>0.0</v>
      </c>
      <c r="S54" s="19">
        <f t="shared" si="21"/>
        <v>0</v>
      </c>
      <c r="T54" s="11"/>
      <c r="U54" s="11"/>
      <c r="V54" s="19">
        <f>IFERROR(__xludf.DUMMYFUNCTION("IF(I54=""Iteration 3"",(E54*N54)/100,0) + + (E54*U54)/100"),0.0)</f>
        <v>0</v>
      </c>
      <c r="W54" s="11"/>
      <c r="X54" s="11"/>
      <c r="Y54" s="19">
        <f t="shared" si="22"/>
        <v>0</v>
      </c>
    </row>
    <row r="55" ht="14.25" customHeight="1">
      <c r="A55" s="11">
        <f t="shared" si="14"/>
        <v>51</v>
      </c>
      <c r="B55" s="12"/>
      <c r="C55" s="14"/>
      <c r="D55" s="14"/>
      <c r="E55" s="14"/>
      <c r="F55" s="18"/>
      <c r="G55" s="20"/>
      <c r="H55" s="13"/>
      <c r="I55" s="20"/>
      <c r="J55" s="11"/>
      <c r="K55" s="11"/>
      <c r="L55" s="11"/>
      <c r="M55" s="11"/>
      <c r="N55" s="11"/>
      <c r="O55" s="18"/>
      <c r="P55" s="19">
        <f t="shared" si="20"/>
        <v>0</v>
      </c>
      <c r="Q55" s="11"/>
      <c r="R55" s="11">
        <v>0.0</v>
      </c>
      <c r="S55" s="19">
        <f t="shared" si="21"/>
        <v>0</v>
      </c>
      <c r="T55" s="11"/>
      <c r="U55" s="11"/>
      <c r="V55" s="19">
        <f>IFERROR(__xludf.DUMMYFUNCTION("IF(I55=""Iteration 3"",(E55*N55)/100,0) + + (E55*U55)/100"),0.0)</f>
        <v>0</v>
      </c>
      <c r="W55" s="11"/>
      <c r="X55" s="11"/>
      <c r="Y55" s="19">
        <f t="shared" si="22"/>
        <v>0</v>
      </c>
    </row>
    <row r="56" ht="14.25" customHeight="1">
      <c r="A56" s="11">
        <f t="shared" si="14"/>
        <v>52</v>
      </c>
      <c r="B56" s="21"/>
      <c r="C56" s="14"/>
      <c r="D56" s="14"/>
      <c r="E56" s="14"/>
      <c r="F56" s="18"/>
      <c r="G56" s="20"/>
      <c r="H56" s="13"/>
      <c r="I56" s="20"/>
      <c r="J56" s="11"/>
      <c r="K56" s="11"/>
      <c r="L56" s="11"/>
      <c r="M56" s="11"/>
      <c r="N56" s="11"/>
      <c r="O56" s="18"/>
      <c r="P56" s="19">
        <f t="shared" si="20"/>
        <v>0</v>
      </c>
      <c r="Q56" s="11"/>
      <c r="R56" s="11">
        <v>0.0</v>
      </c>
      <c r="S56" s="19">
        <f t="shared" si="21"/>
        <v>0</v>
      </c>
      <c r="T56" s="11"/>
      <c r="U56" s="11"/>
      <c r="V56" s="19">
        <f>IFERROR(__xludf.DUMMYFUNCTION("IF(I56=""Iteration 3"",(E56*N56)/100,0) + + (E56*U56)/100"),0.0)</f>
        <v>0</v>
      </c>
      <c r="W56" s="11"/>
      <c r="X56" s="11"/>
      <c r="Y56" s="19">
        <f t="shared" si="22"/>
        <v>0</v>
      </c>
    </row>
    <row r="57" ht="14.25" customHeight="1">
      <c r="A57" s="11">
        <f t="shared" si="14"/>
        <v>53</v>
      </c>
      <c r="B57" s="12"/>
      <c r="C57" s="14"/>
      <c r="D57" s="14"/>
      <c r="E57" s="14"/>
      <c r="F57" s="18"/>
      <c r="G57" s="20"/>
      <c r="H57" s="13"/>
      <c r="I57" s="18"/>
      <c r="J57" s="11"/>
      <c r="K57" s="11"/>
      <c r="L57" s="11"/>
      <c r="M57" s="11"/>
      <c r="N57" s="11"/>
      <c r="O57" s="18"/>
      <c r="P57" s="19">
        <f t="shared" si="20"/>
        <v>0</v>
      </c>
      <c r="Q57" s="11"/>
      <c r="R57" s="11">
        <v>0.0</v>
      </c>
      <c r="S57" s="19">
        <f t="shared" si="21"/>
        <v>0</v>
      </c>
      <c r="T57" s="11"/>
      <c r="U57" s="11"/>
      <c r="V57" s="19">
        <f>IFERROR(__xludf.DUMMYFUNCTION("IF(I57=""Iteration 3"",(E57*N57)/100,0) + + (E57*U57)/100"),0.0)</f>
        <v>0</v>
      </c>
      <c r="W57" s="11"/>
      <c r="X57" s="11"/>
      <c r="Y57" s="19">
        <f t="shared" si="22"/>
        <v>0</v>
      </c>
    </row>
    <row r="58" ht="14.25" customHeight="1">
      <c r="A58" s="11">
        <f t="shared" si="14"/>
        <v>54</v>
      </c>
      <c r="B58" s="12"/>
      <c r="C58" s="14"/>
      <c r="D58" s="13"/>
      <c r="E58" s="14"/>
      <c r="F58" s="18"/>
      <c r="G58" s="20"/>
      <c r="H58" s="13"/>
      <c r="I58" s="18"/>
      <c r="J58" s="11"/>
      <c r="K58" s="11"/>
      <c r="L58" s="11"/>
      <c r="M58" s="11"/>
      <c r="N58" s="11"/>
      <c r="O58" s="18"/>
      <c r="P58" s="19"/>
      <c r="Q58" s="11"/>
      <c r="R58" s="11"/>
      <c r="S58" s="19"/>
      <c r="T58" s="11"/>
      <c r="U58" s="11"/>
      <c r="V58" s="19"/>
      <c r="W58" s="11"/>
      <c r="X58" s="11"/>
      <c r="Y58" s="19"/>
    </row>
    <row r="59" ht="14.25" customHeight="1">
      <c r="A59" s="11">
        <f t="shared" si="14"/>
        <v>55</v>
      </c>
      <c r="B59" s="12"/>
      <c r="C59" s="14"/>
      <c r="D59" s="13"/>
      <c r="E59" s="14"/>
      <c r="F59" s="18"/>
      <c r="G59" s="20"/>
      <c r="H59" s="13"/>
      <c r="I59" s="18"/>
      <c r="J59" s="11"/>
      <c r="K59" s="11"/>
      <c r="L59" s="11"/>
      <c r="M59" s="11"/>
      <c r="N59" s="11"/>
      <c r="O59" s="18"/>
      <c r="P59" s="19"/>
      <c r="Q59" s="11"/>
      <c r="R59" s="11"/>
      <c r="S59" s="19"/>
      <c r="T59" s="11"/>
      <c r="U59" s="11"/>
      <c r="V59" s="19"/>
      <c r="W59" s="11"/>
      <c r="X59" s="11"/>
      <c r="Y59" s="19"/>
    </row>
    <row r="60" ht="14.25" customHeight="1">
      <c r="A60" s="11">
        <f t="shared" si="14"/>
        <v>56</v>
      </c>
      <c r="B60" s="12"/>
      <c r="C60" s="14"/>
      <c r="D60" s="13"/>
      <c r="E60" s="14"/>
      <c r="F60" s="18"/>
      <c r="G60" s="20"/>
      <c r="H60" s="13"/>
      <c r="I60" s="18"/>
      <c r="J60" s="11"/>
      <c r="K60" s="11"/>
      <c r="L60" s="11"/>
      <c r="M60" s="11"/>
      <c r="N60" s="11"/>
      <c r="O60" s="18"/>
      <c r="P60" s="19">
        <f>IF(I60="Iteration 1",(E64*N60)/100,0)</f>
        <v>0</v>
      </c>
      <c r="Q60" s="11"/>
      <c r="R60" s="11">
        <v>0.0</v>
      </c>
      <c r="S60" s="19">
        <f>IF(I60="Iteration 2",(E64*N60)/100,0) + (E64*R60)/100</f>
        <v>0</v>
      </c>
      <c r="T60" s="11"/>
      <c r="U60" s="11"/>
      <c r="V60" s="19">
        <f>IFERROR(__xludf.DUMMYFUNCTION("IF(I60=""Iteration 3"",(E64*N60)/100,0) + + (E64*U60)/100"),0.0)</f>
        <v>0</v>
      </c>
      <c r="W60" s="11"/>
      <c r="X60" s="11"/>
      <c r="Y60" s="19">
        <f>IF(I60="Iteration 4",(E64*N60)/100,0)  + (E64*X60)/100</f>
        <v>0</v>
      </c>
    </row>
    <row r="61" ht="14.25" customHeight="1">
      <c r="A61" s="11">
        <f t="shared" si="14"/>
        <v>57</v>
      </c>
      <c r="B61" s="12"/>
      <c r="C61" s="14"/>
      <c r="D61" s="13"/>
      <c r="E61" s="14"/>
      <c r="F61" s="18"/>
      <c r="G61" s="20"/>
      <c r="H61" s="13"/>
      <c r="I61" s="18"/>
      <c r="J61" s="11"/>
      <c r="K61" s="11"/>
      <c r="L61" s="11"/>
      <c r="M61" s="11"/>
      <c r="N61" s="11"/>
      <c r="O61" s="18"/>
      <c r="P61" s="19">
        <f t="shared" ref="P61:P62" si="23">IF(I61="Iteration 1",(E61*N61)/100,0)</f>
        <v>0</v>
      </c>
      <c r="Q61" s="11"/>
      <c r="R61" s="11">
        <v>0.0</v>
      </c>
      <c r="S61" s="19">
        <f t="shared" ref="S61:S62" si="24">IF(I61="Iteration 2",(E61*N61)/100,0) + (E61*R61)/100</f>
        <v>0</v>
      </c>
      <c r="T61" s="11"/>
      <c r="U61" s="11"/>
      <c r="V61" s="19">
        <f>IFERROR(__xludf.DUMMYFUNCTION("IF(I61=""Iteration 3"",(E61*N61)/100,0) + + (E61*U61)/100"),0.0)</f>
        <v>0</v>
      </c>
      <c r="W61" s="11"/>
      <c r="X61" s="11"/>
      <c r="Y61" s="19">
        <f t="shared" ref="Y61:Y62" si="25">IF(I61="Iteration 4",(E61*N61)/100,0)  + (E61*X61)/100</f>
        <v>0</v>
      </c>
    </row>
    <row r="62" ht="14.25" customHeight="1">
      <c r="A62" s="11">
        <f t="shared" si="14"/>
        <v>58</v>
      </c>
      <c r="B62" s="12"/>
      <c r="C62" s="14"/>
      <c r="D62" s="14"/>
      <c r="E62" s="14"/>
      <c r="F62" s="18"/>
      <c r="G62" s="20"/>
      <c r="H62" s="13"/>
      <c r="I62" s="18"/>
      <c r="J62" s="11"/>
      <c r="K62" s="11"/>
      <c r="L62" s="11"/>
      <c r="M62" s="11"/>
      <c r="N62" s="11"/>
      <c r="O62" s="18"/>
      <c r="P62" s="19">
        <f t="shared" si="23"/>
        <v>0</v>
      </c>
      <c r="Q62" s="11"/>
      <c r="R62" s="11">
        <v>0.0</v>
      </c>
      <c r="S62" s="19">
        <f t="shared" si="24"/>
        <v>0</v>
      </c>
      <c r="T62" s="11"/>
      <c r="U62" s="11"/>
      <c r="V62" s="19">
        <f>IFERROR(__xludf.DUMMYFUNCTION("IF(I62=""Iteration 3"",(E62*N62)/100,0) + + (E62*U62)/100"),0.0)</f>
        <v>0</v>
      </c>
      <c r="W62" s="11"/>
      <c r="X62" s="11"/>
      <c r="Y62" s="19">
        <f t="shared" si="25"/>
        <v>0</v>
      </c>
    </row>
    <row r="63" ht="14.25" customHeight="1">
      <c r="A63" s="11">
        <f t="shared" si="14"/>
        <v>59</v>
      </c>
      <c r="B63" s="12"/>
      <c r="C63" s="14"/>
      <c r="D63" s="14"/>
      <c r="E63" s="14"/>
      <c r="F63" s="18"/>
      <c r="G63" s="20"/>
      <c r="H63" s="13"/>
      <c r="I63" s="18"/>
      <c r="J63" s="11"/>
      <c r="K63" s="11"/>
      <c r="L63" s="11"/>
      <c r="M63" s="11"/>
      <c r="N63" s="11"/>
      <c r="O63" s="18"/>
      <c r="P63" s="19"/>
      <c r="Q63" s="11"/>
      <c r="R63" s="11"/>
      <c r="S63" s="19"/>
      <c r="T63" s="11"/>
      <c r="U63" s="11"/>
      <c r="V63" s="19"/>
      <c r="W63" s="11"/>
      <c r="X63" s="11"/>
      <c r="Y63" s="19"/>
    </row>
    <row r="64" ht="14.25" customHeight="1">
      <c r="A64" s="11">
        <f t="shared" si="14"/>
        <v>60</v>
      </c>
      <c r="B64" s="12"/>
      <c r="C64" s="14"/>
      <c r="D64" s="13"/>
      <c r="E64" s="14"/>
      <c r="F64" s="20"/>
      <c r="G64" s="20"/>
      <c r="H64" s="13"/>
      <c r="I64" s="18"/>
      <c r="J64" s="11"/>
      <c r="K64" s="11"/>
      <c r="L64" s="11"/>
      <c r="M64" s="11"/>
      <c r="N64" s="11"/>
      <c r="O64" s="18"/>
      <c r="P64" s="19">
        <f>IF(I64="Iteration 1",(#REF!*N64)/100,0)</f>
        <v>0</v>
      </c>
      <c r="Q64" s="11"/>
      <c r="R64" s="11">
        <v>0.0</v>
      </c>
      <c r="S64" s="19" t="str">
        <f>IF(I64="Iteration 2",(#REF!*N64)/100,0) + (#REF!*R64)/100</f>
        <v>#REF!</v>
      </c>
      <c r="T64" s="11"/>
      <c r="U64" s="11"/>
      <c r="V64" s="19" t="str">
        <f>IFERROR(__xludf.DUMMYFUNCTION("IF(I64=""Iteration 3"",(#REF!*N64)/100,0) + + (#REF!*U64)/100"),"#REF!")</f>
        <v>#REF!</v>
      </c>
      <c r="W64" s="11"/>
      <c r="X64" s="11"/>
      <c r="Y64" s="19" t="str">
        <f>IF(I64="Iteration 4",(#REF!*N64)/100,0)  + (#REF!*X64)/100</f>
        <v>#REF!</v>
      </c>
    </row>
    <row r="65" ht="15.0" customHeight="1">
      <c r="A65" s="11">
        <f t="shared" si="14"/>
        <v>61</v>
      </c>
      <c r="B65" s="12"/>
      <c r="C65" s="14"/>
      <c r="D65" s="13"/>
      <c r="E65" s="14"/>
      <c r="F65" s="20"/>
      <c r="G65" s="20"/>
      <c r="H65" s="13"/>
      <c r="I65" s="18"/>
      <c r="J65" s="11"/>
      <c r="K65" s="11"/>
      <c r="L65" s="11"/>
      <c r="M65" s="11"/>
      <c r="N65" s="11"/>
      <c r="O65" s="18"/>
      <c r="P65" s="19">
        <f t="shared" ref="P65:P81" si="26">IF(I65="Iteration 1",(E65*N65)/100,0)</f>
        <v>0</v>
      </c>
      <c r="Q65" s="11"/>
      <c r="R65" s="11">
        <v>0.0</v>
      </c>
      <c r="S65" s="19">
        <f t="shared" ref="S65:S81" si="27">IF(I65="Iteration 2",(E65*N65)/100,0) + (E65*R65)/100</f>
        <v>0</v>
      </c>
      <c r="T65" s="11"/>
      <c r="U65" s="11"/>
      <c r="V65" s="19">
        <f>IFERROR(__xludf.DUMMYFUNCTION("IF(I65=""Iteration 3"",(E65*N65)/100,0) + + (E65*U65)/100"),0.0)</f>
        <v>0</v>
      </c>
      <c r="W65" s="11"/>
      <c r="X65" s="11"/>
      <c r="Y65" s="19">
        <f t="shared" ref="Y65:Y81" si="28">IF(I65="Iteration 4",(E65*N65)/100,0)  + (E65*X65)/100</f>
        <v>0</v>
      </c>
    </row>
    <row r="66" ht="14.25" customHeight="1">
      <c r="A66" s="11">
        <f t="shared" si="14"/>
        <v>62</v>
      </c>
      <c r="B66" s="14"/>
      <c r="C66" s="14"/>
      <c r="D66" s="14"/>
      <c r="E66" s="14"/>
      <c r="F66" s="18"/>
      <c r="G66" s="14"/>
      <c r="H66" s="14"/>
      <c r="I66" s="18"/>
      <c r="J66" s="11"/>
      <c r="K66" s="11"/>
      <c r="L66" s="11"/>
      <c r="M66" s="11"/>
      <c r="N66" s="11"/>
      <c r="O66" s="18"/>
      <c r="P66" s="19">
        <f t="shared" si="26"/>
        <v>0</v>
      </c>
      <c r="Q66" s="11"/>
      <c r="R66" s="11">
        <v>0.0</v>
      </c>
      <c r="S66" s="19">
        <f t="shared" si="27"/>
        <v>0</v>
      </c>
      <c r="T66" s="11"/>
      <c r="U66" s="11"/>
      <c r="V66" s="19">
        <f>IFERROR(__xludf.DUMMYFUNCTION("IF(I66=""Iteration 3"",(E66*N66)/100,0) + + (E66*U66)/100"),0.0)</f>
        <v>0</v>
      </c>
      <c r="W66" s="11"/>
      <c r="X66" s="11"/>
      <c r="Y66" s="19">
        <f t="shared" si="28"/>
        <v>0</v>
      </c>
    </row>
    <row r="67" ht="14.25" customHeight="1">
      <c r="A67" s="11">
        <f t="shared" si="14"/>
        <v>63</v>
      </c>
      <c r="B67" s="45"/>
      <c r="C67" s="14"/>
      <c r="D67" s="46"/>
      <c r="E67" s="14"/>
      <c r="F67" s="18"/>
      <c r="G67" s="14"/>
      <c r="H67" s="14"/>
      <c r="I67" s="18"/>
      <c r="J67" s="11"/>
      <c r="K67" s="11"/>
      <c r="L67" s="11"/>
      <c r="M67" s="11"/>
      <c r="N67" s="11"/>
      <c r="O67" s="18"/>
      <c r="P67" s="19">
        <f t="shared" si="26"/>
        <v>0</v>
      </c>
      <c r="Q67" s="11"/>
      <c r="R67" s="11">
        <v>0.0</v>
      </c>
      <c r="S67" s="19">
        <f t="shared" si="27"/>
        <v>0</v>
      </c>
      <c r="T67" s="11"/>
      <c r="U67" s="11"/>
      <c r="V67" s="19">
        <f>IFERROR(__xludf.DUMMYFUNCTION("IF(I67=""Iteration 3"",(E67*N67)/100,0) + + (E67*U67)/100"),0.0)</f>
        <v>0</v>
      </c>
      <c r="W67" s="11"/>
      <c r="X67" s="11"/>
      <c r="Y67" s="19">
        <f t="shared" si="28"/>
        <v>0</v>
      </c>
    </row>
    <row r="68" ht="14.25" customHeight="1">
      <c r="A68" s="11">
        <f t="shared" si="14"/>
        <v>64</v>
      </c>
      <c r="B68" s="14"/>
      <c r="C68" s="14"/>
      <c r="D68" s="14"/>
      <c r="E68" s="14"/>
      <c r="F68" s="18"/>
      <c r="G68" s="14"/>
      <c r="H68" s="14"/>
      <c r="I68" s="18"/>
      <c r="J68" s="11"/>
      <c r="K68" s="11"/>
      <c r="L68" s="11"/>
      <c r="M68" s="11"/>
      <c r="N68" s="11"/>
      <c r="O68" s="18"/>
      <c r="P68" s="19">
        <f t="shared" si="26"/>
        <v>0</v>
      </c>
      <c r="Q68" s="11"/>
      <c r="R68" s="11">
        <v>0.0</v>
      </c>
      <c r="S68" s="19">
        <f t="shared" si="27"/>
        <v>0</v>
      </c>
      <c r="T68" s="11"/>
      <c r="U68" s="11"/>
      <c r="V68" s="19">
        <f>IFERROR(__xludf.DUMMYFUNCTION("IF(I68=""Iteration 3"",(E68*N68)/100,0) + + (E68*U68)/100"),0.0)</f>
        <v>0</v>
      </c>
      <c r="W68" s="11"/>
      <c r="X68" s="11"/>
      <c r="Y68" s="19">
        <f t="shared" si="28"/>
        <v>0</v>
      </c>
    </row>
    <row r="69" ht="14.25" customHeight="1">
      <c r="A69" s="11">
        <f t="shared" si="14"/>
        <v>65</v>
      </c>
      <c r="B69" s="14"/>
      <c r="C69" s="14"/>
      <c r="D69" s="14"/>
      <c r="E69" s="46"/>
      <c r="F69" s="47"/>
      <c r="G69" s="46"/>
      <c r="H69" s="46"/>
      <c r="I69" s="47"/>
      <c r="J69" s="48"/>
      <c r="K69" s="48"/>
      <c r="L69" s="48"/>
      <c r="M69" s="48"/>
      <c r="N69" s="48"/>
      <c r="O69" s="47"/>
      <c r="P69" s="49">
        <f t="shared" si="26"/>
        <v>0</v>
      </c>
      <c r="Q69" s="48"/>
      <c r="R69" s="11">
        <v>0.0</v>
      </c>
      <c r="S69" s="19">
        <f t="shared" si="27"/>
        <v>0</v>
      </c>
      <c r="T69" s="48"/>
      <c r="U69" s="48"/>
      <c r="V69" s="19">
        <f>IFERROR(__xludf.DUMMYFUNCTION("IF(I69=""Iteration 3"",(E69*N69)/100,0) + + (E69*U69)/100"),0.0)</f>
        <v>0</v>
      </c>
      <c r="W69" s="48"/>
      <c r="X69" s="48"/>
      <c r="Y69" s="19">
        <f t="shared" si="28"/>
        <v>0</v>
      </c>
    </row>
    <row r="70" ht="14.25" customHeight="1">
      <c r="A70" s="11">
        <f t="shared" si="14"/>
        <v>66</v>
      </c>
      <c r="B70" s="14"/>
      <c r="C70" s="14"/>
      <c r="D70" s="14"/>
      <c r="E70" s="14"/>
      <c r="F70" s="18"/>
      <c r="G70" s="14"/>
      <c r="H70" s="14"/>
      <c r="I70" s="18"/>
      <c r="J70" s="11"/>
      <c r="K70" s="11"/>
      <c r="L70" s="11"/>
      <c r="M70" s="11"/>
      <c r="N70" s="11"/>
      <c r="O70" s="18"/>
      <c r="P70" s="19">
        <f t="shared" si="26"/>
        <v>0</v>
      </c>
      <c r="Q70" s="11"/>
      <c r="R70" s="11">
        <v>0.0</v>
      </c>
      <c r="S70" s="19">
        <f t="shared" si="27"/>
        <v>0</v>
      </c>
      <c r="T70" s="11"/>
      <c r="U70" s="11"/>
      <c r="V70" s="19">
        <f>IFERROR(__xludf.DUMMYFUNCTION("IF(I70=""Iteration 3"",(E70*N70)/100,0) + + (E70*U70)/100"),0.0)</f>
        <v>0</v>
      </c>
      <c r="W70" s="11"/>
      <c r="X70" s="11"/>
      <c r="Y70" s="19">
        <f t="shared" si="28"/>
        <v>0</v>
      </c>
    </row>
    <row r="71" ht="14.25" customHeight="1">
      <c r="A71" s="11">
        <f t="shared" si="14"/>
        <v>67</v>
      </c>
      <c r="B71" s="45"/>
      <c r="C71" s="14"/>
      <c r="D71" s="14"/>
      <c r="E71" s="14"/>
      <c r="F71" s="18"/>
      <c r="G71" s="14"/>
      <c r="H71" s="14"/>
      <c r="I71" s="18"/>
      <c r="J71" s="11"/>
      <c r="K71" s="11"/>
      <c r="L71" s="11"/>
      <c r="M71" s="11"/>
      <c r="N71" s="11"/>
      <c r="O71" s="18"/>
      <c r="P71" s="19">
        <f t="shared" si="26"/>
        <v>0</v>
      </c>
      <c r="Q71" s="11"/>
      <c r="R71" s="11">
        <v>0.0</v>
      </c>
      <c r="S71" s="19">
        <f t="shared" si="27"/>
        <v>0</v>
      </c>
      <c r="T71" s="11"/>
      <c r="U71" s="11"/>
      <c r="V71" s="19">
        <f>IFERROR(__xludf.DUMMYFUNCTION("IF(I71=""Iteration 3"",(E71*N71)/100,0) + + (E71*U71)/100"),0.0)</f>
        <v>0</v>
      </c>
      <c r="W71" s="11"/>
      <c r="X71" s="11"/>
      <c r="Y71" s="19">
        <f t="shared" si="28"/>
        <v>0</v>
      </c>
    </row>
    <row r="72" ht="14.25" customHeight="1">
      <c r="A72" s="11">
        <f t="shared" si="14"/>
        <v>68</v>
      </c>
      <c r="B72" s="14"/>
      <c r="C72" s="14"/>
      <c r="D72" s="14"/>
      <c r="E72" s="14"/>
      <c r="F72" s="18"/>
      <c r="G72" s="14"/>
      <c r="H72" s="14"/>
      <c r="I72" s="18"/>
      <c r="J72" s="11"/>
      <c r="K72" s="11"/>
      <c r="L72" s="11"/>
      <c r="M72" s="11"/>
      <c r="N72" s="11"/>
      <c r="O72" s="18"/>
      <c r="P72" s="19">
        <f t="shared" si="26"/>
        <v>0</v>
      </c>
      <c r="Q72" s="11"/>
      <c r="R72" s="11">
        <v>0.0</v>
      </c>
      <c r="S72" s="19">
        <f t="shared" si="27"/>
        <v>0</v>
      </c>
      <c r="T72" s="11"/>
      <c r="U72" s="11"/>
      <c r="V72" s="19">
        <f>IFERROR(__xludf.DUMMYFUNCTION("IF(I72=""Iteration 3"",(E72*N72)/100,0) + + (E72*U72)/100"),0.0)</f>
        <v>0</v>
      </c>
      <c r="W72" s="11"/>
      <c r="X72" s="11"/>
      <c r="Y72" s="19">
        <f t="shared" si="28"/>
        <v>0</v>
      </c>
    </row>
    <row r="73" ht="14.25" customHeight="1">
      <c r="A73" s="11">
        <f t="shared" si="14"/>
        <v>69</v>
      </c>
      <c r="B73" s="11"/>
      <c r="C73" s="11"/>
      <c r="D73" s="11"/>
      <c r="E73" s="14"/>
      <c r="F73" s="18"/>
      <c r="G73" s="14"/>
      <c r="H73" s="14"/>
      <c r="I73" s="18"/>
      <c r="J73" s="11"/>
      <c r="K73" s="11"/>
      <c r="L73" s="11"/>
      <c r="M73" s="11"/>
      <c r="N73" s="11"/>
      <c r="O73" s="18"/>
      <c r="P73" s="19">
        <f t="shared" si="26"/>
        <v>0</v>
      </c>
      <c r="Q73" s="11"/>
      <c r="R73" s="11">
        <v>0.0</v>
      </c>
      <c r="S73" s="19">
        <f t="shared" si="27"/>
        <v>0</v>
      </c>
      <c r="T73" s="11"/>
      <c r="U73" s="11"/>
      <c r="V73" s="19">
        <f>IFERROR(__xludf.DUMMYFUNCTION("IF(I73=""Iteration 3"",(E73*N73)/100,0) + + (E73*U73)/100"),0.0)</f>
        <v>0</v>
      </c>
      <c r="W73" s="11"/>
      <c r="X73" s="11"/>
      <c r="Y73" s="19">
        <f t="shared" si="28"/>
        <v>0</v>
      </c>
    </row>
    <row r="74" ht="14.25" customHeight="1">
      <c r="A74" s="11">
        <f t="shared" si="14"/>
        <v>70</v>
      </c>
      <c r="B74" s="11"/>
      <c r="C74" s="11"/>
      <c r="D74" s="11"/>
      <c r="E74" s="14"/>
      <c r="F74" s="18"/>
      <c r="G74" s="14"/>
      <c r="H74" s="14"/>
      <c r="I74" s="18"/>
      <c r="J74" s="11"/>
      <c r="K74" s="11"/>
      <c r="L74" s="11"/>
      <c r="M74" s="11"/>
      <c r="N74" s="11"/>
      <c r="O74" s="18"/>
      <c r="P74" s="19">
        <f t="shared" si="26"/>
        <v>0</v>
      </c>
      <c r="Q74" s="11"/>
      <c r="R74" s="11">
        <v>0.0</v>
      </c>
      <c r="S74" s="19">
        <f t="shared" si="27"/>
        <v>0</v>
      </c>
      <c r="T74" s="11"/>
      <c r="U74" s="11"/>
      <c r="V74" s="19">
        <f>IFERROR(__xludf.DUMMYFUNCTION("IF(I74=""Iteration 3"",(E74*N74)/100,0) + + (E74*U74)/100"),0.0)</f>
        <v>0</v>
      </c>
      <c r="W74" s="11"/>
      <c r="X74" s="11"/>
      <c r="Y74" s="19">
        <f t="shared" si="28"/>
        <v>0</v>
      </c>
    </row>
    <row r="75" ht="14.25" customHeight="1">
      <c r="A75" s="11">
        <f t="shared" si="14"/>
        <v>71</v>
      </c>
      <c r="B75" s="14"/>
      <c r="C75" s="11"/>
      <c r="D75" s="14"/>
      <c r="E75" s="14"/>
      <c r="F75" s="18"/>
      <c r="G75" s="14"/>
      <c r="H75" s="14"/>
      <c r="I75" s="18"/>
      <c r="J75" s="11"/>
      <c r="K75" s="11"/>
      <c r="L75" s="11"/>
      <c r="M75" s="11"/>
      <c r="N75" s="11"/>
      <c r="O75" s="18"/>
      <c r="P75" s="19">
        <f t="shared" si="26"/>
        <v>0</v>
      </c>
      <c r="Q75" s="11"/>
      <c r="R75" s="11">
        <v>0.0</v>
      </c>
      <c r="S75" s="19">
        <f t="shared" si="27"/>
        <v>0</v>
      </c>
      <c r="T75" s="11"/>
      <c r="U75" s="11"/>
      <c r="V75" s="19">
        <f>IFERROR(__xludf.DUMMYFUNCTION("IF(I75=""Iteration 3"",(E75*N75)/100,0) + + (E75*U75)/100"),0.0)</f>
        <v>0</v>
      </c>
      <c r="W75" s="11"/>
      <c r="X75" s="11"/>
      <c r="Y75" s="19">
        <f t="shared" si="28"/>
        <v>0</v>
      </c>
    </row>
    <row r="76" ht="14.25" customHeight="1">
      <c r="A76" s="11">
        <f t="shared" si="14"/>
        <v>72</v>
      </c>
      <c r="B76" s="50"/>
      <c r="C76" s="11"/>
      <c r="D76" s="14"/>
      <c r="E76" s="14"/>
      <c r="F76" s="18"/>
      <c r="G76" s="14"/>
      <c r="H76" s="14"/>
      <c r="I76" s="18"/>
      <c r="J76" s="11"/>
      <c r="K76" s="11"/>
      <c r="L76" s="11"/>
      <c r="M76" s="11"/>
      <c r="N76" s="11"/>
      <c r="O76" s="18"/>
      <c r="P76" s="19">
        <f t="shared" si="26"/>
        <v>0</v>
      </c>
      <c r="Q76" s="11"/>
      <c r="R76" s="11">
        <v>0.0</v>
      </c>
      <c r="S76" s="19">
        <f t="shared" si="27"/>
        <v>0</v>
      </c>
      <c r="T76" s="11"/>
      <c r="U76" s="11"/>
      <c r="V76" s="19">
        <f>IFERROR(__xludf.DUMMYFUNCTION("IF(I76=""Iteration 3"",(E76*N76)/100,0) + + (E76*U76)/100"),0.0)</f>
        <v>0</v>
      </c>
      <c r="W76" s="11"/>
      <c r="X76" s="11"/>
      <c r="Y76" s="19">
        <f t="shared" si="28"/>
        <v>0</v>
      </c>
    </row>
    <row r="77" ht="14.25" customHeight="1">
      <c r="A77" s="11">
        <f t="shared" si="14"/>
        <v>73</v>
      </c>
      <c r="B77" s="50"/>
      <c r="C77" s="11"/>
      <c r="D77" s="46"/>
      <c r="E77" s="46"/>
      <c r="F77" s="47"/>
      <c r="G77" s="46"/>
      <c r="H77" s="46"/>
      <c r="I77" s="47"/>
      <c r="J77" s="48"/>
      <c r="K77" s="48"/>
      <c r="L77" s="48"/>
      <c r="M77" s="48"/>
      <c r="N77" s="48"/>
      <c r="O77" s="47"/>
      <c r="P77" s="49">
        <f t="shared" si="26"/>
        <v>0</v>
      </c>
      <c r="Q77" s="48"/>
      <c r="R77" s="11">
        <v>0.0</v>
      </c>
      <c r="S77" s="19">
        <f t="shared" si="27"/>
        <v>0</v>
      </c>
      <c r="T77" s="48"/>
      <c r="U77" s="48"/>
      <c r="V77" s="19">
        <f>IFERROR(__xludf.DUMMYFUNCTION("IF(I77=""Iteration 3"",(E77*N77)/100,0) + + (E77*U77)/100"),0.0)</f>
        <v>0</v>
      </c>
      <c r="W77" s="48"/>
      <c r="X77" s="48"/>
      <c r="Y77" s="19">
        <f t="shared" si="28"/>
        <v>0</v>
      </c>
    </row>
    <row r="78" ht="14.25" customHeight="1">
      <c r="A78" s="11">
        <f t="shared" si="14"/>
        <v>74</v>
      </c>
      <c r="B78" s="50"/>
      <c r="C78" s="11"/>
      <c r="D78" s="14"/>
      <c r="E78" s="14"/>
      <c r="F78" s="18"/>
      <c r="G78" s="14"/>
      <c r="H78" s="14"/>
      <c r="I78" s="18"/>
      <c r="J78" s="11"/>
      <c r="K78" s="11"/>
      <c r="L78" s="11"/>
      <c r="M78" s="11"/>
      <c r="N78" s="11"/>
      <c r="O78" s="18"/>
      <c r="P78" s="19">
        <f t="shared" si="26"/>
        <v>0</v>
      </c>
      <c r="Q78" s="11"/>
      <c r="R78" s="11">
        <v>0.0</v>
      </c>
      <c r="S78" s="19">
        <f t="shared" si="27"/>
        <v>0</v>
      </c>
      <c r="T78" s="11"/>
      <c r="U78" s="11"/>
      <c r="V78" s="19">
        <f>IFERROR(__xludf.DUMMYFUNCTION("IF(I78=""Iteration 3"",(E78*N78)/100,0) + + (E78*U78)/100"),0.0)</f>
        <v>0</v>
      </c>
      <c r="W78" s="11"/>
      <c r="X78" s="11"/>
      <c r="Y78" s="19">
        <f t="shared" si="28"/>
        <v>0</v>
      </c>
    </row>
    <row r="79" ht="14.25" customHeight="1">
      <c r="A79" s="11">
        <f t="shared" si="14"/>
        <v>75</v>
      </c>
      <c r="B79" s="50"/>
      <c r="C79" s="11"/>
      <c r="D79" s="14"/>
      <c r="E79" s="14"/>
      <c r="F79" s="18"/>
      <c r="G79" s="14"/>
      <c r="H79" s="14"/>
      <c r="I79" s="18"/>
      <c r="J79" s="11"/>
      <c r="K79" s="11"/>
      <c r="L79" s="11"/>
      <c r="M79" s="11"/>
      <c r="N79" s="11"/>
      <c r="O79" s="18"/>
      <c r="P79" s="19">
        <f t="shared" si="26"/>
        <v>0</v>
      </c>
      <c r="Q79" s="11"/>
      <c r="R79" s="11">
        <v>0.0</v>
      </c>
      <c r="S79" s="19">
        <f t="shared" si="27"/>
        <v>0</v>
      </c>
      <c r="T79" s="11"/>
      <c r="U79" s="11"/>
      <c r="V79" s="19">
        <f>IFERROR(__xludf.DUMMYFUNCTION("IF(I79=""Iteration 3"",(E79*N79)/100,0) + + (E79*U79)/100"),0.0)</f>
        <v>0</v>
      </c>
      <c r="W79" s="11"/>
      <c r="X79" s="11"/>
      <c r="Y79" s="19">
        <f t="shared" si="28"/>
        <v>0</v>
      </c>
    </row>
    <row r="80" ht="14.25" customHeight="1">
      <c r="A80" s="11">
        <f t="shared" si="14"/>
        <v>76</v>
      </c>
      <c r="B80" s="50"/>
      <c r="C80" s="11"/>
      <c r="D80" s="14"/>
      <c r="E80" s="14"/>
      <c r="F80" s="18"/>
      <c r="G80" s="14"/>
      <c r="H80" s="14"/>
      <c r="I80" s="18"/>
      <c r="J80" s="11"/>
      <c r="K80" s="11"/>
      <c r="L80" s="11"/>
      <c r="M80" s="11"/>
      <c r="N80" s="11"/>
      <c r="O80" s="18"/>
      <c r="P80" s="19">
        <f t="shared" si="26"/>
        <v>0</v>
      </c>
      <c r="Q80" s="11"/>
      <c r="R80" s="11">
        <v>0.0</v>
      </c>
      <c r="S80" s="19">
        <f t="shared" si="27"/>
        <v>0</v>
      </c>
      <c r="T80" s="11"/>
      <c r="U80" s="11"/>
      <c r="V80" s="19">
        <f>IFERROR(__xludf.DUMMYFUNCTION("IF(I80=""Iteration 3"",(E80*N80)/100,0) + + (E80*U80)/100"),0.0)</f>
        <v>0</v>
      </c>
      <c r="W80" s="11"/>
      <c r="X80" s="11"/>
      <c r="Y80" s="19">
        <f t="shared" si="28"/>
        <v>0</v>
      </c>
    </row>
    <row r="81" ht="14.25" customHeight="1">
      <c r="A81" s="11">
        <f t="shared" si="14"/>
        <v>77</v>
      </c>
      <c r="B81" s="51"/>
      <c r="C81" s="46"/>
      <c r="D81" s="46"/>
      <c r="E81" s="46"/>
      <c r="F81" s="47"/>
      <c r="G81" s="46"/>
      <c r="H81" s="46"/>
      <c r="I81" s="47"/>
      <c r="J81" s="48"/>
      <c r="K81" s="48"/>
      <c r="L81" s="48"/>
      <c r="M81" s="48"/>
      <c r="N81" s="48"/>
      <c r="O81" s="47"/>
      <c r="P81" s="49">
        <f t="shared" si="26"/>
        <v>0</v>
      </c>
      <c r="Q81" s="48"/>
      <c r="R81" s="11">
        <v>0.0</v>
      </c>
      <c r="S81" s="19">
        <f t="shared" si="27"/>
        <v>0</v>
      </c>
      <c r="T81" s="48"/>
      <c r="U81" s="48"/>
      <c r="V81" s="19">
        <f>IFERROR(__xludf.DUMMYFUNCTION("IF(I81=""Iteration 3"",(E81*N81)/100,0) + + (E81*U81)/100"),0.0)</f>
        <v>0</v>
      </c>
      <c r="W81" s="48"/>
      <c r="X81" s="48"/>
      <c r="Y81" s="19">
        <f t="shared" si="28"/>
        <v>0</v>
      </c>
    </row>
    <row r="82" ht="14.25" customHeight="1">
      <c r="A82" s="52"/>
      <c r="B82" s="52" t="s">
        <v>100</v>
      </c>
      <c r="C82" s="53"/>
      <c r="D82" s="53"/>
      <c r="E82" s="53"/>
      <c r="F82" s="53"/>
      <c r="G82" s="53"/>
      <c r="H82" s="53"/>
      <c r="I82" s="53"/>
      <c r="J82" s="53"/>
      <c r="K82" s="53"/>
      <c r="L82" s="53"/>
      <c r="M82" s="53"/>
      <c r="N82" s="53"/>
      <c r="O82" s="53"/>
      <c r="P82" s="54">
        <f>SUM(P5:P81)</f>
        <v>0</v>
      </c>
      <c r="Q82" s="53"/>
      <c r="R82" s="53"/>
      <c r="S82" s="54" t="str">
        <f>SUM(S5:S81)</f>
        <v>#REF!</v>
      </c>
      <c r="T82" s="53"/>
      <c r="U82" s="53"/>
      <c r="V82" s="54" t="str">
        <f>SUM(V5:V81)</f>
        <v>#REF!</v>
      </c>
      <c r="W82" s="53"/>
      <c r="X82" s="53"/>
      <c r="Y82" s="54" t="str">
        <f>SUM(Y5:Y81)</f>
        <v>#REF!</v>
      </c>
    </row>
    <row r="83" ht="14.25" customHeight="1">
      <c r="A83" s="52"/>
      <c r="B83" s="52" t="s">
        <v>101</v>
      </c>
      <c r="C83" s="54"/>
      <c r="D83" s="54"/>
      <c r="E83" s="54"/>
      <c r="F83" s="54"/>
      <c r="G83" s="54"/>
      <c r="H83" s="54"/>
      <c r="I83" s="54"/>
      <c r="J83" s="54"/>
      <c r="K83" s="54"/>
      <c r="L83" s="54"/>
      <c r="M83" s="54"/>
      <c r="N83" s="54"/>
      <c r="O83" s="54"/>
      <c r="P83" s="55">
        <f>P82/180*10</f>
        <v>0</v>
      </c>
      <c r="Q83" s="54"/>
      <c r="R83" s="54"/>
      <c r="S83" s="55" t="str">
        <f>S82/180*10</f>
        <v>#REF!</v>
      </c>
      <c r="T83" s="54"/>
      <c r="U83" s="54"/>
      <c r="V83" s="55" t="str">
        <f>V82/180*10</f>
        <v>#REF!</v>
      </c>
      <c r="W83" s="54"/>
      <c r="X83" s="54"/>
      <c r="Y83" s="55" t="str">
        <f>Y82/180*10</f>
        <v>#REF!</v>
      </c>
    </row>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sheetData>
  <autoFilter ref="$B$4:$K$65"/>
  <mergeCells count="1">
    <mergeCell ref="C1:G1"/>
  </mergeCells>
  <dataValidations>
    <dataValidation type="list" allowBlank="1" showErrorMessage="1" sqref="F5:F81 I5:I81 O5:O81">
      <formula1>"Iteration 1,Iteration 2,Iteration 3,Iteration 4,Final"</formula1>
    </dataValidation>
    <dataValidation type="list" allowBlank="1" showErrorMessage="1" sqref="H5:H65">
      <formula1>"Trần Xuân Hoàn,Nguyễn Tuấn Khanh,Đỗ Hữu Sơn,Mai Huy Hoàng,Lâm Tiến Thăng"</formula1>
    </dataValidation>
    <dataValidation type="list" allowBlank="1" showErrorMessage="1" sqref="D5:D72 D75:D81">
      <formula1>"Simple,Medium,Complex"</formula1>
    </dataValidation>
    <dataValidation type="list" allowBlank="1" showErrorMessage="1" sqref="J5:M81">
      <formula1>"Doing,Pending,Done,Completed"</formula1>
    </dataValidation>
    <dataValidation type="list" allowBlank="1" showErrorMessage="1" sqref="G5:G65">
      <formula1>"HE180030,HE182090,HE182142,HE186182,HE181370"</formula1>
    </dataValidation>
  </dataValidations>
  <hyperlinks>
    <hyperlink r:id="rId2" ref="J3"/>
  </hyperlinks>
  <printOptions/>
  <pageMargins bottom="0.75" footer="0.0" header="0.0" left="0.7" right="0.7" top="0.75"/>
  <pageSetup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7.0"/>
    <col customWidth="1" min="5" max="5" width="30.57"/>
    <col customWidth="1" min="6" max="6" width="13.43"/>
    <col customWidth="1" min="7" max="7" width="21.0"/>
    <col customWidth="1" min="8" max="26" width="8.71"/>
  </cols>
  <sheetData>
    <row r="1" ht="14.25" customHeight="1">
      <c r="C1" s="56" t="s">
        <v>102</v>
      </c>
    </row>
    <row r="2" ht="14.25" customHeight="1">
      <c r="B2" s="57">
        <v>1.0</v>
      </c>
      <c r="C2" s="56" t="s">
        <v>103</v>
      </c>
    </row>
    <row r="3" ht="14.25" customHeight="1">
      <c r="C3" s="58" t="s">
        <v>104</v>
      </c>
    </row>
    <row r="4" ht="14.25" customHeight="1">
      <c r="E4" s="8">
        <v>1.0</v>
      </c>
      <c r="F4" s="8" t="s">
        <v>105</v>
      </c>
      <c r="G4" s="8" t="s">
        <v>106</v>
      </c>
      <c r="H4" s="8">
        <v>15.0</v>
      </c>
      <c r="I4" s="8" t="s">
        <v>7</v>
      </c>
    </row>
    <row r="5" ht="14.25" customHeight="1">
      <c r="D5" s="8" t="s">
        <v>107</v>
      </c>
    </row>
    <row r="6" ht="14.25" customHeight="1">
      <c r="D6" s="8" t="s">
        <v>108</v>
      </c>
    </row>
    <row r="7" ht="14.25" customHeight="1">
      <c r="E7" s="8">
        <v>12.0</v>
      </c>
      <c r="F7" s="8" t="s">
        <v>105</v>
      </c>
      <c r="H7" s="8">
        <f>E7*H4</f>
        <v>180</v>
      </c>
      <c r="I7" s="8" t="s">
        <v>7</v>
      </c>
    </row>
    <row r="8" ht="14.25" customHeight="1">
      <c r="C8" s="58" t="s">
        <v>109</v>
      </c>
    </row>
    <row r="9" ht="14.25" customHeight="1">
      <c r="E9" s="8">
        <v>1.0</v>
      </c>
      <c r="F9" s="8" t="s">
        <v>105</v>
      </c>
      <c r="G9" s="8" t="s">
        <v>106</v>
      </c>
      <c r="H9" s="8">
        <v>10.0</v>
      </c>
      <c r="I9" s="8" t="s">
        <v>7</v>
      </c>
    </row>
    <row r="10" ht="14.25" customHeight="1"/>
    <row r="11" ht="14.25" customHeight="1">
      <c r="B11" s="56">
        <v>2.0</v>
      </c>
      <c r="C11" s="56" t="s">
        <v>110</v>
      </c>
    </row>
    <row r="12" ht="14.25" customHeight="1">
      <c r="B12" s="56"/>
      <c r="C12" s="58" t="s">
        <v>111</v>
      </c>
    </row>
    <row r="13" ht="14.25" customHeight="1">
      <c r="B13" s="56">
        <v>3.0</v>
      </c>
      <c r="C13" s="59" t="s">
        <v>112</v>
      </c>
    </row>
    <row r="14" ht="14.25" customHeight="1">
      <c r="B14" s="56"/>
      <c r="C14" s="8" t="s">
        <v>113</v>
      </c>
    </row>
    <row r="15" ht="14.25" customHeight="1">
      <c r="E15" s="8">
        <v>1.0</v>
      </c>
      <c r="F15" s="8" t="s">
        <v>114</v>
      </c>
      <c r="G15" s="8" t="s">
        <v>106</v>
      </c>
      <c r="H15" s="8">
        <v>5.0</v>
      </c>
      <c r="I15" s="8" t="s">
        <v>7</v>
      </c>
    </row>
    <row r="16" ht="14.25" customHeight="1"/>
    <row r="17" ht="14.25" customHeight="1">
      <c r="B17" s="56">
        <v>4.0</v>
      </c>
      <c r="C17" s="59" t="s">
        <v>115</v>
      </c>
    </row>
    <row r="18" ht="14.25" customHeight="1"/>
    <row r="19" ht="14.25" customHeight="1">
      <c r="C19" s="60" t="s">
        <v>116</v>
      </c>
    </row>
    <row r="20" ht="14.25" customHeight="1">
      <c r="D20" s="8" t="s">
        <v>117</v>
      </c>
    </row>
    <row r="21" ht="14.25" customHeight="1">
      <c r="D21" s="8" t="s">
        <v>118</v>
      </c>
    </row>
    <row r="22" ht="14.25" customHeight="1"/>
    <row r="23" ht="14.25" customHeight="1"/>
    <row r="24" ht="14.25" customHeight="1"/>
    <row r="25" ht="14.25" customHeight="1"/>
    <row r="26" ht="14.25" customHeight="1"/>
    <row r="27" ht="14.25" customHeight="1"/>
    <row r="28" ht="14.25" customHeight="1">
      <c r="F28" s="61">
        <v>4.0</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2021-04-19T09:21:43Z</dcterms:created>
  <dc:creator>KienNT</dc:creator>
</cp:coreProperties>
</file>