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Ngoc Quy\Documents\"/>
    </mc:Choice>
  </mc:AlternateContent>
  <xr:revisionPtr revIDLastSave="0" documentId="13_ncr:1_{47868390-1D60-4E26-9154-CA70D94059F5}"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1" l="1"/>
  <c r="E12" i="11" l="1"/>
  <c r="E24" i="11" s="1"/>
  <c r="F24" i="11" l="1"/>
  <c r="E25" i="11" s="1"/>
  <c r="E26" i="11" s="1"/>
  <c r="E30" i="11"/>
  <c r="F12" i="11"/>
  <c r="E13" i="11" s="1"/>
  <c r="I8" i="11"/>
  <c r="H36" i="11"/>
  <c r="H35" i="11"/>
  <c r="H29" i="11"/>
  <c r="H23" i="11"/>
  <c r="H17" i="11"/>
  <c r="H11" i="11"/>
  <c r="H24" i="11" l="1"/>
  <c r="F25" i="11"/>
  <c r="H25" i="11" s="1"/>
  <c r="F30" i="11"/>
  <c r="E31" i="11" s="1"/>
  <c r="H12" i="11"/>
  <c r="F26" i="11"/>
  <c r="E28" i="11"/>
  <c r="F13" i="11"/>
  <c r="E14" i="11" s="1"/>
  <c r="E18" i="11"/>
  <c r="E19" i="11" s="1"/>
  <c r="I9" i="11"/>
  <c r="F31" i="11" l="1"/>
  <c r="E32" i="11" s="1"/>
  <c r="H30" i="11"/>
  <c r="F28" i="11"/>
  <c r="H28" i="11" s="1"/>
  <c r="H13" i="11"/>
  <c r="E27" i="11"/>
  <c r="H26" i="11"/>
  <c r="F19" i="11"/>
  <c r="F18" i="11"/>
  <c r="H18" i="11" s="1"/>
  <c r="F14" i="11"/>
  <c r="E15" i="11" s="1"/>
  <c r="J8" i="11"/>
  <c r="K8" i="11" s="1"/>
  <c r="L8" i="11" s="1"/>
  <c r="M8" i="11" s="1"/>
  <c r="N8" i="11" s="1"/>
  <c r="O8" i="11" s="1"/>
  <c r="P8" i="11" s="1"/>
  <c r="I7" i="11"/>
  <c r="H31" i="11" l="1"/>
  <c r="F32" i="11"/>
  <c r="H32" i="11" s="1"/>
  <c r="F27" i="11"/>
  <c r="H27" i="11" s="1"/>
  <c r="H19" i="11"/>
  <c r="E20" i="11"/>
  <c r="E21" i="11" s="1"/>
  <c r="E22" i="11" s="1"/>
  <c r="H14" i="11"/>
  <c r="F15" i="11"/>
  <c r="H15" i="11" s="1"/>
  <c r="P7" i="11"/>
  <c r="Q8" i="11"/>
  <c r="R8" i="11" s="1"/>
  <c r="S8" i="11" s="1"/>
  <c r="T8" i="11" s="1"/>
  <c r="U8" i="11" s="1"/>
  <c r="V8" i="11" s="1"/>
  <c r="W8" i="11" s="1"/>
  <c r="J9" i="11"/>
  <c r="F22" i="11" l="1"/>
  <c r="H22" i="11" s="1"/>
  <c r="F21" i="11"/>
  <c r="H21" i="11" s="1"/>
  <c r="F20" i="11"/>
  <c r="H20" i="11" s="1"/>
  <c r="W7" i="11"/>
  <c r="X8" i="11"/>
  <c r="Y8" i="11" s="1"/>
  <c r="Z8" i="11" s="1"/>
  <c r="AA8" i="11" s="1"/>
  <c r="AB8" i="11" s="1"/>
  <c r="AC8" i="11" s="1"/>
  <c r="AD8" i="11" s="1"/>
  <c r="K9" i="11"/>
  <c r="AE8" i="11" l="1"/>
  <c r="AF8" i="11" s="1"/>
  <c r="AG8" i="11" s="1"/>
  <c r="AH8" i="11" s="1"/>
  <c r="AI8" i="11" s="1"/>
  <c r="AJ8" i="11" s="1"/>
  <c r="AD7" i="11"/>
  <c r="L9" i="11"/>
  <c r="AK8" i="11" l="1"/>
  <c r="AL8" i="11" s="1"/>
  <c r="AM8" i="11" s="1"/>
  <c r="AN8" i="11" s="1"/>
  <c r="AO8" i="11" s="1"/>
  <c r="AP8" i="11" s="1"/>
  <c r="AQ8" i="11" s="1"/>
  <c r="M9" i="11"/>
  <c r="AR8" i="11" l="1"/>
  <c r="AS8" i="11" s="1"/>
  <c r="AK7" i="11"/>
  <c r="N9" i="11"/>
  <c r="AT8" i="11" l="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<sst xmlns="http://schemas.openxmlformats.org/spreadsheetml/2006/main" count="67" uniqueCount="59">
  <si>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</si>
  <si>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</si>
  <si>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</si>
  <si>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</si>
  <si>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</si>
  <si>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</si>
  <si>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</si>
  <si>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</si>
  <si>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</si>
  <si>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</si>
  <si>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</si>
  <si>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</si>
  <si>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</si>
  <si>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</si>
  <si>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</si>
  <si>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</si>
  <si>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</si>
  <si>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</si>
  <si>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</si>
  <si>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</si>
  <si>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Gokce Aslan</t>
  </si>
  <si>
    <t>Hayden Cook</t>
  </si>
  <si>
    <t>Jens Martensson</t>
  </si>
  <si>
    <t>Nuria Acevedo</t>
  </si>
  <si>
    <t>Olivia Wilson</t>
  </si>
  <si>
    <t>Project start:</t>
  </si>
  <si>
    <t>Display week:</t>
  </si>
  <si>
    <t>ASSIGNED TO</t>
  </si>
  <si>
    <t>Khởi tạo</t>
  </si>
  <si>
    <t>Leader</t>
  </si>
  <si>
    <t>Các case study trong dự án</t>
  </si>
  <si>
    <t>Planning</t>
  </si>
  <si>
    <t>A</t>
  </si>
  <si>
    <t>B</t>
  </si>
  <si>
    <t>C</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</si>
  <si>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</si>
  <si>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</si>
  <si>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</si>
  <si>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</si>
  <si>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</si>
  <si>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</si>
  <si>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</si>
  <si>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</si>
  <si>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</si>
  <si>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</si>
  <si>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</si>
  <si>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</si>
  <si>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</si>
  <si>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</si>
  <si>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</si>
  <si>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</si>
  <si>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</si>
  <si>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Trần Ngọc Quý</t>
  </si>
  <si>
    <t>Dương Thị Thu An</t>
  </si>
  <si>
    <t>Trịnh Dương Trung Hiếu</t>
  </si>
  <si>
    <t>Hoàng Khắc Hà Trung</t>
  </si>
  <si>
    <t>Xác định đề tài và phân tích yêu cầu</t>
  </si>
  <si>
    <t>Thống nhất về giao diện</t>
  </si>
  <si>
    <t>APP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</si>
</sst>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57" zoomScaleNormal="57" zoomScalePageLayoutView="70" workbookViewId="0">
      <selection activeCell="B1" sqref="B1"/>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8" t="s">
        <v>58</v>
      </c>
      <c r="C1" s="18"/>
      <c r="D1" s="19"/>
      <c r="E1" s="20"/>
      <c r="F1" s="21"/>
      <c r="H1" s="1"/>
      <c r="I1" s="118" t="s">
        <v>25</v>
      </c>
      <c r="J1" s="119"/>
      <c r="K1" s="119"/>
      <c r="L1" s="119"/>
      <c r="M1" s="119"/>
      <c r="N1" s="119"/>
      <c r="O1" s="119"/>
      <c r="P1" s="24"/>
      <c r="Q1" s="117">
        <v>45581</v>
      </c>
      <c r="R1" s="116"/>
      <c r="S1" s="116"/>
      <c r="T1" s="116"/>
      <c r="U1" s="116"/>
      <c r="V1" s="116"/>
      <c r="W1" s="116"/>
      <c r="X1" s="116"/>
      <c r="Y1" s="116"/>
      <c r="Z1" s="116"/>
    </row>
    <row r="2" spans="1:64" ht="30" customHeight="1" x14ac:dyDescent="0.6">
      <c r="B2" s="96"/>
      <c r="C2" s="97"/>
      <c r="D2" s="22"/>
      <c r="E2" s="23"/>
      <c r="F2" s="22"/>
      <c r="I2" s="118" t="s">
        <v>26</v>
      </c>
      <c r="J2" s="119"/>
      <c r="K2" s="119"/>
      <c r="L2" s="119"/>
      <c r="M2" s="119"/>
      <c r="N2" s="119"/>
      <c r="O2" s="119"/>
      <c r="P2" s="24"/>
      <c r="Q2" s="115">
        <v>1</v>
      </c>
      <c r="R2" s="116"/>
      <c r="S2" s="116"/>
      <c r="T2" s="116"/>
      <c r="U2" s="116"/>
      <c r="V2" s="116"/>
      <c r="W2" s="116"/>
      <c r="X2" s="116"/>
      <c r="Y2" s="116"/>
      <c r="Z2" s="116"/>
    </row>
    <row r="3" spans="1:64" ht="25.2" x14ac:dyDescent="0.6">
      <c r="B3" s="96" t="s">
        <v>51</v>
      </c>
      <c r="C3" s="97" t="s">
        <v>52</v>
      </c>
      <c r="D3" s="22"/>
      <c r="E3" s="23"/>
      <c r="F3" s="22"/>
      <c r="I3" s="108"/>
      <c r="J3" s="26"/>
      <c r="K3" s="26"/>
      <c r="L3" s="26"/>
      <c r="M3" s="26"/>
      <c r="N3" s="26"/>
      <c r="O3" s="26"/>
      <c r="P3" s="24"/>
      <c r="Q3" s="106"/>
      <c r="R3" s="107"/>
      <c r="S3" s="107"/>
      <c r="T3" s="107"/>
      <c r="U3" s="107"/>
      <c r="V3" s="107"/>
      <c r="W3" s="107"/>
      <c r="X3" s="107"/>
      <c r="Y3" s="107"/>
      <c r="Z3" s="107"/>
    </row>
    <row r="4" spans="1:64" ht="25.2" x14ac:dyDescent="0.6">
      <c r="B4" s="96"/>
      <c r="C4" s="97" t="s">
        <v>53</v>
      </c>
      <c r="D4" s="22"/>
      <c r="E4" s="23"/>
      <c r="F4" s="22"/>
      <c r="I4" s="108"/>
      <c r="J4" s="26"/>
      <c r="K4" s="26"/>
      <c r="L4" s="26"/>
      <c r="M4" s="26"/>
      <c r="N4" s="26"/>
      <c r="O4" s="26"/>
      <c r="P4" s="24"/>
      <c r="Q4" s="106"/>
      <c r="R4" s="107"/>
      <c r="S4" s="107"/>
      <c r="T4" s="107"/>
      <c r="U4" s="107"/>
      <c r="V4" s="107"/>
      <c r="W4" s="107"/>
      <c r="X4" s="107"/>
      <c r="Y4" s="107"/>
      <c r="Z4" s="107"/>
    </row>
    <row r="5" spans="1:64" ht="25.2" x14ac:dyDescent="0.6">
      <c r="B5" s="96"/>
      <c r="C5" s="97" t="s">
        <v>54</v>
      </c>
      <c r="D5" s="22"/>
      <c r="E5" s="23"/>
      <c r="F5" s="22"/>
      <c r="I5" s="108"/>
      <c r="J5" s="26"/>
      <c r="K5" s="26"/>
      <c r="L5" s="26"/>
      <c r="M5" s="26"/>
      <c r="N5" s="26"/>
      <c r="O5" s="26"/>
      <c r="P5" s="24"/>
      <c r="Q5" s="106"/>
      <c r="R5" s="107"/>
      <c r="S5" s="107"/>
      <c r="T5" s="107"/>
      <c r="U5" s="107"/>
      <c r="V5" s="107"/>
      <c r="W5" s="107"/>
      <c r="X5" s="107"/>
      <c r="Y5" s="107"/>
      <c r="Z5" s="107"/>
    </row>
    <row r="6" spans="1:64" s="26" customFormat="1" ht="21" x14ac:dyDescent="0.25">
      <c r="A6" s="13"/>
      <c r="B6" s="25"/>
      <c r="C6" s="109" t="s">
        <v>55</v>
      </c>
      <c r="D6" s="27"/>
      <c r="E6" s="28"/>
    </row>
    <row r="7" spans="1:64" s="26" customFormat="1" ht="30" customHeight="1" x14ac:dyDescent="0.25">
      <c r="A7" s="14"/>
      <c r="B7" s="29"/>
      <c r="E7" s="30"/>
      <c r="I7" s="112">
        <f>I8</f>
        <v>45579</v>
      </c>
      <c r="J7" s="110"/>
      <c r="K7" s="110"/>
      <c r="L7" s="110"/>
      <c r="M7" s="110"/>
      <c r="N7" s="110"/>
      <c r="O7" s="110"/>
      <c r="P7" s="110">
        <f>P8</f>
        <v>45586</v>
      </c>
      <c r="Q7" s="110"/>
      <c r="R7" s="110"/>
      <c r="S7" s="110"/>
      <c r="T7" s="110"/>
      <c r="U7" s="110"/>
      <c r="V7" s="110"/>
      <c r="W7" s="110">
        <f>W8</f>
        <v>45593</v>
      </c>
      <c r="X7" s="110"/>
      <c r="Y7" s="110"/>
      <c r="Z7" s="110"/>
      <c r="AA7" s="110"/>
      <c r="AB7" s="110"/>
      <c r="AC7" s="110"/>
      <c r="AD7" s="110">
        <f>AD8</f>
        <v>45600</v>
      </c>
      <c r="AE7" s="110"/>
      <c r="AF7" s="110"/>
      <c r="AG7" s="110"/>
      <c r="AH7" s="110"/>
      <c r="AI7" s="110"/>
      <c r="AJ7" s="110"/>
      <c r="AK7" s="110">
        <f>AK8</f>
        <v>45607</v>
      </c>
      <c r="AL7" s="110"/>
      <c r="AM7" s="110"/>
      <c r="AN7" s="110"/>
      <c r="AO7" s="110"/>
      <c r="AP7" s="110"/>
      <c r="AQ7" s="110"/>
      <c r="AR7" s="110">
        <f>AR8</f>
        <v>45614</v>
      </c>
      <c r="AS7" s="110"/>
      <c r="AT7" s="110"/>
      <c r="AU7" s="110"/>
      <c r="AV7" s="110"/>
      <c r="AW7" s="110"/>
      <c r="AX7" s="110"/>
      <c r="AY7" s="110">
        <f>AY8</f>
        <v>45621</v>
      </c>
      <c r="AZ7" s="110"/>
      <c r="BA7" s="110"/>
      <c r="BB7" s="110"/>
      <c r="BC7" s="110"/>
      <c r="BD7" s="110"/>
      <c r="BE7" s="110"/>
      <c r="BF7" s="110">
        <f>BF8</f>
        <v>45628</v>
      </c>
      <c r="BG7" s="110"/>
      <c r="BH7" s="110"/>
      <c r="BI7" s="110"/>
      <c r="BJ7" s="110"/>
      <c r="BK7" s="110"/>
      <c r="BL7" s="111"/>
    </row>
    <row r="8" spans="1:64" s="26" customFormat="1" ht="15" customHeight="1" x14ac:dyDescent="0.25">
      <c r="A8" s="120"/>
      <c r="B8" s="121" t="s">
        <v>5</v>
      </c>
      <c r="C8" s="123" t="s">
        <v>27</v>
      </c>
      <c r="D8" s="113" t="s">
        <v>1</v>
      </c>
      <c r="E8" s="113" t="s">
        <v>3</v>
      </c>
      <c r="F8" s="113" t="s">
        <v>4</v>
      </c>
      <c r="I8" s="31">
        <f>Project_Start-WEEKDAY(Project_Start,1)+2+7*(Display_Week-1)</f>
        <v>45579</v>
      </c>
      <c r="J8" s="31">
        <f>I8+1</f>
        <v>45580</v>
      </c>
      <c r="K8" s="31">
        <f t="shared" ref="K8:AX8" si="0">J8+1</f>
        <v>45581</v>
      </c>
      <c r="L8" s="31">
        <f t="shared" si="0"/>
        <v>45582</v>
      </c>
      <c r="M8" s="31">
        <f t="shared" si="0"/>
        <v>45583</v>
      </c>
      <c r="N8" s="31">
        <f t="shared" si="0"/>
        <v>45584</v>
      </c>
      <c r="O8" s="32">
        <f t="shared" si="0"/>
        <v>45585</v>
      </c>
      <c r="P8" s="33">
        <f>O8+1</f>
        <v>45586</v>
      </c>
      <c r="Q8" s="31">
        <f>P8+1</f>
        <v>45587</v>
      </c>
      <c r="R8" s="31">
        <f t="shared" si="0"/>
        <v>45588</v>
      </c>
      <c r="S8" s="31">
        <f t="shared" si="0"/>
        <v>45589</v>
      </c>
      <c r="T8" s="31">
        <f t="shared" si="0"/>
        <v>45590</v>
      </c>
      <c r="U8" s="31">
        <f t="shared" si="0"/>
        <v>45591</v>
      </c>
      <c r="V8" s="32">
        <f t="shared" si="0"/>
        <v>45592</v>
      </c>
      <c r="W8" s="33">
        <f>V8+1</f>
        <v>45593</v>
      </c>
      <c r="X8" s="31">
        <f>W8+1</f>
        <v>45594</v>
      </c>
      <c r="Y8" s="31">
        <f t="shared" si="0"/>
        <v>45595</v>
      </c>
      <c r="Z8" s="31">
        <f t="shared" si="0"/>
        <v>45596</v>
      </c>
      <c r="AA8" s="31">
        <f t="shared" si="0"/>
        <v>45597</v>
      </c>
      <c r="AB8" s="31">
        <f t="shared" si="0"/>
        <v>45598</v>
      </c>
      <c r="AC8" s="32">
        <f t="shared" si="0"/>
        <v>45599</v>
      </c>
      <c r="AD8" s="33">
        <f>AC8+1</f>
        <v>45600</v>
      </c>
      <c r="AE8" s="31">
        <f>AD8+1</f>
        <v>45601</v>
      </c>
      <c r="AF8" s="31">
        <f t="shared" si="0"/>
        <v>45602</v>
      </c>
      <c r="AG8" s="31">
        <f t="shared" si="0"/>
        <v>45603</v>
      </c>
      <c r="AH8" s="31">
        <f t="shared" si="0"/>
        <v>45604</v>
      </c>
      <c r="AI8" s="31">
        <f t="shared" si="0"/>
        <v>45605</v>
      </c>
      <c r="AJ8" s="32">
        <f t="shared" si="0"/>
        <v>45606</v>
      </c>
      <c r="AK8" s="33">
        <f>AJ8+1</f>
        <v>45607</v>
      </c>
      <c r="AL8" s="31">
        <f>AK8+1</f>
        <v>45608</v>
      </c>
      <c r="AM8" s="31">
        <f t="shared" si="0"/>
        <v>45609</v>
      </c>
      <c r="AN8" s="31">
        <f t="shared" si="0"/>
        <v>45610</v>
      </c>
      <c r="AO8" s="31">
        <f t="shared" si="0"/>
        <v>45611</v>
      </c>
      <c r="AP8" s="31">
        <f t="shared" si="0"/>
        <v>45612</v>
      </c>
      <c r="AQ8" s="32">
        <f t="shared" si="0"/>
        <v>45613</v>
      </c>
      <c r="AR8" s="33">
        <f>AQ8+1</f>
        <v>45614</v>
      </c>
      <c r="AS8" s="31">
        <f>AR8+1</f>
        <v>45615</v>
      </c>
      <c r="AT8" s="31">
        <f t="shared" si="0"/>
        <v>45616</v>
      </c>
      <c r="AU8" s="31">
        <f t="shared" si="0"/>
        <v>45617</v>
      </c>
      <c r="AV8" s="31">
        <f t="shared" si="0"/>
        <v>45618</v>
      </c>
      <c r="AW8" s="31">
        <f t="shared" si="0"/>
        <v>45619</v>
      </c>
      <c r="AX8" s="32">
        <f t="shared" si="0"/>
        <v>45620</v>
      </c>
      <c r="AY8" s="33">
        <f>AX8+1</f>
        <v>45621</v>
      </c>
      <c r="AZ8" s="31">
        <f>AY8+1</f>
        <v>45622</v>
      </c>
      <c r="BA8" s="31">
        <f t="shared" ref="BA8:BE8" si="1">AZ8+1</f>
        <v>45623</v>
      </c>
      <c r="BB8" s="31">
        <f t="shared" si="1"/>
        <v>45624</v>
      </c>
      <c r="BC8" s="31">
        <f t="shared" si="1"/>
        <v>45625</v>
      </c>
      <c r="BD8" s="31">
        <f t="shared" si="1"/>
        <v>45626</v>
      </c>
      <c r="BE8" s="32">
        <f t="shared" si="1"/>
        <v>45627</v>
      </c>
      <c r="BF8" s="33">
        <f>BE8+1</f>
        <v>45628</v>
      </c>
      <c r="BG8" s="31">
        <f>BF8+1</f>
        <v>45629</v>
      </c>
      <c r="BH8" s="31">
        <f t="shared" ref="BH8:BL8" si="2">BG8+1</f>
        <v>45630</v>
      </c>
      <c r="BI8" s="31">
        <f t="shared" si="2"/>
        <v>45631</v>
      </c>
      <c r="BJ8" s="31">
        <f t="shared" si="2"/>
        <v>45632</v>
      </c>
      <c r="BK8" s="31">
        <f t="shared" si="2"/>
        <v>45633</v>
      </c>
      <c r="BL8" s="31">
        <f t="shared" si="2"/>
        <v>45634</v>
      </c>
    </row>
    <row r="9" spans="1:64" s="26" customFormat="1" ht="15" customHeight="1" thickBot="1" x14ac:dyDescent="0.3">
      <c r="A9" s="120"/>
      <c r="B9" s="122"/>
      <c r="C9" s="114"/>
      <c r="D9" s="114"/>
      <c r="E9" s="114"/>
      <c r="F9" s="114"/>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3">
      <c r="A11" s="14"/>
      <c r="B11" s="40" t="s">
        <v>28</v>
      </c>
      <c r="C11" s="41"/>
      <c r="D11" s="42"/>
      <c r="E11" s="43"/>
      <c r="F11" s="44"/>
      <c r="G11" s="17"/>
      <c r="H11" s="5" t="str">
        <f t="shared" ref="H11:H36"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56</v>
      </c>
      <c r="C12" s="48" t="s">
        <v>29</v>
      </c>
      <c r="D12" s="49">
        <v>0.5</v>
      </c>
      <c r="E12" s="50">
        <f>Project_Start</f>
        <v>45581</v>
      </c>
      <c r="F12" s="50">
        <f>E12+3</f>
        <v>45584</v>
      </c>
      <c r="G12" s="17"/>
      <c r="H12" s="5">
        <f t="shared" si="5"/>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30</v>
      </c>
      <c r="C13" s="53" t="s">
        <v>32</v>
      </c>
      <c r="D13" s="54">
        <v>0.6</v>
      </c>
      <c r="E13" s="55">
        <f>F12</f>
        <v>45584</v>
      </c>
      <c r="F13" s="55">
        <f>E13+2</f>
        <v>45586</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57</v>
      </c>
      <c r="C14" s="53" t="s">
        <v>33</v>
      </c>
      <c r="D14" s="54">
        <v>0.5</v>
      </c>
      <c r="E14" s="55">
        <f>F13</f>
        <v>45586</v>
      </c>
      <c r="F14" s="55">
        <f>E14+4</f>
        <v>45590</v>
      </c>
      <c r="G14" s="17"/>
      <c r="H14" s="5">
        <f t="shared" si="5"/>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31</v>
      </c>
      <c r="C15" s="53" t="s">
        <v>34</v>
      </c>
      <c r="D15" s="54">
        <v>0.25</v>
      </c>
      <c r="E15" s="55">
        <f>F14</f>
        <v>45590</v>
      </c>
      <c r="F15" s="55">
        <f>E15+5</f>
        <v>45595</v>
      </c>
      <c r="G15" s="17"/>
      <c r="H15" s="5">
        <f t="shared"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49</v>
      </c>
      <c r="C17" s="58"/>
      <c r="D17" s="59"/>
      <c r="E17" s="60"/>
      <c r="F17" s="61"/>
      <c r="G17" s="17"/>
      <c r="H17" s="5" t="str">
        <f t="shared" si="5"/>
        <v/>
      </c>
    </row>
    <row r="18" spans="1:64" s="46" customFormat="1" ht="30" customHeight="1" thickBot="1" x14ac:dyDescent="0.3">
      <c r="A18" s="14"/>
      <c r="B18" s="62" t="s">
        <v>35</v>
      </c>
      <c r="C18" s="63" t="s">
        <v>20</v>
      </c>
      <c r="D18" s="64">
        <v>0.5</v>
      </c>
      <c r="E18" s="65">
        <f>E16+1</f>
        <v>1</v>
      </c>
      <c r="F18" s="65">
        <f>E18+4</f>
        <v>5</v>
      </c>
      <c r="G18" s="17"/>
      <c r="H18" s="5">
        <f t="shared" si="5"/>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36</v>
      </c>
      <c r="C19" s="63" t="s">
        <v>21</v>
      </c>
      <c r="D19" s="64">
        <v>0.5</v>
      </c>
      <c r="E19" s="65">
        <f>E18+2</f>
        <v>3</v>
      </c>
      <c r="F19" s="65">
        <f>E19+5</f>
        <v>8</v>
      </c>
      <c r="G19" s="17"/>
      <c r="H19" s="5">
        <f t="shared" si="5"/>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37</v>
      </c>
      <c r="C20" s="63" t="s">
        <v>22</v>
      </c>
      <c r="D20" s="64"/>
      <c r="E20" s="65">
        <f>F19</f>
        <v>8</v>
      </c>
      <c r="F20" s="65">
        <f>E20+3</f>
        <v>11</v>
      </c>
      <c r="G20" s="17"/>
      <c r="H20" s="5">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38</v>
      </c>
      <c r="C21" s="63" t="s">
        <v>23</v>
      </c>
      <c r="D21" s="64"/>
      <c r="E21" s="65">
        <f>E20</f>
        <v>8</v>
      </c>
      <c r="F21" s="65">
        <f>E21+2</f>
        <v>10</v>
      </c>
      <c r="G21" s="17"/>
      <c r="H21" s="5">
        <f t="shared"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39</v>
      </c>
      <c r="C22" s="63" t="s">
        <v>24</v>
      </c>
      <c r="D22" s="64"/>
      <c r="E22" s="65">
        <f>E21</f>
        <v>8</v>
      </c>
      <c r="F22" s="65">
        <f>E22+3</f>
        <v>11</v>
      </c>
      <c r="G22" s="17"/>
      <c r="H22" s="5">
        <f t="shared" si="5"/>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66" t="s">
        <v>50</v>
      </c>
      <c r="C23" s="67"/>
      <c r="D23" s="68"/>
      <c r="E23" s="69"/>
      <c r="F23" s="70"/>
      <c r="G23" s="17"/>
      <c r="H23" s="5" t="str">
        <f t="shared" si="5"/>
        <v/>
      </c>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row>
    <row r="24" spans="1:64" s="46" customFormat="1" ht="30" customHeight="1" thickBot="1" x14ac:dyDescent="0.3">
      <c r="A24" s="13"/>
      <c r="B24" s="72" t="s">
        <v>40</v>
      </c>
      <c r="C24" s="73" t="s">
        <v>20</v>
      </c>
      <c r="D24" s="74">
        <v>0.5</v>
      </c>
      <c r="E24" s="75">
        <f>E12+15</f>
        <v>45596</v>
      </c>
      <c r="F24" s="75">
        <f>E24+5</f>
        <v>45601</v>
      </c>
      <c r="G24" s="17"/>
      <c r="H24" s="5">
        <f t="shared" si="5"/>
        <v>6</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72" t="s">
        <v>41</v>
      </c>
      <c r="C25" s="73" t="s">
        <v>21</v>
      </c>
      <c r="D25" s="74">
        <v>0.6</v>
      </c>
      <c r="E25" s="75">
        <f>F24+1</f>
        <v>45602</v>
      </c>
      <c r="F25" s="75">
        <f>E25+4</f>
        <v>45606</v>
      </c>
      <c r="G25" s="17"/>
      <c r="H25" s="5">
        <f t="shared"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72" t="s">
        <v>42</v>
      </c>
      <c r="C26" s="73" t="s">
        <v>22</v>
      </c>
      <c r="D26" s="74">
        <v>0.5</v>
      </c>
      <c r="E26" s="75">
        <f>E25+5</f>
        <v>45607</v>
      </c>
      <c r="F26" s="75">
        <f>E26+5</f>
        <v>45612</v>
      </c>
      <c r="G26" s="17"/>
      <c r="H26" s="5">
        <f t="shared" si="5"/>
        <v>6</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72" t="s">
        <v>43</v>
      </c>
      <c r="C27" s="73" t="s">
        <v>23</v>
      </c>
      <c r="D27" s="74">
        <v>0.25</v>
      </c>
      <c r="E27" s="75">
        <f>F26+1</f>
        <v>45613</v>
      </c>
      <c r="F27" s="75">
        <f>E27+4</f>
        <v>45617</v>
      </c>
      <c r="G27" s="17"/>
      <c r="H27" s="5">
        <f t="shared" si="5"/>
        <v>5</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72" t="s">
        <v>44</v>
      </c>
      <c r="C28" s="73" t="s">
        <v>24</v>
      </c>
      <c r="D28" s="74">
        <v>0.25</v>
      </c>
      <c r="E28" s="75">
        <f>E26</f>
        <v>45607</v>
      </c>
      <c r="F28" s="75">
        <f>E28+4</f>
        <v>45611</v>
      </c>
      <c r="G28" s="17"/>
      <c r="H28" s="5">
        <f t="shared"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76" t="s">
        <v>45</v>
      </c>
      <c r="C29" s="77"/>
      <c r="D29" s="78"/>
      <c r="E29" s="79"/>
      <c r="F29" s="80"/>
      <c r="G29" s="17"/>
      <c r="H29" s="5" t="str">
        <f t="shared" si="5"/>
        <v/>
      </c>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row>
    <row r="30" spans="1:64" s="46" customFormat="1" ht="30" customHeight="1" thickBot="1" x14ac:dyDescent="0.3">
      <c r="A30" s="13"/>
      <c r="B30" s="82" t="s">
        <v>46</v>
      </c>
      <c r="C30" s="83" t="s">
        <v>20</v>
      </c>
      <c r="D30" s="84">
        <v>0.25</v>
      </c>
      <c r="E30" s="85">
        <f>E24+2</f>
        <v>45598</v>
      </c>
      <c r="F30" s="85">
        <f>E30+3</f>
        <v>45601</v>
      </c>
      <c r="G30" s="17"/>
      <c r="H30" s="5">
        <f t="shared"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82" t="s">
        <v>47</v>
      </c>
      <c r="C31" s="83" t="s">
        <v>21</v>
      </c>
      <c r="D31" s="84">
        <v>0.25</v>
      </c>
      <c r="E31" s="85">
        <f>F30</f>
        <v>45601</v>
      </c>
      <c r="F31" s="85">
        <f>E31+4</f>
        <v>45605</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82" t="s">
        <v>48</v>
      </c>
      <c r="C32" s="83" t="s">
        <v>22</v>
      </c>
      <c r="D32" s="84">
        <v>0.5</v>
      </c>
      <c r="E32" s="85">
        <f>F31+1</f>
        <v>45606</v>
      </c>
      <c r="F32" s="85">
        <f>E32+3</f>
        <v>45609</v>
      </c>
      <c r="G32" s="17"/>
      <c r="H32" s="5">
        <f t="shared" si="5"/>
        <v>4</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82"/>
      <c r="C33" s="83"/>
      <c r="D33" s="84"/>
      <c r="E33" s="85"/>
      <c r="F33" s="85"/>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82"/>
      <c r="C34" s="83"/>
      <c r="D34" s="84"/>
      <c r="E34" s="85"/>
      <c r="F34" s="85"/>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86"/>
      <c r="C35" s="87"/>
      <c r="D35" s="88"/>
      <c r="E35" s="89"/>
      <c r="F35" s="89"/>
      <c r="G35" s="17"/>
      <c r="H35" s="5" t="str">
        <f t="shared" si="5"/>
        <v/>
      </c>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row>
    <row r="36" spans="1:64" s="46" customFormat="1" ht="30" customHeight="1" thickBot="1" x14ac:dyDescent="0.3">
      <c r="A36" s="14"/>
      <c r="B36" s="90" t="s">
        <v>0</v>
      </c>
      <c r="C36" s="91"/>
      <c r="D36" s="92"/>
      <c r="E36" s="93"/>
      <c r="F36" s="94"/>
      <c r="G36" s="17"/>
      <c r="H36" s="6" t="str">
        <f t="shared" si="5"/>
        <v/>
      </c>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row>
    <row r="37" spans="1:64" ht="30" customHeight="1" x14ac:dyDescent="0.25">
      <c r="G37" s="3"/>
    </row>
    <row r="38" spans="1:64" ht="30" customHeight="1" x14ac:dyDescent="0.25">
      <c r="C38" s="16"/>
      <c r="F38" s="15"/>
    </row>
    <row r="39" spans="1:64" ht="30" customHeight="1" x14ac:dyDescent="0.25">
      <c r="C39" s="4"/>
    </row>
  </sheetData>
  <mergeCells count="18">
    <mergeCell ref="A8:A9"/>
    <mergeCell ref="B8:B9"/>
    <mergeCell ref="C8:C9"/>
    <mergeCell ref="D8:D9"/>
    <mergeCell ref="E8:E9"/>
    <mergeCell ref="F8:F9"/>
    <mergeCell ref="Q2:Z2"/>
    <mergeCell ref="Q1:Z1"/>
    <mergeCell ref="I1:O1"/>
    <mergeCell ref="I2:O2"/>
    <mergeCell ref="BF7:BL7"/>
    <mergeCell ref="I7:O7"/>
    <mergeCell ref="P7:V7"/>
    <mergeCell ref="W7:AC7"/>
    <mergeCell ref="AD7:AJ7"/>
    <mergeCell ref="AK7:AQ7"/>
    <mergeCell ref="AR7:AX7"/>
    <mergeCell ref="AY7:BE7"/>
  </mergeCells>
  <conditionalFormatting sqref="D10: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4">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4:BL28">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0:BL34">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3" xr:uid="{956902D1-D3B5-416D-BB69-9362D193BC0A}"/>
    <dataValidation allowBlank="1" showInputMessage="1" showErrorMessage="1" prompt="Phase 4's sample block starts in cell B26." sqref="A29"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25:F26 E26 F3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9" t="s">
        <v>8</v>
      </c>
      <c r="B2" s="8"/>
    </row>
    <row r="3" spans="1:2" s="11" customFormat="1" ht="27" customHeight="1" x14ac:dyDescent="0.25">
      <c r="A3" s="100"/>
      <c r="B3" s="12"/>
    </row>
    <row r="4" spans="1:2" s="10" customFormat="1" ht="30" x14ac:dyDescent="0.7">
      <c r="A4" s="101" t="s">
        <v>7</v>
      </c>
    </row>
    <row r="5" spans="1:2" ht="74.25" customHeight="1" x14ac:dyDescent="0.25">
      <c r="A5" s="102" t="s">
        <v>15</v>
      </c>
    </row>
    <row r="6" spans="1:2" ht="26.25" customHeight="1" x14ac:dyDescent="0.25">
      <c r="A6" s="101" t="s">
        <v>18</v>
      </c>
    </row>
    <row r="7" spans="1:2" s="7" customFormat="1" ht="205.05" customHeight="1" x14ac:dyDescent="0.25">
      <c r="A7" s="103" t="s">
        <v>17</v>
      </c>
    </row>
    <row r="8" spans="1:2" s="10" customFormat="1" ht="30" x14ac:dyDescent="0.7">
      <c r="A8" s="101" t="s">
        <v>9</v>
      </c>
    </row>
    <row r="9" spans="1:2" ht="41.4" x14ac:dyDescent="0.25">
      <c r="A9" s="102" t="s">
        <v>16</v>
      </c>
    </row>
    <row r="10" spans="1:2" s="7" customFormat="1" ht="28.05" customHeight="1" x14ac:dyDescent="0.25">
      <c r="A10" s="104" t="s">
        <v>14</v>
      </c>
    </row>
    <row r="11" spans="1:2" s="10" customFormat="1" ht="30" x14ac:dyDescent="0.7">
      <c r="A11" s="101" t="s">
        <v>6</v>
      </c>
    </row>
    <row r="12" spans="1:2" ht="27.6" x14ac:dyDescent="0.25">
      <c r="A12" s="102" t="s">
        <v>13</v>
      </c>
    </row>
    <row r="13" spans="1:2" s="7" customFormat="1" ht="28.05" customHeight="1" x14ac:dyDescent="0.25">
      <c r="A13" s="104" t="s">
        <v>2</v>
      </c>
    </row>
    <row r="14" spans="1:2" s="10" customFormat="1" ht="30" x14ac:dyDescent="0.7">
      <c r="A14" s="101" t="s">
        <v>10</v>
      </c>
    </row>
    <row r="15" spans="1:2" ht="75" customHeight="1" x14ac:dyDescent="0.25">
      <c r="A15" s="102" t="s">
        <v>11</v>
      </c>
    </row>
    <row r="16" spans="1:2" ht="69" x14ac:dyDescent="0.25">
      <c r="A16" s="102" t="s">
        <v>12</v>
      </c>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row r="23" spans="1:1" x14ac:dyDescent="0.25">
      <c r="A23" s="105"/>
    </row>
    <row r="24" spans="1:1" x14ac:dyDescent="0.2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Tran Ngoc Quy</cp:lastModifiedBy>
  <dcterms:created xsi:type="dcterms:W3CDTF">2022-03-11T22:41:12Z</dcterms:created>
  <dcterms:modified xsi:type="dcterms:W3CDTF">2024-10-22T14:20:26Z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