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xampp\htdocs\Source Code\PHK-UI-Nhom-1\Documents\"/>
    </mc:Choice>
  </mc:AlternateContent>
  <bookViews>
    <workbookView xWindow="0" yWindow="0" windowWidth="14904" windowHeight="6468"/>
  </bookViews>
  <sheets>
    <sheet name="Project schedule" sheetId="11" r:id="rId1"/>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1" l="1"/>
  <c r="E12" i="11" l="1"/>
  <c r="E23" i="11" s="1"/>
  <c r="F23" i="11" l="1"/>
  <c r="E24" i="11"/>
  <c r="F12" i="11"/>
  <c r="E13" i="11" s="1"/>
  <c r="I8" i="11"/>
  <c r="J8" i="11" s="1"/>
  <c r="H40" i="11"/>
  <c r="H39" i="11"/>
  <c r="H22" i="11"/>
  <c r="H15" i="11"/>
  <c r="H11" i="11"/>
  <c r="E25" i="11" l="1"/>
  <c r="F24" i="11"/>
  <c r="H24" i="11" s="1"/>
  <c r="H23" i="11"/>
  <c r="H12" i="11"/>
  <c r="F13" i="11"/>
  <c r="E14" i="11" s="1"/>
  <c r="F14" i="11" s="1"/>
  <c r="E16" i="11" s="1"/>
  <c r="E19" i="11" s="1"/>
  <c r="F19" i="11" s="1"/>
  <c r="F20" i="11" s="1"/>
  <c r="I9" i="11"/>
  <c r="F25" i="11" l="1"/>
  <c r="E29" i="11" s="1"/>
  <c r="E27" i="11"/>
  <c r="E28" i="11" s="1"/>
  <c r="F28" i="11" s="1"/>
  <c r="E17" i="11"/>
  <c r="F16" i="11"/>
  <c r="H16" i="11" s="1"/>
  <c r="H13" i="11"/>
  <c r="K8" i="11"/>
  <c r="L8" i="11" s="1"/>
  <c r="M8" i="11" s="1"/>
  <c r="N8" i="11" s="1"/>
  <c r="O8" i="11" s="1"/>
  <c r="P8" i="11" s="1"/>
  <c r="I7" i="11"/>
  <c r="F27" i="11" l="1"/>
  <c r="E31" i="11"/>
  <c r="F29" i="11"/>
  <c r="F31" i="11" s="1"/>
  <c r="E32" i="11" s="1"/>
  <c r="F32" i="11" s="1"/>
  <c r="H25" i="11"/>
  <c r="H33" i="11"/>
  <c r="F17" i="11"/>
  <c r="H17" i="11" s="1"/>
  <c r="E18" i="11"/>
  <c r="H26" i="11"/>
  <c r="H14" i="11"/>
  <c r="P7" i="11"/>
  <c r="Q8" i="11"/>
  <c r="R8" i="11" s="1"/>
  <c r="S8" i="11" s="1"/>
  <c r="T8" i="11" s="1"/>
  <c r="U8" i="11" s="1"/>
  <c r="V8" i="11" s="1"/>
  <c r="W8" i="11" s="1"/>
  <c r="J9" i="11"/>
  <c r="F18" i="11" l="1"/>
  <c r="H18" i="11" s="1"/>
  <c r="W7" i="11"/>
  <c r="X8" i="11"/>
  <c r="Y8" i="11" s="1"/>
  <c r="Z8" i="11" s="1"/>
  <c r="AA8" i="11" s="1"/>
  <c r="AB8" i="11" s="1"/>
  <c r="AC8" i="11" s="1"/>
  <c r="AD8" i="11" s="1"/>
  <c r="K9" i="11"/>
  <c r="E20" i="11" l="1"/>
  <c r="H19" i="11"/>
  <c r="AE8" i="11"/>
  <c r="AF8" i="11" s="1"/>
  <c r="AG8" i="11" s="1"/>
  <c r="AH8" i="11" s="1"/>
  <c r="AI8" i="11" s="1"/>
  <c r="AJ8" i="11" s="1"/>
  <c r="AD7" i="11"/>
  <c r="L9" i="11"/>
  <c r="H20" i="11" l="1"/>
  <c r="AK8" i="11"/>
  <c r="AL8" i="11" s="1"/>
  <c r="AM8" i="11" s="1"/>
  <c r="AN8" i="11" s="1"/>
  <c r="AO8" i="11" s="1"/>
  <c r="AP8" i="11" s="1"/>
  <c r="AQ8" i="11" s="1"/>
  <c r="M9" i="11"/>
  <c r="AR8" i="11" l="1"/>
  <c r="AS8" i="11" s="1"/>
  <c r="AK7" i="11"/>
  <c r="N9" i="11"/>
  <c r="AT8" i="11" l="1"/>
  <c r="AS9" i="11"/>
  <c r="AR7" i="11"/>
  <c r="O9" i="11"/>
  <c r="AU8" i="11" l="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<sst xmlns="http://schemas.openxmlformats.org/spreadsheetml/2006/main" count="62" uniqueCount="42">
  <si>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</si>
  <si>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</si>
  <si>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</si>
  <si>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</si>
  <si>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</si>
  <si>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</si>
  <si>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</si>
  <si>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</si>
  <si>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</si>
  <si>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Khởi tạo</t>
  </si>
  <si>
    <t>Xác định và phân tích yêu cầu</t>
  </si>
  <si>
    <t>Leader</t>
  </si>
  <si>
    <t>Thực thi (chi tiết hơn về các task, chức năng cần làm)</t>
  </si>
  <si>
    <t>Dương Thị Thu An</t>
  </si>
  <si>
    <t>Member 1</t>
  </si>
  <si>
    <t>Member 2</t>
  </si>
  <si>
    <t>Member 3</t>
  </si>
  <si>
    <t>Project Lead</t>
  </si>
  <si>
    <t>Trần Ngọc Quý</t>
  </si>
  <si>
    <t>Hoàng Khắc Hà Trung</t>
  </si>
  <si>
    <t>Trịnh Dương Trung Hiếu</t>
  </si>
  <si>
    <t>Proposal</t>
  </si>
  <si>
    <t>Plan dự án</t>
  </si>
  <si>
    <t>SRS + Thiết kế giao diện</t>
  </si>
  <si>
    <t>Usecase + đặc tả usecase</t>
  </si>
  <si>
    <t>Xây dựng Flow</t>
  </si>
  <si>
    <t>Thiết kế UI Sign up + Login</t>
  </si>
  <si>
    <t>Thiết kế UI HomePage</t>
  </si>
  <si>
    <t>Test plan</t>
  </si>
  <si>
    <t>Code giao diện Homepage (Fontend)</t>
  </si>
  <si>
    <t>Code giao diện Admin (Fontend)</t>
  </si>
  <si>
    <t>LinguaMaster</t>
  </si>
  <si>
    <t>Code Sign up + Login (Fontend + Backend)</t>
  </si>
  <si>
    <t>Code chức năng cho User (Backend)</t>
  </si>
  <si>
    <t>Code chức năng cho Admin (Backend)</t>
  </si>
  <si>
    <t>Link Figma: https://www.figma.com/design/xfwEhsqh7QNLn7fKXc2Xmy/Figma-basics?node-id=1669-162202&amp;t=mdHSwM5uxdlIjAMj-1</t>
  </si>
  <si>
    <t>Xây dựng Test case (UI &amp; UX)</t>
  </si>
  <si>
    <t>Testing API, Database, Login Signup (UI&amp;UX)</t>
  </si>
  <si>
    <t>Hoàn thiện</t>
  </si>
  <si>
    <t>Viết Báo cáo final</t>
  </si>
  <si>
    <t>Slide</t>
  </si>
  <si>
    <t>Mức độ hoàn thiện dự 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</si>
</sst>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79998168889431442"/>
        <bgColor indexed="64"/>
      </patternFill>
    </fill>
    <fill>
      <patternFill patternType="solid">
        <fgColor theme="8" tint="0.39997558519241921"/>
        <bgColor indexed="64"/>
      </patternFill>
    </fill>
  </fills>
  <borders count="27">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5" tint="0.59996337778862885"/>
      </top>
      <bottom/>
      <diagonal/>
    </border>
    <border>
      <left/>
      <right/>
      <top/>
      <bottom style="thin">
        <color theme="5" tint="0.59996337778862885"/>
      </bottom>
      <diagonal/>
    </border>
    <border>
      <left/>
      <right/>
      <top style="thin">
        <color theme="6" tint="0.59996337778862885"/>
      </top>
      <bottom/>
      <diagonal/>
    </border>
    <border>
      <left/>
      <right/>
      <top/>
      <bottom style="thin">
        <color theme="6" tint="0.59996337778862885"/>
      </bottom>
      <diagonal/>
    </border>
    <border>
      <left/>
      <right/>
      <top/>
      <bottom style="thin">
        <color theme="8" tint="-0.249977111117893"/>
      </bottom>
      <diagonal/>
    </border>
    <border>
      <left/>
      <right/>
      <top style="thin">
        <color theme="8" tint="-0.249977111117893"/>
      </top>
      <bottom/>
      <diagonal/>
    </border>
    <border>
      <left/>
      <right/>
      <top style="thin">
        <color theme="8" tint="-0.249977111117893"/>
      </top>
      <bottom style="thin">
        <color theme="8" tint="-0.249977111117893"/>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5">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7" fillId="10" borderId="18" xfId="0" applyNumberFormat="1" applyFont="1" applyFill="1" applyBorder="1" applyAlignment="1">
      <alignment horizontal="center" vertical="center"/>
    </xf>
    <xf numFmtId="167" fontId="17" fillId="10" borderId="16" xfId="0" applyNumberFormat="1" applyFont="1" applyFill="1" applyBorder="1" applyAlignment="1">
      <alignment horizontal="center" vertical="center"/>
    </xf>
    <xf numFmtId="167" fontId="17" fillId="10" borderId="17" xfId="0" applyNumberFormat="1" applyFont="1" applyFill="1" applyBorder="1" applyAlignment="1">
      <alignment horizontal="center" vertical="center"/>
    </xf>
    <xf numFmtId="0" fontId="18" fillId="2" borderId="15" xfId="0" applyFont="1" applyFill="1" applyBorder="1" applyAlignment="1">
      <alignment horizontal="center" vertical="center" shrinkToFit="1"/>
    </xf>
    <xf numFmtId="0" fontId="18" fillId="2" borderId="12" xfId="0" applyFont="1" applyFill="1" applyBorder="1" applyAlignment="1">
      <alignment horizontal="center" vertical="center" shrinkToFit="1"/>
    </xf>
    <xf numFmtId="0" fontId="18" fillId="2" borderId="13"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4" fontId="15"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0" xfId="0" applyFont="1" applyBorder="1" applyAlignment="1">
      <alignment vertical="center"/>
    </xf>
    <xf numFmtId="0" fontId="4" fillId="0" borderId="0" xfId="0" applyFont="1" applyAlignment="1">
      <alignment vertical="center"/>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164" fontId="15" fillId="3" borderId="6" xfId="10" applyFont="1" applyFill="1" applyBorder="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164" fontId="15" fillId="3" borderId="7" xfId="10" applyFont="1" applyFill="1" applyBorder="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9" fontId="1" fillId="7" borderId="0" xfId="2" applyFont="1" applyFill="1" applyBorder="1" applyAlignment="1">
      <alignment horizontal="center" vertical="center"/>
    </xf>
    <xf numFmtId="164" fontId="15"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164" fontId="15" fillId="4" borderId="5" xfId="10" applyFont="1" applyFill="1" applyBorder="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4" fontId="15"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9"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164" fontId="15" fillId="5" borderId="8" xfId="10" applyFont="1" applyFill="1" applyBorder="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4" fontId="15" fillId="0" borderId="0" xfId="10" applyFont="1" applyBorder="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164" fontId="21"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23" fillId="0" borderId="0" xfId="0" applyFont="1" applyAlignment="1">
      <alignment horizontal="left"/>
    </xf>
    <xf numFmtId="0" fontId="24" fillId="0" borderId="0" xfId="0" applyFont="1"/>
    <xf numFmtId="0" fontId="22" fillId="0" borderId="0" xfId="8" applyFont="1" applyAlignment="1">
      <alignment horizontal="left"/>
    </xf>
    <xf numFmtId="0" fontId="4" fillId="0" borderId="0" xfId="0" applyFont="1"/>
    <xf numFmtId="0" fontId="15" fillId="5" borderId="23" xfId="12" applyFont="1" applyFill="1" applyBorder="1" applyAlignment="1">
      <alignment horizontal="left" vertical="center" indent="2"/>
    </xf>
    <xf numFmtId="0" fontId="15" fillId="4" borderId="0" xfId="12" applyFont="1" applyFill="1" applyBorder="1">
      <alignment horizontal="left" vertical="center" indent="2"/>
    </xf>
    <xf numFmtId="0" fontId="15" fillId="4" borderId="0" xfId="11" applyFont="1" applyFill="1" applyBorder="1" applyAlignment="1">
      <alignment vertical="center"/>
    </xf>
    <xf numFmtId="9" fontId="1" fillId="4" borderId="0" xfId="2" applyFont="1" applyFill="1" applyBorder="1" applyAlignment="1">
      <alignment horizontal="center" vertical="center"/>
    </xf>
    <xf numFmtId="164" fontId="15" fillId="4" borderId="0" xfId="10" applyFont="1" applyFill="1" applyBorder="1">
      <alignment horizontal="center" vertical="center"/>
    </xf>
    <xf numFmtId="0" fontId="16" fillId="7" borderId="0" xfId="11" applyFont="1" applyFill="1" applyBorder="1" applyAlignment="1">
      <alignment vertical="center"/>
    </xf>
    <xf numFmtId="0" fontId="9" fillId="0" borderId="0" xfId="3" applyAlignment="1">
      <alignment wrapText="1"/>
    </xf>
    <xf numFmtId="0" fontId="16" fillId="9" borderId="14" xfId="0" applyFont="1" applyFill="1" applyBorder="1" applyAlignment="1">
      <alignment horizontal="left" vertical="center" indent="1"/>
    </xf>
    <xf numFmtId="0" fontId="4" fillId="2" borderId="19" xfId="0" applyFont="1" applyFill="1" applyBorder="1" applyAlignment="1">
      <alignment horizontal="left" indent="1"/>
    </xf>
    <xf numFmtId="0" fontId="16" fillId="9" borderId="14" xfId="0" applyFont="1" applyFill="1" applyBorder="1" applyAlignment="1">
      <alignment vertical="center"/>
    </xf>
    <xf numFmtId="0" fontId="4" fillId="2" borderId="19" xfId="0" applyFont="1" applyFill="1" applyBorder="1"/>
    <xf numFmtId="0" fontId="16" fillId="9" borderId="14" xfId="0" applyFont="1" applyFill="1" applyBorder="1" applyAlignment="1">
      <alignment horizontal="center" vertical="center"/>
    </xf>
    <xf numFmtId="0" fontId="23" fillId="0" borderId="0" xfId="0" applyFont="1" applyAlignment="1">
      <alignment horizontal="left"/>
    </xf>
    <xf numFmtId="0" fontId="24" fillId="0" borderId="0" xfId="0" applyFont="1"/>
    <xf numFmtId="165" fontId="23" fillId="0" borderId="0" xfId="9" applyFont="1" applyBorder="1" applyAlignment="1">
      <alignment horizontal="left"/>
    </xf>
    <xf numFmtId="0" fontId="22" fillId="0" borderId="0" xfId="8" applyFont="1" applyAlignment="1">
      <alignment horizontal="left"/>
    </xf>
    <xf numFmtId="0" fontId="4" fillId="0" borderId="0" xfId="0" applyFont="1"/>
    <xf numFmtId="166" fontId="15" fillId="2" borderId="11" xfId="0" applyNumberFormat="1" applyFont="1" applyFill="1" applyBorder="1" applyAlignment="1">
      <alignment horizontal="center" vertical="center" wrapText="1"/>
    </xf>
    <xf numFmtId="166" fontId="15" fillId="2" borderId="17" xfId="0" applyNumberFormat="1" applyFont="1" applyFill="1" applyBorder="1" applyAlignment="1">
      <alignment horizontal="center" vertical="center" wrapText="1"/>
    </xf>
    <xf numFmtId="166" fontId="15" fillId="2" borderId="16" xfId="0" applyNumberFormat="1" applyFont="1" applyFill="1" applyBorder="1" applyAlignment="1">
      <alignment horizontal="center" vertical="center" wrapText="1"/>
    </xf>
    <xf numFmtId="164" fontId="15" fillId="5" borderId="22" xfId="10" applyFont="1" applyFill="1" applyBorder="1" applyAlignment="1">
      <alignment horizontal="center" vertical="center"/>
    </xf>
    <xf numFmtId="164" fontId="15" fillId="5" borderId="23" xfId="10" applyFont="1" applyFill="1" applyBorder="1" applyAlignment="1">
      <alignment horizontal="center" vertical="center"/>
    </xf>
    <xf numFmtId="0" fontId="15" fillId="4" borderId="20" xfId="12" applyFont="1" applyFill="1" applyBorder="1" applyAlignment="1">
      <alignment horizontal="left" vertical="center" indent="2"/>
    </xf>
    <xf numFmtId="0" fontId="15" fillId="4" borderId="21" xfId="12" applyFont="1" applyFill="1" applyBorder="1" applyAlignment="1">
      <alignment horizontal="left" vertical="center" indent="2"/>
    </xf>
    <xf numFmtId="0" fontId="15" fillId="5" borderId="22" xfId="12" applyFont="1" applyFill="1" applyBorder="1" applyAlignment="1">
      <alignment horizontal="left" vertical="center" indent="2"/>
    </xf>
    <xf numFmtId="0" fontId="15" fillId="5" borderId="23" xfId="12" applyFont="1" applyFill="1" applyBorder="1" applyAlignment="1">
      <alignment horizontal="left" vertical="center" indent="2"/>
    </xf>
    <xf numFmtId="0" fontId="15" fillId="11" borderId="0" xfId="11" applyFont="1" applyFill="1" applyBorder="1" applyAlignment="1">
      <alignment vertical="center"/>
    </xf>
    <xf numFmtId="9" fontId="1" fillId="11" borderId="0" xfId="2" applyFont="1" applyFill="1" applyBorder="1" applyAlignment="1">
      <alignment horizontal="center" vertical="center"/>
    </xf>
    <xf numFmtId="164" fontId="15" fillId="11" borderId="0" xfId="10" applyFont="1" applyFill="1" applyBorder="1">
      <alignment horizontal="center" vertical="center"/>
    </xf>
    <xf numFmtId="0" fontId="15" fillId="12" borderId="0" xfId="11" applyFont="1" applyFill="1" applyBorder="1" applyAlignment="1">
      <alignment vertical="center"/>
    </xf>
    <xf numFmtId="9" fontId="1" fillId="12" borderId="0" xfId="2" applyFont="1" applyFill="1" applyBorder="1" applyAlignment="1">
      <alignment horizontal="center" vertical="center"/>
    </xf>
    <xf numFmtId="164" fontId="15" fillId="12" borderId="0" xfId="10" applyFont="1" applyFill="1" applyBorder="1">
      <alignment horizontal="center" vertical="center"/>
    </xf>
    <xf numFmtId="0" fontId="15" fillId="11" borderId="24" xfId="11" applyFont="1" applyFill="1" applyBorder="1" applyAlignment="1">
      <alignment vertical="center"/>
    </xf>
    <xf numFmtId="164" fontId="15" fillId="11" borderId="24" xfId="10" applyFont="1" applyFill="1" applyBorder="1">
      <alignment horizontal="center" vertical="center"/>
    </xf>
    <xf numFmtId="0" fontId="15" fillId="11" borderId="26" xfId="12" applyFont="1" applyFill="1" applyBorder="1">
      <alignment horizontal="left" vertical="center" indent="2"/>
    </xf>
    <xf numFmtId="0" fontId="15" fillId="11" borderId="26" xfId="11" applyFont="1" applyFill="1" applyBorder="1" applyAlignment="1">
      <alignment vertical="center"/>
    </xf>
    <xf numFmtId="9" fontId="1" fillId="11" borderId="26" xfId="2" applyFont="1" applyFill="1" applyBorder="1" applyAlignment="1">
      <alignment horizontal="center" vertical="center"/>
    </xf>
    <xf numFmtId="164" fontId="15" fillId="11" borderId="26" xfId="10" applyFont="1" applyFill="1" applyBorder="1">
      <alignment horizontal="center" vertical="center"/>
    </xf>
    <xf numFmtId="164" fontId="15" fillId="11" borderId="25" xfId="10" applyFont="1" applyFill="1" applyBorder="1">
      <alignment horizontal="center" vertical="center"/>
    </xf>
    <xf numFmtId="0" fontId="19" fillId="12" borderId="0" xfId="12" applyFont="1" applyFill="1" applyBorder="1">
      <alignment horizontal="left" vertical="center" indent="2"/>
    </xf>
    <xf numFmtId="0" fontId="15" fillId="11" borderId="0" xfId="12" applyFont="1" applyFill="1" applyBorder="1" applyAlignment="1">
      <alignment horizontal="left" vertical="center" wrapText="1" indent="2"/>
    </xf>
    <xf numFmtId="0" fontId="15" fillId="11" borderId="24" xfId="12" applyFont="1" applyFill="1" applyBorder="1" applyAlignment="1">
      <alignment horizontal="left" vertical="center" wrapText="1" indent="2"/>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6">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43"/>
  <sheetViews>
    <sheetView showGridLines="0" tabSelected="1" showRuler="0" topLeftCell="A31" zoomScale="70" zoomScaleNormal="70" zoomScalePageLayoutView="70" workbookViewId="0">
      <selection activeCell="D39" sqref="D39"/>
    </sheetView>
  </sheetViews>
  <sheetFormatPr defaultColWidth="8.69921875" defaultRowHeight="30" customHeight="1" x14ac:dyDescent="0.25"/>
  <cols>
    <col min="1" max="1" width="2.69921875" style="7" customWidth="1"/>
    <col min="2" max="2" width="51.69921875" bestFit="1" customWidth="1"/>
    <col min="3" max="3" width="28.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8"/>
      <c r="B1" s="78" t="s">
        <v>31</v>
      </c>
      <c r="C1" s="12"/>
      <c r="D1" s="13"/>
      <c r="E1" s="14"/>
      <c r="F1" s="15"/>
      <c r="H1" s="1"/>
      <c r="I1" s="98" t="s">
        <v>6</v>
      </c>
      <c r="J1" s="99"/>
      <c r="K1" s="99"/>
      <c r="L1" s="99"/>
      <c r="M1" s="99"/>
      <c r="N1" s="99"/>
      <c r="O1" s="99"/>
      <c r="P1" s="18"/>
      <c r="Q1" s="97">
        <v>45581</v>
      </c>
      <c r="R1" s="96"/>
      <c r="S1" s="96"/>
      <c r="T1" s="96"/>
      <c r="U1" s="96"/>
      <c r="V1" s="96"/>
      <c r="W1" s="96"/>
      <c r="X1" s="96"/>
      <c r="Y1" s="96"/>
      <c r="Z1" s="96"/>
    </row>
    <row r="2" spans="1:64" ht="30" customHeight="1" x14ac:dyDescent="0.6">
      <c r="B2" s="76" t="s">
        <v>13</v>
      </c>
      <c r="C2" s="77" t="s">
        <v>17</v>
      </c>
      <c r="D2" s="16"/>
      <c r="E2" s="17"/>
      <c r="F2" s="16"/>
      <c r="I2" s="98" t="s">
        <v>7</v>
      </c>
      <c r="J2" s="99"/>
      <c r="K2" s="99"/>
      <c r="L2" s="99"/>
      <c r="M2" s="99"/>
      <c r="N2" s="99"/>
      <c r="O2" s="99"/>
      <c r="P2" s="18"/>
      <c r="Q2" s="95">
        <v>1</v>
      </c>
      <c r="R2" s="96"/>
      <c r="S2" s="96"/>
      <c r="T2" s="96"/>
      <c r="U2" s="96"/>
      <c r="V2" s="96"/>
      <c r="W2" s="96"/>
      <c r="X2" s="96"/>
      <c r="Y2" s="96"/>
      <c r="Z2" s="96"/>
    </row>
    <row r="3" spans="1:64" ht="19.95" customHeight="1" x14ac:dyDescent="0.6">
      <c r="B3" s="76" t="s">
        <v>18</v>
      </c>
      <c r="C3" s="77" t="s">
        <v>14</v>
      </c>
      <c r="D3" s="16"/>
      <c r="E3" s="17"/>
      <c r="F3" s="16"/>
      <c r="I3" s="81"/>
      <c r="J3" s="82"/>
      <c r="K3" s="82"/>
      <c r="L3" s="82"/>
      <c r="M3" s="82"/>
      <c r="N3" s="82"/>
      <c r="O3" s="82"/>
      <c r="P3" s="18"/>
      <c r="Q3" s="79"/>
      <c r="R3" s="80"/>
      <c r="S3" s="80"/>
      <c r="T3" s="80"/>
      <c r="U3" s="80"/>
      <c r="V3" s="80"/>
      <c r="W3" s="80"/>
      <c r="X3" s="80"/>
      <c r="Y3" s="80"/>
      <c r="Z3" s="80"/>
    </row>
    <row r="4" spans="1:64" ht="19.95" customHeight="1" x14ac:dyDescent="0.6">
      <c r="B4" s="76" t="s">
        <v>20</v>
      </c>
      <c r="C4" s="77" t="s">
        <v>15</v>
      </c>
      <c r="D4" s="16"/>
      <c r="E4" s="17"/>
      <c r="F4" s="16"/>
      <c r="I4" s="81"/>
      <c r="J4" s="82"/>
      <c r="K4" s="82"/>
      <c r="L4" s="82"/>
      <c r="M4" s="82"/>
      <c r="N4" s="82"/>
      <c r="O4" s="82"/>
      <c r="P4" s="18"/>
      <c r="Q4" s="79"/>
      <c r="R4" s="80"/>
      <c r="S4" s="80"/>
      <c r="T4" s="80"/>
      <c r="U4" s="80"/>
      <c r="V4" s="80"/>
      <c r="W4" s="80"/>
      <c r="X4" s="80"/>
      <c r="Y4" s="80"/>
      <c r="Z4" s="80"/>
    </row>
    <row r="5" spans="1:64" ht="19.95" customHeight="1" x14ac:dyDescent="0.6">
      <c r="B5" s="76" t="s">
        <v>19</v>
      </c>
      <c r="C5" s="77" t="s">
        <v>16</v>
      </c>
      <c r="D5" s="16"/>
      <c r="E5" s="17"/>
      <c r="F5" s="16"/>
      <c r="I5" s="81"/>
      <c r="J5" s="82"/>
      <c r="K5" s="82"/>
      <c r="L5" s="82"/>
      <c r="M5" s="82"/>
      <c r="N5" s="82"/>
      <c r="O5" s="82"/>
      <c r="P5" s="18"/>
      <c r="Q5" s="79"/>
      <c r="R5" s="80"/>
      <c r="S5" s="80"/>
      <c r="T5" s="80"/>
      <c r="U5" s="80"/>
      <c r="V5" s="80"/>
      <c r="W5" s="80"/>
      <c r="X5" s="80"/>
      <c r="Y5" s="80"/>
      <c r="Z5" s="80"/>
    </row>
    <row r="6" spans="1:64" s="20" customFormat="1" ht="15" customHeight="1" x14ac:dyDescent="0.25">
      <c r="A6" s="7"/>
      <c r="B6" s="19"/>
      <c r="D6" s="21"/>
      <c r="E6" s="22"/>
    </row>
    <row r="7" spans="1:64" s="20" customFormat="1" ht="30" customHeight="1" x14ac:dyDescent="0.25">
      <c r="A7" s="8"/>
      <c r="B7" s="23"/>
      <c r="E7" s="24"/>
      <c r="I7" s="102">
        <f>I8</f>
        <v>45579</v>
      </c>
      <c r="J7" s="100"/>
      <c r="K7" s="100"/>
      <c r="L7" s="100"/>
      <c r="M7" s="100"/>
      <c r="N7" s="100"/>
      <c r="O7" s="100"/>
      <c r="P7" s="100">
        <f>P8</f>
        <v>45586</v>
      </c>
      <c r="Q7" s="100"/>
      <c r="R7" s="100"/>
      <c r="S7" s="100"/>
      <c r="T7" s="100"/>
      <c r="U7" s="100"/>
      <c r="V7" s="100"/>
      <c r="W7" s="100">
        <f>W8</f>
        <v>45593</v>
      </c>
      <c r="X7" s="100"/>
      <c r="Y7" s="100"/>
      <c r="Z7" s="100"/>
      <c r="AA7" s="100"/>
      <c r="AB7" s="100"/>
      <c r="AC7" s="100"/>
      <c r="AD7" s="100">
        <f>AD8</f>
        <v>45600</v>
      </c>
      <c r="AE7" s="100"/>
      <c r="AF7" s="100"/>
      <c r="AG7" s="100"/>
      <c r="AH7" s="100"/>
      <c r="AI7" s="100"/>
      <c r="AJ7" s="100"/>
      <c r="AK7" s="100">
        <f>AK8</f>
        <v>45607</v>
      </c>
      <c r="AL7" s="100"/>
      <c r="AM7" s="100"/>
      <c r="AN7" s="100"/>
      <c r="AO7" s="100"/>
      <c r="AP7" s="100"/>
      <c r="AQ7" s="100"/>
      <c r="AR7" s="100">
        <f>AR8</f>
        <v>45614</v>
      </c>
      <c r="AS7" s="100"/>
      <c r="AT7" s="100"/>
      <c r="AU7" s="100"/>
      <c r="AV7" s="100"/>
      <c r="AW7" s="100"/>
      <c r="AX7" s="100"/>
      <c r="AY7" s="100">
        <f>AY8</f>
        <v>45621</v>
      </c>
      <c r="AZ7" s="100"/>
      <c r="BA7" s="100"/>
      <c r="BB7" s="100"/>
      <c r="BC7" s="100"/>
      <c r="BD7" s="100"/>
      <c r="BE7" s="100"/>
      <c r="BF7" s="100">
        <f>BF8</f>
        <v>45628</v>
      </c>
      <c r="BG7" s="100"/>
      <c r="BH7" s="100"/>
      <c r="BI7" s="100"/>
      <c r="BJ7" s="100"/>
      <c r="BK7" s="100"/>
      <c r="BL7" s="101"/>
    </row>
    <row r="8" spans="1:64" s="20" customFormat="1" ht="15" customHeight="1" x14ac:dyDescent="0.25">
      <c r="A8" s="89"/>
      <c r="B8" s="90" t="s">
        <v>4</v>
      </c>
      <c r="C8" s="92" t="s">
        <v>8</v>
      </c>
      <c r="D8" s="94" t="s">
        <v>1</v>
      </c>
      <c r="E8" s="94" t="s">
        <v>2</v>
      </c>
      <c r="F8" s="94" t="s">
        <v>3</v>
      </c>
      <c r="I8" s="25">
        <f>Project_Start-WEEKDAY(Project_Start,1)+2+7*(Display_Week-1)</f>
        <v>45579</v>
      </c>
      <c r="J8" s="25">
        <f>I8+1</f>
        <v>45580</v>
      </c>
      <c r="K8" s="25">
        <f t="shared" ref="K8:AX8" si="0">J8+1</f>
        <v>45581</v>
      </c>
      <c r="L8" s="25">
        <f t="shared" si="0"/>
        <v>45582</v>
      </c>
      <c r="M8" s="25">
        <f t="shared" si="0"/>
        <v>45583</v>
      </c>
      <c r="N8" s="25">
        <f t="shared" si="0"/>
        <v>45584</v>
      </c>
      <c r="O8" s="26">
        <f t="shared" si="0"/>
        <v>45585</v>
      </c>
      <c r="P8" s="27">
        <f>O8+1</f>
        <v>45586</v>
      </c>
      <c r="Q8" s="25">
        <f>P8+1</f>
        <v>45587</v>
      </c>
      <c r="R8" s="25">
        <f t="shared" si="0"/>
        <v>45588</v>
      </c>
      <c r="S8" s="25">
        <f t="shared" si="0"/>
        <v>45589</v>
      </c>
      <c r="T8" s="25">
        <f t="shared" si="0"/>
        <v>45590</v>
      </c>
      <c r="U8" s="25">
        <f t="shared" si="0"/>
        <v>45591</v>
      </c>
      <c r="V8" s="26">
        <f t="shared" si="0"/>
        <v>45592</v>
      </c>
      <c r="W8" s="27">
        <f>V8+1</f>
        <v>45593</v>
      </c>
      <c r="X8" s="25">
        <f>W8+1</f>
        <v>45594</v>
      </c>
      <c r="Y8" s="25">
        <f t="shared" si="0"/>
        <v>45595</v>
      </c>
      <c r="Z8" s="25">
        <f t="shared" si="0"/>
        <v>45596</v>
      </c>
      <c r="AA8" s="25">
        <f t="shared" si="0"/>
        <v>45597</v>
      </c>
      <c r="AB8" s="25">
        <f t="shared" si="0"/>
        <v>45598</v>
      </c>
      <c r="AC8" s="26">
        <f t="shared" si="0"/>
        <v>45599</v>
      </c>
      <c r="AD8" s="27">
        <f>AC8+1</f>
        <v>45600</v>
      </c>
      <c r="AE8" s="25">
        <f>AD8+1</f>
        <v>45601</v>
      </c>
      <c r="AF8" s="25">
        <f t="shared" si="0"/>
        <v>45602</v>
      </c>
      <c r="AG8" s="25">
        <f t="shared" si="0"/>
        <v>45603</v>
      </c>
      <c r="AH8" s="25">
        <f t="shared" si="0"/>
        <v>45604</v>
      </c>
      <c r="AI8" s="25">
        <f t="shared" si="0"/>
        <v>45605</v>
      </c>
      <c r="AJ8" s="26">
        <f t="shared" si="0"/>
        <v>45606</v>
      </c>
      <c r="AK8" s="27">
        <f>AJ8+1</f>
        <v>45607</v>
      </c>
      <c r="AL8" s="25">
        <f>AK8+1</f>
        <v>45608</v>
      </c>
      <c r="AM8" s="25">
        <f t="shared" si="0"/>
        <v>45609</v>
      </c>
      <c r="AN8" s="25">
        <f t="shared" si="0"/>
        <v>45610</v>
      </c>
      <c r="AO8" s="25">
        <f t="shared" si="0"/>
        <v>45611</v>
      </c>
      <c r="AP8" s="25">
        <f t="shared" si="0"/>
        <v>45612</v>
      </c>
      <c r="AQ8" s="26">
        <f t="shared" si="0"/>
        <v>45613</v>
      </c>
      <c r="AR8" s="27">
        <f>AQ8+1</f>
        <v>45614</v>
      </c>
      <c r="AS8" s="25">
        <f>AR8+1</f>
        <v>45615</v>
      </c>
      <c r="AT8" s="25">
        <f t="shared" si="0"/>
        <v>45616</v>
      </c>
      <c r="AU8" s="25">
        <f t="shared" si="0"/>
        <v>45617</v>
      </c>
      <c r="AV8" s="25">
        <f t="shared" si="0"/>
        <v>45618</v>
      </c>
      <c r="AW8" s="25">
        <f t="shared" si="0"/>
        <v>45619</v>
      </c>
      <c r="AX8" s="26">
        <f t="shared" si="0"/>
        <v>45620</v>
      </c>
      <c r="AY8" s="27">
        <f>AX8+1</f>
        <v>45621</v>
      </c>
      <c r="AZ8" s="25">
        <f>AY8+1</f>
        <v>45622</v>
      </c>
      <c r="BA8" s="25">
        <f t="shared" ref="BA8:BE8" si="1">AZ8+1</f>
        <v>45623</v>
      </c>
      <c r="BB8" s="25">
        <f t="shared" si="1"/>
        <v>45624</v>
      </c>
      <c r="BC8" s="25">
        <f t="shared" si="1"/>
        <v>45625</v>
      </c>
      <c r="BD8" s="25">
        <f t="shared" si="1"/>
        <v>45626</v>
      </c>
      <c r="BE8" s="26">
        <f t="shared" si="1"/>
        <v>45627</v>
      </c>
      <c r="BF8" s="27">
        <f>BE8+1</f>
        <v>45628</v>
      </c>
      <c r="BG8" s="25">
        <f>BF8+1</f>
        <v>45629</v>
      </c>
      <c r="BH8" s="25">
        <f t="shared" ref="BH8:BL8" si="2">BG8+1</f>
        <v>45630</v>
      </c>
      <c r="BI8" s="25">
        <f t="shared" si="2"/>
        <v>45631</v>
      </c>
      <c r="BJ8" s="25">
        <f t="shared" si="2"/>
        <v>45632</v>
      </c>
      <c r="BK8" s="25">
        <f t="shared" si="2"/>
        <v>45633</v>
      </c>
      <c r="BL8" s="25">
        <f t="shared" si="2"/>
        <v>45634</v>
      </c>
    </row>
    <row r="9" spans="1:64" s="20" customFormat="1" ht="15" customHeight="1" thickBot="1" x14ac:dyDescent="0.3">
      <c r="A9" s="89"/>
      <c r="B9" s="91"/>
      <c r="C9" s="93"/>
      <c r="D9" s="93"/>
      <c r="E9" s="93"/>
      <c r="F9" s="93"/>
      <c r="I9" s="28" t="str">
        <f t="shared" ref="I9:AN9" si="3">LEFT(TEXT(I8,"ddd"),1)</f>
        <v>M</v>
      </c>
      <c r="J9" s="29" t="str">
        <f t="shared" si="3"/>
        <v>T</v>
      </c>
      <c r="K9" s="29" t="str">
        <f t="shared" si="3"/>
        <v>W</v>
      </c>
      <c r="L9" s="29" t="str">
        <f t="shared" si="3"/>
        <v>T</v>
      </c>
      <c r="M9" s="29" t="str">
        <f t="shared" si="3"/>
        <v>F</v>
      </c>
      <c r="N9" s="29" t="str">
        <f t="shared" si="3"/>
        <v>S</v>
      </c>
      <c r="O9" s="29" t="str">
        <f t="shared" si="3"/>
        <v>S</v>
      </c>
      <c r="P9" s="29" t="str">
        <f t="shared" si="3"/>
        <v>M</v>
      </c>
      <c r="Q9" s="29" t="str">
        <f t="shared" si="3"/>
        <v>T</v>
      </c>
      <c r="R9" s="29" t="str">
        <f t="shared" si="3"/>
        <v>W</v>
      </c>
      <c r="S9" s="29" t="str">
        <f t="shared" si="3"/>
        <v>T</v>
      </c>
      <c r="T9" s="29" t="str">
        <f t="shared" si="3"/>
        <v>F</v>
      </c>
      <c r="U9" s="29" t="str">
        <f t="shared" si="3"/>
        <v>S</v>
      </c>
      <c r="V9" s="29" t="str">
        <f t="shared" si="3"/>
        <v>S</v>
      </c>
      <c r="W9" s="29" t="str">
        <f t="shared" si="3"/>
        <v>M</v>
      </c>
      <c r="X9" s="29" t="str">
        <f t="shared" si="3"/>
        <v>T</v>
      </c>
      <c r="Y9" s="29" t="str">
        <f t="shared" si="3"/>
        <v>W</v>
      </c>
      <c r="Z9" s="29" t="str">
        <f t="shared" si="3"/>
        <v>T</v>
      </c>
      <c r="AA9" s="29" t="str">
        <f t="shared" si="3"/>
        <v>F</v>
      </c>
      <c r="AB9" s="29" t="str">
        <f t="shared" si="3"/>
        <v>S</v>
      </c>
      <c r="AC9" s="29" t="str">
        <f t="shared" si="3"/>
        <v>S</v>
      </c>
      <c r="AD9" s="29" t="str">
        <f t="shared" si="3"/>
        <v>M</v>
      </c>
      <c r="AE9" s="29" t="str">
        <f t="shared" si="3"/>
        <v>T</v>
      </c>
      <c r="AF9" s="29" t="str">
        <f t="shared" si="3"/>
        <v>W</v>
      </c>
      <c r="AG9" s="29" t="str">
        <f t="shared" si="3"/>
        <v>T</v>
      </c>
      <c r="AH9" s="29" t="str">
        <f t="shared" si="3"/>
        <v>F</v>
      </c>
      <c r="AI9" s="29" t="str">
        <f t="shared" si="3"/>
        <v>S</v>
      </c>
      <c r="AJ9" s="29" t="str">
        <f t="shared" si="3"/>
        <v>S</v>
      </c>
      <c r="AK9" s="29" t="str">
        <f t="shared" si="3"/>
        <v>M</v>
      </c>
      <c r="AL9" s="29" t="str">
        <f t="shared" si="3"/>
        <v>T</v>
      </c>
      <c r="AM9" s="29" t="str">
        <f t="shared" si="3"/>
        <v>W</v>
      </c>
      <c r="AN9" s="29" t="str">
        <f t="shared" si="3"/>
        <v>T</v>
      </c>
      <c r="AO9" s="29" t="str">
        <f t="shared" ref="AO9:BL9" si="4">LEFT(TEXT(AO8,"ddd"),1)</f>
        <v>F</v>
      </c>
      <c r="AP9" s="29" t="str">
        <f t="shared" si="4"/>
        <v>S</v>
      </c>
      <c r="AQ9" s="29" t="str">
        <f t="shared" si="4"/>
        <v>S</v>
      </c>
      <c r="AR9" s="29" t="str">
        <f t="shared" si="4"/>
        <v>M</v>
      </c>
      <c r="AS9" s="29" t="str">
        <f t="shared" si="4"/>
        <v>T</v>
      </c>
      <c r="AT9" s="29" t="str">
        <f t="shared" si="4"/>
        <v>W</v>
      </c>
      <c r="AU9" s="29" t="str">
        <f t="shared" si="4"/>
        <v>T</v>
      </c>
      <c r="AV9" s="29" t="str">
        <f t="shared" si="4"/>
        <v>F</v>
      </c>
      <c r="AW9" s="29" t="str">
        <f t="shared" si="4"/>
        <v>S</v>
      </c>
      <c r="AX9" s="29" t="str">
        <f t="shared" si="4"/>
        <v>S</v>
      </c>
      <c r="AY9" s="29" t="str">
        <f t="shared" si="4"/>
        <v>M</v>
      </c>
      <c r="AZ9" s="29" t="str">
        <f t="shared" si="4"/>
        <v>T</v>
      </c>
      <c r="BA9" s="29" t="str">
        <f t="shared" si="4"/>
        <v>W</v>
      </c>
      <c r="BB9" s="29" t="str">
        <f t="shared" si="4"/>
        <v>T</v>
      </c>
      <c r="BC9" s="29" t="str">
        <f t="shared" si="4"/>
        <v>F</v>
      </c>
      <c r="BD9" s="29" t="str">
        <f t="shared" si="4"/>
        <v>S</v>
      </c>
      <c r="BE9" s="29" t="str">
        <f t="shared" si="4"/>
        <v>S</v>
      </c>
      <c r="BF9" s="29" t="str">
        <f t="shared" si="4"/>
        <v>M</v>
      </c>
      <c r="BG9" s="29" t="str">
        <f t="shared" si="4"/>
        <v>T</v>
      </c>
      <c r="BH9" s="29" t="str">
        <f t="shared" si="4"/>
        <v>W</v>
      </c>
      <c r="BI9" s="29" t="str">
        <f t="shared" si="4"/>
        <v>T</v>
      </c>
      <c r="BJ9" s="29" t="str">
        <f t="shared" si="4"/>
        <v>F</v>
      </c>
      <c r="BK9" s="29" t="str">
        <f t="shared" si="4"/>
        <v>S</v>
      </c>
      <c r="BL9" s="30" t="str">
        <f t="shared" si="4"/>
        <v>S</v>
      </c>
    </row>
    <row r="10" spans="1:64" s="20" customFormat="1" ht="30" hidden="1" customHeight="1" thickBot="1" x14ac:dyDescent="0.3">
      <c r="A10" s="7" t="s">
        <v>5</v>
      </c>
      <c r="B10" s="31"/>
      <c r="C10" s="32"/>
      <c r="D10" s="31"/>
      <c r="E10" s="31"/>
      <c r="F10" s="31"/>
      <c r="H10" s="20" t="str">
        <f>IF(OR(ISBLANK(task_start),ISBLANK(task_end)),"",task_end-task_start+1)</f>
        <v/>
      </c>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row>
    <row r="11" spans="1:64" s="40" customFormat="1" ht="30" customHeight="1" thickBot="1" x14ac:dyDescent="0.3">
      <c r="A11" s="8"/>
      <c r="B11" s="34" t="s">
        <v>9</v>
      </c>
      <c r="C11" s="35"/>
      <c r="D11" s="36"/>
      <c r="E11" s="37"/>
      <c r="F11" s="38"/>
      <c r="G11" s="11"/>
      <c r="H11" s="5" t="str">
        <f t="shared" ref="H11:H40" si="5">IF(OR(ISBLANK(task_start),ISBLANK(task_end)),"",task_end-task_start+1)</f>
        <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40" customFormat="1" ht="30" customHeight="1" thickBot="1" x14ac:dyDescent="0.3">
      <c r="A12" s="8"/>
      <c r="B12" s="45" t="s">
        <v>22</v>
      </c>
      <c r="C12" s="41" t="s">
        <v>13</v>
      </c>
      <c r="D12" s="42">
        <v>1</v>
      </c>
      <c r="E12" s="43">
        <f>Project_Start</f>
        <v>45581</v>
      </c>
      <c r="F12" s="43">
        <f>E12+3</f>
        <v>45584</v>
      </c>
      <c r="G12" s="11"/>
      <c r="H12" s="5">
        <f t="shared" si="5"/>
        <v>4</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40" customFormat="1" ht="30" customHeight="1" thickBot="1" x14ac:dyDescent="0.3">
      <c r="A13" s="8"/>
      <c r="B13" s="45" t="s">
        <v>21</v>
      </c>
      <c r="C13" s="41" t="s">
        <v>13</v>
      </c>
      <c r="D13" s="42">
        <v>1</v>
      </c>
      <c r="E13" s="46">
        <f>F12</f>
        <v>45584</v>
      </c>
      <c r="F13" s="46">
        <f>E13+2</f>
        <v>45586</v>
      </c>
      <c r="G13" s="11"/>
      <c r="H13" s="5">
        <f t="shared" si="5"/>
        <v>3</v>
      </c>
      <c r="I13" s="44"/>
      <c r="J13" s="44"/>
      <c r="K13" s="44"/>
      <c r="L13" s="44"/>
      <c r="M13" s="44"/>
      <c r="N13" s="44"/>
      <c r="O13" s="44"/>
      <c r="P13" s="44"/>
      <c r="Q13" s="44"/>
      <c r="R13" s="44"/>
      <c r="S13" s="44"/>
      <c r="T13" s="44"/>
      <c r="U13" s="47"/>
      <c r="V13" s="47"/>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40" customFormat="1" ht="30" customHeight="1" thickBot="1" x14ac:dyDescent="0.3">
      <c r="A14" s="7"/>
      <c r="B14" s="45" t="s">
        <v>10</v>
      </c>
      <c r="C14" s="41" t="s">
        <v>13</v>
      </c>
      <c r="D14" s="42">
        <v>1</v>
      </c>
      <c r="E14" s="46">
        <f>F13</f>
        <v>45586</v>
      </c>
      <c r="F14" s="46">
        <f>E14+2</f>
        <v>45588</v>
      </c>
      <c r="G14" s="11"/>
      <c r="H14" s="5">
        <f t="shared" si="5"/>
        <v>3</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40" customFormat="1" ht="30" customHeight="1" thickBot="1" x14ac:dyDescent="0.3">
      <c r="A15" s="8"/>
      <c r="B15" s="48" t="s">
        <v>23</v>
      </c>
      <c r="C15" s="88" t="s">
        <v>35</v>
      </c>
      <c r="D15" s="49"/>
      <c r="E15" s="50"/>
      <c r="F15" s="51"/>
      <c r="G15" s="11"/>
      <c r="H15" s="5" t="str">
        <f t="shared" si="5"/>
        <v/>
      </c>
    </row>
    <row r="16" spans="1:64" s="40" customFormat="1" ht="30" customHeight="1" thickBot="1" x14ac:dyDescent="0.3">
      <c r="A16" s="8"/>
      <c r="B16" s="52" t="s">
        <v>24</v>
      </c>
      <c r="C16" s="53" t="s">
        <v>13</v>
      </c>
      <c r="D16" s="54">
        <v>1</v>
      </c>
      <c r="E16" s="55">
        <f>F14+1</f>
        <v>45589</v>
      </c>
      <c r="F16" s="55">
        <f>E16+1</f>
        <v>45590</v>
      </c>
      <c r="G16" s="11"/>
      <c r="H16" s="5">
        <f t="shared" si="5"/>
        <v>2</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40" customFormat="1" ht="30" customHeight="1" thickBot="1" x14ac:dyDescent="0.3">
      <c r="A17" s="7"/>
      <c r="B17" s="105" t="s">
        <v>25</v>
      </c>
      <c r="C17" s="53" t="s">
        <v>18</v>
      </c>
      <c r="D17" s="54">
        <v>0.6</v>
      </c>
      <c r="E17" s="55">
        <f>E16+2</f>
        <v>45591</v>
      </c>
      <c r="F17" s="55">
        <f>E17+1</f>
        <v>45592</v>
      </c>
      <c r="G17" s="11"/>
      <c r="H17" s="5">
        <f t="shared" si="5"/>
        <v>2</v>
      </c>
      <c r="I17" s="44"/>
      <c r="J17" s="44"/>
      <c r="K17" s="44"/>
      <c r="L17" s="44"/>
      <c r="M17" s="44"/>
      <c r="N17" s="44"/>
      <c r="O17" s="44"/>
      <c r="P17" s="44"/>
      <c r="Q17" s="44"/>
      <c r="R17" s="44"/>
      <c r="S17" s="44"/>
      <c r="T17" s="44"/>
      <c r="U17" s="47"/>
      <c r="V17" s="47"/>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40" customFormat="1" ht="30" customHeight="1" thickBot="1" x14ac:dyDescent="0.3">
      <c r="A18" s="7"/>
      <c r="B18" s="106"/>
      <c r="C18" s="53" t="s">
        <v>13</v>
      </c>
      <c r="D18" s="54">
        <v>0.4</v>
      </c>
      <c r="E18" s="55">
        <f>E17+2</f>
        <v>45593</v>
      </c>
      <c r="F18" s="55">
        <f>E18+1</f>
        <v>45594</v>
      </c>
      <c r="G18" s="11"/>
      <c r="H18" s="5">
        <f t="shared" si="5"/>
        <v>2</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40" customFormat="1" ht="30" customHeight="1" thickBot="1" x14ac:dyDescent="0.3">
      <c r="A19" s="7"/>
      <c r="B19" s="52" t="s">
        <v>26</v>
      </c>
      <c r="C19" s="53" t="s">
        <v>20</v>
      </c>
      <c r="D19" s="54">
        <v>1</v>
      </c>
      <c r="E19" s="55">
        <f>E16</f>
        <v>45589</v>
      </c>
      <c r="F19" s="55">
        <f>E19+5</f>
        <v>45594</v>
      </c>
      <c r="G19" s="11"/>
      <c r="H19" s="5">
        <f t="shared" si="5"/>
        <v>6</v>
      </c>
      <c r="I19" s="44"/>
      <c r="J19" s="44"/>
      <c r="K19" s="44"/>
      <c r="L19" s="44"/>
      <c r="M19" s="44"/>
      <c r="N19" s="44"/>
      <c r="O19" s="44"/>
      <c r="P19" s="44"/>
      <c r="Q19" s="44"/>
      <c r="R19" s="44"/>
      <c r="S19" s="44"/>
      <c r="T19" s="44"/>
      <c r="U19" s="44"/>
      <c r="V19" s="44"/>
      <c r="W19" s="44"/>
      <c r="X19" s="44"/>
      <c r="Y19" s="47"/>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40" customFormat="1" ht="30" customHeight="1" thickBot="1" x14ac:dyDescent="0.3">
      <c r="A20" s="7"/>
      <c r="B20" s="52" t="s">
        <v>27</v>
      </c>
      <c r="C20" s="53" t="s">
        <v>13</v>
      </c>
      <c r="D20" s="54">
        <v>1</v>
      </c>
      <c r="E20" s="55">
        <f>E19</f>
        <v>45589</v>
      </c>
      <c r="F20" s="55">
        <f>F19</f>
        <v>45594</v>
      </c>
      <c r="G20" s="11"/>
      <c r="H20" s="5">
        <f t="shared" si="5"/>
        <v>6</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40" customFormat="1" ht="30" customHeight="1" thickBot="1" x14ac:dyDescent="0.3">
      <c r="A21" s="7"/>
      <c r="B21" s="84"/>
      <c r="C21" s="85"/>
      <c r="D21" s="86"/>
      <c r="E21" s="87"/>
      <c r="F21" s="87"/>
      <c r="G21" s="11"/>
      <c r="H21" s="5"/>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row>
    <row r="22" spans="1:64" s="40" customFormat="1" ht="30" customHeight="1" thickBot="1" x14ac:dyDescent="0.3">
      <c r="A22" s="7"/>
      <c r="B22" s="56" t="s">
        <v>12</v>
      </c>
      <c r="C22" s="57"/>
      <c r="D22" s="58"/>
      <c r="E22" s="59"/>
      <c r="F22" s="60"/>
      <c r="G22" s="11"/>
      <c r="H22" s="5" t="str">
        <f t="shared" si="5"/>
        <v/>
      </c>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row>
    <row r="23" spans="1:64" s="40" customFormat="1" ht="30" customHeight="1" thickBot="1" x14ac:dyDescent="0.3">
      <c r="A23" s="7"/>
      <c r="B23" s="62" t="s">
        <v>28</v>
      </c>
      <c r="C23" s="63" t="s">
        <v>19</v>
      </c>
      <c r="D23" s="64">
        <v>1</v>
      </c>
      <c r="E23" s="65">
        <f>E12+15</f>
        <v>45596</v>
      </c>
      <c r="F23" s="65">
        <f>E23+2</f>
        <v>45598</v>
      </c>
      <c r="G23" s="11"/>
      <c r="H23" s="5">
        <f t="shared" si="5"/>
        <v>3</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40" customFormat="1" ht="30" customHeight="1" thickBot="1" x14ac:dyDescent="0.3">
      <c r="A24" s="7"/>
      <c r="B24" s="62" t="s">
        <v>32</v>
      </c>
      <c r="C24" s="63" t="s">
        <v>20</v>
      </c>
      <c r="D24" s="64">
        <v>1</v>
      </c>
      <c r="E24" s="65">
        <f>E23</f>
        <v>45596</v>
      </c>
      <c r="F24" s="65">
        <f>E24+5</f>
        <v>45601</v>
      </c>
      <c r="G24" s="11"/>
      <c r="H24" s="5">
        <f t="shared" si="5"/>
        <v>6</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40" customFormat="1" ht="30" customHeight="1" thickBot="1" x14ac:dyDescent="0.3">
      <c r="A25" s="7"/>
      <c r="B25" s="107" t="s">
        <v>29</v>
      </c>
      <c r="C25" s="63" t="s">
        <v>20</v>
      </c>
      <c r="D25" s="64">
        <v>0.7</v>
      </c>
      <c r="E25" s="103">
        <f>E24</f>
        <v>45596</v>
      </c>
      <c r="F25" s="103">
        <f>E25+10</f>
        <v>45606</v>
      </c>
      <c r="G25" s="11"/>
      <c r="H25" s="5">
        <f t="shared" si="5"/>
        <v>11</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40" customFormat="1" ht="30" customHeight="1" thickBot="1" x14ac:dyDescent="0.3">
      <c r="A26" s="7"/>
      <c r="B26" s="108"/>
      <c r="C26" s="63" t="s">
        <v>18</v>
      </c>
      <c r="D26" s="64">
        <v>0.3</v>
      </c>
      <c r="E26" s="104"/>
      <c r="F26" s="104"/>
      <c r="G26" s="11"/>
      <c r="H26" s="5" t="str">
        <f t="shared" si="5"/>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40" customFormat="1" ht="30" customHeight="1" thickBot="1" x14ac:dyDescent="0.3">
      <c r="A27" s="7"/>
      <c r="B27" s="83" t="s">
        <v>30</v>
      </c>
      <c r="C27" s="63" t="s">
        <v>13</v>
      </c>
      <c r="D27" s="64">
        <v>1</v>
      </c>
      <c r="E27" s="65">
        <f>E25</f>
        <v>45596</v>
      </c>
      <c r="F27" s="65">
        <f>E27+10</f>
        <v>45606</v>
      </c>
      <c r="G27" s="11"/>
      <c r="H27" s="5"/>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40" customFormat="1" ht="30" customHeight="1" thickBot="1" x14ac:dyDescent="0.3">
      <c r="A28" s="7"/>
      <c r="B28" s="83" t="s">
        <v>36</v>
      </c>
      <c r="C28" s="63" t="s">
        <v>19</v>
      </c>
      <c r="D28" s="64">
        <v>1</v>
      </c>
      <c r="E28" s="65">
        <f>E27</f>
        <v>45596</v>
      </c>
      <c r="F28" s="65">
        <f>E28+10</f>
        <v>45606</v>
      </c>
      <c r="G28" s="11"/>
      <c r="H28" s="5"/>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40" customFormat="1" ht="30" customHeight="1" thickBot="1" x14ac:dyDescent="0.3">
      <c r="A29" s="7"/>
      <c r="B29" s="107" t="s">
        <v>33</v>
      </c>
      <c r="C29" s="63" t="s">
        <v>20</v>
      </c>
      <c r="D29" s="64">
        <v>0.7</v>
      </c>
      <c r="E29" s="103">
        <f>F25+1</f>
        <v>45607</v>
      </c>
      <c r="F29" s="103">
        <f>E29+13</f>
        <v>45620</v>
      </c>
      <c r="G29" s="11"/>
      <c r="H29" s="5"/>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40" customFormat="1" ht="30" customHeight="1" thickBot="1" x14ac:dyDescent="0.3">
      <c r="A30" s="7"/>
      <c r="B30" s="108"/>
      <c r="C30" s="63" t="s">
        <v>18</v>
      </c>
      <c r="D30" s="64">
        <v>0.3</v>
      </c>
      <c r="E30" s="104"/>
      <c r="F30" s="104"/>
      <c r="G30" s="11"/>
      <c r="H30" s="5"/>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40" customFormat="1" ht="30" customHeight="1" thickBot="1" x14ac:dyDescent="0.3">
      <c r="A31" s="7"/>
      <c r="B31" s="83" t="s">
        <v>34</v>
      </c>
      <c r="C31" s="63" t="s">
        <v>11</v>
      </c>
      <c r="D31" s="64">
        <v>1</v>
      </c>
      <c r="E31" s="65">
        <f>E29</f>
        <v>45607</v>
      </c>
      <c r="F31" s="65">
        <f>F29</f>
        <v>45620</v>
      </c>
      <c r="G31" s="11"/>
      <c r="H31" s="5"/>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40" customFormat="1" ht="30" customHeight="1" thickBot="1" x14ac:dyDescent="0.3">
      <c r="A32" s="7"/>
      <c r="B32" s="83" t="s">
        <v>37</v>
      </c>
      <c r="C32" s="63" t="s">
        <v>19</v>
      </c>
      <c r="D32" s="64">
        <v>1</v>
      </c>
      <c r="E32" s="65">
        <f>F31+1</f>
        <v>45621</v>
      </c>
      <c r="F32" s="65">
        <f>E32+5</f>
        <v>45626</v>
      </c>
      <c r="G32" s="11"/>
      <c r="H32" s="5"/>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40" customFormat="1" ht="30" customHeight="1" thickBot="1" x14ac:dyDescent="0.3">
      <c r="A33" s="7"/>
      <c r="B33" s="62"/>
      <c r="C33" s="63"/>
      <c r="D33" s="64"/>
      <c r="E33" s="65"/>
      <c r="F33" s="65"/>
      <c r="G33" s="11"/>
      <c r="H33" s="5" t="str">
        <f t="shared" si="5"/>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40" customFormat="1" ht="30" customHeight="1" thickBot="1" x14ac:dyDescent="0.3">
      <c r="A34" s="7"/>
      <c r="B34" s="122" t="s">
        <v>38</v>
      </c>
      <c r="C34" s="112"/>
      <c r="D34" s="113"/>
      <c r="E34" s="114"/>
      <c r="F34" s="114"/>
      <c r="G34" s="11"/>
      <c r="H34" s="5"/>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row>
    <row r="35" spans="1:64" s="40" customFormat="1" ht="30" customHeight="1" thickBot="1" x14ac:dyDescent="0.3">
      <c r="A35" s="7"/>
      <c r="B35" s="123" t="s">
        <v>39</v>
      </c>
      <c r="C35" s="115" t="s">
        <v>13</v>
      </c>
      <c r="D35" s="110">
        <v>0.8</v>
      </c>
      <c r="E35" s="116"/>
      <c r="F35" s="116"/>
      <c r="G35" s="11"/>
      <c r="H35" s="5"/>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row>
    <row r="36" spans="1:64" s="40" customFormat="1" ht="30" customHeight="1" thickBot="1" x14ac:dyDescent="0.3">
      <c r="A36" s="7"/>
      <c r="B36" s="124"/>
      <c r="C36" s="109" t="s">
        <v>18</v>
      </c>
      <c r="D36" s="119">
        <v>0.2</v>
      </c>
      <c r="E36" s="120"/>
      <c r="F36" s="111"/>
      <c r="G36" s="11"/>
      <c r="H36" s="5"/>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row>
    <row r="37" spans="1:64" s="40" customFormat="1" ht="30" customHeight="1" thickBot="1" x14ac:dyDescent="0.3">
      <c r="A37" s="7"/>
      <c r="B37" s="117" t="s">
        <v>40</v>
      </c>
      <c r="C37" s="118" t="s">
        <v>13</v>
      </c>
      <c r="D37" s="110">
        <v>1</v>
      </c>
      <c r="E37" s="111"/>
      <c r="F37" s="121"/>
      <c r="G37" s="11"/>
      <c r="H37" s="5"/>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row>
    <row r="38" spans="1:64" s="40" customFormat="1" ht="30" customHeight="1" thickBot="1" x14ac:dyDescent="0.3">
      <c r="A38" s="7"/>
      <c r="B38" s="117" t="s">
        <v>41</v>
      </c>
      <c r="C38" s="118"/>
      <c r="D38" s="119">
        <v>0.8</v>
      </c>
      <c r="E38" s="120"/>
      <c r="F38" s="120"/>
      <c r="G38" s="11"/>
      <c r="H38" s="5"/>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row>
    <row r="39" spans="1:64" s="40" customFormat="1" ht="30" customHeight="1" thickBot="1" x14ac:dyDescent="0.3">
      <c r="A39" s="7"/>
      <c r="B39" s="66"/>
      <c r="C39" s="67"/>
      <c r="D39" s="68"/>
      <c r="E39" s="69"/>
      <c r="F39" s="69"/>
      <c r="G39" s="11"/>
      <c r="H39" s="5" t="str">
        <f t="shared" si="5"/>
        <v/>
      </c>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row>
    <row r="40" spans="1:64" s="40" customFormat="1" ht="30" customHeight="1" thickBot="1" x14ac:dyDescent="0.3">
      <c r="A40" s="8"/>
      <c r="B40" s="70" t="s">
        <v>0</v>
      </c>
      <c r="C40" s="71"/>
      <c r="D40" s="72"/>
      <c r="E40" s="73"/>
      <c r="F40" s="74"/>
      <c r="G40" s="11"/>
      <c r="H40" s="6" t="str">
        <f t="shared" si="5"/>
        <v/>
      </c>
      <c r="I40" s="75"/>
      <c r="J40" s="75"/>
      <c r="K40" s="75"/>
      <c r="L40" s="75"/>
      <c r="M40" s="75"/>
      <c r="N40" s="75"/>
      <c r="O40" s="75"/>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c r="BA40" s="75"/>
      <c r="BB40" s="75"/>
      <c r="BC40" s="75"/>
      <c r="BD40" s="75"/>
      <c r="BE40" s="75"/>
      <c r="BF40" s="75"/>
      <c r="BG40" s="75"/>
      <c r="BH40" s="75"/>
      <c r="BI40" s="75"/>
      <c r="BJ40" s="75"/>
      <c r="BK40" s="75"/>
      <c r="BL40" s="75"/>
    </row>
    <row r="41" spans="1:64" ht="30" customHeight="1" x14ac:dyDescent="0.25">
      <c r="G41" s="3"/>
    </row>
    <row r="42" spans="1:64" ht="30" customHeight="1" x14ac:dyDescent="0.25">
      <c r="C42" s="10"/>
      <c r="F42" s="9"/>
    </row>
    <row r="43" spans="1:64" ht="30" customHeight="1" x14ac:dyDescent="0.25">
      <c r="C43" s="4"/>
    </row>
  </sheetData>
  <mergeCells count="26">
    <mergeCell ref="B35:B36"/>
    <mergeCell ref="F29:F30"/>
    <mergeCell ref="E25:E26"/>
    <mergeCell ref="F25:F26"/>
    <mergeCell ref="B17:B18"/>
    <mergeCell ref="B25:B26"/>
    <mergeCell ref="B29:B30"/>
    <mergeCell ref="E29:E30"/>
    <mergeCell ref="BF7:BL7"/>
    <mergeCell ref="I7:O7"/>
    <mergeCell ref="P7:V7"/>
    <mergeCell ref="W7:AC7"/>
    <mergeCell ref="AD7:AJ7"/>
    <mergeCell ref="AK7:AQ7"/>
    <mergeCell ref="AR7:AX7"/>
    <mergeCell ref="AY7:BE7"/>
    <mergeCell ref="F8:F9"/>
    <mergeCell ref="Q2:Z2"/>
    <mergeCell ref="Q1:Z1"/>
    <mergeCell ref="I1:O1"/>
    <mergeCell ref="I2:O2"/>
    <mergeCell ref="A8:A9"/>
    <mergeCell ref="B8:B9"/>
    <mergeCell ref="C8:C9"/>
    <mergeCell ref="D8:D9"/>
    <mergeCell ref="E8:E9"/>
  </mergeCells>
  <conditionalFormatting sqref="D10:D40">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38">
    <cfRule type="expression" dxfId="6" priority="1">
      <formula>AND(TODAY()&gt;=I$8, TODAY()&lt;J$8)</formula>
    </cfRule>
  </conditionalFormatting>
  <conditionalFormatting sqref="I12:BL14">
    <cfRule type="expression" dxfId="5" priority="6">
      <formula>AND(task_start&lt;=I$8,ROUNDDOWN((task_end-task_start+1)*task_progress,0)+task_start-1&gt;=I$8)</formula>
    </cfRule>
    <cfRule type="expression" dxfId="4" priority="7" stopIfTrue="1">
      <formula>AND(task_end&gt;=I$8,task_start&lt;J$8)</formula>
    </cfRule>
  </conditionalFormatting>
  <conditionalFormatting sqref="I16:BL21">
    <cfRule type="expression" dxfId="3" priority="4">
      <formula>AND(task_start&lt;=I$8,ROUNDDOWN((task_end-task_start+1)*task_progress,0)+task_start-1&gt;=I$8)</formula>
    </cfRule>
    <cfRule type="expression" dxfId="2" priority="5" stopIfTrue="1">
      <formula>AND(task_end&gt;=I$8,task_start&lt;J$8)</formula>
    </cfRule>
  </conditionalFormatting>
  <conditionalFormatting sqref="I23:BL38">
    <cfRule type="expression" dxfId="1" priority="2">
      <formula>AND(task_start&lt;=I$8,ROUNDDOWN((task_end-task_start+1)*task_progress,0)+task_start-1&gt;=I$8)</formula>
    </cfRule>
    <cfRule type="expression" dxfId="0" priority="3" stopIfTrue="1">
      <formula>AND(task_end&gt;=I$8,task_start&lt;J$8)</formula>
    </cfRule>
  </conditionalFormatting>
  <dataValidations disablePrompts="1" count="12">
    <dataValidation type="whole" operator="greaterThanOrEqual" allowBlank="1" showInputMessage="1" promptTitle="Display Week" prompt="Changing this number will scroll the Gantt Chart view." sqref="Q2:Q5">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dataValidation allowBlank="1" showInputMessage="1" showErrorMessage="1" prompt="Enter Company name in cel B2." sqref="A2:A5"/>
    <dataValidation allowBlank="1" showInputMessage="1" showErrorMessage="1" prompt="Enter the name of the Project Lead in cell C3. Enter the Project Start date in cell Q1. Project Start: label is in cell I1." sqref="A6"/>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dataValidation allowBlank="1" showInputMessage="1" showErrorMessage="1" prompt="Cell B8 contains the Phase 1 sample title. Enter a new title in cell B8._x000a_To delete the phase and work only from tasks, simply delete this row." sqref="A11"/>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5"/>
    <dataValidation allowBlank="1" showInputMessage="1" showErrorMessage="1" prompt="Phase 3's sample block starts in cell B20." sqref="A22"/>
    <dataValidation allowBlank="1" showInputMessage="1" showErrorMessage="1" prompt="This row marks the end of the Project Schedule. DO NOT enter anything in this row. _x000a_Insert new rows ABOVE this one to continue building out your Project Schedule." sqref="A40"/>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D10:D40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THTP1</cp:lastModifiedBy>
  <dcterms:created xsi:type="dcterms:W3CDTF">2022-03-11T22:41:12Z</dcterms:created>
  <dcterms:modified xsi:type="dcterms:W3CDTF">2024-12-06T01:56:44Z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